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30" windowHeight="7560"/>
  </bookViews>
  <sheets>
    <sheet name="vce tree" sheetId="2" r:id="rId1"/>
    <sheet name="Sheet1" sheetId="1" r:id="rId2"/>
  </sheets>
  <definedNames>
    <definedName name="_xlnm._FilterDatabase" localSheetId="0" hidden="1">'vce tree'!$A$2:$AR$1854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4" i="2" l="1"/>
  <c r="N1853" i="2"/>
  <c r="N1852" i="2"/>
  <c r="AI1851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AQ1837" i="2"/>
  <c r="N1837" i="2"/>
  <c r="AQ1836" i="2"/>
  <c r="N1836" i="2"/>
  <c r="N1835" i="2"/>
  <c r="N1834" i="2"/>
  <c r="N1833" i="2"/>
  <c r="N1832" i="2"/>
  <c r="N1831" i="2"/>
  <c r="AQ1830" i="2"/>
  <c r="N1830" i="2"/>
  <c r="AQ1829" i="2"/>
  <c r="N1829" i="2"/>
  <c r="AQ1828" i="2"/>
  <c r="N1828" i="2"/>
  <c r="AQ1827" i="2"/>
  <c r="N1827" i="2"/>
  <c r="AQ1826" i="2"/>
  <c r="AI1826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AQ1805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AQ1777" i="2"/>
  <c r="N1777" i="2"/>
  <c r="N1776" i="2"/>
  <c r="N1775" i="2"/>
  <c r="N1774" i="2"/>
  <c r="N1773" i="2"/>
  <c r="N1772" i="2"/>
  <c r="N1771" i="2"/>
  <c r="AQ1770" i="2"/>
  <c r="AI1770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AQ1642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AQ1614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AQ1417" i="2"/>
  <c r="AI1417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AQ1360" i="2"/>
  <c r="N1360" i="2"/>
  <c r="N1359" i="2"/>
  <c r="N1358" i="2"/>
  <c r="N1357" i="2"/>
  <c r="AQ1356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AQ1053" i="2"/>
  <c r="N1053" i="2"/>
  <c r="AQ1052" i="2"/>
  <c r="N1052" i="2"/>
  <c r="N1051" i="2"/>
  <c r="AQ1050" i="2"/>
  <c r="N1050" i="2"/>
  <c r="AQ1049" i="2"/>
  <c r="N1049" i="2"/>
  <c r="AQ1048" i="2"/>
  <c r="N1048" i="2"/>
  <c r="N1047" i="2"/>
  <c r="N1046" i="2"/>
  <c r="AQ1045" i="2"/>
  <c r="N1045" i="2"/>
  <c r="N1044" i="2"/>
  <c r="N1043" i="2"/>
  <c r="AQ1042" i="2"/>
  <c r="N1042" i="2"/>
  <c r="AQ1041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AQ1015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AQ1002" i="2"/>
  <c r="N1002" i="2"/>
  <c r="AQ1001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AQ850" i="2"/>
  <c r="AI850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AQ808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AQ723" i="2"/>
  <c r="N723" i="2"/>
  <c r="N722" i="2"/>
  <c r="N721" i="2"/>
  <c r="N720" i="2"/>
  <c r="AQ719" i="2"/>
  <c r="N719" i="2"/>
  <c r="N718" i="2"/>
  <c r="N717" i="2"/>
  <c r="N716" i="2"/>
  <c r="AQ715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AQ678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AQ440" i="2"/>
  <c r="AI440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AI238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comments1.xml><?xml version="1.0" encoding="utf-8"?>
<comments xmlns="http://schemas.openxmlformats.org/spreadsheetml/2006/main">
  <authors>
    <author>Jacquet Roxane</author>
  </authors>
  <commentList>
    <comment ref="D730" authorId="0" shapeId="0">
      <text>
        <r>
          <rPr>
            <sz val="9"/>
            <color indexed="81"/>
            <rFont val="Tahoma"/>
            <family val="2"/>
          </rPr>
          <t xml:space="preserve">
Same address as real dealer but in diff city?</t>
        </r>
      </text>
    </comment>
    <comment ref="D1735" authorId="0" shapeId="0">
      <text>
        <r>
          <rPr>
            <b/>
            <sz val="9"/>
            <color indexed="81"/>
            <rFont val="Tahoma"/>
            <family val="2"/>
          </rPr>
          <t>Jacquet Roxane:</t>
        </r>
        <r>
          <rPr>
            <sz val="9"/>
            <color indexed="81"/>
            <rFont val="Tahoma"/>
            <family val="2"/>
          </rPr>
          <t xml:space="preserve">
Address exist in PARMA, DL uses the PO</t>
        </r>
      </text>
    </comment>
  </commentList>
</comments>
</file>

<file path=xl/sharedStrings.xml><?xml version="1.0" encoding="utf-8"?>
<sst xmlns="http://schemas.openxmlformats.org/spreadsheetml/2006/main" count="36434" uniqueCount="13873">
  <si>
    <t>General country</t>
  </si>
  <si>
    <t>Address Walk to</t>
  </si>
  <si>
    <t>Max 40</t>
  </si>
  <si>
    <t>Issues</t>
  </si>
  <si>
    <t>Comment 1</t>
  </si>
  <si>
    <t>CE Party ID</t>
  </si>
  <si>
    <t>Comment 2</t>
  </si>
  <si>
    <t>VeBiz2CoGUID</t>
  </si>
  <si>
    <t>Long Name</t>
  </si>
  <si>
    <t>VeBiz2CoType</t>
  </si>
  <si>
    <t>Dealer locator</t>
  </si>
  <si>
    <t>Country code</t>
  </si>
  <si>
    <t>Country</t>
  </si>
  <si>
    <t>Street 1</t>
  </si>
  <si>
    <t>Street 2</t>
  </si>
  <si>
    <t>Street lengt</t>
  </si>
  <si>
    <t>postalCode</t>
  </si>
  <si>
    <t>City</t>
  </si>
  <si>
    <t>State</t>
  </si>
  <si>
    <t>Latitude</t>
  </si>
  <si>
    <t>Longitude</t>
  </si>
  <si>
    <t>Xref source</t>
  </si>
  <si>
    <t>Xref local id</t>
  </si>
  <si>
    <t>VeBiz2BaldoPartnerId</t>
  </si>
  <si>
    <t>VeBiz2CompanyContact</t>
  </si>
  <si>
    <t>VeBiz2ProductLine</t>
  </si>
  <si>
    <t>VeBiz2ePartsCustId</t>
  </si>
  <si>
    <t>VeBiz2ePartsParmaId</t>
  </si>
  <si>
    <t>description</t>
  </si>
  <si>
    <t>displayName</t>
  </si>
  <si>
    <t>distinguishedName</t>
  </si>
  <si>
    <t>facsimileTelephoneNumber</t>
  </si>
  <si>
    <t>mail</t>
  </si>
  <si>
    <t>name</t>
  </si>
  <si>
    <t>ou</t>
  </si>
  <si>
    <t>telephoneNumber</t>
  </si>
  <si>
    <t>url</t>
  </si>
  <si>
    <t>Missing</t>
  </si>
  <si>
    <t>C7107603-D302-684D-7371-2C656E365631</t>
  </si>
  <si>
    <t>3D Service - Solo Assistenza</t>
  </si>
  <si>
    <t>Service Partner</t>
  </si>
  <si>
    <t>IT</t>
  </si>
  <si>
    <t>Italy</t>
  </si>
  <si>
    <t>Via Carriona 7, Loc. Piastra</t>
  </si>
  <si>
    <t>Carrara</t>
  </si>
  <si>
    <t>MS</t>
  </si>
  <si>
    <t>CDB</t>
  </si>
  <si>
    <t>IT900015</t>
  </si>
  <si>
    <t>Articulated Haulers|Backhoe Loaders|Compact Equipment|Compact Excavators|Compact Wheel Loaders|Crawler Excavators|Motor Graders|Wheel Loaders|Wheeled Excavators</t>
  </si>
  <si>
    <t>CRAMI</t>
  </si>
  <si>
    <t>OU=3D Service - Solo Assistenza,OU=VOLVO CE ITALIA S.p.A.,OU=Europe,OU=EMEA,OU=Enterprise,OU=VCE,OU=VeBiz2CustomArea,OU=AppPartition,O=ExtranetApps</t>
  </si>
  <si>
    <t>0585 778473</t>
  </si>
  <si>
    <t>cramid00@cramisnc.191.it</t>
  </si>
  <si>
    <t>0585 777838</t>
  </si>
  <si>
    <t>ok</t>
  </si>
  <si>
    <t>CE0000000048</t>
  </si>
  <si>
    <t>Loaded</t>
  </si>
  <si>
    <t>20C95B9F-3CA4-DD6B-F6F8-04E8F775D8C9</t>
  </si>
  <si>
    <t>A Yazbeck and sons Ltd</t>
  </si>
  <si>
    <t>Sub-dealer branch</t>
  </si>
  <si>
    <t>SL</t>
  </si>
  <si>
    <t>Sierra Leone</t>
  </si>
  <si>
    <t>2B Guard Room Spur Road, Wilberfarce</t>
  </si>
  <si>
    <t>.</t>
  </si>
  <si>
    <t>Freetown</t>
  </si>
  <si>
    <t xml:space="preserve">SL536069    </t>
  </si>
  <si>
    <t>ABG Pavers|Articulated Haulers|Backhoe Loaders|Compact Equipment|Compact Excavators|Compact Wheel Loaders|Crawler Excavators|Large Asphalt Compactors|Large Soil Compactors|Motor Graders|Skidsteer Loaders|Small Asphalt Compactors|Small Soil Compactors|Wheel Loaders|Wheeled Excavators</t>
  </si>
  <si>
    <t>Assad Yazbeck and Joseph Yasbeck Mgr</t>
  </si>
  <si>
    <t>OU=A Yazbeck and sons Ltd,OU=Sierra Leone.,OU=Africa,OU=Int AB,OU=EMEA,OU=Enterprise,OU=VCE,OU=VeBiz2CustomArea,OU=AppPartition,O=ExtranetApps</t>
  </si>
  <si>
    <t>yazbeck@avacom.net</t>
  </si>
  <si>
    <t>---</t>
  </si>
  <si>
    <t>https://www.volvoce.com/africa/en-za/</t>
  </si>
  <si>
    <t>A96458CD-F25D-E705-7D93-1E5E7341CA83</t>
  </si>
  <si>
    <t>ABC trading s.r.o.</t>
  </si>
  <si>
    <t>SK</t>
  </si>
  <si>
    <t>Slovakia</t>
  </si>
  <si>
    <t>Olsovany 71, okr. Kosice okolie</t>
  </si>
  <si>
    <t>Olšovany</t>
  </si>
  <si>
    <t>ABG Pavers|Articulated Haulers|Backhoe Loaders|Compact Equipment|Compact Excavators|Compact Wheel Loaders|Crawler Excavators|Large Asphalt Compactors|Large Soil Compactors|Motor Graders|Small Asphalt Compactors|Small Soil Compactors|Wheel Loaders|Wheeled Excavators</t>
  </si>
  <si>
    <t>OU=ABC trading s.r.o.,OU=Ascendum Machinery SRL,OU=Ascendum Baumaschinen osterreich GmbH - Headquarters,OU=Europe,OU=EMEA,OU=Enterprise,OU=VCE,OU=VeBiz2CustomArea,OU=AppPartition,O=ExtranetApps</t>
  </si>
  <si>
    <t>00412 948 320 666</t>
  </si>
  <si>
    <t>https://www.volvoce.com/romania/ro-ro/</t>
  </si>
  <si>
    <t>ok/Duplicate</t>
  </si>
  <si>
    <t>CE0000000059</t>
  </si>
  <si>
    <t>only one record in MDHub</t>
  </si>
  <si>
    <t>9EFC0774-5EF6-5D0B-9258-609D4EC20216</t>
  </si>
  <si>
    <t>Abdelmassih Trading Co</t>
  </si>
  <si>
    <t>LB</t>
  </si>
  <si>
    <t>Lebanon</t>
  </si>
  <si>
    <t>AMTRAC Bldg - Blvd. Naher El Mott</t>
  </si>
  <si>
    <t>Jdeidet el Maten</t>
  </si>
  <si>
    <t>P.O.Box: 80-1000</t>
  </si>
  <si>
    <t>Beirut</t>
  </si>
  <si>
    <t>Spare Parts</t>
  </si>
  <si>
    <t>OU=Abdelmassih Trading Co,OU=Abdelmassih Trading Company - s.a.r.l,OU=Lebanon,OU=Middle East,OU=Int AB,OU=EMEA,OU=Enterprise,OU=VCE,OU=VeBiz2CustomArea,OU=AppPartition,O=ExtranetApps</t>
  </si>
  <si>
    <t>+961 1 887 661</t>
  </si>
  <si>
    <t>abdelmassih@amtrac-lb.com</t>
  </si>
  <si>
    <t>+961 1 887 660</t>
  </si>
  <si>
    <t>E9AE2D4E-4CA1-06CB-9522-B0F14C1C88FA</t>
  </si>
  <si>
    <t>Abdelmassih Trading Company - s.a.r.l</t>
  </si>
  <si>
    <t>DealerHQ</t>
  </si>
  <si>
    <t>IX128035</t>
  </si>
  <si>
    <t>OU=Abdelmassih Trading Company - s.a.r.l,OU=Lebanon,OU=Middle East,OU=Int AB,OU=EMEA,OU=Enterprise,OU=VCE,OU=VeBiz2CustomArea,OU=AppPartition,O=ExtranetApps</t>
  </si>
  <si>
    <t>michel@amtrac-lb.com</t>
  </si>
  <si>
    <t>CE0000001299</t>
  </si>
  <si>
    <t>5DCDAF6C-3AAA-B487-A037-971651A997B3</t>
  </si>
  <si>
    <t>ABRAMO MASON Srl</t>
  </si>
  <si>
    <t>Sub-dealer HQ</t>
  </si>
  <si>
    <t>Via Kennedy, 25/A</t>
  </si>
  <si>
    <t>Riese Pio X</t>
  </si>
  <si>
    <t>Compact Equipment|Compact Excavators|Compact Wheel Loaders|Small Asphalt Compactors|Small Soil Compactors</t>
  </si>
  <si>
    <t>OU=ABRAMO MASON Srl,OU=VOLVO CE ITALIA S.p.A.,OU=Europe,OU=EMEA,OU=Enterprise,OU=VCE,OU=VeBiz2CustomArea,OU=AppPartition,O=ExtranetApps</t>
  </si>
  <si>
    <t>0423 746427</t>
  </si>
  <si>
    <t>info@mason.it</t>
  </si>
  <si>
    <t>0423 748266</t>
  </si>
  <si>
    <t>http://www.mason.it</t>
  </si>
  <si>
    <t>CE0000002068</t>
  </si>
  <si>
    <t>18115C74-3FA9-30AA-2C28-F0DD74CD5024</t>
  </si>
  <si>
    <t>ADIEFFE S.n.c. di Acerbi e Ferrari</t>
  </si>
  <si>
    <t>VIA GERBOLINA 12A</t>
  </si>
  <si>
    <t>VIADANA (MN)</t>
  </si>
  <si>
    <t>OU=ADIEFFE S.n.c. di Acerbi e Ferrari,OU=VOLVO CE ITALIA S.p.A.,OU=Europe,OU=EMEA,OU=Enterprise,OU=VCE,OU=VeBiz2CustomArea,OU=AppPartition,O=ExtranetApps</t>
  </si>
  <si>
    <t>CE0000000226</t>
  </si>
  <si>
    <t>B37EF7C5-0ACE-68B0-8E55-707859D6B691</t>
  </si>
  <si>
    <t>Advanced Construction Technologies Pvt Ltd</t>
  </si>
  <si>
    <t>IN</t>
  </si>
  <si>
    <t>India</t>
  </si>
  <si>
    <t>16, Cenotaph Road , Teynampet</t>
  </si>
  <si>
    <t>Chennai</t>
  </si>
  <si>
    <t>IN900015</t>
  </si>
  <si>
    <t>Articulated Haulers|Compact Wheel Loaders|Crawler Excavators|Motor Graders|Wheel Loaders</t>
  </si>
  <si>
    <t>OU=Advanced Construction Technologies Pvt Ltd,OU=Volvo India Private Limited,OU=APAC,OU=Enterprise,OU=VCE,OU=VeBiz2CustomArea,OU=AppPartition,O=ExtranetApps</t>
  </si>
  <si>
    <t>+91 44 24342272</t>
  </si>
  <si>
    <t>actsales.ho@actind.com</t>
  </si>
  <si>
    <t>+91 44 24353694 / 24320345</t>
  </si>
  <si>
    <t>http://www.actind.com</t>
  </si>
  <si>
    <t>CE0000000597</t>
  </si>
  <si>
    <t>1A5CCB9E-8584-E6C6-57DA-BB323F511C0D</t>
  </si>
  <si>
    <t>AEROTECNICA S.p.A</t>
  </si>
  <si>
    <t>Via del Colle 66</t>
  </si>
  <si>
    <t>Calenzano</t>
  </si>
  <si>
    <t>IT900003</t>
  </si>
  <si>
    <t>AEROTECNICA SPA</t>
  </si>
  <si>
    <t>OU=AEROTECNICA S.p.A,OU=VOLVO CE ITALIA S.p.A.,OU=Europe,OU=EMEA,OU=Enterprise,OU=VCE,OU=VeBiz2CustomArea,OU=AppPartition,O=ExtranetApps</t>
  </si>
  <si>
    <t>055 8825824</t>
  </si>
  <si>
    <t>aerotecnica@libero.it</t>
  </si>
  <si>
    <t>055 8876431</t>
  </si>
  <si>
    <t>FE31F6F3-DA72-A373-E89B-F6B4D109D7B4</t>
  </si>
  <si>
    <t>AEROTECNICA S.p.A  Filiale Pistoia</t>
  </si>
  <si>
    <t>Via Venturi 21</t>
  </si>
  <si>
    <t>Pistoia</t>
  </si>
  <si>
    <t>AEROTECNICA S.p.A Filiale Pistoia</t>
  </si>
  <si>
    <t>OU=AEROTECNICA S.p.A  Filiale Pistoia,OU=AEROTECNICA S.p.A,OU=VOLVO CE ITALIA S.p.A.,OU=Europe,OU=EMEA,OU=Enterprise,OU=VCE,OU=VeBiz2CustomArea,OU=AppPartition,O=ExtranetApps</t>
  </si>
  <si>
    <t>574 534322</t>
  </si>
  <si>
    <t>0573 534322</t>
  </si>
  <si>
    <t>Ignore</t>
  </si>
  <si>
    <t>Geo</t>
  </si>
  <si>
    <t>C30647A7-FBF4-5713-927D-4423F77BF5DD</t>
  </si>
  <si>
    <t>Afghanistan</t>
  </si>
  <si>
    <t>AF</t>
  </si>
  <si>
    <t>INDUSTRIAL PARKS OF DISTRICT 9</t>
  </si>
  <si>
    <t>JALALABAD ROAD</t>
  </si>
  <si>
    <t>OU=Afghanistan,OU=Middle East,OU=Int AB,OU=EMEA,OU=Enterprise,OU=VCE,OU=VeBiz2CustomArea,OU=AppPartition,O=ExtranetApps</t>
  </si>
  <si>
    <t>N/A</t>
  </si>
  <si>
    <t>ORG/Hierch</t>
  </si>
  <si>
    <t>20986948-7BC4-1C6F-7C74-55F6B6B88F9E</t>
  </si>
  <si>
    <t>Africa</t>
  </si>
  <si>
    <t>Region</t>
  </si>
  <si>
    <t>DZ</t>
  </si>
  <si>
    <t>Algeria</t>
  </si>
  <si>
    <t>OU=Africa,OU=Int AB,OU=EMEA,OU=Enterprise,OU=VCE,OU=VeBiz2CustomArea,OU=AppPartition,O=ExtranetApps</t>
  </si>
  <si>
    <t>CE0000002030</t>
  </si>
  <si>
    <t>0FCFBCBA-DBE7-B922-A667-857F24F256C3</t>
  </si>
  <si>
    <t>Agrimeccanica Santa Lucia SRL</t>
  </si>
  <si>
    <t>LOC.SANTA LUCIA,20</t>
  </si>
  <si>
    <t>BATTIPAGLIA</t>
  </si>
  <si>
    <t>OU=Agrimeccanica Santa Lucia SRL,OU=VOLVO CE ITALIA S.p.A.,OU=Europe,OU=EMEA,OU=Enterprise,OU=VCE,OU=VeBiz2CustomArea,OU=AppPartition,O=ExtranetApps</t>
  </si>
  <si>
    <t>+39 0828 631056</t>
  </si>
  <si>
    <t>Needed?</t>
  </si>
  <si>
    <t>KA/Partner/Franchisee?</t>
  </si>
  <si>
    <t>6B8A308B-2D43-3EC1-E534-652A0266834F</t>
  </si>
  <si>
    <t>AIRFAST FREIGHT SERVICES PTE LTD</t>
  </si>
  <si>
    <t>SG</t>
  </si>
  <si>
    <t>Singapore</t>
  </si>
  <si>
    <t>QQ PT INTRACO PENTA,102 F PASIR PANJANG ROAD 01-08</t>
  </si>
  <si>
    <t>SINGAPORE</t>
  </si>
  <si>
    <t>AIRFAST</t>
  </si>
  <si>
    <t>OU=AIRFAST FREIGHT SERVICES PTE LTD,OU=PT Intraco PentaTbk,OU=Volvo Indonesia,OU=Volvo East Asia Pte Ltd,OU=APAC,OU=Enterprise,OU=VCE,OU=VeBiz2CustomArea,OU=AppPartition,O=ExtranetApps</t>
  </si>
  <si>
    <t>B758523A-E9D7-2A35-84AA-BAB0E30100FE</t>
  </si>
  <si>
    <t>Akca Makina - Mugla</t>
  </si>
  <si>
    <t>Branch</t>
  </si>
  <si>
    <t>TR</t>
  </si>
  <si>
    <t>Turkey</t>
  </si>
  <si>
    <t>Cumhuriyet Mah. Taner Taşer Cad. 1 Blok Tic. O. İş Merkezi No:9 Bayır Beldesi / Mugla</t>
  </si>
  <si>
    <t>Mugla</t>
  </si>
  <si>
    <t>TR900002</t>
  </si>
  <si>
    <t>Akca - Mugla</t>
  </si>
  <si>
    <t>OU=Akca - Mugla,OU=Turkey,OU=Middle East,OU=Int AB,OU=EMEA,OU=Enterprise,OU=VCE,OU=VeBiz2CustomArea,OU=AppPartition,O=ExtranetApps</t>
  </si>
  <si>
    <t>+90 252 225 42 02</t>
  </si>
  <si>
    <t>+90 252 225 30 33</t>
  </si>
  <si>
    <t>https://www.volvoce.com/turkiye/tr-tr/ascendum/</t>
  </si>
  <si>
    <t>CE0000001710</t>
  </si>
  <si>
    <t>289AE81F-490D-4193-07E2-13EB266B2BBD</t>
  </si>
  <si>
    <t>Akca Makina - Antalya</t>
  </si>
  <si>
    <t>Akdeniz Sanayi Sitesi 5036 Sok. No:83-85 ANTALYA</t>
  </si>
  <si>
    <t>Antalya</t>
  </si>
  <si>
    <t>Ender Yılmaz - ender.yilmaz@volvo-turk.com</t>
  </si>
  <si>
    <t>OU=Akca Makina - Antalya,OU=Turkey,OU=Middle East,OU=Int AB,OU=EMEA,OU=Enterprise,OU=VCE,OU=VeBiz2CustomArea,OU=AppPartition,O=ExtranetApps</t>
  </si>
  <si>
    <t>+90 242 2212040</t>
  </si>
  <si>
    <t>ender.yilmaz@volvo-turk.com</t>
  </si>
  <si>
    <t>+90 242 2212030</t>
  </si>
  <si>
    <t>http://www.volvo.com/dealers/tr-tr/akca/homepage.htm</t>
  </si>
  <si>
    <t>CE0000007100</t>
  </si>
  <si>
    <t>2C4FEA27-5B23-4479-8E4C-4A7A4BB5F00D</t>
  </si>
  <si>
    <t>Akca Makina - Denizli</t>
  </si>
  <si>
    <t>İzmir Yolu 17. KM Beylerbeyi Mevkii Sarayköy</t>
  </si>
  <si>
    <t>Denizli</t>
  </si>
  <si>
    <t>OU=Akca Makina - Denizli,OU=Turkey,OU=Middle East,OU=Int AB,OU=EMEA,OU=Enterprise,OU=VCE,OU=VeBiz2CustomArea,OU=AppPartition,O=ExtranetApps</t>
  </si>
  <si>
    <t>+90 258 4216450</t>
  </si>
  <si>
    <t>+90 258 4216435</t>
  </si>
  <si>
    <t>CE0000001364</t>
  </si>
  <si>
    <t>71545484-C3DC-43D9-8D31-3985827EB708</t>
  </si>
  <si>
    <t>Akca Makina - Izmir</t>
  </si>
  <si>
    <t>Naldöken Mah. Ankara Cad. No:377/5 Bornova</t>
  </si>
  <si>
    <t>Izmir</t>
  </si>
  <si>
    <t>TR900003</t>
  </si>
  <si>
    <t>OU=Akca Makina - Izmir,OU=Turkey,OU=Middle East,OU=Int AB,OU=EMEA,OU=Enterprise,OU=VCE,OU=VeBiz2CustomArea,OU=AppPartition,O=ExtranetApps</t>
  </si>
  <si>
    <t>+90 232 478 33 18</t>
  </si>
  <si>
    <t>+90 232 478 33 09</t>
  </si>
  <si>
    <t>CE0000000049</t>
  </si>
  <si>
    <t>7FAD3C04-9670-4D37-8EE1-17576D90DFE1</t>
  </si>
  <si>
    <t>Al-Futtaim Auto &amp; Machinery Co. LLC - HQ</t>
  </si>
  <si>
    <t>SA</t>
  </si>
  <si>
    <t>Saudi Arabia</t>
  </si>
  <si>
    <t>P.O. Box 1700</t>
  </si>
  <si>
    <t>Jeddah</t>
  </si>
  <si>
    <t xml:space="preserve">SA619199    </t>
  </si>
  <si>
    <t>http://www.volvoce.com/dealers/en-au/saudi-arabia/</t>
  </si>
  <si>
    <t>AL REHAB JEDDAH</t>
  </si>
  <si>
    <t>OU=Al-Futtaim Auto &amp; Machinery Co. LLC - HQ,OU=Saudi Arabia.,OU=Middle East,OU=Int AB,OU=EMEA,OU=Enterprise,OU=VCE,OU=VeBiz2CustomArea,OU=AppPartition,O=ExtranetApps</t>
  </si>
  <si>
    <t>+966 2 680 5555</t>
  </si>
  <si>
    <t>info@alrehab-ksa.com</t>
  </si>
  <si>
    <t>+966 2 680 4444</t>
  </si>
  <si>
    <t>https://www.volvoce.com/middle-east/en-sa/</t>
  </si>
  <si>
    <t>C0116BD9-12CD-2073-344F-C0B8DC517D5E</t>
  </si>
  <si>
    <t>Al-Futtaim Auto &amp; Machinery Co. LLC - Jeddah</t>
  </si>
  <si>
    <t>SA619199</t>
  </si>
  <si>
    <t>OU=Al-Futtaim Auto &amp; Machinery Co. LLC - Jeddah,OU=Al-Futtaim Auto &amp; Machinery Co. LLC - HQ,OU=Saudi Arabia.,OU=Middle East,OU=Int AB,OU=EMEA,OU=Enterprise,OU=VCE,OU=VeBiz2CustomArea,OU=AppPartition,O=ExtranetApps</t>
  </si>
  <si>
    <t>CE0000002107</t>
  </si>
  <si>
    <t>4EE9699A-5736-2B6B-2471-2DE759AAB555</t>
  </si>
  <si>
    <t>Al-Futtaim Auto &amp; Machinery Co. LLC - Riyadh</t>
  </si>
  <si>
    <t>P. O BOX 103422</t>
  </si>
  <si>
    <t>Riyadh</t>
  </si>
  <si>
    <t>AL REHAB RIYADH</t>
  </si>
  <si>
    <t>OU=Al-Futtaim Auto &amp; Machinery Co. LLC - Riyadh,OU=Al-Futtaim Auto &amp; Machinery Co. LLC - HQ,OU=Saudi Arabia.,OU=Middle East,OU=Int AB,OU=EMEA,OU=Enterprise,OU=VCE,OU=VeBiz2CustomArea,OU=AppPartition,O=ExtranetApps</t>
  </si>
  <si>
    <t>+966 1 233 3504</t>
  </si>
  <si>
    <t>+966 1 233 3555</t>
  </si>
  <si>
    <t>CE0000002108</t>
  </si>
  <si>
    <t>A5DAED2E-BD95-8B3A-21DD-1A2D0B606535</t>
  </si>
  <si>
    <t>Al-Futtaim Auto &amp; Machinery Co. LLC – Abha</t>
  </si>
  <si>
    <t>P.O Box 25263</t>
  </si>
  <si>
    <t>Abha</t>
  </si>
  <si>
    <t>Al-Futtaim Auto &amp; Machinery Co. LLC - Abha</t>
  </si>
  <si>
    <t>OU=Al-Futtaim Auto &amp; Machinery Co. LLC – Abha,OU=Al-Futtaim Auto &amp; Machinery Co. LLC - HQ,OU=Saudi Arabia.,OU=Middle East,OU=Int AB,OU=EMEA,OU=Enterprise,OU=VCE,OU=VeBiz2CustomArea,OU=AppPartition,O=ExtranetApps</t>
  </si>
  <si>
    <t>+966 7 227 4094</t>
  </si>
  <si>
    <t>+966 7 227 4066</t>
  </si>
  <si>
    <t>CE0000002106</t>
  </si>
  <si>
    <t>23186AB6-688F-B3F4-6D91-9E135604A2B1</t>
  </si>
  <si>
    <t>Al-Futtaim Auto &amp; Machinery Co. LLC – Dammam</t>
  </si>
  <si>
    <t>P.O Box 3766</t>
  </si>
  <si>
    <t>Dammam</t>
  </si>
  <si>
    <t>AL KOHBAR</t>
  </si>
  <si>
    <t>Al-Futtaim Auto &amp; Machinery Co. LLC - Dammam</t>
  </si>
  <si>
    <t>OU=Al-Futtaim Auto &amp; Machinery Co. LLC – Dammam,OU=Al-Futtaim Auto &amp; Machinery Co. LLC - HQ,OU=Saudi Arabia.,OU=Middle East,OU=Int AB,OU=EMEA,OU=Enterprise,OU=VCE,OU=VeBiz2CustomArea,OU=AppPartition,O=ExtranetApps</t>
  </si>
  <si>
    <t>+966 3 859 4484</t>
  </si>
  <si>
    <t>+966 3 859 8484</t>
  </si>
  <si>
    <t>CE0000000051</t>
  </si>
  <si>
    <t>DCA2AEEA-A207-49E1-B1F8-D22B9486B218</t>
  </si>
  <si>
    <t>Al-Zabin International Group Co for Heavy Equipment</t>
  </si>
  <si>
    <t>KW</t>
  </si>
  <si>
    <t>Kuwait</t>
  </si>
  <si>
    <t>Adriya Industrial Area, Block1, (first left after DHL facing Jassim Al Wazzan)</t>
  </si>
  <si>
    <t>Hawalli</t>
  </si>
  <si>
    <t xml:space="preserve">KW613007    </t>
  </si>
  <si>
    <t>ahe@qualitynet.net</t>
  </si>
  <si>
    <t>AL ZABIN</t>
  </si>
  <si>
    <t>OU=Al-Zabin International Group Co for Heavy Equipment,OU=Kuwait.,OU=Middle East,OU=Int AB,OU=EMEA,OU=Enterprise,OU=VCE,OU=VeBiz2CustomArea,OU=AppPartition,O=ExtranetApps</t>
  </si>
  <si>
    <t>+965 4332945</t>
  </si>
  <si>
    <t>alzabin@alzabinkuwait.com</t>
  </si>
  <si>
    <t>+965 4334721/4336017</t>
  </si>
  <si>
    <t>http://www.volvo.com/dealers/en-gb/Alzabin/home.htm</t>
  </si>
  <si>
    <t>CE0000001159</t>
  </si>
  <si>
    <t>6FE92CA6-247A-5595-897F-65382F3C2959</t>
  </si>
  <si>
    <t>Al Futtaim Auto &amp; Machinery Company S.P.C.</t>
  </si>
  <si>
    <t>BH</t>
  </si>
  <si>
    <t>Bahrain</t>
  </si>
  <si>
    <t>P.O.Box: 37306, Building No: 1455, Road No: 5409, Block: 954</t>
  </si>
  <si>
    <t>-</t>
  </si>
  <si>
    <t>Ras Abu Jarjur</t>
  </si>
  <si>
    <t>Maria Zarroug</t>
  </si>
  <si>
    <t>OU=Al Futtaim Auto &amp; Machinery Company S.P.C.,OU=Bahrain.,OU=Middle East,OU=Int AB,OU=EMEA,OU=Enterprise,OU=VCE,OU=VeBiz2CustomArea,OU=AppPartition,O=ExtranetApps</t>
  </si>
  <si>
    <t>+973 17830238</t>
  </si>
  <si>
    <t>Maria.Zarroug@alfuttaim.ae</t>
  </si>
  <si>
    <t>+973 17830226</t>
  </si>
  <si>
    <t>CE0000005277</t>
  </si>
  <si>
    <t>8562F455-F3FF-42AB-BCD7-CEC7C7881B28</t>
  </si>
  <si>
    <t>Al Futtaim Auto and Machinery Co. LLC - Abu Dhabi</t>
  </si>
  <si>
    <t>AE</t>
  </si>
  <si>
    <t>United Arab Emirates</t>
  </si>
  <si>
    <t>PO Box 8103</t>
  </si>
  <si>
    <t>Abu Dhabi</t>
  </si>
  <si>
    <t xml:space="preserve">AE006244    </t>
  </si>
  <si>
    <t>ABU DHABI</t>
  </si>
  <si>
    <t>OU=Al Futtaim Auto and Machinery Co. LLC - Abu Dhabi,OU=Al Futtaim HQ,OU=UAE,OU=Middle East,OU=Int AB,OU=EMEA,OU=Enterprise,OU=VCE,OU=VeBiz2CustomArea,OU=AppPartition,O=ExtranetApps</t>
  </si>
  <si>
    <t>00 971 2 5029400</t>
  </si>
  <si>
    <t>famco@alfuttaim.ae</t>
  </si>
  <si>
    <t>00 971 2 5029100</t>
  </si>
  <si>
    <t>http://volvoce.famcouae.com</t>
  </si>
  <si>
    <t>CE0000005279</t>
  </si>
  <si>
    <t>8A2BD928-D6D0-4516-99EA-024E97CC4F09</t>
  </si>
  <si>
    <t>Al Futtaim Auto and Machinery Co. LLC - Al Ain</t>
  </si>
  <si>
    <t>PO Box 16791</t>
  </si>
  <si>
    <t>Al Ain</t>
  </si>
  <si>
    <t>AL AIN</t>
  </si>
  <si>
    <t>OU=Al Futtaim Auto and Machinery Co. LLC - Al Ain,OU=Al Futtaim HQ,OU=UAE,OU=Middle East,OU=Int AB,OU=EMEA,OU=Enterprise,OU=VCE,OU=VeBiz2CustomArea,OU=AppPartition,O=ExtranetApps</t>
  </si>
  <si>
    <t>00 971 3 7219901</t>
  </si>
  <si>
    <t>00 971 3 7210777</t>
  </si>
  <si>
    <t>CE0000001372</t>
  </si>
  <si>
    <t>D73FE87E-2427-4A33-ACFA-D64E46D4F016</t>
  </si>
  <si>
    <t>Al Futtaim Auto and Machinery Co. LLC - Dubai</t>
  </si>
  <si>
    <t>PO Box 5502</t>
  </si>
  <si>
    <t>Dubai</t>
  </si>
  <si>
    <t>AE006244</t>
  </si>
  <si>
    <t>FAMCO DUBAI</t>
  </si>
  <si>
    <t>OU=Al Futtaim Auto and Machinery Co. LLC - Dubai,OU=Al Futtaim HQ,OU=UAE,OU=Middle East,OU=Int AB,OU=EMEA,OU=Enterprise,OU=VCE,OU=VeBiz2CustomArea,OU=AppPartition,O=ExtranetApps</t>
  </si>
  <si>
    <t>00 971 4 2135400</t>
  </si>
  <si>
    <t>00 971 4 2135100</t>
  </si>
  <si>
    <t>85E4EC51-D57D-A108-3CCE-C7E6CB84A486</t>
  </si>
  <si>
    <t>Al Futtaim Auto and Machinery Co. LLC - Madinat Zayed</t>
  </si>
  <si>
    <t>Industrial Area Madinat Zayed City - Abu Dhabhi</t>
  </si>
  <si>
    <t>Madinat Zayed</t>
  </si>
  <si>
    <t>ABG Pavers|Articulated Haulers|Compact Equipment|Compact Excavators|Compact Wheel Loaders|Crawler Excavators|Large Asphalt Compactors|Large Soil Compactors|Skidsteer Loaders|Small Asphalt Compactors|Small Soil Compactors|Wheel Loaders|Wheeled Excavators</t>
  </si>
  <si>
    <t>OU=Al Futtaim Auto and Machinery Co. LLC - Madinat Zayed,OU=Al Futtaim HQ,OU=UAE,OU=Middle East,OU=Int AB,OU=EMEA,OU=Enterprise,OU=VCE,OU=VeBiz2CustomArea,OU=AppPartition,O=ExtranetApps</t>
  </si>
  <si>
    <t>Can't be added yet</t>
  </si>
  <si>
    <t>Issue with Name or address</t>
  </si>
  <si>
    <t>5BBDAAD9-C820-9667-FC42-16F6C4AE2471</t>
  </si>
  <si>
    <t>Al Futtaim Auto and Machinery Co. LLC – RAK</t>
  </si>
  <si>
    <t>OU=Al Futtaim Auto and Machinery Co. LLC – RAK,OU=Al Futtaim HQ,OU=UAE,OU=Middle East,OU=Int AB,OU=EMEA,OU=Enterprise,OU=VCE,OU=VeBiz2CustomArea,OU=AppPartition,O=ExtranetApps</t>
  </si>
  <si>
    <t>+971 2 5029 400, +971 4 213 5400</t>
  </si>
  <si>
    <t>+971 4 213 5100</t>
  </si>
  <si>
    <t>976B023B-10DB-4C07-A74A-D58EF12C3ADC</t>
  </si>
  <si>
    <t>Al Futtaim HQ</t>
  </si>
  <si>
    <t>OU=Al Futtaim HQ,OU=UAE,OU=Middle East,OU=Int AB,OU=EMEA,OU=Enterprise,OU=VCE,OU=VeBiz2CustomArea,OU=AppPartition,O=ExtranetApps</t>
  </si>
  <si>
    <t>88C70CEA-9E9F-42F7-BD94-2BBC7F325CC2</t>
  </si>
  <si>
    <t>Albarajoub Engineering Co</t>
  </si>
  <si>
    <t>SD</t>
  </si>
  <si>
    <t>Sudan</t>
  </si>
  <si>
    <t>P.O.Box:11961, Al-Baladia Street</t>
  </si>
  <si>
    <t>Khartoum</t>
  </si>
  <si>
    <t>KHARTOUM</t>
  </si>
  <si>
    <t>OU=Albarajoub Engineering Co,OU=Sudan.,OU=Africa,OU=Int AB,OU=EMEA,OU=Enterprise,OU=VCE,OU=VeBiz2CustomArea,OU=AppPartition,O=ExtranetApps</t>
  </si>
  <si>
    <t>+249 183 761 461/778 334</t>
  </si>
  <si>
    <t>a.nagib@albarajoub.com</t>
  </si>
  <si>
    <t>+249 183 778 413/786 462</t>
  </si>
  <si>
    <t>Missing/Duplicate</t>
  </si>
  <si>
    <t>260E048A-F3E4-F77A-6AD5-37B82DCC1AC9</t>
  </si>
  <si>
    <t>Albergaria-CMS</t>
  </si>
  <si>
    <t>PT</t>
  </si>
  <si>
    <t>Portugal</t>
  </si>
  <si>
    <t>EN 1 - Zona Industrial, Apartado 40</t>
  </si>
  <si>
    <t>3854-909</t>
  </si>
  <si>
    <t>Albergaria-A-Velha</t>
  </si>
  <si>
    <t>Articulated Haulers|Backhoe Loaders|Compact Excavators|Compact Wheel Loaders|Crawler Excavators|Motor Graders|Wheel Loaders|Wheeled Excavators</t>
  </si>
  <si>
    <t>ALBERGARIA</t>
  </si>
  <si>
    <t>This record required for CMS only</t>
  </si>
  <si>
    <t>OU=Albergaria-CMS,OU=ASCENDUM Máquinas - Albergaria,OU=ASCENDUM Máquinas,OU=Europe,OU=EMEA,OU=Enterprise,OU=VCE,OU=VeBiz2CustomArea,OU=AppPartition,O=ExtranetApps</t>
  </si>
  <si>
    <t>+351 234 520 469</t>
  </si>
  <si>
    <t>+351 234 520 460</t>
  </si>
  <si>
    <t>340B1064-820C-77C2-2E21-95A2764FDA6A</t>
  </si>
  <si>
    <t>Algeria.</t>
  </si>
  <si>
    <t>OU=Algeria.,OU=Africa,OU=Int AB,OU=EMEA,OU=Enterprise,OU=VCE,OU=VeBiz2CustomArea,OU=AppPartition,O=ExtranetApps</t>
  </si>
  <si>
    <t>B62F72FA-CEAA-C4CC-CD1D-5B406F7CD138</t>
  </si>
  <si>
    <t>Allied Waste Industries</t>
  </si>
  <si>
    <t>US</t>
  </si>
  <si>
    <t>United States</t>
  </si>
  <si>
    <t>One Volvo drive</t>
  </si>
  <si>
    <t>Asheville</t>
  </si>
  <si>
    <t>NC</t>
  </si>
  <si>
    <t>US900008</t>
  </si>
  <si>
    <t>Articulated Haulers|Backhoe Loaders|Compact Equipment|Compact Excavators|Compact Wheel Loaders|Crawler Excavators|Motor Graders|Skidsteer Loaders|Wheel Loaders|Wheeled Excavators</t>
  </si>
  <si>
    <t>OU=Allied Waste Industries,OU=National Accounts,OU=Enterprise,OU=VCE,OU=VeBiz2CustomArea,OU=AppPartition,O=ExtranetApps</t>
  </si>
  <si>
    <t>CE0000000121</t>
  </si>
  <si>
    <t>inactive</t>
  </si>
  <si>
    <t>794E7CEA-7C39-A1FD-1EFC-F27F267C864A</t>
  </si>
  <si>
    <t>Alpha Maquinas e Veiculos do Nordes</t>
  </si>
  <si>
    <t>BR</t>
  </si>
  <si>
    <t>Brazil</t>
  </si>
  <si>
    <t>Av Engenheiro Emiliano Macieira, 201 Rodovia 135 Tibiri</t>
  </si>
  <si>
    <t>65051-070</t>
  </si>
  <si>
    <t>Sao Luis</t>
  </si>
  <si>
    <t>BR009302</t>
  </si>
  <si>
    <t>ABG Pavers|Articulated Haulers|Backhoe Loaders|Blaw-Knox Pavers|Compact Equipment|Compact Excavators|Compact Wheel Loaders|Crawler Excavators|Large Asphalt Compactors|Large Soil Compactors|Material Transfer Vehicles|Milling Equipment|Motor Graders|Road Wideners|Skidsteer Loaders|Small Asphalt Compactors|Small Soil Compactors|Wheel Loaders</t>
  </si>
  <si>
    <t>OU=Alpha Maquinas e Veiculos do Nordes,OU=Latin America,OU=Enterprise,OU=VCE,OU=VeBiz2CustomArea,OU=AppPartition,O=ExtranetApps</t>
  </si>
  <si>
    <t>55 98 3214-1948</t>
  </si>
  <si>
    <t>alpha.slz@alphamaquinas.com.br</t>
  </si>
  <si>
    <t>55 98 3214-1919</t>
  </si>
  <si>
    <t>https://www.volvoce.com/brasil/pt-br/alpha/</t>
  </si>
  <si>
    <t>CE0000001086</t>
  </si>
  <si>
    <t>263DA584-1892-2944-2196-2870B61C620F</t>
  </si>
  <si>
    <t>Alpha Maquinas e Veiculos do Nordes - Balsas</t>
  </si>
  <si>
    <t>Av. Gov. Luiz Rocha,nº 09</t>
  </si>
  <si>
    <t>65800-000</t>
  </si>
  <si>
    <t>Balsas</t>
  </si>
  <si>
    <t>OU=Alpha Maquinas e Veiculos do Nordes - Balsas,OU=Alpha Maquinas e Veiculos do Nordes,OU=Latin America,OU=Enterprise,OU=VCE,OU=VeBiz2CustomArea,OU=AppPartition,O=ExtranetApps</t>
  </si>
  <si>
    <t>55 99 2101 6063</t>
  </si>
  <si>
    <t>CE0000001752</t>
  </si>
  <si>
    <t>Not reloaded</t>
  </si>
  <si>
    <t>525D2575-FFD5-596B-F384-D3953C6B87E9</t>
  </si>
  <si>
    <t>Alpha Maquinas e Veiculos do Nordes - Ceará</t>
  </si>
  <si>
    <t>Rodovia BR 116, Nr.5852-C Aerolandia</t>
  </si>
  <si>
    <t>60850-001</t>
  </si>
  <si>
    <t>Fortaleza</t>
  </si>
  <si>
    <t>OU=Alpha Maquinas e Veiculos do Nordes - Ceará,OU=Alpha Maquinas e Veiculos do Nordes,OU=Latin America,OU=Enterprise,OU=VCE,OU=VeBiz2CustomArea,OU=AppPartition,O=ExtranetApps</t>
  </si>
  <si>
    <t>85 3218-3204</t>
  </si>
  <si>
    <t>55 85 3218-3200</t>
  </si>
  <si>
    <t>CE0000001517</t>
  </si>
  <si>
    <t>C191ABCD-8A75-8D04-BFF6-99E7341443F6</t>
  </si>
  <si>
    <t>Alpha Maquinas e Veiculos do Nordes - Imperatriz</t>
  </si>
  <si>
    <t>Rodovia BR 010, 1501 KM 1353 Coco Grande</t>
  </si>
  <si>
    <t>65917-220</t>
  </si>
  <si>
    <t>Imperatriz</t>
  </si>
  <si>
    <t>vagnoval@alphamaquinas.com.br</t>
  </si>
  <si>
    <t>OU=Alpha Maquinas e Veiculos do Nordes - Imperatriz,OU=Alpha Maquinas e Veiculos do Nordes,OU=Latin America,OU=Enterprise,OU=VCE,OU=VeBiz2CustomArea,OU=AppPartition,O=ExtranetApps</t>
  </si>
  <si>
    <t>alpha.imp@alphamaquinas.com.br</t>
  </si>
  <si>
    <t>99 2101-6063</t>
  </si>
  <si>
    <t>http://www.alphamaquinas.com.br/site/content/home/</t>
  </si>
  <si>
    <t>CE0000000449</t>
  </si>
  <si>
    <t>D94B7572-45FC-0A0E-D351-7995B280E4E6</t>
  </si>
  <si>
    <t>Alpha Maquinas e Veiculos do Nordes - Teresina</t>
  </si>
  <si>
    <t>BR.316 KM 03 nº 4785 Lourival Parente</t>
  </si>
  <si>
    <t>64634-580</t>
  </si>
  <si>
    <t>Teresina</t>
  </si>
  <si>
    <t>OU=Alpha Maquinas e Veiculos do Nordes - Teresina,OU=Alpha Maquinas e Veiculos do Nordes,OU=Latin America,OU=Enterprise,OU=VCE,OU=VeBiz2CustomArea,OU=AppPartition,O=ExtranetApps</t>
  </si>
  <si>
    <t>55 86 220-2922</t>
  </si>
  <si>
    <t>alpha.ter@alphamaquinas.com.br</t>
  </si>
  <si>
    <t>55 86 3220-6700</t>
  </si>
  <si>
    <t>A0DFD5A5-7F36-A60D-4603-FBBC1991C075</t>
  </si>
  <si>
    <t>Alpha Technical Services Private Limited - Allahabad</t>
  </si>
  <si>
    <t>HIG 1/58, Awas Vikas Colony</t>
  </si>
  <si>
    <t>Allahabad</t>
  </si>
  <si>
    <t>Articulated Haulers|Compact Excavators|Compact Wheel Loaders|Crawler Excavators|Motor Graders|Wheel Loaders|Wheeled Excavators</t>
  </si>
  <si>
    <t>OU=Alpha Technical Services Private Limited - Allahabad,OU=Alpha Technical Services Private Ltd,OU=Volvo India Private Limited,OU=APAC,OU=Enterprise,OU=VCE,OU=VeBiz2CustomArea,OU=AppPartition,O=ExtranetApps</t>
  </si>
  <si>
    <t>B626D784-3463-33E8-AD57-D5E2CD60C84E</t>
  </si>
  <si>
    <t>Alpha Technical Services Private Limited - Dehradun</t>
  </si>
  <si>
    <t>431/1, Gangotri Vihar</t>
  </si>
  <si>
    <t>Dehradun</t>
  </si>
  <si>
    <t>OU=Alpha Technical Services Private Limited - Dehradun,OU=Alpha Technical Services Private Ltd,OU=Volvo India Private Limited,OU=APAC,OU=Enterprise,OU=VCE,OU=VeBiz2CustomArea,OU=AppPartition,O=ExtranetApps</t>
  </si>
  <si>
    <t>skumar@alphatechnical.in, satish@alphatechnical.in</t>
  </si>
  <si>
    <t>Can't find on web</t>
  </si>
  <si>
    <t>BCFF5122-56B2-2BB1-0CC7-92339E9E0300</t>
  </si>
  <si>
    <t>Alpha Technical Services Private Limited - Katni</t>
  </si>
  <si>
    <t>Katni</t>
  </si>
  <si>
    <t>IN900001</t>
  </si>
  <si>
    <t>Surjeet</t>
  </si>
  <si>
    <t>OU=Alpha Technical Services Private Limited - Katni,OU=Alpha Technical Services Private Ltd,OU=Volvo India Private Limited,OU=APAC,OU=Enterprise,OU=VCE,OU=VeBiz2CustomArea,OU=AppPartition,O=ExtranetApps</t>
  </si>
  <si>
    <t>+91 7622 226906</t>
  </si>
  <si>
    <t>8F572BDC-93CF-A987-B03E-CAB0255D79B7</t>
  </si>
  <si>
    <t>Alpha Technical Services Private Limited - Kol Dam</t>
  </si>
  <si>
    <t>M/s ATSPL, Italian thai Development Services pvt. ltd</t>
  </si>
  <si>
    <t>Mandi</t>
  </si>
  <si>
    <t>V.P. Keshva</t>
  </si>
  <si>
    <t>OU=Alpha Technical Services Private Limited - Kol Dam,OU=Alpha Technical Services Private Ltd,OU=Volvo India Private Limited,OU=APAC,OU=Enterprise,OU=VCE,OU=VeBiz2CustomArea,OU=AppPartition,O=ExtranetApps</t>
  </si>
  <si>
    <t>http://www.alphatechnical.in</t>
  </si>
  <si>
    <t>6AFB2350-BE06-9F64-7695-0AC221D74C52</t>
  </si>
  <si>
    <t>Alpha Technical Services Private Limited - Udaipur</t>
  </si>
  <si>
    <t>313 001</t>
  </si>
  <si>
    <t>Udaipur</t>
  </si>
  <si>
    <t>+91 294 243 2689</t>
  </si>
  <si>
    <t>OU=Alpha Technical Services Private Limited - Udaipur,OU=Alpha Technical Services Private Ltd,OU=Volvo India Private Limited,OU=APAC,OU=Enterprise,OU=VCE,OU=VeBiz2CustomArea,OU=AppPartition,O=ExtranetApps</t>
  </si>
  <si>
    <t>CE0000000227</t>
  </si>
  <si>
    <t>225ADE51-7BD4-41B6-911B-301F6F916066</t>
  </si>
  <si>
    <t>Alpha Technical Services Private Ltd</t>
  </si>
  <si>
    <t>A-22, Block No  B-1, Mohan Cooperative Industrial Area</t>
  </si>
  <si>
    <t>New Delhi</t>
  </si>
  <si>
    <t>OU=Alpha Technical Services Private Ltd,OU=Volvo India Private Limited,OU=APAC,OU=Enterprise,OU=VCE,OU=VeBiz2CustomArea,OU=AppPartition,O=ExtranetApps</t>
  </si>
  <si>
    <t>91 11 51679193</t>
  </si>
  <si>
    <t>atspl@del3.vsnl.net.in</t>
  </si>
  <si>
    <t>91 11 51679196, 29941574-75</t>
  </si>
  <si>
    <t>639F5015-F089-DBF7-DE23-DD4E1842765A</t>
  </si>
  <si>
    <t>Alpha Technical Services Private Ltd - Chandigarh</t>
  </si>
  <si>
    <t>23, Phase -I</t>
  </si>
  <si>
    <t>Chandigarh</t>
  </si>
  <si>
    <t>Mrs. Bikramjeet Singh</t>
  </si>
  <si>
    <t>Alpha Technical Services Private Limited - Chandigarh</t>
  </si>
  <si>
    <t>OU=Alpha Technical Services Private Ltd - Chandigarh,OU=Alpha Technical Services Private Ltd,OU=Volvo India Private Limited,OU=APAC,OU=Enterprise,OU=VCE,OU=VeBiz2CustomArea,OU=AppPartition,O=ExtranetApps</t>
  </si>
  <si>
    <t>9814869297, 9316189297</t>
  </si>
  <si>
    <t>CE0000000134</t>
  </si>
  <si>
    <t>0F11173E-2345-4644-82A9-84DF1ED5C945</t>
  </si>
  <si>
    <t>Alta Construction Equipment</t>
  </si>
  <si>
    <t>56195 Pontiac Trail</t>
  </si>
  <si>
    <t>New Hudson</t>
  </si>
  <si>
    <t>MI</t>
  </si>
  <si>
    <t>US004994</t>
  </si>
  <si>
    <t>ABG Pavers|Articulated Haulers|Backhoe Loaders|Blaw-Knox Pavers|Compact Equipment|Compact Excavators|Compact Wheel Loaders|Crawler Excavators|Large Asphalt Compactors|Large Soil Compactors|Material Transfer Vehicles|Milling Equipment|Motor Graders|Road Wideners|Skidsteer Loaders|Small Asphalt Compactors|Small Soil Compactors|Wheel Loaders|Wheeled Excavators</t>
  </si>
  <si>
    <t>OU=Alta Construction Equipment,OU=North America,OU=Enterprise,OU=VCE,OU=VeBiz2CustomArea,OU=AppPartition,O=ExtranetApps</t>
  </si>
  <si>
    <t>(248) 449-6701</t>
  </si>
  <si>
    <t>(248) 449-6700</t>
  </si>
  <si>
    <t>CE0000002022</t>
  </si>
  <si>
    <t>16482FB9-51C4-00CC-2A6F-2FA4BAE095B7</t>
  </si>
  <si>
    <t>Alta Equipment Company - Battle Creek</t>
  </si>
  <si>
    <t>2470 West Columbia Avenue</t>
  </si>
  <si>
    <t>Battle Creek</t>
  </si>
  <si>
    <t>OU=Alta Equipment Company - Battle Creek,OU=Alta Construction Equipment,OU=North America,OU=Enterprise,OU=VCE,OU=VeBiz2CustomArea,OU=AppPartition,O=ExtranetApps</t>
  </si>
  <si>
    <t>269-965-1881</t>
  </si>
  <si>
    <t>269-965-1269</t>
  </si>
  <si>
    <t>http://www.altaconstructionequipment.com</t>
  </si>
  <si>
    <t>CE0000005709</t>
  </si>
  <si>
    <t>1FCEC6FA-AAF3-F96C-0BD0-299DF07B6304</t>
  </si>
  <si>
    <t>Alta Equipment Company - Bloomington</t>
  </si>
  <si>
    <t>1035 Wylie Dr</t>
  </si>
  <si>
    <t>Bloomington</t>
  </si>
  <si>
    <t>IL</t>
  </si>
  <si>
    <t>OU=Alta Equipment Company - Bloomington,OU=Alta Construction Equipment,OU=North America,OU=Enterprise,OU=VCE,OU=VeBiz2CustomArea,OU=AppPartition,O=ExtranetApps</t>
  </si>
  <si>
    <t>309-585-3800</t>
  </si>
  <si>
    <t>CE0000002137</t>
  </si>
  <si>
    <t>B012B75D-DAD9-94C2-1A61-DAAC930A4D1D</t>
  </si>
  <si>
    <t>Alta Equipment Company - Burton</t>
  </si>
  <si>
    <t>G-3283 S. Dort Highway</t>
  </si>
  <si>
    <t>Burton</t>
  </si>
  <si>
    <t>OU=Alta Equipment Company - Burton,OU=Alta Construction Equipment,OU=North America,OU=Enterprise,OU=VCE,OU=VeBiz2CustomArea,OU=AppPartition,O=ExtranetApps</t>
  </si>
  <si>
    <t>CE0000000456</t>
  </si>
  <si>
    <t>2AEA762D-3AFA-4C0A-92DE-5DC443E2E42E</t>
  </si>
  <si>
    <t>Alta Equipment Company - Byron Center - Grand Rapids</t>
  </si>
  <si>
    <t>8840 Byron Commerce Drive</t>
  </si>
  <si>
    <t>Byron Center</t>
  </si>
  <si>
    <t>US004570</t>
  </si>
  <si>
    <t>OU=Alta Equipment Company - Byron Center - Grand Rapids,OU=Alta Construction Equipment,OU=North America,OU=Enterprise,OU=VCE,OU=VeBiz2CustomArea,OU=AppPartition,O=ExtranetApps</t>
  </si>
  <si>
    <t>616-878-7650</t>
  </si>
  <si>
    <t>616-878-7450</t>
  </si>
  <si>
    <t>CE0000002139</t>
  </si>
  <si>
    <t>F8BA0EC0-2690-530F-A7B2-02D665D1AA63</t>
  </si>
  <si>
    <t>Alta Equipment Company - Calumet City</t>
  </si>
  <si>
    <t>150 State St</t>
  </si>
  <si>
    <t>Calumet City</t>
  </si>
  <si>
    <t>OU=Alta Equipment Company - Calumet City,OU=Alta Construction Equipment,OU=North America,OU=Enterprise,OU=VCE,OU=VeBiz2CustomArea,OU=AppPartition,O=ExtranetApps</t>
  </si>
  <si>
    <t>708-928-7000</t>
  </si>
  <si>
    <t>CE0000002127</t>
  </si>
  <si>
    <t>1B8D565E-E409-62C0-A22F-9DD02B60249F</t>
  </si>
  <si>
    <t>Alta Equipment Company - Detroit</t>
  </si>
  <si>
    <t>5105 Loraine Street</t>
  </si>
  <si>
    <t>Detroit</t>
  </si>
  <si>
    <t>OU=Alta Equipment Company - Detroit,OU=Alta Construction Equipment,OU=North America,OU=Enterprise,OU=VCE,OU=VeBiz2CustomArea,OU=AppPartition,O=ExtranetApps</t>
  </si>
  <si>
    <t>CE0000000354</t>
  </si>
  <si>
    <t>62B6E26A-18AA-85B6-E4DA-0D4D9ABA4B49</t>
  </si>
  <si>
    <t>Alta Equipment Company - Grand Rapids</t>
  </si>
  <si>
    <t>4716 Talon Court SE</t>
  </si>
  <si>
    <t>Grand Rapids</t>
  </si>
  <si>
    <t>OU=Alta Equipment Company - Grand Rapids,OU=Alta Construction Equipment,OU=North America,OU=Enterprise,OU=VCE,OU=VeBiz2CustomArea,OU=AppPartition,O=ExtranetApps</t>
  </si>
  <si>
    <t>616-698-2901</t>
  </si>
  <si>
    <t>616-698-2960</t>
  </si>
  <si>
    <t>CE0000002136</t>
  </si>
  <si>
    <t>4B130FAA-4EF3-97E8-2317-384B0F686FF8</t>
  </si>
  <si>
    <t>Alta Equipment Company - Lansing</t>
  </si>
  <si>
    <t>6327 Jomar Court</t>
  </si>
  <si>
    <t>Lansing</t>
  </si>
  <si>
    <t>OU=Alta Equipment Company - Lansing,OU=Alta Construction Equipment,OU=North America,OU=Enterprise,OU=VCE,OU=VeBiz2CustomArea,OU=AppPartition,O=ExtranetApps</t>
  </si>
  <si>
    <t>517-272-7257</t>
  </si>
  <si>
    <t>517-272-5033</t>
  </si>
  <si>
    <t>CE0000002132</t>
  </si>
  <si>
    <t>603A6339-01CA-818A-A020-478F7B483C18</t>
  </si>
  <si>
    <t>Alta Equipment Company - Muskegon</t>
  </si>
  <si>
    <t>5920 Grand Haven Road</t>
  </si>
  <si>
    <t>Muskegon</t>
  </si>
  <si>
    <t>OU=Alta Equipment Company - Muskegon,OU=Alta Construction Equipment,OU=North America,OU=Enterprise,OU=VCE,OU=VeBiz2CustomArea,OU=AppPartition,O=ExtranetApps</t>
  </si>
  <si>
    <t>231-798-9387</t>
  </si>
  <si>
    <t>231-798-8754</t>
  </si>
  <si>
    <t>CE0000000360</t>
  </si>
  <si>
    <t>FFDB68E4-1C32-C2C7-409D-E0B3769598CA</t>
  </si>
  <si>
    <t>Alta Equipment Company - New Hudson</t>
  </si>
  <si>
    <t>OU=Alta Equipment Company - New Hudson,OU=Alta Construction Equipment,OU=North America,OU=Enterprise,OU=VCE,OU=VeBiz2CustomArea,OU=AppPartition,O=ExtranetApps</t>
  </si>
  <si>
    <t>(248) 356-2029</t>
  </si>
  <si>
    <t>(248) 356-5200</t>
  </si>
  <si>
    <t>CE0000005360</t>
  </si>
  <si>
    <t>BF3CBBF3-5B41-7CDF-330B-95D733C1DAEC</t>
  </si>
  <si>
    <t>Alta Equipment Company - Ottawa</t>
  </si>
  <si>
    <t>613 E Stevenson Rd</t>
  </si>
  <si>
    <t>Ottawa</t>
  </si>
  <si>
    <t>OU=Alta Equipment Company - Ottawa,OU=Alta Construction Equipment,OU=North America,OU=Enterprise,OU=VCE,OU=VeBiz2CustomArea,OU=AppPartition,O=ExtranetApps</t>
  </si>
  <si>
    <t>800-261-9642</t>
  </si>
  <si>
    <t>CE0000002138</t>
  </si>
  <si>
    <t>16F54220-CE95-0057-8D20-8156F23745E7</t>
  </si>
  <si>
    <t>Alta Equipment Company - Peotone</t>
  </si>
  <si>
    <t>209 E Corning Ave</t>
  </si>
  <si>
    <t>Peotone</t>
  </si>
  <si>
    <t>OU=Alta Equipment Company - Peotone,OU=Alta Construction Equipment,OU=North America,OU=Enterprise,OU=VCE,OU=VeBiz2CustomArea,OU=AppPartition,O=ExtranetApps</t>
  </si>
  <si>
    <t>708-258-300</t>
  </si>
  <si>
    <t>CE0000002134</t>
  </si>
  <si>
    <t>8EB2024A-E212-6026-FC9E-359BF60CE357</t>
  </si>
  <si>
    <t>Alta Equipment Company - Romulus</t>
  </si>
  <si>
    <t>28855 Smith Road</t>
  </si>
  <si>
    <t>Romulus</t>
  </si>
  <si>
    <t>OU=Alta Equipment Company - Romulus,OU=Alta Construction Equipment,OU=North America,OU=Enterprise,OU=VCE,OU=VeBiz2CustomArea,OU=AppPartition,O=ExtranetApps</t>
  </si>
  <si>
    <t>734-641-8334</t>
  </si>
  <si>
    <t>734-641-8238</t>
  </si>
  <si>
    <t>CE0000002021</t>
  </si>
  <si>
    <t>8D4166B5-04FC-AF64-85B5-458D1A875969</t>
  </si>
  <si>
    <t>Alta Equipment Company - Saginaw</t>
  </si>
  <si>
    <t>1524 Champagne Drive</t>
  </si>
  <si>
    <t>Saginaw</t>
  </si>
  <si>
    <t>OU=Alta Equipment Company - Saginaw,OU=Alta Construction Equipment,OU=North America,OU=Enterprise,OU=VCE,OU=VeBiz2CustomArea,OU=AppPartition,O=ExtranetApps</t>
  </si>
  <si>
    <t>989-752-9834</t>
  </si>
  <si>
    <t>989-752-9400</t>
  </si>
  <si>
    <t>CE0000005710</t>
  </si>
  <si>
    <t>F71B075A-ADCF-8B2F-E093-00D328D573C1</t>
  </si>
  <si>
    <t>Alta Equipment Company - Spring Grove</t>
  </si>
  <si>
    <t>2500 Westward Dr Unit B</t>
  </si>
  <si>
    <t>Spring Grove</t>
  </si>
  <si>
    <t>OU=Alta Equipment Company - Spring Grove,OU=Alta Construction Equipment,OU=North America,OU=Enterprise,OU=VCE,OU=VeBiz2CustomArea,OU=AppPartition,O=ExtranetApps</t>
  </si>
  <si>
    <t>815-581-3019</t>
  </si>
  <si>
    <t>815-581-0071</t>
  </si>
  <si>
    <t>CE0000000592</t>
  </si>
  <si>
    <t>6B30B5A9-8286-3009-7C70-A7A959D00B25</t>
  </si>
  <si>
    <t>Alta Equipment Company - Sterling Heights</t>
  </si>
  <si>
    <t>7500 East 15 Mile Road</t>
  </si>
  <si>
    <t>Sterling Heights</t>
  </si>
  <si>
    <t>OU=Alta Equipment Company - Sterling Heights,OU=Alta Construction Equipment,OU=North America,OU=Enterprise,OU=VCE,OU=VeBiz2CustomArea,OU=AppPartition,O=ExtranetApps</t>
  </si>
  <si>
    <t>586-977-6099</t>
  </si>
  <si>
    <t>586-977-6000</t>
  </si>
  <si>
    <t>CE0000000744</t>
  </si>
  <si>
    <t>0040C489-7CFB-09D4-F28F-907077C88EA5</t>
  </si>
  <si>
    <t>Alta Equipment Company - Traverse City</t>
  </si>
  <si>
    <t>1061 Stepke Court</t>
  </si>
  <si>
    <t>Traverse City</t>
  </si>
  <si>
    <t>OU=Alta Equipment Company - Traverse City,OU=Alta Construction Equipment,OU=North America,OU=Enterprise,OU=VCE,OU=VeBiz2CustomArea,OU=AppPartition,O=ExtranetApps</t>
  </si>
  <si>
    <t>231-943-8110</t>
  </si>
  <si>
    <t>231-943-3700</t>
  </si>
  <si>
    <t>CE0000002133</t>
  </si>
  <si>
    <t>AB3622A5-406E-AB9D-70BD-00745F1644FB</t>
  </si>
  <si>
    <t>Alta Equipment Company - Zeeland</t>
  </si>
  <si>
    <t>9433 Riley Street</t>
  </si>
  <si>
    <t>Zeeland</t>
  </si>
  <si>
    <t>OU=Alta Equipment Company - Zeeland,OU=Alta Construction Equipment,OU=North America,OU=Enterprise,OU=VCE,OU=VeBiz2CustomArea,OU=AppPartition,O=ExtranetApps</t>
  </si>
  <si>
    <t>616-748-4120</t>
  </si>
  <si>
    <t>616-748-4108</t>
  </si>
  <si>
    <t>5A31634D-9EDF-CA60-476A-2FC0FD65F52E</t>
  </si>
  <si>
    <t>Altobelli</t>
  </si>
  <si>
    <t>AR</t>
  </si>
  <si>
    <t>Argentina</t>
  </si>
  <si>
    <t>Av. Paraguay, 2222</t>
  </si>
  <si>
    <t>Salta</t>
  </si>
  <si>
    <t>AR801180</t>
  </si>
  <si>
    <t>BUENOS AIRES</t>
  </si>
  <si>
    <t>OU=Altobelli,OU=Latin America,OU=Enterprise,OU=VCE,OU=VeBiz2CustomArea,OU=AppPartition,O=ExtranetApps</t>
  </si>
  <si>
    <t>0387 427 0280</t>
  </si>
  <si>
    <t>CE0000001147</t>
  </si>
  <si>
    <t>50288D61-7783-EF45-7971-2305A64717D7</t>
  </si>
  <si>
    <t>Ameco Services S de R.L. de CV</t>
  </si>
  <si>
    <t>MX</t>
  </si>
  <si>
    <t>Mexico</t>
  </si>
  <si>
    <t>Vasco de Quiroga n 3.900 dep 501-A Lomas de Santa Fe</t>
  </si>
  <si>
    <t>Cuajimalpa, Distrito Federal</t>
  </si>
  <si>
    <t>MX824008</t>
  </si>
  <si>
    <t>ABG Pavers|Blaw-Knox Pavers|Large Asphalt Compactors|Large Soil Compactors|Small Asphalt Compactors|Small Soil Compactors</t>
  </si>
  <si>
    <t>OU=Ameco Services S de R.L. de CV,OU=LA (Latin America),OU=Independent RM Dealers,OU=Enterprise,OU=VCE,OU=VeBiz2CustomArea,OU=AppPartition,O=ExtranetApps</t>
  </si>
  <si>
    <t>5292-3110</t>
  </si>
  <si>
    <t>31EAEB4C-D77F-4A5F-DDE3-EA2D473054F4</t>
  </si>
  <si>
    <t>American Material Handling Inc.</t>
  </si>
  <si>
    <t>3651 Mars Hill Rd., Ste. 200 A</t>
  </si>
  <si>
    <t>Watkinsville</t>
  </si>
  <si>
    <t>GA</t>
  </si>
  <si>
    <t>Articulated Haulers|Backhoe Loaders|Compact Equipment|Compact Excavators|Compact Wheel Loaders|Crawler Excavators|Large Soil Compactors|Motor Graders|Skidsteer Loaders|Wheel Loaders|Wheeled Excavators</t>
  </si>
  <si>
    <t>OU=American Material Handling Inc.,OU=National Accounts,OU=Enterprise,OU=VCE,OU=VeBiz2CustomArea,OU=AppPartition,O=ExtranetApps</t>
  </si>
  <si>
    <t>770-381-8436</t>
  </si>
  <si>
    <t>B8652031-B601-4B71-8E3A-6835E11E8453</t>
  </si>
  <si>
    <t>Anawrahta Construction Equipment</t>
  </si>
  <si>
    <t>MM</t>
  </si>
  <si>
    <t>Myanmar</t>
  </si>
  <si>
    <t>1947B Bogyoke Street, Yangon-Pathein Highway Road</t>
  </si>
  <si>
    <t>1947B</t>
  </si>
  <si>
    <t>Yangon</t>
  </si>
  <si>
    <t>MM702001</t>
  </si>
  <si>
    <t>H.K.Aliwarga</t>
  </si>
  <si>
    <t>YANGON1</t>
  </si>
  <si>
    <t>OU=Anawrahta Construction Equipment,OU=Volvo East Asia Pte Ltd,OU=APAC,OU=Enterprise,OU=VCE,OU=VeBiz2CustomArea,OU=AppPartition,O=ExtranetApps</t>
  </si>
  <si>
    <t>+951 684916 / 545278</t>
  </si>
  <si>
    <t>aliwarga@um.com.mm</t>
  </si>
  <si>
    <t>+951 684688 / 684796</t>
  </si>
  <si>
    <t>https://www.volvoce.com/myanmar/en-mm/ace/</t>
  </si>
  <si>
    <t>A72AC4B2-DD1B-3657-F351-47934E7989DC</t>
  </si>
  <si>
    <t>Andong 3S</t>
  </si>
  <si>
    <t>KR</t>
  </si>
  <si>
    <t>Korea</t>
  </si>
  <si>
    <t>421-1 Songhyundong Andong Kyungbuk</t>
  </si>
  <si>
    <t>760-751</t>
  </si>
  <si>
    <t>Andong</t>
  </si>
  <si>
    <t>Articulated Haulers|Compact Equipment|Compact Excavators|Compact Wheel Loaders|Crawler Excavators|Motor Graders|Wheel Loaders</t>
  </si>
  <si>
    <t>OU=Andong 3S,OU=Direct Parts Sales,OU=Hub Korea Parts,OU=HUB KOREA,OU=Volvo Construction Equipment Korea Ltd,OU=APAC,OU=Enterprise,OU=VCE,OU=VeBiz2CustomArea,OU=AppPartition,O=ExtranetApps</t>
  </si>
  <si>
    <t>hoon.park@volvo.com</t>
  </si>
  <si>
    <t>+82 54 858 8900</t>
  </si>
  <si>
    <t>D19B9D73-DC5A-F719-4737-69CE0A5AAE8F</t>
  </si>
  <si>
    <t>Angola</t>
  </si>
  <si>
    <t>AO</t>
  </si>
  <si>
    <t>OU=Angola,OU=Africa,OU=Int AB,OU=EMEA,OU=Enterprise,OU=VCE,OU=VeBiz2CustomArea,OU=AppPartition,O=ExtranetApps</t>
  </si>
  <si>
    <t>7A1696B6-AAB6-4480-8EB0-6AC6CBAF572E</t>
  </si>
  <si>
    <t>APAC</t>
  </si>
  <si>
    <t>33 Joo Koon Circle</t>
  </si>
  <si>
    <t xml:space="preserve">SG720025    </t>
  </si>
  <si>
    <t>OU=APAC,OU=Enterprise,OU=VCE,OU=VeBiz2CustomArea,OU=AppPartition,O=ExtranetApps</t>
  </si>
  <si>
    <t>6262 1883</t>
  </si>
  <si>
    <t>6262 1055</t>
  </si>
  <si>
    <t>ignore</t>
  </si>
  <si>
    <t>group</t>
  </si>
  <si>
    <t>B95F9B8F-141A-90B4-7CA4-5CBCFE8D7BB6</t>
  </si>
  <si>
    <t>APAC Dealer</t>
  </si>
  <si>
    <t>OU=APAC Dealer,OU=APAC,OU=Enterprise,OU=VCE,OU=VeBiz2CustomArea,OU=AppPartition,O=ExtranetApps</t>
  </si>
  <si>
    <t>+65 6862 2528</t>
  </si>
  <si>
    <t>EA9E4B9E-0B7C-7A8F-E71A-BC7A233F78A0</t>
  </si>
  <si>
    <t>APAC Internal</t>
  </si>
  <si>
    <t>OU=APAC Internal,OU=APAC,OU=Enterprise,OU=VCE,OU=VeBiz2CustomArea,OU=AppPartition,O=ExtranetApps</t>
  </si>
  <si>
    <t>499C438D-08B3-44A8-A081-F750FB415ED1</t>
  </si>
  <si>
    <t>APE Fordonskomponenter</t>
  </si>
  <si>
    <t>Partner</t>
  </si>
  <si>
    <t>SE</t>
  </si>
  <si>
    <t>Sweden</t>
  </si>
  <si>
    <t>Box 50</t>
  </si>
  <si>
    <t>164 94</t>
  </si>
  <si>
    <t>Kista</t>
  </si>
  <si>
    <t>Articulated Haulers|Compact Equipment|Compact Excavators|Compact Wheel Loaders|Crawler Excavators|Motor Graders|Wheel Loaders|Wheeled Excavators</t>
  </si>
  <si>
    <t>APEFORDON</t>
  </si>
  <si>
    <t>OU=APE Fordonskomponenter,OU=Swecon Anlaggningsmaskiner AB,OU=Europe,OU=EMEA,OU=Enterprise,OU=VCE,OU=VeBiz2CustomArea,OU=AppPartition,O=ExtranetApps</t>
  </si>
  <si>
    <t>5BCCFB61-64CB-4F95-8738-71D8B7F9B3D0</t>
  </si>
  <si>
    <t>ARACO</t>
  </si>
  <si>
    <t>QA</t>
  </si>
  <si>
    <t>Qatar</t>
  </si>
  <si>
    <t>2cd Industrial Area , Street # 43</t>
  </si>
  <si>
    <t>22 329</t>
  </si>
  <si>
    <t>DOHA</t>
  </si>
  <si>
    <t xml:space="preserve">QA617020    </t>
  </si>
  <si>
    <t>OU=ARACO,OU=Qatar.,OU=Middle East,OU=Int AB,OU=EMEA,OU=Enterprise,OU=VCE,OU=VeBiz2CustomArea,OU=AppPartition,O=ExtranetApps</t>
  </si>
  <si>
    <t>+974 4 604 841</t>
  </si>
  <si>
    <t>aracoqatar@qatar.net.qa</t>
  </si>
  <si>
    <t>+974 4500506 / 4500925</t>
  </si>
  <si>
    <t>http://www.volvo.com/dealers/en-gb/araco</t>
  </si>
  <si>
    <t>CE0000000140</t>
  </si>
  <si>
    <t>91F77BE9-59E7-4A25-A582-C308349CCD95</t>
  </si>
  <si>
    <t>Aring Equipment Company Inc</t>
  </si>
  <si>
    <t>13001 West Silver Spring Drive</t>
  </si>
  <si>
    <t>Butler</t>
  </si>
  <si>
    <t>WI</t>
  </si>
  <si>
    <t xml:space="preserve">US000069    </t>
  </si>
  <si>
    <t>OU=Aring Equipment Company Inc,OU=North America,OU=Enterprise,OU=VCE,OU=VeBiz2CustomArea,OU=AppPartition,O=ExtranetApps</t>
  </si>
  <si>
    <t>262-781-5053</t>
  </si>
  <si>
    <t>262-781-3770</t>
  </si>
  <si>
    <t>https://www.volvoce.com/united-states/en-us/aringequipment/</t>
  </si>
  <si>
    <t>CE0000000591</t>
  </si>
  <si>
    <t>C146C62B-3588-4E94-837A-DBDB955EB936</t>
  </si>
  <si>
    <t>Aring Equipment Company Inc - Butler - Milwaukee</t>
  </si>
  <si>
    <t>US000069</t>
  </si>
  <si>
    <t>BUTLER</t>
  </si>
  <si>
    <t>OU=Aring Equipment Company Inc - Butler - Milwaukee,OU=Aring Equipment Company Inc,OU=North America,OU=Enterprise,OU=VCE,OU=VeBiz2CustomArea,OU=AppPartition,O=ExtranetApps</t>
  </si>
  <si>
    <t>jking@aring.com</t>
  </si>
  <si>
    <t>http://www.aringequipment.com/</t>
  </si>
  <si>
    <t>CE0000001600</t>
  </si>
  <si>
    <t>5E60C40E-795B-4411-84A3-7BF3887DF1E4</t>
  </si>
  <si>
    <t>Aring Equipment Company Inc - DeForest</t>
  </si>
  <si>
    <t>5005 Cake Parkway</t>
  </si>
  <si>
    <t>DeForest</t>
  </si>
  <si>
    <t>OU=Aring Equipment Company Inc - DeForest,OU=Aring Equipment Company Inc,OU=North America,OU=Enterprise,OU=VCE,OU=VeBiz2CustomArea,OU=AppPartition,O=ExtranetApps</t>
  </si>
  <si>
    <t>608-846-9611</t>
  </si>
  <si>
    <t>dbenz@aring.com</t>
  </si>
  <si>
    <t>608-846-9600</t>
  </si>
  <si>
    <t>CE0000001648</t>
  </si>
  <si>
    <t>9D61978D-3DDC-4386-AB2F-684FB2499B41</t>
  </si>
  <si>
    <t>Aring Equipment Company Inc - Depere - Greenbay</t>
  </si>
  <si>
    <t>1800 North Ashland Avenue</t>
  </si>
  <si>
    <t>De Pere</t>
  </si>
  <si>
    <t>Aring Equipment Company Inc - De Pere - Greenbay</t>
  </si>
  <si>
    <t>OU=Aring Equipment Company Inc - Depere - Greenbay,OU=Aring Equipment Company Inc,OU=North America,OU=Enterprise,OU=VCE,OU=VeBiz2CustomArea,OU=AppPartition,O=ExtranetApps</t>
  </si>
  <si>
    <t>920-337-6291</t>
  </si>
  <si>
    <t>jrcolleran@aring.com</t>
  </si>
  <si>
    <t>920-336-3601</t>
  </si>
  <si>
    <t>CE0000000479</t>
  </si>
  <si>
    <t>52D7391F-D7AF-49C8-8898-0C7C5E2934A2</t>
  </si>
  <si>
    <t>Aring Equipment Company Inc - Eau Claire</t>
  </si>
  <si>
    <t>2727 Alpine Road</t>
  </si>
  <si>
    <t>Eau Claire</t>
  </si>
  <si>
    <t>OU=Aring Equipment Company Inc - Eau Claire,OU=Aring Equipment Company Inc,OU=North America,OU=Enterprise,OU=VCE,OU=VeBiz2CustomArea,OU=AppPartition,O=ExtranetApps</t>
  </si>
  <si>
    <t>715-835-1230</t>
  </si>
  <si>
    <t>cklatt@aring.com</t>
  </si>
  <si>
    <t>715-835-6133</t>
  </si>
  <si>
    <t>BEE2C2BB-9242-4CA6-A0A6-E2D052DD2167</t>
  </si>
  <si>
    <t>Arizona Equipment Rental</t>
  </si>
  <si>
    <t>Franchisee</t>
  </si>
  <si>
    <t>Address</t>
  </si>
  <si>
    <t>Tucson</t>
  </si>
  <si>
    <t>AZ</t>
  </si>
  <si>
    <t>RT483489</t>
  </si>
  <si>
    <t>OU=Arizona Equipment Rental,OU=Rents North America,OU=Enterprise,OU=VCE,OU=VeBiz2CustomArea,OU=AppPartition,O=ExtranetApps</t>
  </si>
  <si>
    <t>BF2D1CB1-D8B0-9A74-2EF5-28F8F64C01BB</t>
  </si>
  <si>
    <t>Armenia</t>
  </si>
  <si>
    <t>AM</t>
  </si>
  <si>
    <t>*</t>
  </si>
  <si>
    <t>OU=Armenia,OU=Russia and Central Asia,OU=Int AB,OU=EMEA,OU=Enterprise,OU=VCE,OU=VeBiz2CustomArea,OU=AppPartition,O=ExtranetApps</t>
  </si>
  <si>
    <t>CE0000001422</t>
  </si>
  <si>
    <t>9595AEEC-F304-4C79-A7A9-AE05E02BD978</t>
  </si>
  <si>
    <t>Arnold Machinery Company</t>
  </si>
  <si>
    <t>2975 West 2100 South</t>
  </si>
  <si>
    <t>Salt Lake City</t>
  </si>
  <si>
    <t>UT</t>
  </si>
  <si>
    <t xml:space="preserve">US000171    </t>
  </si>
  <si>
    <t>OU=Arnold Machinery Company,OU=North America,OU=Enterprise,OU=VCE,OU=VeBiz2CustomArea,OU=AppPartition,O=ExtranetApps</t>
  </si>
  <si>
    <t>801-975-9434</t>
  </si>
  <si>
    <t>russ@arnoldmachinery.com</t>
  </si>
  <si>
    <t>801-972-4000</t>
  </si>
  <si>
    <t>http://www.arnoldmachinery.com/</t>
  </si>
  <si>
    <t>CE0000000719</t>
  </si>
  <si>
    <t>26861CC7-7A8C-47BF-BC04-E0CFE73C392E</t>
  </si>
  <si>
    <t>Arnold Machinery Company - Elko</t>
  </si>
  <si>
    <t>4550 East Idaho Street</t>
  </si>
  <si>
    <t>Elko</t>
  </si>
  <si>
    <t>NV</t>
  </si>
  <si>
    <t>US000171</t>
  </si>
  <si>
    <t>ELKO</t>
  </si>
  <si>
    <t>OU=Arnold Machinery Company - Elko,OU=Arnold Machinery Company,OU=North America,OU=Enterprise,OU=VCE,OU=VeBiz2CustomArea,OU=AppPartition,O=ExtranetApps</t>
  </si>
  <si>
    <t>775-738-2791</t>
  </si>
  <si>
    <t>775-738-4443</t>
  </si>
  <si>
    <t>CE0000001736</t>
  </si>
  <si>
    <t>5F3FAA8E-DF39-4167-B71B-0A4D3C80FEF3</t>
  </si>
  <si>
    <t>Arnold Machinery Company - Idaho Falls</t>
  </si>
  <si>
    <t>3330 North Yellowstone Highway</t>
  </si>
  <si>
    <t>Idaho Falls</t>
  </si>
  <si>
    <t>ID</t>
  </si>
  <si>
    <t>IDAHO FALLS</t>
  </si>
  <si>
    <t>OU=Arnold Machinery Company - Idaho Falls,OU=Arnold Machinery Company,OU=North America,OU=Enterprise,OU=VCE,OU=VeBiz2CustomArea,OU=AppPartition,O=ExtranetApps</t>
  </si>
  <si>
    <t>208-523-9918</t>
  </si>
  <si>
    <t>208-523-0822</t>
  </si>
  <si>
    <t>CE0000001697</t>
  </si>
  <si>
    <t>1ECFB5B9-8B9D-4EC4-916C-0DE7F280B42F</t>
  </si>
  <si>
    <t>Arnold Machinery Company - Meridian - Boise</t>
  </si>
  <si>
    <t>300 East Overland Road</t>
  </si>
  <si>
    <t>Meridian</t>
  </si>
  <si>
    <t>MERIDIAN</t>
  </si>
  <si>
    <t>OU=Arnold Machinery Company - Meridian - Boise,OU=Arnold Machinery Company,OU=North America,OU=Enterprise,OU=VCE,OU=VeBiz2CustomArea,OU=AppPartition,O=ExtranetApps</t>
  </si>
  <si>
    <t>208-887-6013</t>
  </si>
  <si>
    <t>208-887-6000</t>
  </si>
  <si>
    <t>CE0000001937</t>
  </si>
  <si>
    <t>661A72B9-12E6-4E92-B293-7DCF47771832</t>
  </si>
  <si>
    <t>Arnold Machinery Company - North Las Vegas</t>
  </si>
  <si>
    <t>4136 Donovan Way</t>
  </si>
  <si>
    <t>North Las Vegas</t>
  </si>
  <si>
    <t>NORTH LAS VEGAS</t>
  </si>
  <si>
    <t>OU=Arnold Machinery Company - North Las Vegas,OU=Arnold Machinery Company,OU=North America,OU=Enterprise,OU=VCE,OU=VeBiz2CustomArea,OU=AppPartition,O=ExtranetApps</t>
  </si>
  <si>
    <t>702-642-8808</t>
  </si>
  <si>
    <t>702-642-9000</t>
  </si>
  <si>
    <t>CE0000001716</t>
  </si>
  <si>
    <t>C1622BCC-1816-CDA2-B162-D492B04EE42E</t>
  </si>
  <si>
    <t>Arnold Machinery Company - Phoenix</t>
  </si>
  <si>
    <t>4323 E. Winslow Ave.</t>
  </si>
  <si>
    <t>Phoenix</t>
  </si>
  <si>
    <t>OU=Arnold Machinery Company - Phoenix,OU=Arnold Machinery Company,OU=North America,OU=Enterprise,OU=VCE,OU=VeBiz2CustomArea,OU=AppPartition,O=ExtranetApps</t>
  </si>
  <si>
    <t>(602) 414-1904</t>
  </si>
  <si>
    <t>http://www.arnoldmachinery.com</t>
  </si>
  <si>
    <t>CE0000001699</t>
  </si>
  <si>
    <t>69E28F7D-DFF6-44FE-B1CE-CA53C42EC9A6</t>
  </si>
  <si>
    <t>Arnold Machinery Company - Salt Lake City</t>
  </si>
  <si>
    <t>SALT LAKE CITY</t>
  </si>
  <si>
    <t>OU=Arnold Machinery Company - Salt Lake City,OU=Arnold Machinery Company,OU=North America,OU=Enterprise,OU=VCE,OU=VeBiz2CustomArea,OU=AppPartition,O=ExtranetApps</t>
  </si>
  <si>
    <t>CE0000000669</t>
  </si>
  <si>
    <t>EFC6AFDB-FDA3-43B7-A899-07BC8D86CB29</t>
  </si>
  <si>
    <t>Arnold Machinery Company - Sparks</t>
  </si>
  <si>
    <t>1650 East Greg Street</t>
  </si>
  <si>
    <t>Sparks</t>
  </si>
  <si>
    <t>SPARKS</t>
  </si>
  <si>
    <t>OU=Arnold Machinery Company - Sparks,OU=Arnold Machinery Company,OU=North America,OU=Enterprise,OU=VCE,OU=VeBiz2CustomArea,OU=AppPartition,O=ExtranetApps</t>
  </si>
  <si>
    <t>775-356-0517</t>
  </si>
  <si>
    <t>775-356-1511</t>
  </si>
  <si>
    <t>CE0000000658</t>
  </si>
  <si>
    <t>38BECA8E-D9B4-310E-CEA5-9AB204960A7A</t>
  </si>
  <si>
    <t>Arnold Machinery Company - Tucson</t>
  </si>
  <si>
    <t>3350 East Gas Road</t>
  </si>
  <si>
    <t>OU=Arnold Machinery Company - Tucson,OU=Arnold Machinery Company,OU=North America,OU=Enterprise,OU=VCE,OU=VeBiz2CustomArea,OU=AppPartition,O=ExtranetApps</t>
  </si>
  <si>
    <t>520-294-7670</t>
  </si>
  <si>
    <t>520-294-7677</t>
  </si>
  <si>
    <t>CE0000000673</t>
  </si>
  <si>
    <t>96B7D4FF-F415-4DE6-E63C-3AB35CCA0D26</t>
  </si>
  <si>
    <t>Arnold Machinery Company - Twin Falls</t>
  </si>
  <si>
    <t>464 Washington Street S</t>
  </si>
  <si>
    <t>Twin Falls</t>
  </si>
  <si>
    <t>OU=Arnold Machinery Company - Twin Falls,OU=Arnold Machinery Company,OU=North America,OU=Enterprise,OU=VCE,OU=VeBiz2CustomArea,OU=AppPartition,O=ExtranetApps</t>
  </si>
  <si>
    <t>208-734-6924</t>
  </si>
  <si>
    <t>208 733-1715</t>
  </si>
  <si>
    <t>645F3093-F09B-EA58-7D4E-19C06180326D</t>
  </si>
  <si>
    <t>ARTESA</t>
  </si>
  <si>
    <t>CY</t>
  </si>
  <si>
    <t>Cyprus</t>
  </si>
  <si>
    <t>Gönyeli Çemberi Karşısı, VW Binaları Gönyeli</t>
  </si>
  <si>
    <t>Lefkosha</t>
  </si>
  <si>
    <t>OU=ARTESA,OU=Ascendum Turkey,OU=Turkey,OU=Middle East,OU=Int AB,OU=EMEA,OU=Enterprise,OU=VCE,OU=VeBiz2CustomArea,OU=AppPartition,O=ExtranetApps</t>
  </si>
  <si>
    <t>+90 392 223 18 52</t>
  </si>
  <si>
    <t>yusuf.zeki@volvo-turk.com</t>
  </si>
  <si>
    <t>+90 392 680 00 00</t>
  </si>
  <si>
    <t>CE0000000284</t>
  </si>
  <si>
    <t>AA37C8D1-7E22-4159-A945-E06746A8580C</t>
  </si>
  <si>
    <t>AS Swecon - Uuemoisa</t>
  </si>
  <si>
    <t>EE</t>
  </si>
  <si>
    <t>Estonia</t>
  </si>
  <si>
    <t>Ehitajate tee 2</t>
  </si>
  <si>
    <t>Uuemoisa Laanemaa</t>
  </si>
  <si>
    <t xml:space="preserve">EE416012    </t>
  </si>
  <si>
    <t>ABG Pavers|Articulated Haulers|Compact Equipment|Compact Excavators|Compact Wheel Loaders|Crawler Excavators|Large Asphalt Compactors|Large Soil Compactors|Motor Graders|Small Asphalt Compactors|Small Soil Compactors|Wheel Loaders|Wheeled Excavators</t>
  </si>
  <si>
    <t>UUEMOISA</t>
  </si>
  <si>
    <t>AS Swecon</t>
  </si>
  <si>
    <t>OU=AS Swecon - Uuemoisa,OU=Swecon AS - Estonia,OU=Europe,OU=EMEA,OU=Enterprise,OU=VCE,OU=VeBiz2CustomArea,OU=AppPartition,O=ExtranetApps</t>
  </si>
  <si>
    <t>00372 47 31432</t>
  </si>
  <si>
    <t>swecon@swecon.ee</t>
  </si>
  <si>
    <t>00372 47 31185</t>
  </si>
  <si>
    <t>CE0000001466</t>
  </si>
  <si>
    <t>5E178DD7-E332-C0B9-B5DE-31290588B1F6</t>
  </si>
  <si>
    <t>Asbud</t>
  </si>
  <si>
    <t>PL</t>
  </si>
  <si>
    <t>Poland</t>
  </si>
  <si>
    <t>Ul.Lwowska 38</t>
  </si>
  <si>
    <t>40-397</t>
  </si>
  <si>
    <t>Katowice</t>
  </si>
  <si>
    <t>ABG Pavers</t>
  </si>
  <si>
    <t>OU=Asbud,OU=Volvo Construction Equipment Region Europe - Duxford HQ,OU=Europe,OU=EMEA,OU=Enterprise,OU=VCE,OU=VeBiz2CustomArea,OU=AppPartition,O=ExtranetApps</t>
  </si>
  <si>
    <t>+48 322049173</t>
  </si>
  <si>
    <t>+48 327075376</t>
  </si>
  <si>
    <t>CE0000002012</t>
  </si>
  <si>
    <t>55A8241D-EB12-B474-4B70-81F31F38B671</t>
  </si>
  <si>
    <t>Ascendum Ankara Region</t>
  </si>
  <si>
    <t xml:space="preserve">1201 sk no:122 Ostim </t>
  </si>
  <si>
    <t>Ankara</t>
  </si>
  <si>
    <t>Opening Hours: 8.30 am - 6 pm CET</t>
  </si>
  <si>
    <t>OU=Ascendum Ankara Region,OU=Ascendum Turkey,OU=Turkey,OU=Middle East,OU=Int AB,OU=EMEA,OU=Enterprise,OU=VCE,OU=VeBiz2CustomArea,OU=AppPartition,O=ExtranetApps</t>
  </si>
  <si>
    <t>+90 312 386 28 01</t>
  </si>
  <si>
    <t>+90 312 592 90 00</t>
  </si>
  <si>
    <t>CE0000000982</t>
  </si>
  <si>
    <t>6FAEE1FD-DDB7-4AD8-B3BE-1D90C5636220</t>
  </si>
  <si>
    <t>Ascendum Baumaschinen Osterreich GmbH - Bergheim bei Salzburg</t>
  </si>
  <si>
    <t>AT</t>
  </si>
  <si>
    <t>Austria</t>
  </si>
  <si>
    <t>Grafenholzweg 1</t>
  </si>
  <si>
    <t>Bergheim bei Salzburg</t>
  </si>
  <si>
    <t xml:space="preserve">AT325007    </t>
  </si>
  <si>
    <t>SALZBURG</t>
  </si>
  <si>
    <t>OU=Ascendum Baumaschinen Osterreich GmbH - Bergheim bei Salzburg,OU=Ascendum Baumaschinen osterreich GmbH - Headquarters,OU=Europe,OU=EMEA,OU=Enterprise,OU=VCE,OU=VeBiz2CustomArea,OU=AppPartition,O=ExtranetApps</t>
  </si>
  <si>
    <t>0043 (0) 662 469 11 10</t>
  </si>
  <si>
    <t>office@bilia.at</t>
  </si>
  <si>
    <t>0043 (0) 662 469 110</t>
  </si>
  <si>
    <t>https://www.volvoce.com/oesterreich/de-at/</t>
  </si>
  <si>
    <t>CE0000005158</t>
  </si>
  <si>
    <t>05DA6F02-EA2E-C769-962A-76E1995A4598</t>
  </si>
  <si>
    <t>Ascendum Baumaschinen osterreich GmbH - Branch Gumpoldskirchen</t>
  </si>
  <si>
    <t>Wiener Strasse 169f</t>
  </si>
  <si>
    <t>Gumpoldskirchen</t>
  </si>
  <si>
    <t>AT325007</t>
  </si>
  <si>
    <t>GUMPOLDSKIRCHEN</t>
  </si>
  <si>
    <t>OU=Ascendum Baumaschinen osterreich GmbH - Branch Gumpoldskirchen,OU=Ascendum Baumaschinen osterreich GmbH - Headquarters,OU=Europe,OU=EMEA,OU=Enterprise,OU=VCE,OU=VeBiz2CustomArea,OU=AppPartition,O=ExtranetApps</t>
  </si>
  <si>
    <t>0043 (0) 2252 607 200-10</t>
  </si>
  <si>
    <t>info.volvoceat@volvo.com</t>
  </si>
  <si>
    <t>0043 (0) 2252 607 200-0</t>
  </si>
  <si>
    <t>CE0000005159</t>
  </si>
  <si>
    <t>E699F501-29CF-4C23-B80A-D80616754664</t>
  </si>
  <si>
    <t>Ascendum Baumaschinen osterreich GmbH - Branch Lieboch</t>
  </si>
  <si>
    <t>H-Thalhammerstr. 15</t>
  </si>
  <si>
    <t>Lieboch bei Graz</t>
  </si>
  <si>
    <t>GRAZ</t>
  </si>
  <si>
    <t>OU=Ascendum Baumaschinen osterreich GmbH - Branch Lieboch,OU=Ascendum Baumaschinen osterreich GmbH - Headquarters,OU=Europe,OU=EMEA,OU=Enterprise,OU=VCE,OU=VeBiz2CustomArea,OU=AppPartition,O=ExtranetApps</t>
  </si>
  <si>
    <t>0043 (0) 31 36 62 90 110</t>
  </si>
  <si>
    <t>0043 (0) 31 36 62 90 10</t>
  </si>
  <si>
    <t>CE0000005156</t>
  </si>
  <si>
    <t>6F7E13A5-A6FB-025A-8B01-92F7388FD5AB</t>
  </si>
  <si>
    <t>Ascendum Baumaschinen osterreich GmbH - Gumpoldskirchen</t>
  </si>
  <si>
    <t>Eisenstrasse 1a</t>
  </si>
  <si>
    <t>St. Marien</t>
  </si>
  <si>
    <t>ABG Pavers|Articulated Haulers|Backhoe Loaders|Compact Excavators|Compact Wheel Loaders|Crawler Excavators|Large Asphalt Compactors|Motor Graders|Small Asphalt Compactors|Small Soil Compactors|Wheel Loaders|Wheeled Excavators</t>
  </si>
  <si>
    <t>OU=Ascendum Baumaschinen osterreich GmbH - Gumpoldskirchen,OU=Ascendum Baumaschinen osterreich GmbH - Headquarters,OU=Europe,OU=EMEA,OU=Enterprise,OU=VCE,OU=VeBiz2CustomArea,OU=AppPartition,O=ExtranetApps</t>
  </si>
  <si>
    <t>0043/7229/80212-10</t>
  </si>
  <si>
    <t>0043/7229/80212-0</t>
  </si>
  <si>
    <t>5E7E3D37-0393-4F29-B014-7E4B0B9C6E02</t>
  </si>
  <si>
    <t>Ascendum Baumaschinen osterreich GmbH - Headquarters</t>
  </si>
  <si>
    <t>OU=Ascendum Baumaschinen osterreich GmbH - Headquarters,OU=Europe,OU=EMEA,OU=Enterprise,OU=VCE,OU=VeBiz2CustomArea,OU=AppPartition,O=ExtranetApps</t>
  </si>
  <si>
    <t>0043 (0) 662 46 91 11 0</t>
  </si>
  <si>
    <t>0043 (0) 662 46 91 10</t>
  </si>
  <si>
    <t>CE0000005275</t>
  </si>
  <si>
    <t>CE7B4721-5382-2EE9-7F02-E07D45241079</t>
  </si>
  <si>
    <t>Ascendum Baumaschinen Osterreich GmbH - Villach</t>
  </si>
  <si>
    <t>St.Josef-Straße 18</t>
  </si>
  <si>
    <t>Villach</t>
  </si>
  <si>
    <t>ABG Pavers|Articulated Haulers|Compact Equipment|Compact Excavators|Compact Wheel Loaders|Crawler Excavators|Large Asphalt Compactors|Large Soil Compactors|Small Asphalt Compactors|Small Soil Compactors|Wheel Loaders|Wheeled Excavators</t>
  </si>
  <si>
    <t>OU=Ascendum Baumaschinen Osterreich GmbH - Villach,OU=Ascendum Baumaschinen osterreich GmbH - Headquarters,OU=Europe,OU=EMEA,OU=Enterprise,OU=VCE,OU=VeBiz2CustomArea,OU=AppPartition,O=ExtranetApps</t>
  </si>
  <si>
    <t>+43 4242 44274</t>
  </si>
  <si>
    <t>CE0000005160</t>
  </si>
  <si>
    <t>C48FC9B0-E7DF-413E-B5F6-78133440A0CB</t>
  </si>
  <si>
    <t>Ascendum Baumaschinen Osterreich GmbH - Volders</t>
  </si>
  <si>
    <t>Johannes-Feld Strasse 15</t>
  </si>
  <si>
    <t>Volders</t>
  </si>
  <si>
    <t>VODLERS</t>
  </si>
  <si>
    <t>OU=Ascendum Baumaschinen Osterreich GmbH - Volders,OU=Ascendum Baumaschinen osterreich GmbH - Headquarters,OU=Europe,OU=EMEA,OU=Enterprise,OU=VCE,OU=VeBiz2CustomArea,OU=AppPartition,O=ExtranetApps</t>
  </si>
  <si>
    <t>00 43 5224 54414</t>
  </si>
  <si>
    <t>CE0000002014</t>
  </si>
  <si>
    <t>549B2BB9-0E93-4873-A82C-4EE81923F1CA</t>
  </si>
  <si>
    <t>Ascendum East Region</t>
  </si>
  <si>
    <t>Fatih Mah. Katip Çelebi Cad. No:43 PK 34956 Kadikoy</t>
  </si>
  <si>
    <t>Istanbul</t>
  </si>
  <si>
    <t>TR623007</t>
  </si>
  <si>
    <t>ISTANBUL</t>
  </si>
  <si>
    <t>OU=Ascendum East Region,OU=Ascendum Turkey,OU=Turkey,OU=Middle East,OU=Int AB,OU=EMEA,OU=Enterprise,OU=VCE,OU=VeBiz2CustomArea,OU=AppPartition,O=ExtranetApps</t>
  </si>
  <si>
    <t>+90 216 394 40 56</t>
  </si>
  <si>
    <t>+90 216 581 80 00</t>
  </si>
  <si>
    <t>CE0000000985</t>
  </si>
  <si>
    <t>E89D0AE0-E882-43C5-B79E-90E35D27CBAA</t>
  </si>
  <si>
    <t>Ascendum Epitogepek Hungaria Kereskedelmi Kft</t>
  </si>
  <si>
    <t>HU</t>
  </si>
  <si>
    <t>Hungary</t>
  </si>
  <si>
    <t>Nótárius u. 13-15.</t>
  </si>
  <si>
    <t>Budapest</t>
  </si>
  <si>
    <t xml:space="preserve">HU411159    </t>
  </si>
  <si>
    <t>BUDAPEST</t>
  </si>
  <si>
    <t>Ascendum Epitogepek Hungaria Kereskedelmi Kft - Budapest</t>
  </si>
  <si>
    <t>OU=Ascendum Epitogepek Hungaria Kereskedelmi Kft,OU=Ascendum Epitogepek Hungaria Kereskedelmi Kft - HQ,OU=Ascendum Baumaschinen osterreich GmbH - Headquarters,OU=Europe,OU=EMEA,OU=Enterprise,OU=VCE,OU=VeBiz2CustomArea,OU=AppPartition,O=ExtranetApps</t>
  </si>
  <si>
    <t>0036 220 48 67</t>
  </si>
  <si>
    <t>info.volvocehu@volvo.com</t>
  </si>
  <si>
    <t>0036 220 48 78</t>
  </si>
  <si>
    <t>https://www.volvoce.com/magyarorszag/hu-hu/</t>
  </si>
  <si>
    <t>7763D865-DDC0-40AD-91E0-228948B78F68</t>
  </si>
  <si>
    <t>Ascendum Epitogepek Hungaria Kereskedelmi Kft - HQ</t>
  </si>
  <si>
    <t>Nótárius u. 13-15</t>
  </si>
  <si>
    <t>H-1141</t>
  </si>
  <si>
    <t>OU=Ascendum Epitogepek Hungaria Kereskedelmi Kft - HQ,OU=Ascendum Baumaschinen osterreich GmbH - Headquarters,OU=Europe,OU=EMEA,OU=Enterprise,OU=VCE,OU=VeBiz2CustomArea,OU=AppPartition,O=ExtranetApps</t>
  </si>
  <si>
    <t>0036 (0) 12 20 48 67</t>
  </si>
  <si>
    <t>0036 (0) 12 20 48 78</t>
  </si>
  <si>
    <t>CE0000000983</t>
  </si>
  <si>
    <t>045F5E3B-1923-420F-A2B8-AC949D8CE0DC</t>
  </si>
  <si>
    <t>Ascendum Gradevinski Strojevi</t>
  </si>
  <si>
    <t>HR</t>
  </si>
  <si>
    <t>Croatia</t>
  </si>
  <si>
    <t>astavnice bb</t>
  </si>
  <si>
    <t>HR-10251</t>
  </si>
  <si>
    <t>Leskovac - Zagreb</t>
  </si>
  <si>
    <t>HR900002</t>
  </si>
  <si>
    <t>OU=Ascendum Gradevinski Strojevi,OU=Ascendum Baumaschinen osterreich GmbH - Headquarters,OU=Europe,OU=EMEA,OU=Enterprise,OU=VCE,OU=VeBiz2CustomArea,OU=AppPartition,O=ExtranetApps</t>
  </si>
  <si>
    <t>00385 1 659 43 40</t>
  </si>
  <si>
    <t>info.volvocehr@volvo.com</t>
  </si>
  <si>
    <t>00385 1 659 43 30</t>
  </si>
  <si>
    <t>http://www.volvocehr.com</t>
  </si>
  <si>
    <t>EDE3CEB8-637F-45BF-B44D-B7288621AFDD</t>
  </si>
  <si>
    <t>Ascendum Gradevinski Strojevi - Zagreb</t>
  </si>
  <si>
    <t>Karlovačka 94</t>
  </si>
  <si>
    <t>Zagreb – Lučko</t>
  </si>
  <si>
    <t>ZAGREB</t>
  </si>
  <si>
    <t>OU=Ascendum Gradevinski Strojevi - Zagreb,OU=Ascendum Gradevinski Strojevi,OU=Ascendum Baumaschinen osterreich GmbH - Headquarters,OU=Europe,OU=EMEA,OU=Enterprise,OU=VCE,OU=VeBiz2CustomArea,OU=AppPartition,O=ExtranetApps</t>
  </si>
  <si>
    <t>00385 (1) 659 4340</t>
  </si>
  <si>
    <t>gradevinski.strojevi@bilia.htnet.hr</t>
  </si>
  <si>
    <t>00385 (1) 659 4330</t>
  </si>
  <si>
    <t>http://volvo.com/dealers/hr-hr/volvo/</t>
  </si>
  <si>
    <t>CE0000000186</t>
  </si>
  <si>
    <t>97371428-25F5-464D-819B-594986FF3C58</t>
  </si>
  <si>
    <t>Ascendum Machinery Inc.</t>
  </si>
  <si>
    <t>9115 Harris Corners Parkway</t>
  </si>
  <si>
    <t>Charlotte</t>
  </si>
  <si>
    <t xml:space="preserve">US004594    </t>
  </si>
  <si>
    <t>OU=Ascendum Machinery Inc.,OU=North America,OU=Enterprise,OU=VCE,OU=VeBiz2CustomArea,OU=AppPartition,O=ExtranetApps</t>
  </si>
  <si>
    <t>704-494-8198</t>
  </si>
  <si>
    <t>704-494-8100</t>
  </si>
  <si>
    <t>https://www.volvoce.com/united-states/en-us/ascusa/</t>
  </si>
  <si>
    <t>CE0000001756</t>
  </si>
  <si>
    <t>C8805493-BF36-CD5C-2642-BB1281FE27E1</t>
  </si>
  <si>
    <t>Ascendum Machinery Inc. - Bismarck</t>
  </si>
  <si>
    <t>750 Yegen Road</t>
  </si>
  <si>
    <t>Bismarck</t>
  </si>
  <si>
    <t>ND</t>
  </si>
  <si>
    <t>OU=Ascendum Machinery Inc. - Bismarck,OU=Ascendum Machinery Inc.,OU=North America,OU=Enterprise,OU=VCE,OU=VeBiz2CustomArea,OU=AppPartition,O=ExtranetApps</t>
  </si>
  <si>
    <t>CE0000000670</t>
  </si>
  <si>
    <t>BF3FED6F-1CEB-1565-C37B-4C8635CE2AA7</t>
  </si>
  <si>
    <t>Ascendum Machinery Inc. - Buford</t>
  </si>
  <si>
    <t>3779 Ryder Blvd</t>
  </si>
  <si>
    <t>Buford</t>
  </si>
  <si>
    <t>US004579</t>
  </si>
  <si>
    <t>OU=Ascendum Machinery Inc. - Buford,OU=Ascendum Machinery Inc.,OU=North America,OU=Enterprise,OU=VCE,OU=VeBiz2CustomArea,OU=AppPartition,O=ExtranetApps</t>
  </si>
  <si>
    <t>678-318-9535</t>
  </si>
  <si>
    <t>678-318-9500</t>
  </si>
  <si>
    <t>CE0000000688</t>
  </si>
  <si>
    <t>DB623D62-4E09-4B08-8163-88DCE2FAB5D9</t>
  </si>
  <si>
    <t>Ascendum Machinery Inc. - Cayce - Columbia</t>
  </si>
  <si>
    <t>2303 Airport Highway</t>
  </si>
  <si>
    <t>Cayce</t>
  </si>
  <si>
    <t>SC</t>
  </si>
  <si>
    <t>US004594</t>
  </si>
  <si>
    <t>OU=Ascendum Machinery Inc. - Cayce - Columbia,OU=Ascendum Machinery Inc.,OU=North America,OU=Enterprise,OU=VCE,OU=VeBiz2CustomArea,OU=AppPartition,O=ExtranetApps</t>
  </si>
  <si>
    <t>803-791-9920</t>
  </si>
  <si>
    <t>803-791-0740</t>
  </si>
  <si>
    <t>CE0000001706</t>
  </si>
  <si>
    <t>7DE34380-4F38-428F-B511-23E91B06427A</t>
  </si>
  <si>
    <t>Ascendum Machinery Inc. - Charlotte</t>
  </si>
  <si>
    <t>11425 Reames Road</t>
  </si>
  <si>
    <t>OU=Ascendum Machinery Inc. - Charlotte,OU=Ascendum Machinery Inc.,OU=North America,OU=Enterprise,OU=VCE,OU=VeBiz2CustomArea,OU=AppPartition,O=ExtranetApps</t>
  </si>
  <si>
    <t>704-596-1362</t>
  </si>
  <si>
    <t>704-596-8283</t>
  </si>
  <si>
    <t>7240408F-718E-B892-CB5E-600740249BE9</t>
  </si>
  <si>
    <t>Ascendum Machinery Inc. - Charlotte Corporate Office</t>
  </si>
  <si>
    <t>OU=Ascendum Machinery Inc. - Charlotte Corporate Office,OU=Ascendum Machinery Inc.,OU=North America,OU=Enterprise,OU=VCE,OU=VeBiz2CustomArea,OU=AppPartition,O=ExtranetApps</t>
  </si>
  <si>
    <t>CE0000000761</t>
  </si>
  <si>
    <t>2CAED568-4554-982D-6D4B-FF1426527C54</t>
  </si>
  <si>
    <t>Ascendum Machinery Inc. - Fargo</t>
  </si>
  <si>
    <t>3739 38th Street, SW, Suite E</t>
  </si>
  <si>
    <t>Fargo</t>
  </si>
  <si>
    <t>OU=Ascendum Machinery Inc. - Fargo,OU=Ascendum Machinery Inc.,OU=North America,OU=Enterprise,OU=VCE,OU=VeBiz2CustomArea,OU=AppPartition,O=ExtranetApps</t>
  </si>
  <si>
    <t>CE0000000711</t>
  </si>
  <si>
    <t>9A0E91C7-729F-497E-8CA8-42D55B649C9B</t>
  </si>
  <si>
    <t>Ascendum Machinery Inc. - Forest Park</t>
  </si>
  <si>
    <t>5840 Frontage Road</t>
  </si>
  <si>
    <t>Forest Park</t>
  </si>
  <si>
    <t>OU=Ascendum Machinery Inc. - Forest Park,OU=Ascendum Machinery Inc.,OU=North America,OU=Enterprise,OU=VCE,OU=VeBiz2CustomArea,OU=AppPartition,O=ExtranetApps</t>
  </si>
  <si>
    <t>770-319-0788</t>
  </si>
  <si>
    <t>770-319-0074</t>
  </si>
  <si>
    <t>CE0000000665</t>
  </si>
  <si>
    <t>F289AC91-79F6-43A7-989A-39E6BC71E0F8</t>
  </si>
  <si>
    <t>Ascendum Machinery Inc. - Garner - Raleigh</t>
  </si>
  <si>
    <t>3561 Jones Sausage Road</t>
  </si>
  <si>
    <t>Garner</t>
  </si>
  <si>
    <t>OU=Ascendum Machinery Inc. - Garner - Raleigh,OU=Ascendum Machinery Inc.,OU=North America,OU=Enterprise,OU=VCE,OU=VeBiz2CustomArea,OU=AppPartition,O=ExtranetApps</t>
  </si>
  <si>
    <t>919-661-9038</t>
  </si>
  <si>
    <t>919-661-8710</t>
  </si>
  <si>
    <t>CE0000001729</t>
  </si>
  <si>
    <t>D9C111F4-7A27-4B4B-6764-1786FDC1E43D</t>
  </si>
  <si>
    <t>Ascendum Machinery Inc. - Greenville</t>
  </si>
  <si>
    <t>2002 N Green St.</t>
  </si>
  <si>
    <t>Greenville</t>
  </si>
  <si>
    <t>OU=Ascendum Machinery Inc. - Greenville,OU=Ascendum Machinery Inc.,OU=North America,OU=Enterprise,OU=VCE,OU=VeBiz2CustomArea,OU=AppPartition,O=ExtranetApps</t>
  </si>
  <si>
    <t>252-754-5289</t>
  </si>
  <si>
    <t>252-754-5280</t>
  </si>
  <si>
    <t>CE0000000721</t>
  </si>
  <si>
    <t>DC55A9BD-7D4F-49A7-987E-1E5955FF7B84</t>
  </si>
  <si>
    <t>Ascendum Machinery Inc. - Knoxville</t>
  </si>
  <si>
    <t>5730 Rutledge Pike</t>
  </si>
  <si>
    <t>Knoxville</t>
  </si>
  <si>
    <t>TN</t>
  </si>
  <si>
    <t>OU=Ascendum Machinery Inc. - Knoxville,OU=Ascendum Machinery Inc.,OU=North America,OU=Enterprise,OU=VCE,OU=VeBiz2CustomArea,OU=AppPartition,O=ExtranetApps</t>
  </si>
  <si>
    <t>865-525-0215</t>
  </si>
  <si>
    <t>865-525-1845</t>
  </si>
  <si>
    <t>CE0000000677</t>
  </si>
  <si>
    <t>CA16033A-F2E9-43C7-9752-63F7C316EF1B</t>
  </si>
  <si>
    <t>Ascendum Machinery Inc. - Mills River - Asheville</t>
  </si>
  <si>
    <t>215 Fanning Fields Road</t>
  </si>
  <si>
    <t>Mills River</t>
  </si>
  <si>
    <t>OU=Ascendum Machinery Inc. - Mills River - Asheville,OU=Ascendum Machinery Inc.,OU=North America,OU=Enterprise,OU=VCE,OU=VeBiz2CustomArea,OU=AppPartition,O=ExtranetApps</t>
  </si>
  <si>
    <t>828-687-0622</t>
  </si>
  <si>
    <t>828-687-0620</t>
  </si>
  <si>
    <t>CE0000000760</t>
  </si>
  <si>
    <t>E5CBDFA4-7217-42DD-F094-AF0F27CA4325</t>
  </si>
  <si>
    <t>Ascendum Machinery Inc. - Minot</t>
  </si>
  <si>
    <t>1830 27th Street SE</t>
  </si>
  <si>
    <t>Minot</t>
  </si>
  <si>
    <t>OU=Ascendum Machinery Inc. - Minot,OU=Ascendum Machinery Inc.,OU=North America,OU=Enterprise,OU=VCE,OU=VeBiz2CustomArea,OU=AppPartition,O=ExtranetApps</t>
  </si>
  <si>
    <t>CE0000000700</t>
  </si>
  <si>
    <t>C022372F-082A-0F3F-5D70-6DED12C86CF8</t>
  </si>
  <si>
    <t>Ascendum Machinery Inc. - North Charleston</t>
  </si>
  <si>
    <t>7235 Cross County Road</t>
  </si>
  <si>
    <t>North Charleston</t>
  </si>
  <si>
    <t>OU=Ascendum Machinery Inc. - North Charleston,OU=Ascendum Machinery Inc.,OU=North America,OU=Enterprise,OU=VCE,OU=VeBiz2CustomArea,OU=AppPartition,O=ExtranetApps</t>
  </si>
  <si>
    <t>843-414-1129</t>
  </si>
  <si>
    <t>843-414-1120</t>
  </si>
  <si>
    <t>CE0000000678</t>
  </si>
  <si>
    <t>34A328D7-3786-74FA-483A-582A4782D460</t>
  </si>
  <si>
    <t>Ascendum Machinery Inc. - Piedmont - Greenville</t>
  </si>
  <si>
    <t>407 Oak Road</t>
  </si>
  <si>
    <t>29673-9452</t>
  </si>
  <si>
    <t>Piedmont</t>
  </si>
  <si>
    <t>OU=Ascendum Machinery Inc. - Piedmont - Greenville,OU=Ascendum Machinery Inc.,OU=North America,OU=Enterprise,OU=VCE,OU=VeBiz2CustomArea,OU=AppPartition,O=ExtranetApps</t>
  </si>
  <si>
    <t>864-704-1069</t>
  </si>
  <si>
    <t>864-704-1060</t>
  </si>
  <si>
    <t>CE0000001726</t>
  </si>
  <si>
    <t>372BBE0D-0019-451B-97A5-4024C60F2A05</t>
  </si>
  <si>
    <t>Ascendum Machinery Inc. - Ringgold - Chattanooga</t>
  </si>
  <si>
    <t>7829 Lee Highway</t>
  </si>
  <si>
    <t>Chattanooga</t>
  </si>
  <si>
    <t>OU=Ascendum Machinery Inc. - Ringgold - Chattanooga,OU=Ascendum Machinery Inc.,OU=North America,OU=Enterprise,OU=VCE,OU=VeBiz2CustomArea,OU=AppPartition,O=ExtranetApps</t>
  </si>
  <si>
    <t>423-308-7959</t>
  </si>
  <si>
    <t>423-308-7940</t>
  </si>
  <si>
    <t>CE0000000672</t>
  </si>
  <si>
    <t>BF5147F0-0522-4C11-96E7-E7D5B171F05D</t>
  </si>
  <si>
    <t>Ascendum Machinery Inc. - Savannah</t>
  </si>
  <si>
    <t>1627 Dean Forest Road</t>
  </si>
  <si>
    <t>Savannah</t>
  </si>
  <si>
    <t>OU=Ascendum Machinery Inc. - Savannah,OU=Ascendum Machinery Inc.,OU=North America,OU=Enterprise,OU=VCE,OU=VeBiz2CustomArea,OU=AppPartition,O=ExtranetApps</t>
  </si>
  <si>
    <t>912-964-9515</t>
  </si>
  <si>
    <t>912-964-8079</t>
  </si>
  <si>
    <t>CE0000002141</t>
  </si>
  <si>
    <t>839E123F-5BDF-0445-D82E-09477E382281</t>
  </si>
  <si>
    <t>Ascendum Machinery Inc. - Williston</t>
  </si>
  <si>
    <t>5837 Jefferson Lane</t>
  </si>
  <si>
    <t>Williston</t>
  </si>
  <si>
    <t>OU=Ascendum Machinery Inc. - Williston,OU=Ascendum Machinery Inc.,OU=North America,OU=Enterprise,OU=VCE,OU=VeBiz2CustomArea,OU=AppPartition,O=ExtranetApps</t>
  </si>
  <si>
    <t>CE0000000987</t>
  </si>
  <si>
    <t>30FC622A-E8C8-24B2-537B-60C635F3BEB2</t>
  </si>
  <si>
    <t>Ascendum Machinery SRL</t>
  </si>
  <si>
    <t>RO</t>
  </si>
  <si>
    <t>Romania</t>
  </si>
  <si>
    <t>Sos. Odaii, nr. 439, Sector 1</t>
  </si>
  <si>
    <t>CP013601</t>
  </si>
  <si>
    <t>Bucuresti</t>
  </si>
  <si>
    <t>RO405012</t>
  </si>
  <si>
    <t>Articulated Haulers|Backhoe Loaders|Compact Equipment|Compact Excavators|Compact Wheel Loaders|Crawler Excavators|Large Asphalt Compactors|Large Soil Compactors|Motor Graders|Skidsteer Loaders|Small Asphalt Compactors|Small Soil Compactors|Wheel Loaders|Wheeled Excavators</t>
  </si>
  <si>
    <t>OU=Ascendum Machinery SRL,OU=Ascendum Baumaschinen osterreich GmbH - Headquarters,OU=Europe,OU=EMEA,OU=Enterprise,OU=VCE,OU=VeBiz2CustomArea,OU=AppPartition,O=ExtranetApps</t>
  </si>
  <si>
    <t>+ 40 21 207 96 31</t>
  </si>
  <si>
    <t>inforo@ascendum.ro</t>
  </si>
  <si>
    <t>+ 40 21 207 96 30</t>
  </si>
  <si>
    <t>CE0000001221</t>
  </si>
  <si>
    <t>F79796C9-4001-3FE7-A3B6-B8A54EB7C99E</t>
  </si>
  <si>
    <t>Ascendum Maquinaria Mexico SA de CV</t>
  </si>
  <si>
    <t>Carretera Mexico Queretaro Km 32.5 Lecheria</t>
  </si>
  <si>
    <t>Tultitlan</t>
  </si>
  <si>
    <t>MX900002</t>
  </si>
  <si>
    <t>Marco Liz</t>
  </si>
  <si>
    <t>Ascendum</t>
  </si>
  <si>
    <t>OU=Ascendum Maquinaria Mexico SA de CV,OU=Latin America,OU=Enterprise,OU=VCE,OU=VeBiz2CustomArea,OU=AppPartition,O=ExtranetApps</t>
  </si>
  <si>
    <t>ventas@ascendum.mx - servicio@ascendum.mx - refacciones@ascendum.mx</t>
  </si>
  <si>
    <t>01-800-06-22720</t>
  </si>
  <si>
    <t>http://www.ascendum.mx</t>
  </si>
  <si>
    <t>CE0000000745</t>
  </si>
  <si>
    <t>C255620F-8903-D347-05E5-5596943BC05E</t>
  </si>
  <si>
    <t>Ascendum Maquinaria Mexico SA de CV - Guadalajara</t>
  </si>
  <si>
    <t>Periférico Poniente Nº 2200</t>
  </si>
  <si>
    <t xml:space="preserve">Ciudad Granja </t>
  </si>
  <si>
    <t>OU=Ascendum Maquinaria Mexico SA de CV - Guadalajara,OU=Ascendum Maquinaria Mexico SA de CV,OU=Latin America,OU=Enterprise,OU=VCE,OU=VeBiz2CustomArea,OU=AppPartition,O=ExtranetApps</t>
  </si>
  <si>
    <t>01 800 062 2720</t>
  </si>
  <si>
    <t>CE0000001749</t>
  </si>
  <si>
    <t>BA259D7F-1F0C-F6E0-8EED-657E4D8B7D91</t>
  </si>
  <si>
    <t>Ascendum Maquinaria Mexico SA de CV - Monterrey</t>
  </si>
  <si>
    <t xml:space="preserve">Carretera Miguel Alemán S/N. Entre las calles Ignacio Sepúlveda y Puerto Tampico </t>
  </si>
  <si>
    <t xml:space="preserve">Colonia La Encarnación </t>
  </si>
  <si>
    <t>OU=Ascendum Maquinaria Mexico SA de CV - Monterrey,OU=Ascendum Maquinaria Mexico SA de CV,OU=Latin America,OU=Enterprise,OU=VCE,OU=VeBiz2CustomArea,OU=AppPartition,O=ExtranetApps</t>
  </si>
  <si>
    <t>CE0000000998</t>
  </si>
  <si>
    <t>4522C240-BC3B-3E63-EE91-8D503DC5EC06</t>
  </si>
  <si>
    <t>Ascendum Maquinaria Mexico SA de CV - San Luis Potosí</t>
  </si>
  <si>
    <t>AV. Benito Juarez 3510 Zona Industrial</t>
  </si>
  <si>
    <t xml:space="preserve">San Luis Potosí </t>
  </si>
  <si>
    <t>OU=Ascendum Maquinaria Mexico SA de CV - San Luis Potosí,OU=Ascendum Maquinaria Mexico SA de CV,OU=Latin America,OU=Enterprise,OU=VCE,OU=VeBiz2CustomArea,OU=AppPartition,O=ExtranetApps</t>
  </si>
  <si>
    <t>'52 1 55 5995 2196</t>
  </si>
  <si>
    <t>CE0000000997</t>
  </si>
  <si>
    <t>8CA2FC57-F624-3C8A-E4C4-B43EC3700177</t>
  </si>
  <si>
    <t>Ascendum Maquinaria Mexico SA de CV - Veracruz</t>
  </si>
  <si>
    <t>Calle Laurel 43 44 45 Colonia Tejeiras</t>
  </si>
  <si>
    <t>Veracruz</t>
  </si>
  <si>
    <t>OU=Ascendum Maquinaria Mexico SA de CV - Veracruz,OU=Ascendum Maquinaria Mexico SA de CV,OU=Latin America,OU=Enterprise,OU=VCE,OU=VeBiz2CustomArea,OU=AppPartition,O=ExtranetApps</t>
  </si>
  <si>
    <t>CE0000000331</t>
  </si>
  <si>
    <t>ECC4B355-DDE6-4D52-B335-76E7F07A85AD</t>
  </si>
  <si>
    <t>ASCENDUM MAQUINARIA SAU</t>
  </si>
  <si>
    <t>ES</t>
  </si>
  <si>
    <t>Spain</t>
  </si>
  <si>
    <t>Parque Emp. S. Fernando Ed. Atenas 2</t>
  </si>
  <si>
    <t>San Fernando de Henares  (Madrid)</t>
  </si>
  <si>
    <t>ES321016</t>
  </si>
  <si>
    <t>SEVILLA</t>
  </si>
  <si>
    <t>OU=ASCENDUM MAQUINARIA SAU,OU=Europe,OU=EMEA,OU=Enterprise,OU=VCE,OU=VeBiz2CustomArea,OU=AppPartition,O=ExtranetApps</t>
  </si>
  <si>
    <t>0034 (0) 916 55 93 60</t>
  </si>
  <si>
    <t>info@volvomaquinaria.es</t>
  </si>
  <si>
    <t>0034 (0) 916 55 93 40</t>
  </si>
  <si>
    <t>http://volvo.com/dealers/es-es/Volmaquinaria/</t>
  </si>
  <si>
    <t>AF1D2AF3-52F3-4C3A-8531-90EBB06D6C20</t>
  </si>
  <si>
    <t>ASCENDUM MAQUINARIA SAU - Barcelona</t>
  </si>
  <si>
    <t>Calle Energia 3-5 Poligono Industrial Anoia</t>
  </si>
  <si>
    <t>Barcelona</t>
  </si>
  <si>
    <t>ES321047</t>
  </si>
  <si>
    <t>BARCELONA</t>
  </si>
  <si>
    <t>OU=ASCENDUM MAQUINARIA SAU - Barcelona,OU=ASCENDUM MAQUINARIA SAU,OU=Europe,OU=EMEA,OU=Enterprise,OU=VCE,OU=VeBiz2CustomArea,OU=AppPartition,O=ExtranetApps</t>
  </si>
  <si>
    <t>0034 937 798 652</t>
  </si>
  <si>
    <t>volcatalan@volvomaquinaria.es</t>
  </si>
  <si>
    <t>0034 937 798 640</t>
  </si>
  <si>
    <t>73970943-5275-406D-B170-50A51168BD25</t>
  </si>
  <si>
    <t>ASCENDUM MAQUINARIA SAU - Cabanillas</t>
  </si>
  <si>
    <t>Poligono Industrial La Quinta - R2 - Camino de Alovera</t>
  </si>
  <si>
    <t>Cabanillas del Campo</t>
  </si>
  <si>
    <t>ES321277</t>
  </si>
  <si>
    <t>OU=ASCENDUM MAQUINARIA SAU - Cabanillas,OU=ASCENDUM MAQUINARIA SAU,OU=Europe,OU=EMEA,OU=Enterprise,OU=VCE,OU=VeBiz2CustomArea,OU=AppPartition,O=ExtranetApps</t>
  </si>
  <si>
    <t>0034 (0) 949 34 89 21</t>
  </si>
  <si>
    <t>0034 (0) 949 34 80 48</t>
  </si>
  <si>
    <t>http://www.volvomaquinaria.es</t>
  </si>
  <si>
    <t>20EAF762-E625-5248-6E6D-E1CAA6607C54</t>
  </si>
  <si>
    <t>ASCENDUM MAQUINARIA SAU - Granada</t>
  </si>
  <si>
    <t>Ctra. Badajoz,km 435</t>
  </si>
  <si>
    <t>Atarfe</t>
  </si>
  <si>
    <t>ES321077</t>
  </si>
  <si>
    <t>ABG Pavers|Articulated Haulers|Backhoe Loaders|Compact Excavators|Compact Wheel Loaders|Crawler Excavators|Large Asphalt Compactors|Large Soil Compactors|Motor Graders|Small Asphalt Compactors|Small Soil Compactors|Wheel Loaders|Wheeled Excavators</t>
  </si>
  <si>
    <t>OU=ASCENDUM MAQUINARIA SAU - Granada,OU=ASCENDUM MAQUINARIA SAU,OU=Europe,OU=EMEA,OU=Enterprise,OU=VCE,OU=VeBiz2CustomArea,OU=AppPartition,O=ExtranetApps</t>
  </si>
  <si>
    <t>958 43 69 62</t>
  </si>
  <si>
    <t>958 43 60 03</t>
  </si>
  <si>
    <t>41AD4B65-2BD3-4E0C-9C11-88EB3A7A3936</t>
  </si>
  <si>
    <t>ASCENDUM MAQUINARIA SAU - San Fernando</t>
  </si>
  <si>
    <t>Avenida de Castilla, 2</t>
  </si>
  <si>
    <t>San Fernando de Henares</t>
  </si>
  <si>
    <t>S5 AZUQUECA</t>
  </si>
  <si>
    <t>OU=ASCENDUM MAQUINARIA SAU - San Fernando,OU=ASCENDUM MAQUINARIA SAU,OU=Europe,OU=EMEA,OU=Enterprise,OU=VCE,OU=VeBiz2CustomArea,OU=AppPartition,O=ExtranetApps</t>
  </si>
  <si>
    <t>+ 34 (0) 916 55 93 60</t>
  </si>
  <si>
    <t>+34 (0) 916 55 93 40</t>
  </si>
  <si>
    <t>2E021605-7A10-B843-2C9B-6E74585860C4</t>
  </si>
  <si>
    <t>ASCENDUM MAQUINARIA SAU - Santiago de Compostela</t>
  </si>
  <si>
    <t>P. I. del Tambre- Vía de la Cierva, 188</t>
  </si>
  <si>
    <t>Santiago de Compostela (A Coruña)</t>
  </si>
  <si>
    <t>ES321377</t>
  </si>
  <si>
    <t>OU=ASCENDUM MAQUINARIA SAU - Santiago de Compostela,OU=ASCENDUM MAQUINARIA SAU,OU=Europe,OU=EMEA,OU=Enterprise,OU=VCE,OU=VeBiz2CustomArea,OU=AppPartition,O=ExtranetApps</t>
  </si>
  <si>
    <t>+34 981 51 96 11</t>
  </si>
  <si>
    <t>+34 981 51 96 10</t>
  </si>
  <si>
    <t>563AD175-6D73-4F31-B555-48281A6487BD</t>
  </si>
  <si>
    <t>ASCENDUM MAQUINARIA SAU - Valladolid</t>
  </si>
  <si>
    <t>C/Helio, 18 - 20 esq. c/Oxígeno Poligono el Carrascal</t>
  </si>
  <si>
    <t>Valladolid</t>
  </si>
  <si>
    <t>ES900033</t>
  </si>
  <si>
    <t>VALLADOLID</t>
  </si>
  <si>
    <t>OU=ASCENDUM MAQUINARIA SAU - Valladolid,OU=ASCENDUM MAQUINARIA SAU,OU=Europe,OU=EMEA,OU=Enterprise,OU=VCE,OU=VeBiz2CustomArea,OU=AppPartition,O=ExtranetApps</t>
  </si>
  <si>
    <t>983 39 39 36</t>
  </si>
  <si>
    <t>983 29 92 11</t>
  </si>
  <si>
    <t>98A3A3E9-3EC2-4B77-8EC7-2C723C817D41</t>
  </si>
  <si>
    <t>ASCENDUM Máquinas</t>
  </si>
  <si>
    <t>EN 10 - Edifício Volvo Máquinas - Apartado 2094</t>
  </si>
  <si>
    <t>2696-801</t>
  </si>
  <si>
    <t>Lisboa</t>
  </si>
  <si>
    <t>PT900001</t>
  </si>
  <si>
    <t>OU=ASCENDUM Máquinas,OU=Europe,OU=EMEA,OU=Enterprise,OU=VCE,OU=VeBiz2CustomArea,OU=AppPartition,O=ExtranetApps</t>
  </si>
  <si>
    <t>+351 219 946 559</t>
  </si>
  <si>
    <t>lisboa@ascendummaquinas.pt</t>
  </si>
  <si>
    <t>+351 219 946 500</t>
  </si>
  <si>
    <t>http://volvo.com/dealers/pt-pt/Autosueco/</t>
  </si>
  <si>
    <t>30474285-0594-4D0C-B025-233BF4EF6F32</t>
  </si>
  <si>
    <t>ASCENDUM Máquinas - Albergaria</t>
  </si>
  <si>
    <t>PT900009</t>
  </si>
  <si>
    <t>OU=ASCENDUM Máquinas - Albergaria,OU=ASCENDUM Máquinas,OU=Europe,OU=EMEA,OU=Enterprise,OU=VCE,OU=VeBiz2CustomArea,OU=AppPartition,O=ExtranetApps</t>
  </si>
  <si>
    <t>albergaria@ascendummaquinas.pt</t>
  </si>
  <si>
    <t>DAAE3A7D-AA04-44BD-BA0E-D1CEFBC94EFE</t>
  </si>
  <si>
    <t>ASCENDUM Máquinas - Castelo Branco</t>
  </si>
  <si>
    <t>EN 18 - Zona Industrial, Apartado 1131</t>
  </si>
  <si>
    <t>6000-997</t>
  </si>
  <si>
    <t>Castelo Branco</t>
  </si>
  <si>
    <t>PT900010</t>
  </si>
  <si>
    <t>CASTELO BRANCO</t>
  </si>
  <si>
    <t>OU=ASCENDUM Máquinas - Castelo Branco,OU=ASCENDUM Máquinas,OU=Europe,OU=EMEA,OU=Enterprise,OU=VCE,OU=VeBiz2CustomArea,OU=AppPartition,O=ExtranetApps</t>
  </si>
  <si>
    <t>+351 272 348 479</t>
  </si>
  <si>
    <t>castelo.branco@ascendummaquinas.pt</t>
  </si>
  <si>
    <t>+351 272 348 470</t>
  </si>
  <si>
    <t>B02018DF-4162-484F-77F3-9D03C7B55EFB</t>
  </si>
  <si>
    <t>ASCENDUM Máquinas - CMS</t>
  </si>
  <si>
    <t>CMS only entity for Parent site in Portugal</t>
  </si>
  <si>
    <t>OU=ASCENDUM Máquinas - CMS,OU=ASCENDUM Máquinas,OU=Europe,OU=EMEA,OU=Enterprise,OU=VCE,OU=VeBiz2CustomArea,OU=AppPartition,O=ExtranetApps</t>
  </si>
  <si>
    <t>0BAFB519-0D04-A920-7791-CCE8D5D7F208</t>
  </si>
  <si>
    <t>ASCENDUM Máquinas - DEM</t>
  </si>
  <si>
    <t>Dealer Executive Management</t>
  </si>
  <si>
    <t>OU=ASCENDUM Máquinas - DEM,OU=ASCENDUM Máquinas,OU=Europe,OU=EMEA,OU=Enterprise,OU=VCE,OU=VeBiz2CustomArea,OU=AppPartition,O=ExtranetApps</t>
  </si>
  <si>
    <t>CE0000001192</t>
  </si>
  <si>
    <t>5449D45B-3123-4682-8CE7-73D66E895D0B</t>
  </si>
  <si>
    <t>ASCENDUM Máquinas - Faro</t>
  </si>
  <si>
    <t>EN125 – Pereiras de S.Clemente</t>
  </si>
  <si>
    <t>8100-316</t>
  </si>
  <si>
    <t>Loulé</t>
  </si>
  <si>
    <t>ALMANCIL</t>
  </si>
  <si>
    <t>OU=ASCENDUM Máquinas - Faro,OU=ASCENDUM Máquinas,OU=Europe,OU=EMEA,OU=Enterprise,OU=VCE,OU=VeBiz2CustomArea,OU=AppPartition,O=ExtranetApps</t>
  </si>
  <si>
    <t>+351 289 393 209</t>
  </si>
  <si>
    <t>faro@ascendummaquinas.pt</t>
  </si>
  <si>
    <t>+351 289 393 212</t>
  </si>
  <si>
    <t>CE0000001945</t>
  </si>
  <si>
    <t>C92F2F63-55D7-422C-9E53-337A02EE2B3C</t>
  </si>
  <si>
    <t>ASCENDUM Máquinas - Leiria</t>
  </si>
  <si>
    <t>EN 1 - Alto do Vieiro, Apartado 120</t>
  </si>
  <si>
    <t>2401-971</t>
  </si>
  <si>
    <t>Leiria</t>
  </si>
  <si>
    <t>LEIRIA</t>
  </si>
  <si>
    <t>OU=ASCENDUM Máquinas - Leiria,OU=ASCENDUM Máquinas,OU=Europe,OU=EMEA,OU=Enterprise,OU=VCE,OU=VeBiz2CustomArea,OU=AppPartition,O=ExtranetApps</t>
  </si>
  <si>
    <t>+351 244 849 930</t>
  </si>
  <si>
    <t>leiria.maquinas@ascendummaquinas.pt</t>
  </si>
  <si>
    <t>+351 244 849 900</t>
  </si>
  <si>
    <t>CE0000000285</t>
  </si>
  <si>
    <t>E08974AF-6FAF-4E69-9123-5AC768666E11</t>
  </si>
  <si>
    <t>ASCENDUM Máquinas - Lisboa</t>
  </si>
  <si>
    <t>Rua do Brasil nº27 – Apartado 2094</t>
  </si>
  <si>
    <t>São João da Talha</t>
  </si>
  <si>
    <t>LISBON</t>
  </si>
  <si>
    <t>OU=ASCENDUM Máquinas - Lisboa,OU=ASCENDUM Máquinas,OU=Europe,OU=EMEA,OU=Enterprise,OU=VCE,OU=VeBiz2CustomArea,OU=AppPartition,O=ExtranetApps</t>
  </si>
  <si>
    <t>CE0000001191</t>
  </si>
  <si>
    <t>A93C526E-94A4-429E-A40D-F3E720A2D850</t>
  </si>
  <si>
    <t>ASCENDUM Máquinas - Porto</t>
  </si>
  <si>
    <t>Rua Vilar do Senhor nº 461 – Lavra, Apartado 5020 - EC Freixieiro</t>
  </si>
  <si>
    <t>4455-954</t>
  </si>
  <si>
    <t>Perafita</t>
  </si>
  <si>
    <t>OPORTO</t>
  </si>
  <si>
    <t>OU=ASCENDUM Máquinas - Porto,OU=ASCENDUM Máquinas,OU=Europe,OU=EMEA,OU=Enterprise,OU=VCE,OU=VeBiz2CustomArea,OU=AppPartition,O=ExtranetApps</t>
  </si>
  <si>
    <t>+351 227 169 389</t>
  </si>
  <si>
    <t>porto@ascendummaquinas.pt</t>
  </si>
  <si>
    <t>+351 227 169 370</t>
  </si>
  <si>
    <t>C4025824-86BD-45D4-BAF4-5E9139252374</t>
  </si>
  <si>
    <t>ASCENDUM Máquinas - Viseu</t>
  </si>
  <si>
    <t>EN 16, Viseu-Mangualde, Apartado 198</t>
  </si>
  <si>
    <t>3501-997</t>
  </si>
  <si>
    <t>Viseu</t>
  </si>
  <si>
    <t>PT900014</t>
  </si>
  <si>
    <t>VISEU</t>
  </si>
  <si>
    <t>OU=ASCENDUM Máquinas - Viseu,OU=ASCENDUM Máquinas,OU=Europe,OU=EMEA,OU=Enterprise,OU=VCE,OU=VeBiz2CustomArea,OU=AppPartition,O=ExtranetApps</t>
  </si>
  <si>
    <t>+351 232 483 551</t>
  </si>
  <si>
    <t>viseu@ascendummaquinas.pt</t>
  </si>
  <si>
    <t>+351 232 483 550</t>
  </si>
  <si>
    <t>http://volvo.com/dealers/pt-pt/Autosueco</t>
  </si>
  <si>
    <t>CE0000002013</t>
  </si>
  <si>
    <t>162B47F5-4FC1-09F0-25C1-017B66974714</t>
  </si>
  <si>
    <t>Ascendum South Region</t>
  </si>
  <si>
    <t>Alaaddinbey Mah. Pazar Sokak No:15 Nilüfer</t>
  </si>
  <si>
    <t>BURSA</t>
  </si>
  <si>
    <t>Ascendum Makina A.S South Region</t>
  </si>
  <si>
    <t>OU=Ascendum South Region,OU=Ascendum Turkey,OU=Turkey,OU=Middle East,OU=Int AB,OU=EMEA,OU=Enterprise,OU=VCE,OU=VeBiz2CustomArea,OU=AppPartition,O=ExtranetApps</t>
  </si>
  <si>
    <t>+90 224 441 12 78</t>
  </si>
  <si>
    <t>+90 224 441 01 98</t>
  </si>
  <si>
    <t>CE0000000986</t>
  </si>
  <si>
    <t>D56E7A12-37F2-4D89-B118-A7D37687C9E1</t>
  </si>
  <si>
    <t>Ascendum Stavebné stroje Slovensko s.r.o</t>
  </si>
  <si>
    <t>Pestovateľská 10</t>
  </si>
  <si>
    <t>Bratislava</t>
  </si>
  <si>
    <t xml:space="preserve">AT209057    </t>
  </si>
  <si>
    <t>OU=Ascendum Stavebné stroje Slovensko s.r.o,OU=Ascendum Baumaschinen osterreich GmbH - Headquarters,OU=Europe,OU=EMEA,OU=Enterprise,OU=VCE,OU=VeBiz2CustomArea,OU=AppPartition,O=ExtranetApps</t>
  </si>
  <si>
    <t>+421 2 43 643 422</t>
  </si>
  <si>
    <t>info.volvocesk@volvo.com</t>
  </si>
  <si>
    <t>+421 2 43 643 421</t>
  </si>
  <si>
    <t>https://www.volvoce.com/slovensko/sk-sk/</t>
  </si>
  <si>
    <t>18ADDFF9-5738-404F-A285-CFEB1CB08680</t>
  </si>
  <si>
    <t>Ascendum Stavebné stroje Slovensko s.r.o - Bratislava</t>
  </si>
  <si>
    <t>OU=Ascendum Stavebné stroje Slovensko s.r.o - Bratislava,OU=Ascendum Stavebné stroje Slovensko s.r.o,OU=Ascendum Baumaschinen osterreich GmbH - Headquarters,OU=Europe,OU=EMEA,OU=Enterprise,OU=VCE,OU=VeBiz2CustomArea,OU=AppPartition,O=ExtranetApps</t>
  </si>
  <si>
    <t>D6C31EC4-6C53-E6B1-A79B-381FA55FC8D4</t>
  </si>
  <si>
    <t>Ascendum Stavebné stroje Slovensko s.r.o - Prešov</t>
  </si>
  <si>
    <t>Areál VTC, Petrovany – Vysielač 584</t>
  </si>
  <si>
    <t>082 53</t>
  </si>
  <si>
    <t>Prešov</t>
  </si>
  <si>
    <t>AT209057</t>
  </si>
  <si>
    <t>OU=Ascendum Stavebné stroje Slovensko s.r.o - Prešov,OU=Ascendum Stavebné stroje Slovensko s.r.o,OU=Ascendum Baumaschinen osterreich GmbH - Headquarters,OU=Europe,OU=EMEA,OU=Enterprise,OU=VCE,OU=VeBiz2CustomArea,OU=AppPartition,O=ExtranetApps</t>
  </si>
  <si>
    <t>E08203F3-7443-7CB2-9A65-A762274A9CA7</t>
  </si>
  <si>
    <t>Ascendum Stavebné stroje Slovensko s.r.o - Žilina</t>
  </si>
  <si>
    <t>Areál VTC, SNP 797</t>
  </si>
  <si>
    <t>013 24</t>
  </si>
  <si>
    <t>Strečno</t>
  </si>
  <si>
    <t>OU=Ascendum Stavebné stroje Slovensko s.r.o - Žilina,OU=Ascendum Stavebné stroje Slovensko s.r.o,OU=Ascendum Baumaschinen osterreich GmbH - Headquarters,OU=Europe,OU=EMEA,OU=Enterprise,OU=VCE,OU=VeBiz2CustomArea,OU=AppPartition,O=ExtranetApps</t>
  </si>
  <si>
    <t>5A297903-0A31-5FD8-6331-F07FACE5219F</t>
  </si>
  <si>
    <t>Ascendum Stavebné stroje Slovensko s.r.o - Zvolen</t>
  </si>
  <si>
    <t>Areál VTC, Ľ. Štúra 1248/67</t>
  </si>
  <si>
    <t>962 33</t>
  </si>
  <si>
    <t>Budča, Zvolen</t>
  </si>
  <si>
    <t>OU=Ascendum Stavebné stroje Slovensko s.r.o - Zvolen,OU=Ascendum Stavebné stroje Slovensko s.r.o,OU=Ascendum Baumaschinen osterreich GmbH - Headquarters,OU=Europe,OU=EMEA,OU=Enterprise,OU=VCE,OU=VeBiz2CustomArea,OU=AppPartition,O=ExtranetApps</t>
  </si>
  <si>
    <t>7252628D-03DF-4E20-8E22-1BC836866B26</t>
  </si>
  <si>
    <t>Ascendum Stavební stroje Czech s.r.o</t>
  </si>
  <si>
    <t>CZ</t>
  </si>
  <si>
    <t>Czech Republic</t>
  </si>
  <si>
    <t>Jeremiásova 870</t>
  </si>
  <si>
    <t>CZ-15543</t>
  </si>
  <si>
    <t>Praha 5 - Stodulky</t>
  </si>
  <si>
    <t>DE323088</t>
  </si>
  <si>
    <t>OSTRAVA</t>
  </si>
  <si>
    <t>OU=Ascendum Stavební stroje Czech s.r.o,OU=Ascendum Baumaschinen osterreich GmbH - Headquarters,OU=Europe,OU=EMEA,OU=Enterprise,OU=VCE,OU=VeBiz2CustomArea,OU=AppPartition,O=ExtranetApps</t>
  </si>
  <si>
    <t>00420 (0) 25 16 10 252</t>
  </si>
  <si>
    <t>00420 (0) 25 16 10 253</t>
  </si>
  <si>
    <t>http://volvo.com/dealers/cs-cz/Volvo/</t>
  </si>
  <si>
    <t>712E9DFA-0509-D250-756A-83680412B2E0</t>
  </si>
  <si>
    <t>Ascendum Stavební stroje Czech s.r.o - Brno</t>
  </si>
  <si>
    <t>Řípská 20</t>
  </si>
  <si>
    <t>627 00</t>
  </si>
  <si>
    <t>Brno – Slatina</t>
  </si>
  <si>
    <t>OU=Ascendum Stavební stroje Czech s.r.o - Brno,OU=Ascendum Stavební stroje Czech s.r.o,OU=Ascendum Baumaschinen osterreich GmbH - Headquarters,OU=Europe,OU=EMEA,OU=Enterprise,OU=VCE,OU=VeBiz2CustomArea,OU=AppPartition,O=ExtranetApps</t>
  </si>
  <si>
    <t>+420 606 719 062</t>
  </si>
  <si>
    <t>D2CFCF39-7EEC-689C-0D61-B7927D4E8ABB</t>
  </si>
  <si>
    <t>Ascendum Stavební stroje Czech s.r.o - Ceské Budejovice</t>
  </si>
  <si>
    <t>Pekárenská 255/77</t>
  </si>
  <si>
    <t>370 21</t>
  </si>
  <si>
    <t>České Budějovice</t>
  </si>
  <si>
    <t>OU=Ascendum Stavební stroje Czech s.r.o - Ceské Budejovice,OU=Ascendum Stavební stroje Czech s.r.o,OU=Ascendum Baumaschinen osterreich GmbH - Headquarters,OU=Europe,OU=EMEA,OU=Enterprise,OU=VCE,OU=VeBiz2CustomArea,OU=AppPartition,O=ExtranetApps</t>
  </si>
  <si>
    <t>+420 724 830 148</t>
  </si>
  <si>
    <t>B1F580D7-0803-C2EB-633F-B634EFDC8031</t>
  </si>
  <si>
    <t>Ascendum Stavební stroje Czech s.r.o - Havírov</t>
  </si>
  <si>
    <t>U Plnírny 1140/1</t>
  </si>
  <si>
    <t>735 64</t>
  </si>
  <si>
    <t>Havířov-Prostřední Suchá</t>
  </si>
  <si>
    <t>OU=Ascendum Stavební stroje Czech s.r.o - Havírov,OU=Ascendum Stavební stroje Czech s.r.o,OU=Ascendum Baumaschinen osterreich GmbH - Headquarters,OU=Europe,OU=EMEA,OU=Enterprise,OU=VCE,OU=VeBiz2CustomArea,OU=AppPartition,O=ExtranetApps</t>
  </si>
  <si>
    <t>+420 596 237 551</t>
  </si>
  <si>
    <t>Ignored duplicate</t>
  </si>
  <si>
    <t>41695E00-7D08-A523-0B0C-45D43CE8729D</t>
  </si>
  <si>
    <t>Ascendum Stavební stroje Czech s.r.o - Hradec Kralove</t>
  </si>
  <si>
    <t>Libice nad Cidlinou 302</t>
  </si>
  <si>
    <t>289 07</t>
  </si>
  <si>
    <t>Libice nad Cidlinou</t>
  </si>
  <si>
    <t>OU=Ascendum Stavební stroje Czech s.r.o - Hradec Kralove,OU=Ascendum Stavební stroje Czech s.r.o,OU=Ascendum Baumaschinen osterreich GmbH - Headquarters,OU=Europe,OU=EMEA,OU=Enterprise,OU=VCE,OU=VeBiz2CustomArea,OU=AppPartition,O=ExtranetApps</t>
  </si>
  <si>
    <t>+420 325 511 722</t>
  </si>
  <si>
    <t>CE0000000984</t>
  </si>
  <si>
    <t>4530386C-3395-4EFC-835A-540DB68AEDD8</t>
  </si>
  <si>
    <t>Ascendum Stavební stroje Czech s.r.o - Lodenice</t>
  </si>
  <si>
    <t>Plzeňská 430</t>
  </si>
  <si>
    <t>267 12</t>
  </si>
  <si>
    <t>Loděnice</t>
  </si>
  <si>
    <t xml:space="preserve">DE323088    </t>
  </si>
  <si>
    <t>PRAGUE</t>
  </si>
  <si>
    <t>OU=Ascendum Stavební stroje Czech s.r.o - Lodenice,OU=Ascendum Stavební stroje Czech s.r.o,OU=Ascendum Baumaschinen osterreich GmbH - Headquarters,OU=Europe,OU=EMEA,OU=Enterprise,OU=VCE,OU=VeBiz2CustomArea,OU=AppPartition,O=ExtranetApps</t>
  </si>
  <si>
    <t>+420 311 545 049</t>
  </si>
  <si>
    <t>76AC8B7E-7130-B54D-F583-EEF363170539</t>
  </si>
  <si>
    <t>Ascendum Stavební stroje Czech s.r.o - Olomouc</t>
  </si>
  <si>
    <t>Pavelkova 2 (areál Renault Truck)</t>
  </si>
  <si>
    <t>772 00</t>
  </si>
  <si>
    <t>Olomouc</t>
  </si>
  <si>
    <t>OU=Ascendum Stavební stroje Czech s.r.o - Olomouc,OU=Ascendum Stavební stroje Czech s.r.o,OU=Ascendum Baumaschinen osterreich GmbH - Headquarters,OU=Europe,OU=EMEA,OU=Enterprise,OU=VCE,OU=VeBiz2CustomArea,OU=AppPartition,O=ExtranetApps</t>
  </si>
  <si>
    <t>+420 725 501 602</t>
  </si>
  <si>
    <t>FF002BB4-FBC4-6894-3978-0F1A11B584C1</t>
  </si>
  <si>
    <t>Ascendum Stavební stroje Czech s.r.o - Plzen</t>
  </si>
  <si>
    <t>Průmyslová zóna Mexiko č.p. 1308</t>
  </si>
  <si>
    <t>330 23</t>
  </si>
  <si>
    <t>Nýřany</t>
  </si>
  <si>
    <t>OU=Ascendum Stavební stroje Czech s.r.o - Plzen,OU=Ascendum Stavební stroje Czech s.r.o,OU=Ascendum Baumaschinen osterreich GmbH - Headquarters,OU=Europe,OU=EMEA,OU=Enterprise,OU=VCE,OU=VeBiz2CustomArea,OU=AppPartition,O=ExtranetApps</t>
  </si>
  <si>
    <t>+420 724 754 244</t>
  </si>
  <si>
    <t>Survival</t>
  </si>
  <si>
    <t>A85AC3B0-F48F-DA67-6C14-9C700CF97BCF</t>
  </si>
  <si>
    <t>Ascendum Stavební stroje Czech s.r.o - Podebrady</t>
  </si>
  <si>
    <t>OU=Ascendum Stavební stroje Czech s.r.o - Podebrady,OU=Ascendum Stavební stroje Czech s.r.o,OU=Ascendum Baumaschinen osterreich GmbH - Headquarters,OU=Europe,OU=EMEA,OU=Enterprise,OU=VCE,OU=VeBiz2CustomArea,OU=AppPartition,O=ExtranetApps</t>
  </si>
  <si>
    <t>CE0000002015</t>
  </si>
  <si>
    <t>C92A9B59-A9AB-2B80-E0EA-4391D210BEFF</t>
  </si>
  <si>
    <t>Ascendum Turkey</t>
  </si>
  <si>
    <t>Orhanlı Beldesi Fatih Mah. Güney Yan Yol 33.Sok. 1/2, Orhanlı</t>
  </si>
  <si>
    <t>OU=Ascendum Turkey,OU=Turkey,OU=Middle East,OU=Int AB,OU=EMEA,OU=Enterprise,OU=VCE,OU=VeBiz2CustomArea,OU=AppPartition,O=ExtranetApps</t>
  </si>
  <si>
    <t>F2D188D9-FE64-58A8-3079-A1D11A4CEEC3</t>
  </si>
  <si>
    <t>Ascendum West Region</t>
  </si>
  <si>
    <t>Akça Burgaz Mah. 153 Sok. No: 25 - 27 Baskı Tesisleri Arkası</t>
  </si>
  <si>
    <t>Ascendum Makina A.S West Region</t>
  </si>
  <si>
    <t>OU=Ascendum West Region,OU=Ascendum Turkey,OU=Turkey,OU=Middle East,OU=Int AB,OU=EMEA,OU=Enterprise,OU=VCE,OU=VeBiz2CustomArea,OU=AppPartition,O=ExtranetApps</t>
  </si>
  <si>
    <t>+90 216 886 15 71</t>
  </si>
  <si>
    <t>+90 212 867 61 00</t>
  </si>
  <si>
    <t>CE0000001395</t>
  </si>
  <si>
    <t>CFFC8BAC-E6BC-42C6-ADBB-15E250E3A1A0</t>
  </si>
  <si>
    <t>Associated Supply Company Inc</t>
  </si>
  <si>
    <t>2102 E. Slaton Highway</t>
  </si>
  <si>
    <t>Lubbock</t>
  </si>
  <si>
    <t>TX</t>
  </si>
  <si>
    <t xml:space="preserve">US000107    </t>
  </si>
  <si>
    <t>OU=Associated Supply Company Inc,OU=North America,OU=Enterprise,OU=VCE,OU=VeBiz2CustomArea,OU=AppPartition,O=ExtranetApps</t>
  </si>
  <si>
    <t>806-745-1268</t>
  </si>
  <si>
    <t>brax@ascoeq.com</t>
  </si>
  <si>
    <t>806-745-2000</t>
  </si>
  <si>
    <t>http://www.volvo.com/dealers/en-us/ascoeq/introduction.htm</t>
  </si>
  <si>
    <t>CE0000000368</t>
  </si>
  <si>
    <t>7C487F80-34D0-4791-9BCC-4B15343FAA01</t>
  </si>
  <si>
    <t>Associated Supply Company Inc - Amarillo</t>
  </si>
  <si>
    <t>7576 I-40 East</t>
  </si>
  <si>
    <t>Amarillo</t>
  </si>
  <si>
    <t>US000107</t>
  </si>
  <si>
    <t>OU=Associated Supply Company Inc - Amarillo,OU=Associated Supply Company Inc,OU=North America,OU=Enterprise,OU=VCE,OU=VeBiz2CustomArea,OU=AppPartition,O=ExtranetApps</t>
  </si>
  <si>
    <t>806-372-1999</t>
  </si>
  <si>
    <t>steve@ascoeq.com</t>
  </si>
  <si>
    <t>806-372-8386</t>
  </si>
  <si>
    <t>http://www.volvo.com/dealers/en-us/ascoeq/DealerHome.htm</t>
  </si>
  <si>
    <t>CE0000001679</t>
  </si>
  <si>
    <t>61717F85-7CA4-4CBE-B5C5-F9DD668F36D3</t>
  </si>
  <si>
    <t>Associated Supply Company Inc - Lubbock</t>
  </si>
  <si>
    <t>LUBBOCK</t>
  </si>
  <si>
    <t>OU=Associated Supply Company Inc - Lubbock,OU=Associated Supply Company Inc,OU=North America,OU=Enterprise,OU=VCE,OU=VeBiz2CustomArea,OU=AppPartition,O=ExtranetApps</t>
  </si>
  <si>
    <t>806-748-1268</t>
  </si>
  <si>
    <t>CE0000001547</t>
  </si>
  <si>
    <t>5E5B9375-AABA-4C40-B82A-C6A269054016</t>
  </si>
  <si>
    <t>Associated Supply Company Inc - Odessa</t>
  </si>
  <si>
    <t>3412 Kermit Highway</t>
  </si>
  <si>
    <t>Odessa</t>
  </si>
  <si>
    <t>OU=Associated Supply Company Inc - Odessa,OU=Associated Supply Company Inc,OU=North America,OU=Enterprise,OU=VCE,OU=VeBiz2CustomArea,OU=AppPartition,O=ExtranetApps</t>
  </si>
  <si>
    <t>432-337-8813</t>
  </si>
  <si>
    <t>432-337-2823</t>
  </si>
  <si>
    <t>BD1A1241-5CC4-051F-B3EF-9C2450C97DDF</t>
  </si>
  <si>
    <t>ATC Comafrique</t>
  </si>
  <si>
    <t>CI</t>
  </si>
  <si>
    <t>Ivory Coast</t>
  </si>
  <si>
    <t>Boulevard de Vridi</t>
  </si>
  <si>
    <t>Abidjan</t>
  </si>
  <si>
    <t>CI003470</t>
  </si>
  <si>
    <t>OU=ATC Comafrique,OU=Ivory Coast,OU=Africa,OU=Int AB,OU=EMEA,OU=Enterprise,OU=VCE,OU=VeBiz2CustomArea,OU=AppPartition,O=ExtranetApps</t>
  </si>
  <si>
    <t>georges.kouakou@comafrique.com</t>
  </si>
  <si>
    <t>+225 21 75 16 34</t>
  </si>
  <si>
    <t>9F13BD8D-FA6D-4B86-AB35-16708A4C5104</t>
  </si>
  <si>
    <t>Atlas Copco Rock Drills AB</t>
  </si>
  <si>
    <t>Klerkgatan 21</t>
  </si>
  <si>
    <t>702 25</t>
  </si>
  <si>
    <t>Orebro</t>
  </si>
  <si>
    <t>ATLASCOPCO</t>
  </si>
  <si>
    <t>OU=Atlas Copco Rock Drills AB,OU=Swecon Anlaggningsmaskiner AB,OU=Europe,OU=EMEA,OU=Enterprise,OU=VCE,OU=VeBiz2CustomArea,OU=AppPartition,O=ExtranetApps</t>
  </si>
  <si>
    <t>C116E4C9-88E5-BB1A-5007-A007CA56334F</t>
  </si>
  <si>
    <t>Australia and Papua New Guinea</t>
  </si>
  <si>
    <t>AU</t>
  </si>
  <si>
    <t>Australia</t>
  </si>
  <si>
    <t>OU=Australia and Papua New Guinea,OU=Oceania,OU=APAC,OU=Enterprise,OU=VCE,OU=VeBiz2CustomArea,OU=AppPartition,O=ExtranetApps</t>
  </si>
  <si>
    <t>E6B39863-8679-16F8-B203-92888E20EE36</t>
  </si>
  <si>
    <t>Auto-Kilta Oy</t>
  </si>
  <si>
    <t>FI</t>
  </si>
  <si>
    <t>Finland</t>
  </si>
  <si>
    <t>Najanmaan teollisuusalue</t>
  </si>
  <si>
    <t>Savonlinna</t>
  </si>
  <si>
    <t>SAVONLINNA</t>
  </si>
  <si>
    <t>OU=Auto-Kilta Oy,OU=Volvo Construction Equipment Finland,OU=Europe,OU=EMEA,OU=Enterprise,OU=VCE,OU=VeBiz2CustomArea,OU=AppPartition,O=ExtranetApps</t>
  </si>
  <si>
    <t>CE0000001355</t>
  </si>
  <si>
    <t>5EF64A76-5D48-A6EB-0A4D-8968382CF34C</t>
  </si>
  <si>
    <t>Auto-Maquinaria Lda.</t>
  </si>
  <si>
    <t>Rua Comandante Che Guevarra, 12 – 1º andar</t>
  </si>
  <si>
    <t>Luanda</t>
  </si>
  <si>
    <t>MULEMBA</t>
  </si>
  <si>
    <t>OU=Auto-Maquinaria Lda.,OU=Angola,OU=Africa,OU=Int AB,OU=EMEA,OU=Enterprise,OU=VCE,OU=VeBiz2CustomArea,OU=AppPartition,O=ExtranetApps</t>
  </si>
  <si>
    <t>+244 2 339 698</t>
  </si>
  <si>
    <t>adavid@autosueco.co.ao</t>
  </si>
  <si>
    <t>+244 2 331 778</t>
  </si>
  <si>
    <t>http://www.volvo.com/dealers/pt-pt/maquinaria/homesplash.htm</t>
  </si>
  <si>
    <t>CE0000000064</t>
  </si>
  <si>
    <t>14EBF26B-D0A5-4B11-9CEC-9551698F221C</t>
  </si>
  <si>
    <t>Auto-Sueco Kenya Ltd</t>
  </si>
  <si>
    <t>KE</t>
  </si>
  <si>
    <t>Kenya</t>
  </si>
  <si>
    <t>Apex Business Centre, Off Mombasa Road, P O Box 18101-00500 Industrial Area</t>
  </si>
  <si>
    <t>Nairobi</t>
  </si>
  <si>
    <t xml:space="preserve">ZA027117    </t>
  </si>
  <si>
    <t>Jose Moreira</t>
  </si>
  <si>
    <t>OU=Auto-Sueco Kenya Ltd,OU=Kenya.,OU=Africa,OU=Int AB,OU=EMEA,OU=Enterprise,OU=VCE,OU=VeBiz2CustomArea,OU=AppPartition,O=ExtranetApps</t>
  </si>
  <si>
    <t>jose.moreira@autosueco.co.tz</t>
  </si>
  <si>
    <t>http://www.volvoce.com/dealers/en-au/autosueco/Pages/introduction.aspx</t>
  </si>
  <si>
    <t>1BA098A1-2C21-429D-919F-E452D140AA08</t>
  </si>
  <si>
    <t>Auto-Sueco Southern Africa Pty Ltd in Mozambique</t>
  </si>
  <si>
    <t>ZA</t>
  </si>
  <si>
    <t>South Africa</t>
  </si>
  <si>
    <t>Cnr Minuach and Partridge Roads, Highway</t>
  </si>
  <si>
    <t>Oos-Rand</t>
  </si>
  <si>
    <t>Julio de Noronha</t>
  </si>
  <si>
    <t>OU=Auto-Sueco Southern Africa Pty Ltd in Mozambique,OU=Mozambique.,OU=Africa,OU=Int AB,OU=EMEA,OU=Enterprise,OU=VCE,OU=VeBiz2CustomArea,OU=AppPartition,O=ExtranetApps</t>
  </si>
  <si>
    <t>0027 11 452 7469</t>
  </si>
  <si>
    <t>enquiries@auto-sueco.co.za</t>
  </si>
  <si>
    <t>0027 11 452 1590</t>
  </si>
  <si>
    <t>http://www.volvo.com/dealers/en-gb/autosueco/introduction.htm</t>
  </si>
  <si>
    <t>52A7DB93-FE89-4231-AC4C-D71751A4EADE</t>
  </si>
  <si>
    <t>Auto-Sueco Southern Africa Pty Ltd in Zambia</t>
  </si>
  <si>
    <t>Cnr Minuach and Partridge Roads, Highway Gardens Office Park, Units 4C &amp; 4D, Edenvale</t>
  </si>
  <si>
    <t>OU=Auto-Sueco Southern Africa Pty Ltd in Zambia,OU=Zambia,OU=Africa,OU=Int AB,OU=EMEA,OU=Enterprise,OU=VCE,OU=VeBiz2CustomArea,OU=AppPartition,O=ExtranetApps</t>
  </si>
  <si>
    <t>E14823D5-1C3D-4D39-A117-8ECD9EC6473E</t>
  </si>
  <si>
    <t>Auto-Sueco Southern Africa Pty Ltd in Zimbabwe</t>
  </si>
  <si>
    <t>OU=Auto-Sueco Southern Africa Pty Ltd in Zimbabwe,OU=Zimbabwe.,OU=Africa,OU=Int AB,OU=EMEA,OU=Enterprise,OU=VCE,OU=VeBiz2CustomArea,OU=AppPartition,O=ExtranetApps</t>
  </si>
  <si>
    <t>F8A81429-EE5F-46CA-8818-FFB1E8740FDE</t>
  </si>
  <si>
    <t>Auto Industria de Almeria S L</t>
  </si>
  <si>
    <t>C/SIERRA NEVADA S/N  PARCELA 11</t>
  </si>
  <si>
    <t>VIATOR ALMERIA</t>
  </si>
  <si>
    <t>ES900006</t>
  </si>
  <si>
    <t>ALMERIA</t>
  </si>
  <si>
    <t>Auto-Industria de Almería - ALMERIA</t>
  </si>
  <si>
    <t>OU=Auto Industria de Almeria S L,OU=Auto Industria de Cartagena S L,OU=ASCENDUM MAQUINARIA SAU,OU=Europe,OU=EMEA,OU=Enterprise,OU=VCE,OU=VeBiz2CustomArea,OU=AppPartition,O=ExtranetApps</t>
  </si>
  <si>
    <t>950 30 63 72</t>
  </si>
  <si>
    <t>950 30 63 96</t>
  </si>
  <si>
    <t>CE0000000377</t>
  </si>
  <si>
    <t>95B60F15-34BE-4E17-9F7C-152AFD6B534A</t>
  </si>
  <si>
    <t>Auto Industria de Cartagena S L</t>
  </si>
  <si>
    <t>Ctra. de la Unión, km. 4,3</t>
  </si>
  <si>
    <t>Abrevadero Cartagena</t>
  </si>
  <si>
    <t xml:space="preserve">ES321107    </t>
  </si>
  <si>
    <t>CARTAGENA</t>
  </si>
  <si>
    <t>OU=Auto Industria de Cartagena S L,OU=ASCENDUM MAQUINARIA SAU,OU=Europe,OU=EMEA,OU=Enterprise,OU=VCE,OU=VeBiz2CustomArea,OU=AppPartition,O=ExtranetApps</t>
  </si>
  <si>
    <t>0034 (0) 968 12 44 61</t>
  </si>
  <si>
    <t>aic@auto-industria.com</t>
  </si>
  <si>
    <t>0034 (0) 968 12 41 00</t>
  </si>
  <si>
    <t>http://www.auto-industria.com</t>
  </si>
  <si>
    <t>EAF326FE-B30E-46AE-882F-7446A8F2781F</t>
  </si>
  <si>
    <t>Auto Industria de Cartagena S L - Murcia</t>
  </si>
  <si>
    <t>OU=Auto Industria de Cartagena S L - Murcia,OU=Auto Industria de Cartagena S L,OU=ASCENDUM MAQUINARIA SAU,OU=Europe,OU=EMEA,OU=Enterprise,OU=VCE,OU=VeBiz2CustomArea,OU=AppPartition,O=ExtranetApps</t>
  </si>
  <si>
    <t>4D7C78A9-7D43-8965-426E-88E0584761AC</t>
  </si>
  <si>
    <t>Auto Parts Group</t>
  </si>
  <si>
    <t>Enterprise</t>
  </si>
  <si>
    <t>10850 Gold Center Drive, Suite 325</t>
  </si>
  <si>
    <t>Rancho Cordova</t>
  </si>
  <si>
    <t>CA</t>
  </si>
  <si>
    <t>US900095</t>
  </si>
  <si>
    <t>OU=Auto Parts Group,OU=National Accounts,OU=Enterprise,OU=VCE,OU=VeBiz2CustomArea,OU=AppPartition,O=ExtranetApps</t>
  </si>
  <si>
    <t>916-801-9763</t>
  </si>
  <si>
    <t>CE0000000084</t>
  </si>
  <si>
    <t>382991B5-14CB-4689-BBE3-9778E25B2F12</t>
  </si>
  <si>
    <t>Auto Sueco Tanzania Ltd</t>
  </si>
  <si>
    <t>TZ</t>
  </si>
  <si>
    <t>Tanzania</t>
  </si>
  <si>
    <t>Plot 114 - Kipawa - Nyerere (Pugu) Road</t>
  </si>
  <si>
    <t>PO Box 9303</t>
  </si>
  <si>
    <t>Dar es Salaam</t>
  </si>
  <si>
    <t>OU=Auto Sueco Tanzania Ltd,OU=Tanzania,OU=Africa,OU=Int AB,OU=EMEA,OU=Enterprise,OU=VCE,OU=VeBiz2CustomArea,OU=AppPartition,O=ExtranetApps</t>
  </si>
  <si>
    <t>+255 (22) 28 66 334</t>
  </si>
  <si>
    <t>info@autosueco.co.tz</t>
  </si>
  <si>
    <t>+255 (22) 28 66 333</t>
  </si>
  <si>
    <t>CE0000001102</t>
  </si>
  <si>
    <t>BBA83A77-F83F-6D33-3E84-936E568FC25D</t>
  </si>
  <si>
    <t>Auto Sueco Uganda Ltd</t>
  </si>
  <si>
    <t>UG</t>
  </si>
  <si>
    <t>Uganda</t>
  </si>
  <si>
    <t>Plot 59-65, 6th street</t>
  </si>
  <si>
    <t>Kampala</t>
  </si>
  <si>
    <t>Luis Lopes</t>
  </si>
  <si>
    <t>OU=Auto Sueco Uganda Ltd,OU=Uganda,OU=Africa,OU=Int AB,OU=EMEA,OU=Enterprise,OU=VCE,OU=VeBiz2CustomArea,OU=AppPartition,O=ExtranetApps</t>
  </si>
  <si>
    <t>lulopes@autosueco.ug</t>
  </si>
  <si>
    <t>3E6FD633-C008-B884-D37D-F71371EC957A</t>
  </si>
  <si>
    <t>Automot Central del Peru SAC - Ayacucho</t>
  </si>
  <si>
    <t>PE</t>
  </si>
  <si>
    <t>Peru</t>
  </si>
  <si>
    <t>Av. Ejercito N° 780</t>
  </si>
  <si>
    <t>Ayacucho</t>
  </si>
  <si>
    <t>PE079661</t>
  </si>
  <si>
    <t>Automot Central del Peru - Ayacucho</t>
  </si>
  <si>
    <t>OU=Automot Central del Peru SAC - Ayacucho,OU=Volvo Peru S.A. – MC,OU=Latin America,OU=Enterprise,OU=VCE,OU=VeBiz2CustomArea,OU=AppPartition,O=ExtranetApps</t>
  </si>
  <si>
    <t>066 311492</t>
  </si>
  <si>
    <t>5714FFC0-F3F6-62D3-0087-06558047465C</t>
  </si>
  <si>
    <t>Automot Central del Peru SAC - Cerro de Pasco</t>
  </si>
  <si>
    <t>Av. 6 de Agosto e intersección</t>
  </si>
  <si>
    <t>Cerro de Pasco</t>
  </si>
  <si>
    <t>PE049129</t>
  </si>
  <si>
    <t>OU=Automot Central del Peru SAC - Cerro de Pasco,OU=Volvo Peru S.A. – MC,OU=Latin America,OU=Enterprise,OU=VCE,OU=VeBiz2CustomArea,OU=AppPartition,O=ExtranetApps</t>
  </si>
  <si>
    <t>063 630007</t>
  </si>
  <si>
    <t>230BFC30-6709-2302-72C3-92331C2DBF64</t>
  </si>
  <si>
    <t>Automot Central del Peru SAC - Huancayo</t>
  </si>
  <si>
    <t>Av. Mariscal Castilla 2623</t>
  </si>
  <si>
    <t>Huancayo</t>
  </si>
  <si>
    <t>PE004589</t>
  </si>
  <si>
    <t>Automotriz Central del Peru SAC - Huancayo</t>
  </si>
  <si>
    <t>OU=Automot Central del Peru SAC - Huancayo,OU=Volvo Peru S.A. – MC,OU=Latin America,OU=Enterprise,OU=VCE,OU=VeBiz2CustomArea,OU=AppPartition,O=ExtranetApps</t>
  </si>
  <si>
    <t>+51 064203410</t>
  </si>
  <si>
    <t>248BA9FB-B290-5B48-FEC9-E8D3361D7FEA</t>
  </si>
  <si>
    <t>Automot Central del Peru SAC - La Oroya</t>
  </si>
  <si>
    <t>Av Grau 358-362 , Anexo Chucchis</t>
  </si>
  <si>
    <t>La Oroya</t>
  </si>
  <si>
    <t>PE049127</t>
  </si>
  <si>
    <t>OU=Automot Central del Peru SAC - La Oroya,OU=Volvo Peru S.A. – MC,OU=Latin America,OU=Enterprise,OU=VCE,OU=VeBiz2CustomArea,OU=AppPartition,O=ExtranetApps</t>
  </si>
  <si>
    <t>64 629204</t>
  </si>
  <si>
    <t>FF4E4D73-A190-F1A0-43CC-CF2D828DFBE9</t>
  </si>
  <si>
    <t>Automotores Tacna S.A.C.</t>
  </si>
  <si>
    <t>Av. Hipolito Unanue, 985</t>
  </si>
  <si>
    <t>Tacna</t>
  </si>
  <si>
    <t>Enrique Vinatea</t>
  </si>
  <si>
    <t>OU=Automotores Tacna S.A.C.,OU=Latin America,OU=Enterprise,OU=VCE,OU=VeBiz2CustomArea,OU=AppPartition,O=ExtranetApps</t>
  </si>
  <si>
    <t>enrique.vinatea@automotorestacna.com</t>
  </si>
  <si>
    <t>052 428094</t>
  </si>
  <si>
    <t>C9EAA523-5081-25E7-B94C-E7692E771069</t>
  </si>
  <si>
    <t>Automotriz Andina SA - Arequipa</t>
  </si>
  <si>
    <t>Variante de Uchumayo Km. 4.5 Cerro Colorado</t>
  </si>
  <si>
    <t>Arequipa</t>
  </si>
  <si>
    <t>PE018089</t>
  </si>
  <si>
    <t>OU=Automotriz Andina SA - Arequipa,OU=Volvo Peru S.A. – MC,OU=Latin America,OU=Enterprise,OU=VCE,OU=VeBiz2CustomArea,OU=AppPartition,O=ExtranetApps</t>
  </si>
  <si>
    <t>(054) 608 474, (054) 608 475, (054) 608 476, (054) 608 477</t>
  </si>
  <si>
    <t>1834E365-A844-E805-7111-7AFAF65D38D9</t>
  </si>
  <si>
    <t>Automotriz Andina SA - Cuzco</t>
  </si>
  <si>
    <t>Carretera Cusco Anta KM 18</t>
  </si>
  <si>
    <t>Cuzco</t>
  </si>
  <si>
    <t>PE018090</t>
  </si>
  <si>
    <t>OU=Automotriz Andina SA - Cuzco,OU=Volvo Peru S.A. – MC,OU=Latin America,OU=Enterprise,OU=VCE,OU=VeBiz2CustomArea,OU=AppPartition,O=ExtranetApps</t>
  </si>
  <si>
    <t>84 222350</t>
  </si>
  <si>
    <t>A5EDB510-D068-4FEC-871B-A2578A32352B</t>
  </si>
  <si>
    <t>Automotriz Andina SA - Juliaca</t>
  </si>
  <si>
    <t>Taparachi Km 2.5</t>
  </si>
  <si>
    <t>Juliaca</t>
  </si>
  <si>
    <t>OU=Automotriz Andina SA - Juliaca,OU=Volvo Peru S.A. – MC,OU=Latin America,OU=Enterprise,OU=VCE,OU=VeBiz2CustomArea,OU=AppPartition,O=ExtranetApps</t>
  </si>
  <si>
    <t>51 321014 322782</t>
  </si>
  <si>
    <t>9FD53397-F404-A889-EDC2-E880CEEFADA8</t>
  </si>
  <si>
    <t>Azerbaijan</t>
  </si>
  <si>
    <t>OU=Azerbaijan,OU=Russia and Central Asia,OU=Int AB,OU=EMEA,OU=Enterprise,OU=VCE,OU=VeBiz2CustomArea,OU=AppPartition,O=ExtranetApps</t>
  </si>
  <si>
    <t>07A48044-C1BE-A561-1DA9-66803625C319</t>
  </si>
  <si>
    <t>Aziya-Hymatdash</t>
  </si>
  <si>
    <t>TM</t>
  </si>
  <si>
    <t>Turkmenistan</t>
  </si>
  <si>
    <t>744035, 1908 st. (Gundogar) 25</t>
  </si>
  <si>
    <t>Ashgabad</t>
  </si>
  <si>
    <t>OU=Aziya-Hymatdash,OU=Turkmenistan,OU=Russia and Central Asia,OU=Int AB,OU=EMEA,OU=Enterprise,OU=VCE,OU=VeBiz2CustomArea,OU=AppPartition,O=ExtranetApps</t>
  </si>
  <si>
    <t>+99 312 45 67 59</t>
  </si>
  <si>
    <t>info@aziya-hyzmatdash.com</t>
  </si>
  <si>
    <t>www.aziya-hyzmatdash.biz</t>
  </si>
  <si>
    <t>CE0000000077</t>
  </si>
  <si>
    <t>28EDF507-3BF3-BAC4-74D2-D8F656B2E816</t>
  </si>
  <si>
    <t>Aztexnika Ltd</t>
  </si>
  <si>
    <t>15th km of Shamakhi road, AZ 1000</t>
  </si>
  <si>
    <t>AZ1000</t>
  </si>
  <si>
    <t>Baku</t>
  </si>
  <si>
    <t>AZ002679</t>
  </si>
  <si>
    <t>Ugur Basturk</t>
  </si>
  <si>
    <t>OU=Aztexnika Ltd,OU=Azerbaijan,OU=Russia and Central Asia,OU=Int AB,OU=EMEA,OU=Enterprise,OU=VCE,OU=VeBiz2CustomArea,OU=AppPartition,O=ExtranetApps</t>
  </si>
  <si>
    <t>+994 12 499 76 83</t>
  </si>
  <si>
    <t>sales@aztexnika.az</t>
  </si>
  <si>
    <t>(+994 12) 499 79 97</t>
  </si>
  <si>
    <t>http://aztexnika.az/</t>
  </si>
  <si>
    <t>CE0000002112</t>
  </si>
  <si>
    <t>56D3D9B8-6330-2BC2-A48F-53AAF7A35895</t>
  </si>
  <si>
    <t>Babcock - Zambia Ltd - Kitwe</t>
  </si>
  <si>
    <t>ZM</t>
  </si>
  <si>
    <t>Zambia</t>
  </si>
  <si>
    <t>PO Box 28037</t>
  </si>
  <si>
    <t>Kitwe</t>
  </si>
  <si>
    <t>OU=Babcock - Zambia Ltd - Kitwe,OU=Zambia,OU=Africa,OU=Int AB,OU=EMEA,OU=Enterprise,OU=VCE,OU=VeBiz2CustomArea,OU=AppPartition,O=ExtranetApps</t>
  </si>
  <si>
    <t>+260 0212 -216202</t>
  </si>
  <si>
    <t>+260 0212-216200</t>
  </si>
  <si>
    <t>CE0000001365</t>
  </si>
  <si>
    <t>831F61E1-3617-4BFC-9688-D47444818CF0</t>
  </si>
  <si>
    <t>Babcock Equipment</t>
  </si>
  <si>
    <t>19 Taljaard Road Bartlett, Boksburg</t>
  </si>
  <si>
    <t>Johannesburg</t>
  </si>
  <si>
    <t xml:space="preserve">ZA539088    </t>
  </si>
  <si>
    <t>National Office</t>
  </si>
  <si>
    <t>OU=Babcock Equipment,OU=South Africa.,OU=Africa,OU=Int AB,OU=EMEA,OU=Enterprise,OU=VCE,OU=VeBiz2CustomArea,OU=AppPartition,O=ExtranetApps</t>
  </si>
  <si>
    <t>+27 11 397 2686, +27 83 336 7287</t>
  </si>
  <si>
    <t>enquiries@babcockpeq.co.za</t>
  </si>
  <si>
    <t>+27 11 230 7300</t>
  </si>
  <si>
    <t>http://www.volvo.com/dealers/en-gb/babcock</t>
  </si>
  <si>
    <t>CE0000002094</t>
  </si>
  <si>
    <t>A6204BFF-1DE0-4899-B158-BFEF5D7A9687</t>
  </si>
  <si>
    <t>Babcock Equipment - Bloemfontein</t>
  </si>
  <si>
    <t>1 Naude Du Toit Str East End PO Box 2007</t>
  </si>
  <si>
    <t>Bloemfontein</t>
  </si>
  <si>
    <t>Fred Smith</t>
  </si>
  <si>
    <t>OU=Babcock Equipment - Bloemfontein,OU=Babcock Equipment,OU=South Africa.,OU=Africa,OU=Int AB,OU=EMEA,OU=Enterprise,OU=VCE,OU=VeBiz2CustomArea,OU=AppPartition,O=ExtranetApps</t>
  </si>
  <si>
    <t>0027 (0)51 432 3351</t>
  </si>
  <si>
    <t>0027 (0)51 432 3302</t>
  </si>
  <si>
    <t>http://www.volvo.com/dealers/en-gb/Babcock/</t>
  </si>
  <si>
    <t>21D4549D-734C-6398-F034-7EA1096E7377</t>
  </si>
  <si>
    <t>Babcock Equipment - Botswana</t>
  </si>
  <si>
    <t>BW</t>
  </si>
  <si>
    <t>Botswana</t>
  </si>
  <si>
    <t>19 Taljaard Road Bartlett Boksburg</t>
  </si>
  <si>
    <t>OU=Babcock Equipment - Botswana,OU=EMEA - INACTIVE COMPANIES,OU=EMEA,OU=Enterprise,OU=VCE,OU=VeBiz2CustomArea,OU=AppPartition,O=ExtranetApps</t>
  </si>
  <si>
    <t>+27 11 397 2686</t>
  </si>
  <si>
    <t>mark.hughes@babcock.co.za</t>
  </si>
  <si>
    <t>+27 11 397 1871</t>
  </si>
  <si>
    <t>http://www.volvo.com/dealers/en-au/Babcock/Homepage.htm</t>
  </si>
  <si>
    <t>CE0000002095</t>
  </si>
  <si>
    <t>DCFD02CD-782C-4F90-8AE1-4B7AB9A0886C</t>
  </si>
  <si>
    <t>Babcock Equipment - Cape Town</t>
  </si>
  <si>
    <t>16-18 Willow Road, Stikland</t>
  </si>
  <si>
    <t>Cape Town</t>
  </si>
  <si>
    <t>Neil Sauls</t>
  </si>
  <si>
    <t>OU=Babcock Equipment - Cape Town,OU=Babcock Equipment,OU=South Africa.,OU=Africa,OU=Int AB,OU=EMEA,OU=Enterprise,OU=VCE,OU=VeBiz2CustomArea,OU=AppPartition,O=ExtranetApps</t>
  </si>
  <si>
    <t>0027 (0)21 946 2656</t>
  </si>
  <si>
    <t>0027 (0)21 946 2655</t>
  </si>
  <si>
    <t>CE0000002098</t>
  </si>
  <si>
    <t>B3EA2B64-AF75-4AB0-BC9B-AB54742BD8F4</t>
  </si>
  <si>
    <t>Babcock Equipment - Durban</t>
  </si>
  <si>
    <t>3-7 Kyalami Road, Westmead Pinetown PO Box 190</t>
  </si>
  <si>
    <t>New Germany - Durban</t>
  </si>
  <si>
    <t>Ben Buys</t>
  </si>
  <si>
    <t>OU=Babcock Equipment - Durban,OU=Babcock Equipment,OU=South Africa.,OU=Africa,OU=Int AB,OU=EMEA,OU=Enterprise,OU=VCE,OU=VeBiz2CustomArea,OU=AppPartition,O=ExtranetApps</t>
  </si>
  <si>
    <t>0027 (0)31 700 6788</t>
  </si>
  <si>
    <t>0027 (0)31 700 6009</t>
  </si>
  <si>
    <t>5A55041B-1160-DC74-51DE-6D4823571BBD</t>
  </si>
  <si>
    <t>Babcock Equipment - East London</t>
  </si>
  <si>
    <t>P O Box 190, New Germany, 3620</t>
  </si>
  <si>
    <t>East London</t>
  </si>
  <si>
    <t>Hozae Huxham</t>
  </si>
  <si>
    <t>Articulated Haulers|Backhoe Loaders|Compact Excavators|Compact Wheel Loaders|Motor Graders|Wheel Loaders</t>
  </si>
  <si>
    <t>OU=Babcock Equipment - East London,OU=Babcock Equipment,OU=South Africa.,OU=Africa,OU=Int AB,OU=EMEA,OU=Enterprise,OU=VCE,OU=VeBiz2CustomArea,OU=AppPartition,O=ExtranetApps</t>
  </si>
  <si>
    <t>+27 43 736-2540</t>
  </si>
  <si>
    <t>+27 43 703-0400</t>
  </si>
  <si>
    <t>4E7E1713-63D7-AAB9-F28C-9BF5FE40FB94</t>
  </si>
  <si>
    <t>Babcock Equipment - George</t>
  </si>
  <si>
    <t>2 Pioneer Street</t>
  </si>
  <si>
    <t>George</t>
  </si>
  <si>
    <t>OU=Babcock Equipment - George,OU=Babcock Equipment,OU=South Africa.,OU=Africa,OU=Int AB,OU=EMEA,OU=Enterprise,OU=VCE,OU=VeBiz2CustomArea,OU=AppPartition,O=ExtranetApps</t>
  </si>
  <si>
    <t>+27 44 878 1033</t>
  </si>
  <si>
    <t>+27 44 878 1035</t>
  </si>
  <si>
    <t>CE0000002093</t>
  </si>
  <si>
    <t>FFF75310-D985-4B80-3E3D-9A66E374CDAF</t>
  </si>
  <si>
    <t>Babcock Equipment - Kimberly</t>
  </si>
  <si>
    <t>100 Agriculture Road</t>
  </si>
  <si>
    <t>Kimberly</t>
  </si>
  <si>
    <t>OU=Babcock Equipment - Kimberly,OU=Babcock Equipment,OU=South Africa.,OU=Africa,OU=Int AB,OU=EMEA,OU=Enterprise,OU=VCE,OU=VeBiz2CustomArea,OU=AppPartition,O=ExtranetApps</t>
  </si>
  <si>
    <t>+27 53 832 8083</t>
  </si>
  <si>
    <t>+27 53 832 3443</t>
  </si>
  <si>
    <t>CE0000002096</t>
  </si>
  <si>
    <t>E16346E5-7E92-4E9D-9882-54E44182A4F4</t>
  </si>
  <si>
    <t>Babcock Equipment - Middleburg</t>
  </si>
  <si>
    <t>Cnr Joule &amp; Newton Road, Vaalbank</t>
  </si>
  <si>
    <t>Middleburg</t>
  </si>
  <si>
    <t>Leon De Jager</t>
  </si>
  <si>
    <t>OU=Babcock Equipment - Middleburg,OU=Babcock Equipment,OU=South Africa.,OU=Africa,OU=Int AB,OU=EMEA,OU=Enterprise,OU=VCE,OU=VeBiz2CustomArea,OU=AppPartition,O=ExtranetApps</t>
  </si>
  <si>
    <t>0027 (0)13 246 2863</t>
  </si>
  <si>
    <t>0027 (0)13 246 2867</t>
  </si>
  <si>
    <t>12E88CEA-526D-2616-3FB5-E1CD352B2BBD</t>
  </si>
  <si>
    <t>Babcock Equipment - Mozambique</t>
  </si>
  <si>
    <t>MZ</t>
  </si>
  <si>
    <t>Mozambique</t>
  </si>
  <si>
    <t xml:space="preserve">Warehouse No.1, Plot 3380, Av Samora Machel, </t>
  </si>
  <si>
    <t>Matola</t>
  </si>
  <si>
    <t>OU=Babcock Equipment - Mozambique,OU=Mozambique.,OU=Africa,OU=Int AB,OU=EMEA,OU=Enterprise,OU=VCE,OU=VeBiz2CustomArea,OU=AppPartition,O=ExtranetApps</t>
  </si>
  <si>
    <t xml:space="preserve">+258 21 900 120 </t>
  </si>
  <si>
    <t>FB9E2C12-2331-4E03-8406-F5941D5A5164</t>
  </si>
  <si>
    <t>Babcock Equipment - Nelspruit</t>
  </si>
  <si>
    <t>9 Bulpin Road</t>
  </si>
  <si>
    <t>Nelspruit</t>
  </si>
  <si>
    <t>Craig Sanday</t>
  </si>
  <si>
    <t>OU=Babcock Equipment - Nelspruit,OU=Babcock Equipment,OU=South Africa.,OU=Africa,OU=Int AB,OU=EMEA,OU=Enterprise,OU=VCE,OU=VeBiz2CustomArea,OU=AppPartition,O=ExtranetApps</t>
  </si>
  <si>
    <t>0027 (0)13 755 1934</t>
  </si>
  <si>
    <t>0027 (0)13 755 2130</t>
  </si>
  <si>
    <t>BE885064-3874-E83B-2B32-362797FFA2BF</t>
  </si>
  <si>
    <t>Babcock Equipment - Port Elizabeth</t>
  </si>
  <si>
    <t xml:space="preserve">80 Burman Road,  </t>
  </si>
  <si>
    <t>Port Elizabeth</t>
  </si>
  <si>
    <t>OU=Babcock Equipment - Port Elizabeth,OU=Babcock Equipment,OU=South Africa.,OU=Africa,OU=Int AB,OU=EMEA,OU=Enterprise,OU=VCE,OU=VeBiz2CustomArea,OU=AppPartition,O=ExtranetApps</t>
  </si>
  <si>
    <t xml:space="preserve"> +27 41 407 5910</t>
  </si>
  <si>
    <t>+27 41 407 5900</t>
  </si>
  <si>
    <t>https://www.volvoce.com/africa/en-za/about-us/dealership/south-africa-babcock-branches/</t>
  </si>
  <si>
    <t>CE0000002097</t>
  </si>
  <si>
    <t>565551F4-BCFA-F9BB-ED7A-8F8EC70248E6</t>
  </si>
  <si>
    <t>Babcock Equipment - Richards Bay</t>
  </si>
  <si>
    <t xml:space="preserve">66 Ceramic Curve, </t>
  </si>
  <si>
    <t>Richards Bay</t>
  </si>
  <si>
    <t>OU=Babcock Equipment - Richards Bay,OU=Babcock Equipment,OU=South Africa.,OU=Africa,OU=Int AB,OU=EMEA,OU=Enterprise,OU=VCE,OU=VeBiz2CustomArea,OU=AppPartition,O=ExtranetApps</t>
  </si>
  <si>
    <t>+27 35 751 1171</t>
  </si>
  <si>
    <t>+27 35 751 1180</t>
  </si>
  <si>
    <t>https://www.babcock.co.za/Contact-Us/default.aspx#branches</t>
  </si>
  <si>
    <t>CE0000002091</t>
  </si>
  <si>
    <t>ED4D955D-FE63-4908-8912-72C3A7766639</t>
  </si>
  <si>
    <t>Babcock Equipment - Wolmaransstad</t>
  </si>
  <si>
    <t>Kruger Str</t>
  </si>
  <si>
    <t>Wolmaransstad</t>
  </si>
  <si>
    <t>Cornè Coetzer</t>
  </si>
  <si>
    <t>OU=Babcock Equipment - Wolmaransstad,OU=Babcock Equipment,OU=South Africa.,OU=Africa,OU=Int AB,OU=EMEA,OU=Enterprise,OU=VCE,OU=VeBiz2CustomArea,OU=AppPartition,O=ExtranetApps</t>
  </si>
  <si>
    <t>0027 (0)18 596 1513</t>
  </si>
  <si>
    <t>0027 (0)18 596 1514</t>
  </si>
  <si>
    <t>61F3EA4D-2E7D-9C31-AF2C-F00AF06B7CBF</t>
  </si>
  <si>
    <t>Babcock Equipment – Bartlett</t>
  </si>
  <si>
    <t xml:space="preserve">19 Taljaard Road, </t>
  </si>
  <si>
    <t>Boksburg</t>
  </si>
  <si>
    <t>Articulated Haulers|Backhoe Loaders|Compact Equipment|Compact Excavators|Compact Wheel Loaders|Crawler Excavators|Motor Graders|Wheel Loaders</t>
  </si>
  <si>
    <t>OU=Babcock Equipment – Bartlett,OU=Babcock Equipment,OU=South Africa.,OU=Africa,OU=Int AB,OU=EMEA,OU=Enterprise,OU=VCE,OU=VeBiz2CustomArea,OU=AppPartition,O=ExtranetApps</t>
  </si>
  <si>
    <t>lance.mannix@babcock.co.za</t>
  </si>
  <si>
    <t>554AD2E8-3DAA-8126-0167-5DE5CB137669</t>
  </si>
  <si>
    <t>Babcock Equipment – Rustenburg</t>
  </si>
  <si>
    <t xml:space="preserve">Unit 5, Mabe Business Park, </t>
  </si>
  <si>
    <t>Rustenburg</t>
  </si>
  <si>
    <t>OU=Babcock Equipment – Rustenburg,OU=Babcock Equipment,OU=South Africa.,OU=Africa,OU=Int AB,OU=EMEA,OU=Enterprise,OU=VCE,OU=VeBiz2CustomArea,OU=AppPartition,O=ExtranetApps</t>
  </si>
  <si>
    <t>8B1AEEBB-6B91-D204-2555-2780F7655056</t>
  </si>
  <si>
    <t>Babcock Equipment – Steelpoort</t>
  </si>
  <si>
    <t>No 3 Getlane Road, Ext 3</t>
  </si>
  <si>
    <t>Steelpoort</t>
  </si>
  <si>
    <t>OU=Babcock Equipment – Steelpoort,OU=Babcock Equipment,OU=South Africa.,OU=Africa,OU=Int AB,OU=EMEA,OU=Enterprise,OU=VCE,OU=VeBiz2CustomArea,OU=AppPartition,O=ExtranetApps</t>
  </si>
  <si>
    <t>+27 (0) 13 230 9051</t>
  </si>
  <si>
    <t>+27 13 230 9054</t>
  </si>
  <si>
    <t>55BA8582-B468-255D-C732-AB0F49270C3A</t>
  </si>
  <si>
    <t>Babcock Equipment EPS Namibia</t>
  </si>
  <si>
    <t>NA</t>
  </si>
  <si>
    <t>Namibia</t>
  </si>
  <si>
    <t>19 Taljaard Road, Bartlett, Boksburg</t>
  </si>
  <si>
    <t>Windhoek</t>
  </si>
  <si>
    <t>Babcock Equipment Namibia</t>
  </si>
  <si>
    <t>OU=Babcock Equipment EPS Namibia,OU=Namibia,OU=Africa,OU=Int AB,OU=EMEA,OU=Enterprise,OU=VCE,OU=VeBiz2CustomArea,OU=AppPartition,O=ExtranetApps</t>
  </si>
  <si>
    <t>+27 11 397 2686 +27 83 336 7287</t>
  </si>
  <si>
    <t>+27 11 397 1871 +27 11 230 7300</t>
  </si>
  <si>
    <t>E0FEA05C-28E4-2FF1-AEFB-191EBF9358F2</t>
  </si>
  <si>
    <t>Babcock International Group</t>
  </si>
  <si>
    <t>RegionalHQ</t>
  </si>
  <si>
    <t>One Volvo Drive</t>
  </si>
  <si>
    <t>US900087</t>
  </si>
  <si>
    <t>OU=Babcock International Group,OU=National Accounts,OU=Enterprise,OU=VCE,OU=VeBiz2CustomArea,OU=AppPartition,O=ExtranetApps</t>
  </si>
  <si>
    <t>861DAA54-CD68-4711-7205-11FECDE249B0</t>
  </si>
  <si>
    <t>BAE Systems Bofors AB</t>
  </si>
  <si>
    <t>691 80</t>
  </si>
  <si>
    <t>KARLSKOGA</t>
  </si>
  <si>
    <t>SE900600</t>
  </si>
  <si>
    <t>Tony Laukkanen</t>
  </si>
  <si>
    <t>Articulated Haulers</t>
  </si>
  <si>
    <t>OU=BAE Systems Bofors AB,OU=Europe,OU=EMEA,OU=Enterprise,OU=VCE,OU=VeBiz2CustomArea,OU=AppPartition,O=ExtranetApps</t>
  </si>
  <si>
    <t>+46 586 73 30 00</t>
  </si>
  <si>
    <t>A765908E-8B67-8AB9-1914-78FE3C24F76B</t>
  </si>
  <si>
    <t>Bahrain.</t>
  </si>
  <si>
    <t>ABG Pavers|Articulated Haulers|Backhoe Loaders|Compact Equipment|Compact Excavators|Compact Wheel Loaders|Crawler Excavators|Large Asphalt Compactors|Large Soil Compactors|Motor Graders|Road Wideners|Skidsteer Loaders|Small Asphalt Compactors|Small Soil Compactors|Wheel Loaders|Wheeled Excavators</t>
  </si>
  <si>
    <t>OU=Bahrain.,OU=Middle East,OU=Int AB,OU=EMEA,OU=Enterprise,OU=VCE,OU=VeBiz2CustomArea,OU=AppPartition,O=ExtranetApps</t>
  </si>
  <si>
    <t>CE0000000396</t>
  </si>
  <si>
    <t>F7C4E11C-1382-4DC7-AA43-3B59D5A89299</t>
  </si>
  <si>
    <t>Balavto d o o</t>
  </si>
  <si>
    <t>SI</t>
  </si>
  <si>
    <t>Slovenia</t>
  </si>
  <si>
    <t>Tovarniska cesta 6</t>
  </si>
  <si>
    <t>Sl-5270</t>
  </si>
  <si>
    <t>Adjovscina</t>
  </si>
  <si>
    <t xml:space="preserve">AT202431    </t>
  </si>
  <si>
    <t>ABG Pavers|Articulated Haulers|Backhoe Loaders|Compact Equipment|Compact Excavators|Compact Wheel Loaders|Compaction|Crawler Excavators|Large Asphalt Compactors|Large Soil Compactors|Motor Graders|Small Asphalt Compactors|Small Soil Compactors|Wheel Loaders|Wheeled Excavators</t>
  </si>
  <si>
    <t>OU=Balavto d o o,OU=Ascendum Baumaschinen osterreich GmbH - Headquarters,OU=Europe,OU=EMEA,OU=Enterprise,OU=VCE,OU=VeBiz2CustomArea,OU=AppPartition,O=ExtranetApps</t>
  </si>
  <si>
    <t>616D9B1B-4AB0-4173-9CAD-800186121BD6</t>
  </si>
  <si>
    <t>Balavto d o o - Ajdovscina</t>
  </si>
  <si>
    <t>Tovarniška cesta 5b</t>
  </si>
  <si>
    <t>Ajdovscina</t>
  </si>
  <si>
    <t>AT202431</t>
  </si>
  <si>
    <t>OU=Balavto d o o - Ajdovscina,OU=Balavto d o o,OU=Ascendum Baumaschinen osterreich GmbH - Headquarters,OU=Europe,OU=EMEA,OU=Enterprise,OU=VCE,OU=VeBiz2CustomArea,OU=AppPartition,O=ExtranetApps</t>
  </si>
  <si>
    <t>+ 386 5 365 99 23</t>
  </si>
  <si>
    <t>info@balavto.si</t>
  </si>
  <si>
    <t>+ 386 5 365 99 00</t>
  </si>
  <si>
    <t>http://www.balavto.com/</t>
  </si>
  <si>
    <t>4870EDEA-20B6-4B19-BCA6-F5618A564034</t>
  </si>
  <si>
    <t>Bardufoss</t>
  </si>
  <si>
    <t>NO</t>
  </si>
  <si>
    <t>Norway</t>
  </si>
  <si>
    <t>aa</t>
  </si>
  <si>
    <t>BARDUFOSS</t>
  </si>
  <si>
    <t>OU=Bardufoss,OU=Volvo Maskin AS,OU=Volvo Construction Equipment Europe AB-HUB-NW,OU=Europe,OU=EMEA,OU=Enterprise,OU=VCE,OU=VeBiz2CustomArea,OU=AppPartition,O=ExtranetApps</t>
  </si>
  <si>
    <t>https://www.volvoce.com/norge/nb-no/volvo-maskin-as/</t>
  </si>
  <si>
    <t>CE0000001932</t>
  </si>
  <si>
    <t>3C83CE9F-CA5C-1AC4-C905-90266B5BB230</t>
  </si>
  <si>
    <t>BASTIANI MACCHINE SRL</t>
  </si>
  <si>
    <t>Via dell'Artigianato 1</t>
  </si>
  <si>
    <t>Ascoli Piceno</t>
  </si>
  <si>
    <t>IT900005</t>
  </si>
  <si>
    <t>BASTIANI MACCHINE</t>
  </si>
  <si>
    <t>BASTIANI MACCHINE S.r.l.</t>
  </si>
  <si>
    <t>OU=BASTIANI MACCHINE SRL,OU=VOLVO CE ITALIA S.p.A.,OU=Europe,OU=EMEA,OU=Enterprise,OU=VCE,OU=VeBiz2CustomArea,OU=AppPartition,O=ExtranetApps</t>
  </si>
  <si>
    <t>0736 341153</t>
  </si>
  <si>
    <t>bastiani.mac@no-dig.it</t>
  </si>
  <si>
    <t>0736 342817</t>
  </si>
  <si>
    <t>B0BC56AC-53FB-848D-926A-BFC1845CD089</t>
  </si>
  <si>
    <t>Bau Punkt Kraatz GmbH &amp; Co. KG</t>
  </si>
  <si>
    <t>DE</t>
  </si>
  <si>
    <t>Germany</t>
  </si>
  <si>
    <t>Gewerbering 37</t>
  </si>
  <si>
    <t>Annaberg-Buchholz</t>
  </si>
  <si>
    <t>Compact Equipment|Compact Excavators|Compact Wheel Loaders|Skidsteer Loaders</t>
  </si>
  <si>
    <t>OU=Bau Punkt Kraatz GmbH &amp; Co. KG,OU=Swecon Baumaschinen GmbH – HV,OU=Volvo Construction Equipment Europe GmbH,OU=Europe,OU=EMEA,OU=Enterprise,OU=VCE,OU=VeBiz2CustomArea,OU=AppPartition,O=ExtranetApps</t>
  </si>
  <si>
    <t>03733 560244</t>
  </si>
  <si>
    <t>1B649B91-EA50-EC0C-3DDF-715DB054CD28</t>
  </si>
  <si>
    <t>BAUFA Baumaschinen- u. Fahrzeugservice</t>
  </si>
  <si>
    <t>Am Senkelsgraben 25</t>
  </si>
  <si>
    <t>Troisdorf-Spich</t>
  </si>
  <si>
    <t>OU=BAUFA Baumaschinen- u. Fahrzeugservice,OU=Swecon Baumaschinen GmbH – HV,OU=Volvo Construction Equipment Europe GmbH,OU=Europe,OU=EMEA,OU=Enterprise,OU=VCE,OU=VeBiz2CustomArea,OU=AppPartition,O=ExtranetApps</t>
  </si>
  <si>
    <t>Baufa-troisdorf@t-online.de</t>
  </si>
  <si>
    <t>+492241 949441</t>
  </si>
  <si>
    <t>6A9371E4-F7A7-EDD7-EE3A-9506B239DF2F</t>
  </si>
  <si>
    <t>BAUMA Vermiet- und Handels GmbH</t>
  </si>
  <si>
    <t>Am alten Sportplatz 9</t>
  </si>
  <si>
    <t>Grossenaspe</t>
  </si>
  <si>
    <t>OU=BAUMA Vermiet- und Handels GmbH,OU=Swecon Baumaschinen GmbH – HV,OU=Volvo Construction Equipment Europe GmbH,OU=Europe,OU=EMEA,OU=Enterprise,OU=VCE,OU=VeBiz2CustomArea,OU=AppPartition,O=ExtranetApps</t>
  </si>
  <si>
    <t>+494327 141414</t>
  </si>
  <si>
    <t>793053BD-17D8-5A29-7893-916468265620</t>
  </si>
  <si>
    <t>Baumaschinen Schürck GmbH</t>
  </si>
  <si>
    <t>Im Wirrigen 2</t>
  </si>
  <si>
    <t>Waltrop</t>
  </si>
  <si>
    <t>OU=Baumaschinen Schürck GmbH,OU=Swecon Baumaschinen GmbH – HV,OU=Volvo Construction Equipment Europe GmbH,OU=Europe,OU=EMEA,OU=Enterprise,OU=VCE,OU=VeBiz2CustomArea,OU=AppPartition,O=ExtranetApps</t>
  </si>
  <si>
    <t>service@baumaschinen-schuerck.de</t>
  </si>
  <si>
    <t>+49 2309 2442</t>
  </si>
  <si>
    <t>D66AA5AD-8C11-313D-8D76-DC776C746427</t>
  </si>
  <si>
    <t>BAUMATEC Baumaschinenvertrieb &amp; Vermietung</t>
  </si>
  <si>
    <t>Alte Osterodaer Straße / Im Winkel 15A</t>
  </si>
  <si>
    <t>Herzberg/Elster</t>
  </si>
  <si>
    <t>OU=BAUMATEC Baumaschinenvertrieb &amp; Vermietung,OU=Swecon Baumaschinen GmbH – HV,OU=Volvo Construction Equipment Europe GmbH,OU=Europe,OU=EMEA,OU=Enterprise,OU=VCE,OU=VeBiz2CustomArea,OU=AppPartition,O=ExtranetApps</t>
  </si>
  <si>
    <t>0049 (3535) 21751</t>
  </si>
  <si>
    <t>baumatec@freenet.de</t>
  </si>
  <si>
    <t>0049 (3535) 21750</t>
  </si>
  <si>
    <t>FF798853-E763-FA89-B980-D0A06847AFEB</t>
  </si>
  <si>
    <t>Baupunkt Hain GmbH</t>
  </si>
  <si>
    <t>Memminger Straße 2</t>
  </si>
  <si>
    <t>Eisleben</t>
  </si>
  <si>
    <t>OU=Baupunkt Hain GmbH,OU=Swecon Baumaschinen GmbH – HV,OU=Volvo Construction Equipment Europe GmbH,OU=Europe,OU=EMEA,OU=Enterprise,OU=VCE,OU=VeBiz2CustomArea,OU=AppPartition,O=ExtranetApps</t>
  </si>
  <si>
    <t>03475 696663</t>
  </si>
  <si>
    <t>21250132-0B17-FA61-F3BD-823646B8BC67</t>
  </si>
  <si>
    <t>BEDDOES LTD</t>
  </si>
  <si>
    <t>GB</t>
  </si>
  <si>
    <t>Great Britain</t>
  </si>
  <si>
    <t>Church Stoke</t>
  </si>
  <si>
    <t>SY15 6HU</t>
  </si>
  <si>
    <t>Montgomery</t>
  </si>
  <si>
    <t>GBC92444</t>
  </si>
  <si>
    <t>Backhoe Loaders|Compact Wheel Loaders|Large Asphalt Compactors|Large Soil Compactors|Small Asphalt Compactors|Small Soil Compactors</t>
  </si>
  <si>
    <t>OU=BEDDOES LTD,OU=EMEA - INACTIVE COMPANIES,OU=EMEA,OU=Enterprise,OU=VCE,OU=VeBiz2CustomArea,OU=AppPartition,O=ExtranetApps</t>
  </si>
  <si>
    <t>01588 620 499</t>
  </si>
  <si>
    <t>01588 620 199</t>
  </si>
  <si>
    <t>3C08BBF4-174A-4257-B682-C9FA2345DC9C</t>
  </si>
  <si>
    <t>Beijing Century Development Technology Co. Ltd.</t>
  </si>
  <si>
    <t>CN</t>
  </si>
  <si>
    <t>China</t>
  </si>
  <si>
    <t>Xibu Zonghe Shichang</t>
  </si>
  <si>
    <t>Xining City</t>
  </si>
  <si>
    <t xml:space="preserve">CN720207    </t>
  </si>
  <si>
    <t>Duan Jianguo</t>
  </si>
  <si>
    <t>OU=Beijing Century Development Technology Co. Ltd.,OU=Volvo Construction Equipment China Co Ltd,OU=China,OU=Enterprise,OU=VCE,OU=VeBiz2CustomArea,OU=AppPartition,O=ExtranetApps</t>
  </si>
  <si>
    <t>+86-971 6315510 / 6315967</t>
  </si>
  <si>
    <t>stiven@qhcd.com</t>
  </si>
  <si>
    <t>http://www.qhcd.com</t>
  </si>
  <si>
    <t>8D5D0B94-BFDA-3810-6D4E-DFB7F628FDCD</t>
  </si>
  <si>
    <t>Beijing Century Development Technology Co. Ltd. - Kunming</t>
  </si>
  <si>
    <t>Room 1926, Lanzhou Realty Building, Zhangye Road</t>
  </si>
  <si>
    <t>Lanzhou</t>
  </si>
  <si>
    <t>OU=Beijing Century Development Technology Co. Ltd. - Kunming,OU=Beijing Century Development Technology Co. Ltd.,OU=Volvo Construction Equipment China Co Ltd,OU=China,OU=Enterprise,OU=VCE,OU=VeBiz2CustomArea,OU=AppPartition,O=ExtranetApps</t>
  </si>
  <si>
    <t>+86-931 2191630</t>
  </si>
  <si>
    <t>+86-931 2191690/ 2191620</t>
  </si>
  <si>
    <t>620D535A-7113-FFFA-7350-62188BFB6C2D</t>
  </si>
  <si>
    <t>Beijing Century Development Technology Co. Ltd. - Xichang</t>
  </si>
  <si>
    <t>The West Market 48-2, XichuanSouth Road, Xining, Qinghai</t>
  </si>
  <si>
    <t>Xichang</t>
  </si>
  <si>
    <t>OU=Beijing Century Development Technology Co. Ltd. - Xichang,OU=Beijing Century Development Technology Co. Ltd.,OU=Volvo Construction Equipment China Co Ltd,OU=China,OU=Enterprise,OU=VCE,OU=VeBiz2CustomArea,OU=AppPartition,O=ExtranetApps</t>
  </si>
  <si>
    <t>54DCCB6D-BC20-FA63-A08C-4C26BA2B2F38</t>
  </si>
  <si>
    <t>Beijing Century Development Technology Co. Ltd. - Yinchuan</t>
  </si>
  <si>
    <t>Lijing North Street 224,Yinchuan City,750001</t>
  </si>
  <si>
    <t>Yinchuan City</t>
  </si>
  <si>
    <t>OU=Beijing Century Development Technology Co. Ltd. - Yinchuan,OU=Beijing Century Development Technology Co. Ltd.,OU=Volvo Construction Equipment China Co Ltd,OU=China,OU=Enterprise,OU=VCE,OU=VeBiz2CustomArea,OU=AppPartition,O=ExtranetApps</t>
  </si>
  <si>
    <t>+86-951 6158650</t>
  </si>
  <si>
    <t>CE0000000241</t>
  </si>
  <si>
    <t>9DC744BA-FE9A-418A-A7A5-0327CDBBA6BE</t>
  </si>
  <si>
    <t>Beijing Harmony Resources Technology Co Ltd</t>
  </si>
  <si>
    <t>No. 163, Nansihuanzhonglu (M)</t>
  </si>
  <si>
    <t>Beijing</t>
  </si>
  <si>
    <t xml:space="preserve">CN720118    </t>
  </si>
  <si>
    <t>Zhu Ming Chen</t>
  </si>
  <si>
    <t>OU=Beijing Harmony Resources Technology Co Ltd,OU=Volvo Construction Equipment China Co Ltd,OU=China,OU=Enterprise,OU=VCE,OU=VeBiz2CustomArea,OU=AppPartition,O=ExtranetApps</t>
  </si>
  <si>
    <t>mc.zhu@do-it-now.com.cn</t>
  </si>
  <si>
    <t>+86-10 67573388 / 67572042 / 67574891</t>
  </si>
  <si>
    <t>http://www.do-it-now.com.cn</t>
  </si>
  <si>
    <t>Beijing Harmony Resources Technology Co Ltd - Part Department</t>
  </si>
  <si>
    <t>2B31B743-C06C-E16F-B8F4-F4B4178222B5</t>
  </si>
  <si>
    <t>OU=Beijing Harmony Resources Technology Co Ltd - Part Department,OU=Beijing Harmony Resources Technology Co Ltd,OU=Volvo Construction Equipment China Co Ltd,OU=China,OU=Enterprise,OU=VCE,OU=VeBiz2CustomArea,OU=AppPartition,O=ExtranetApps</t>
  </si>
  <si>
    <t>Beijing Harmony Resources Technology Co Ltd - Service Department</t>
  </si>
  <si>
    <t>BB78C844-3659-4662-1D1B-1F2212CA456B</t>
  </si>
  <si>
    <t>OU=Beijing Harmony Resources Technology Co Ltd - Service Department,OU=Beijing Harmony Resources Technology Co Ltd,OU=Volvo Construction Equipment China Co Ltd,OU=China,OU=Enterprise,OU=VCE,OU=VeBiz2CustomArea,OU=AppPartition,O=ExtranetApps</t>
  </si>
  <si>
    <t>CE0000000253</t>
  </si>
  <si>
    <t>29B79FF7-CEF2-92C6-06A8-1B49A2E4AE5F</t>
  </si>
  <si>
    <t>Beijing Huanda Zhengxu Construction Macheninery Co Ltd</t>
  </si>
  <si>
    <t>A218, Jingkaiwangjia Machinery Mall, Dong MaLu Road, XiaoHongmen Town, Chaoyang District</t>
  </si>
  <si>
    <t>Compact Equipment|Compact Excavators|Crawler Excavators</t>
  </si>
  <si>
    <t>OU=Beijing Huanda Zhengxu Construction Macheninery Co Ltd,OU=CHINA-INACTIVE COMPANIES,OU=China,OU=Enterprise,OU=VCE,OU=VeBiz2CustomArea,OU=AppPartition,O=ExtranetApps</t>
  </si>
  <si>
    <t>86 - 010-87825510</t>
  </si>
  <si>
    <t>CE0000000235</t>
  </si>
  <si>
    <t>B41797F1-0892-D7C2-A7B4-1E86B97C74D0</t>
  </si>
  <si>
    <t>Beijing Zhongwo Construction Machinery Co. Ltd</t>
  </si>
  <si>
    <t>No.30,Nansanhuan Road,Fentai District</t>
  </si>
  <si>
    <t>ABG Pavers|Blaw-Knox Pavers|Compact Excavators|Crawler Excavators|Large Asphalt Compactors|Large Soil Compactors|Small Asphalt Compactors|Small Soil Compactors|Wheeled Excavators</t>
  </si>
  <si>
    <t>OU=Beijing Zhongwo Construction Machinery Co. Ltd,OU=Volvo Construction Equipment China Co Ltd,OU=China,OU=Enterprise,OU=VCE,OU=VeBiz2CustomArea,OU=AppPartition,O=ExtranetApps</t>
  </si>
  <si>
    <t>+86-10-6752 8219</t>
  </si>
  <si>
    <t>+86-10-6752 7335</t>
  </si>
  <si>
    <t>608E1EC9-02DB-5D9B-4462-FECDC5CE5A5D</t>
  </si>
  <si>
    <t>Belarus.</t>
  </si>
  <si>
    <t>BY</t>
  </si>
  <si>
    <t>Belarus</t>
  </si>
  <si>
    <t>OU=Belarus.,OU=Russia and Central Asia,OU=Int AB,OU=EMEA,OU=Enterprise,OU=VCE,OU=VeBiz2CustomArea,OU=AppPartition,O=ExtranetApps</t>
  </si>
  <si>
    <t>A0F2A163-E4BD-4EB0-8BEF-0D6C08092EB4</t>
  </si>
  <si>
    <t>Belley Factory and Office - France</t>
  </si>
  <si>
    <t>FR</t>
  </si>
  <si>
    <t>France</t>
  </si>
  <si>
    <t>Rue Pierre Pingon - BP 119</t>
  </si>
  <si>
    <t>Belley</t>
  </si>
  <si>
    <t>FR900031</t>
  </si>
  <si>
    <t>OU=Belley Factory and Office - France,OU=Europe,OU=EMEA,OU=Enterprise,OU=VCE,OU=VeBiz2CustomArea,OU=AppPartition,O=ExtranetApps</t>
  </si>
  <si>
    <t>+33 4 79 81 76 51</t>
  </si>
  <si>
    <t>https://www.volvoce.com/france/fr-fr/</t>
  </si>
  <si>
    <t>53112889-C466-F511-7FB3-243DFE79515B</t>
  </si>
  <si>
    <t>Benin.</t>
  </si>
  <si>
    <t>BJ</t>
  </si>
  <si>
    <t>Benin</t>
  </si>
  <si>
    <t>OU=Benin.,OU=Africa,OU=Int AB,OU=EMEA,OU=Enterprise,OU=VCE,OU=VeBiz2CustomArea,OU=AppPartition,O=ExtranetApps</t>
  </si>
  <si>
    <t>995961C8-556A-093C-5A52-1E15E528861C</t>
  </si>
  <si>
    <t>Beopun Gulsel</t>
  </si>
  <si>
    <t>94-119, YEONGDEUNGPO 2-GA, YEONGDEUNGPO-KU, SEOUL,</t>
  </si>
  <si>
    <t>150-901</t>
  </si>
  <si>
    <t>Jakarta</t>
  </si>
  <si>
    <t>OU=Beopun Gulsel,OU=Hub Korea Parts,OU=HUB KOREA,OU=Volvo Construction Equipment Korea Ltd,OU=APAC,OU=Enterprise,OU=VCE,OU=VeBiz2CustomArea,OU=AppPartition,O=ExtranetApps</t>
  </si>
  <si>
    <t>BC785F6D-FC81-4003-E3EC-7196A8777F15</t>
  </si>
  <si>
    <t>Berndt Deubner Baumaschinen u. –gerät GmbH &amp; Co. KG</t>
  </si>
  <si>
    <t>Schönebergstraße 9</t>
  </si>
  <si>
    <t>Aachen</t>
  </si>
  <si>
    <t>OU=Berndt Deubner Baumaschinen u. –gerät GmbH &amp; Co. KG,OU=Swecon Baumaschinen GmbH – HV,OU=Volvo Construction Equipment Europe GmbH,OU=Europe,OU=EMEA,OU=Enterprise,OU=VCE,OU=VeBiz2CustomArea,OU=AppPartition,O=ExtranetApps</t>
  </si>
  <si>
    <t>(+49) 241 - 9682015</t>
  </si>
  <si>
    <t>ritzerfeld@deubner-bau.de</t>
  </si>
  <si>
    <t>(+49) 241 96820-55</t>
  </si>
  <si>
    <t>CE0000001041</t>
  </si>
  <si>
    <t>DF6943A1-C537-9F33-42ED-985E1E725281</t>
  </si>
  <si>
    <t>BESSEGA SERVICE S.r.l.</t>
  </si>
  <si>
    <t xml:space="preserve">S.S.Pontebbana 21/B </t>
  </si>
  <si>
    <t>Fiume Veneto</t>
  </si>
  <si>
    <t>Backhoe Loaders|Compact Equipment|Compact Excavators|Compact Wheel Loaders|Small Asphalt Compactors|Small Soil Compactors</t>
  </si>
  <si>
    <t>OU=BESSEGA SERVICE S.r.l.,OU=VOLVO CE ITALIA S.p.A.,OU=Europe,OU=EMEA,OU=Enterprise,OU=VCE,OU=VeBiz2CustomArea,OU=AppPartition,O=ExtranetApps</t>
  </si>
  <si>
    <t>0434 561071</t>
  </si>
  <si>
    <t>info@bessega.it</t>
  </si>
  <si>
    <t>0434 561070</t>
  </si>
  <si>
    <t>CE0000001042</t>
  </si>
  <si>
    <t>6EF0C9E7-A8A5-A570-384F-DB5F5A30FF6F</t>
  </si>
  <si>
    <t>BETTIGA Attrezzature Edili S.r.l.</t>
  </si>
  <si>
    <t>Z.I. Via La Croce 9</t>
  </si>
  <si>
    <t>Colico</t>
  </si>
  <si>
    <t>Articulated Haulers|Backhoe Loaders|Compact Equipment|Compact Excavators|Compact Wheel Loaders|Crawler Excavators|Skidsteer Loaders|Small Asphalt Compactors|Small Soil Compactors|Wheel Loaders|Wheeled Excavators</t>
  </si>
  <si>
    <t>OU=BETTIGA Attrezzature Edili S.r.l.,OU=VOLVO CE ITALIA S.p.A.,OU=Europe,OU=EMEA,OU=Enterprise,OU=VCE,OU=VeBiz2CustomArea,OU=AppPartition,O=ExtranetApps</t>
  </si>
  <si>
    <t>0341 933724</t>
  </si>
  <si>
    <t>bettiga.attrezzature@tiscali.it</t>
  </si>
  <si>
    <t>0341 930209</t>
  </si>
  <si>
    <t>Bischoff Baumaschinen GmbH &amp; Co. KG</t>
  </si>
  <si>
    <t>31138D9E-0FCE-43EB-AAF8-FF92B1E23A4C</t>
  </si>
  <si>
    <t>Friesstrasse 14</t>
  </si>
  <si>
    <t>Frankfurt</t>
  </si>
  <si>
    <t xml:space="preserve">DE323127    </t>
  </si>
  <si>
    <t>OU=Bischoff Baumaschinen GmbH &amp; Co. KG,OU=Swecon Baumaschinen GmbH – HV,OU=Volvo Construction Equipment Europe GmbH,OU=Europe,OU=EMEA,OU=Enterprise,OU=VCE,OU=VeBiz2CustomArea,OU=AppPartition,O=ExtranetApps</t>
  </si>
  <si>
    <t>info@bischbau.de</t>
  </si>
  <si>
    <t>49 69 4201 090</t>
  </si>
  <si>
    <t>http://www.bischoff-baumaschinen.de</t>
  </si>
  <si>
    <t>CA5A621E-6242-2C3B-F91D-C23D25A0C9B6</t>
  </si>
  <si>
    <t>Bischoff Baumaschinen GmbH &amp; Co. KG - Erfurt</t>
  </si>
  <si>
    <t>Demminer Straße 30</t>
  </si>
  <si>
    <t>Erfurt</t>
  </si>
  <si>
    <t>OU=Bischoff Baumaschinen GmbH &amp; Co. KG - Erfurt,OU=Bischoff Baumaschinen GmbH &amp; Co. KG,OU=Swecon Baumaschinen GmbH – HV,OU=Volvo Construction Equipment Europe GmbH,OU=Europe,OU=EMEA,OU=Enterprise,OU=VCE,OU=VeBiz2CustomArea,OU=AppPartition,O=ExtranetApps</t>
  </si>
  <si>
    <t>03 61/74 43 54 93</t>
  </si>
  <si>
    <t>miete-erfurt@bischbau.de</t>
  </si>
  <si>
    <t>00 49 3 61/74 43 54 92</t>
  </si>
  <si>
    <t>CE0000001686</t>
  </si>
  <si>
    <t>1E4A68E1-6A05-4567-860D-B3916013255C</t>
  </si>
  <si>
    <t>Bischoff Baumaschinen GmbH &amp; Co. KG - Frankfurt</t>
  </si>
  <si>
    <t>Friesstr. 14</t>
  </si>
  <si>
    <t>60 388</t>
  </si>
  <si>
    <t>ABG Pavers|Articulated Haulers|Compact Excavators|Compact Wheel Loaders|Crawler Excavators|Large Asphalt Compactors|Large Soil Compactors|Motor Graders|Small Asphalt Compactors|Small Soil Compactors|Wheel Loaders|Wheeled Excavators</t>
  </si>
  <si>
    <t>FRANKFURT MAIN</t>
  </si>
  <si>
    <t>OU=Bischoff Baumaschinen GmbH &amp; Co. KG - Frankfurt,OU=Bischoff Baumaschinen GmbH &amp; Co. KG,OU=Swecon Baumaschinen GmbH – HV,OU=Volvo Construction Equipment Europe GmbH,OU=Europe,OU=EMEA,OU=Enterprise,OU=VCE,OU=VeBiz2CustomArea,OU=AppPartition,O=ExtranetApps</t>
  </si>
  <si>
    <t>00 49 (0)69- 42 01 09 29</t>
  </si>
  <si>
    <t>00 49 (0)69- 420 10 90</t>
  </si>
  <si>
    <t>F935CF50-313A-0BE4-4C11-96B6078F1D0F</t>
  </si>
  <si>
    <t>Bischoff Baumaschinen GmbH &amp; Co. KG - Kirchheim</t>
  </si>
  <si>
    <t>Im Wiesental 12</t>
  </si>
  <si>
    <t>Kirchheim</t>
  </si>
  <si>
    <t>OU=Bischoff Baumaschinen GmbH &amp; Co. KG - Kirchheim,OU=Bischoff Baumaschinen GmbH &amp; Co. KG,OU=Swecon Baumaschinen GmbH – HV,OU=Volvo Construction Equipment Europe GmbH,OU=Europe,OU=EMEA,OU=Enterprise,OU=VCE,OU=VeBiz2CustomArea,OU=AppPartition,O=ExtranetApps</t>
  </si>
  <si>
    <t>+49 (0) 6625 9159341</t>
  </si>
  <si>
    <t>info-kirchheim@bischbau.de</t>
  </si>
  <si>
    <t>+49 (0) 6625 9159340</t>
  </si>
  <si>
    <t>http://www.bischbau.de</t>
  </si>
  <si>
    <t>CE0000000686</t>
  </si>
  <si>
    <t>E444BF5D-F897-4BB0-90C8-D4D5EB1C0886</t>
  </si>
  <si>
    <t>Bischoff Baumaschinen GmbH &amp; Co. KG - Mellingen</t>
  </si>
  <si>
    <t>Hammerstedter Weg 3</t>
  </si>
  <si>
    <t>Mellingen</t>
  </si>
  <si>
    <t>MELLINGEN</t>
  </si>
  <si>
    <t>OU=Bischoff Baumaschinen GmbH &amp; Co. KG - Mellingen,OU=Bischoff Baumaschinen GmbH &amp; Co. KG,OU=Swecon Baumaschinen GmbH – HV,OU=Volvo Construction Equipment Europe GmbH,OU=Europe,OU=EMEA,OU=Enterprise,OU=VCE,OU=VeBiz2CustomArea,OU=AppPartition,O=ExtranetApps</t>
  </si>
  <si>
    <t>00 49 (0)36453- 723 39</t>
  </si>
  <si>
    <t>info-mellingen@bischbau.de</t>
  </si>
  <si>
    <t>00 49 (0)36453- 723 30</t>
  </si>
  <si>
    <t>CE0000000698</t>
  </si>
  <si>
    <t>D4E1A8BB-E9A2-4229-92FC-D0734AE9B82B</t>
  </si>
  <si>
    <t>Bischoff Baumaschinen GmbH &amp; Co. KG - Viernheim</t>
  </si>
  <si>
    <t>Max-Planck-Str. 36</t>
  </si>
  <si>
    <t>Viernheim</t>
  </si>
  <si>
    <t>VIERNHEIM</t>
  </si>
  <si>
    <t>OU=Bischoff Baumaschinen GmbH &amp; Co. KG - Viernheim,OU=Bischoff Baumaschinen GmbH &amp; Co. KG,OU=Swecon Baumaschinen GmbH – HV,OU=Volvo Construction Equipment Europe GmbH,OU=Europe,OU=EMEA,OU=Enterprise,OU=VCE,OU=VeBiz2CustomArea,OU=AppPartition,O=ExtranetApps</t>
  </si>
  <si>
    <t>00 49 (0)6204- 96 02 33</t>
  </si>
  <si>
    <t>info-viernheim@bischbau.de</t>
  </si>
  <si>
    <t>00 49 (0)6204- 960 20</t>
  </si>
  <si>
    <t>CE0000001981</t>
  </si>
  <si>
    <t>5114BCDB-B239-4547-8276-139DFDEB237B</t>
  </si>
  <si>
    <t>Bizon Materiel</t>
  </si>
  <si>
    <t>80 Route de la Paoute</t>
  </si>
  <si>
    <t>Le Plan de Grasse</t>
  </si>
  <si>
    <t>FR900001</t>
  </si>
  <si>
    <t>Compact Excavators</t>
  </si>
  <si>
    <t>OU=Bizon Materiel,OU=Volvo Construction Equipment Europe SAS - Dealer HQ,OU=Europe,OU=EMEA,OU=Enterprise,OU=VCE,OU=VeBiz2CustomArea,OU=AppPartition,O=ExtranetApps</t>
  </si>
  <si>
    <t>0033 (0) 493 70 16 70</t>
  </si>
  <si>
    <t>0033 (0) 493 70 21 21</t>
  </si>
  <si>
    <t>CE0000001943</t>
  </si>
  <si>
    <t>2756FDDC-B3F0-A99C-F1A2-F8BEFAF8F850</t>
  </si>
  <si>
    <t>BlueLine Rental</t>
  </si>
  <si>
    <t>127 Walnut Bottom Road</t>
  </si>
  <si>
    <t>Shippensburg</t>
  </si>
  <si>
    <t>PA</t>
  </si>
  <si>
    <t>Backhoe Loaders|Compact Equipment|Compact Excavators|Compact Wheel Loaders|Crawler Excavators|Large Soil Compactors|Skidsteer Loaders|Small Asphalt Compactors|Small Soil Compactors|Wheel Loaders</t>
  </si>
  <si>
    <t>OU=BlueLine Rental,OU=National Rental,OU=National Accounts,OU=Enterprise,OU=VCE,OU=VeBiz2CustomArea,OU=AppPartition,O=ExtranetApps</t>
  </si>
  <si>
    <t>717-530-3200</t>
  </si>
  <si>
    <t>717-530-6100</t>
  </si>
  <si>
    <t>73551CDD-C8F1-DB0F-DE10-56AF56DBE200</t>
  </si>
  <si>
    <t>BM MACCHINE MOVIMENTO TERRA s.r.l.</t>
  </si>
  <si>
    <t>Via Emilia Ovest, 247</t>
  </si>
  <si>
    <t>Loc. Fraore San Pancrazio</t>
  </si>
  <si>
    <t>OU=BM MACCHINE MOVIMENTO TERRA s.r.l.,OU=VOLVO CE ITALIA S.p.A.,OU=Europe,OU=EMEA,OU=Enterprise,OU=VCE,OU=VeBiz2CustomArea,OU=AppPartition,O=ExtranetApps</t>
  </si>
  <si>
    <t>0521/672661</t>
  </si>
  <si>
    <t>info@bmmacchine.it</t>
  </si>
  <si>
    <t>0521/672419</t>
  </si>
  <si>
    <t>FBA2049F-E8D2-4B01-9775-A6E56E2F0D1A</t>
  </si>
  <si>
    <t>BMH Marine AB</t>
  </si>
  <si>
    <t>Box 566</t>
  </si>
  <si>
    <t>267 25</t>
  </si>
  <si>
    <t>Bjuv</t>
  </si>
  <si>
    <t>BMHMARINE</t>
  </si>
  <si>
    <t>OU=BMH Marine AB,OU=Swecon Anlaggningsmaskiner AB,OU=Europe,OU=EMEA,OU=Enterprise,OU=VCE,OU=VeBiz2CustomArea,OU=AppPartition,O=ExtranetApps</t>
  </si>
  <si>
    <t>CE0000005216</t>
  </si>
  <si>
    <t>0D847D90-234B-41E3-A9D1-A3DE7DC72C1B</t>
  </si>
  <si>
    <t>BMZ BauMaschinen Zentrum Oberland GmbH</t>
  </si>
  <si>
    <t>Friesestr 19</t>
  </si>
  <si>
    <t>Kirschau</t>
  </si>
  <si>
    <t>KIRSCHAU</t>
  </si>
  <si>
    <t>OU=BMZ BauMaschinen Zentrum Oberland GmbH,OU=Swecon Baumaschinen GmbH – HV,OU=Volvo Construction Equipment Europe GmbH,OU=Europe,OU=EMEA,OU=Enterprise,OU=VCE,OU=VeBiz2CustomArea,OU=AppPartition,O=ExtranetApps</t>
  </si>
  <si>
    <t>0049 (0) 3592 32 36 3</t>
  </si>
  <si>
    <t>info@bmz-oberland.de</t>
  </si>
  <si>
    <t>0049 (0) 3592 37 20</t>
  </si>
  <si>
    <t>http://www.bmz-oberland.de</t>
  </si>
  <si>
    <t>68A6F467-F1AF-164C-F767-83047327B32C</t>
  </si>
  <si>
    <t>Botswana.</t>
  </si>
  <si>
    <t>OU=Botswana.,OU=Africa,OU=Int AB,OU=EMEA,OU=Enterprise,OU=VCE,OU=VeBiz2CustomArea,OU=AppPartition,O=ExtranetApps</t>
  </si>
  <si>
    <t>CE0000002057</t>
  </si>
  <si>
    <t>A3BA3B4B-9EB2-9431-B397-D9878C363BD1</t>
  </si>
  <si>
    <t>BOUSTEAD SDN BHD</t>
  </si>
  <si>
    <t>BN</t>
  </si>
  <si>
    <t>Brunei Darussalam</t>
  </si>
  <si>
    <t xml:space="preserve">LOT 24, 29 &amp; 30, BERIBI INDUSTRIAL COMPLEX II </t>
  </si>
  <si>
    <t>BS8670</t>
  </si>
  <si>
    <t>BANDAR SERI BEGAWAN</t>
  </si>
  <si>
    <t>OU=BOUSTEAD SDN BHD,OU=APAC,OU=Enterprise,OU=VCE,OU=VeBiz2CustomArea,OU=AppPartition,O=ExtranetApps</t>
  </si>
  <si>
    <t>+673 243 1333</t>
  </si>
  <si>
    <t>7A248DE7-1769-B807-B491-2FAD0FA46405</t>
  </si>
  <si>
    <t>Brielmaier Baumaschinen GmbH</t>
  </si>
  <si>
    <t>Albersfelder Str. 24</t>
  </si>
  <si>
    <t>Ravensburg-Oberzell</t>
  </si>
  <si>
    <t>Compact Excavators|Compact Wheel Loaders</t>
  </si>
  <si>
    <t>OU=Brielmaier Baumaschinen GmbH,OU=Robert Aebi GmbH,OU=Robert Aebi AG,OU=Volvo Construction Equipment Europe GmbH,OU=Europe,OU=EMEA,OU=Enterprise,OU=VCE,OU=VeBiz2CustomArea,OU=AppPartition,O=ExtranetApps</t>
  </si>
  <si>
    <t>+49 751 76969 20</t>
  </si>
  <si>
    <t>forstenh@brielmaier-baumaschinen.de</t>
  </si>
  <si>
    <t>+49 751 76969 0</t>
  </si>
  <si>
    <t>http://www.brielmaier-baumaschinen.de</t>
  </si>
  <si>
    <t>CE0000001928</t>
  </si>
  <si>
    <t>1DC5E4EA-7560-4CE8-95A3-4888C78EB19C</t>
  </si>
  <si>
    <t>Brimborg ehf</t>
  </si>
  <si>
    <t>IS</t>
  </si>
  <si>
    <t>Iceland</t>
  </si>
  <si>
    <t>Bildshofdi 6</t>
  </si>
  <si>
    <t>Reykjavik</t>
  </si>
  <si>
    <t xml:space="preserve">IS001110    </t>
  </si>
  <si>
    <t>REYKJAVIK</t>
  </si>
  <si>
    <t>OU=Brimborg ehf,OU=Volvo Construction Equipment Europe AB-HUB-NW,OU=Europe,OU=EMEA,OU=Enterprise,OU=VCE,OU=VeBiz2CustomArea,OU=AppPartition,O=ExtranetApps</t>
  </si>
  <si>
    <t>00354 515 7121</t>
  </si>
  <si>
    <t>00354 515 7070</t>
  </si>
  <si>
    <t>ED6790B8-77B0-44E3-896F-CE008FD3C846</t>
  </si>
  <si>
    <t>Bronnoysund</t>
  </si>
  <si>
    <t>BRONNOYSUND</t>
  </si>
  <si>
    <t>OU=Bronnoysund,OU=Volvo Maskin AS,OU=Volvo Construction Equipment Europe AB-HUB-NW,OU=Europe,OU=EMEA,OU=Enterprise,OU=VCE,OU=VeBiz2CustomArea,OU=AppPartition,O=ExtranetApps</t>
  </si>
  <si>
    <t>33ED5062-949E-3A9B-8B35-E626C1D1FE47</t>
  </si>
  <si>
    <t>Buil Junggi</t>
  </si>
  <si>
    <t>20-121, Saneupdanji,  948, Maewoul-Dong, Seo-Ku, Kwangju, KOREA</t>
  </si>
  <si>
    <t>502-795</t>
  </si>
  <si>
    <t>Kwangju</t>
  </si>
  <si>
    <t>KR900002</t>
  </si>
  <si>
    <t>OU=Buil Junggi,OU=Hub Korea Parts,OU=HUB KOREA,OU=Volvo Construction Equipment Korea Ltd,OU=APAC,OU=Enterprise,OU=VCE,OU=VeBiz2CustomArea,OU=AppPartition,O=ExtranetApps</t>
  </si>
  <si>
    <t>8262603-1005</t>
  </si>
  <si>
    <t>8262603-1001</t>
  </si>
  <si>
    <t>310E203F-26AC-7AA7-0153-A504D856FEEB</t>
  </si>
  <si>
    <t>Bukpu Samsung</t>
  </si>
  <si>
    <t>9-20, EJUNGBU-DONG, EJUNGBU, KYOUNGGI, KOREA</t>
  </si>
  <si>
    <t>480-010</t>
  </si>
  <si>
    <t>Ejungbu</t>
  </si>
  <si>
    <t>OU=Bukpu Samsung,OU=Hub Korea Parts,OU=HUB KOREA,OU=Volvo Construction Equipment Korea Ltd,OU=APAC,OU=Enterprise,OU=VCE,OU=VeBiz2CustomArea,OU=AppPartition,O=ExtranetApps</t>
  </si>
  <si>
    <t>bbct.volvo@hanmail.net</t>
  </si>
  <si>
    <t>+82 31 856 1101</t>
  </si>
  <si>
    <t>2C0ED2D8-1B1D-85DC-E71F-F8881217F6D7</t>
  </si>
  <si>
    <t>Bukpu Samsung Center</t>
  </si>
  <si>
    <t>9-20, Ejungbu-Dong, Ejungbu, Kyounggi, KOREA</t>
  </si>
  <si>
    <t>Kyounggi</t>
  </si>
  <si>
    <t>KR900003</t>
  </si>
  <si>
    <t>OU=Bukpu Samsung Center,OU=Hub Korea Parts,OU=HUB KOREA,OU=Volvo Construction Equipment Korea Ltd,OU=APAC,OU=Enterprise,OU=VCE,OU=VeBiz2CustomArea,OU=AppPartition,O=ExtranetApps</t>
  </si>
  <si>
    <t>8231  844-6951</t>
  </si>
  <si>
    <t>8231  856-1101</t>
  </si>
  <si>
    <t>EE073C41-96EF-FEE3-B169-9B198DD2A300</t>
  </si>
  <si>
    <t>Burundi</t>
  </si>
  <si>
    <t>OU=Burundi,OU=Africa,OU=Int AB,OU=EMEA,OU=Enterprise,OU=VCE,OU=VeBiz2CustomArea,OU=AppPartition,O=ExtranetApps</t>
  </si>
  <si>
    <t>4CE5B75E-3CFA-5AB3-D0A4-77335AD3D1B6</t>
  </si>
  <si>
    <t>BUS Baumaschinen-Umschlagtechnik &amp; Service GmbH</t>
  </si>
  <si>
    <t>Delitzscher Chaussee 3</t>
  </si>
  <si>
    <t>Landsberg OT Queis</t>
  </si>
  <si>
    <t>OU=BUS Baumaschinen-Umschlagtechnik &amp; Service GmbH,OU=Swecon Baumaschinen GmbH – HV,OU=Volvo Construction Equipment Europe GmbH,OU=Europe,OU=EMEA,OU=Enterprise,OU=VCE,OU=VeBiz2CustomArea,OU=AppPartition,O=ExtranetApps</t>
  </si>
  <si>
    <t>BUS-Baumaschinen@t-online.de</t>
  </si>
  <si>
    <t>034602 50163</t>
  </si>
  <si>
    <t>CE0000007143</t>
  </si>
  <si>
    <t>C6E58546-79F3-DB54-D344-FCB0F8832CB8</t>
  </si>
  <si>
    <t>Busan</t>
  </si>
  <si>
    <t>21-9, Sinjeon-ri, Sangbuk-myeon, Yangsan-si, Gyeongsangnam-do</t>
  </si>
  <si>
    <t>626-851</t>
  </si>
  <si>
    <t>Yangsan</t>
  </si>
  <si>
    <t>Articulated Haulers|Compact Excavators|Crawler Excavators|Wheel Loaders|Wheeled Excavators</t>
  </si>
  <si>
    <t>OU=Busan,OU=KSS BRANCH,OU=Hub Korea Service,OU=HUB KOREA,OU=Volvo Construction Equipment Korea Ltd,OU=APAC,OU=Enterprise,OU=VCE,OU=VeBiz2CustomArea,OU=AppPartition,O=ExtranetApps</t>
  </si>
  <si>
    <t>+82 55 375-7754</t>
  </si>
  <si>
    <t>+82 55 375-7755</t>
  </si>
  <si>
    <t>Group</t>
  </si>
  <si>
    <t>AAEA495E-937F-48C8-CAFB-2C4EFE98CFB3</t>
  </si>
  <si>
    <t>Business Lines</t>
  </si>
  <si>
    <t>BE</t>
  </si>
  <si>
    <t>Belgium</t>
  </si>
  <si>
    <t>Av. De hunderenveld 10</t>
  </si>
  <si>
    <t>Brussels</t>
  </si>
  <si>
    <t>OU=Business Lines,OU=Enterprise,OU=VCE,OU=VeBiz2CustomArea,OU=AppPartition,O=ExtranetApps</t>
  </si>
  <si>
    <t>CE0000001226</t>
  </si>
  <si>
    <t>1BE91AFD-2F40-356E-D6E9-416D55F77109</t>
  </si>
  <si>
    <t>C&amp;H int Co</t>
  </si>
  <si>
    <t>UZ</t>
  </si>
  <si>
    <t>Uzbekistan</t>
  </si>
  <si>
    <t>100015, Mirabad dist. Str. Oybek-22</t>
  </si>
  <si>
    <t>Tashkent</t>
  </si>
  <si>
    <t>Ho jin Han</t>
  </si>
  <si>
    <t>OU=C&amp;H int Co,OU=Uzbekistan,OU=Russia and Central Asia,OU=Int AB,OU=EMEA,OU=Enterprise,OU=VCE,OU=VeBiz2CustomArea,OU=AppPartition,O=ExtranetApps</t>
  </si>
  <si>
    <t>hojinhan88@gmail.com</t>
  </si>
  <si>
    <t>21EF7F07-354C-4FD2-BE9A-4F16BABF9C67</t>
  </si>
  <si>
    <t>Cambrian Plant Sales</t>
  </si>
  <si>
    <t>Riverside Works</t>
  </si>
  <si>
    <t>CF5  5XA</t>
  </si>
  <si>
    <t>Ely Bridge</t>
  </si>
  <si>
    <t>GB900007</t>
  </si>
  <si>
    <t>Mike Donnelly</t>
  </si>
  <si>
    <t>Backhoe Loaders|Compact Excavators|Compact Wheel Loaders|Small Asphalt Compactors|Small Soil Compactors</t>
  </si>
  <si>
    <t>OU=Cambrian Plant Sales,OU=SMT GB,OU=Europe,OU=EMEA,OU=Enterprise,OU=VCE,OU=VeBiz2CustomArea,OU=AppPartition,O=ExtranetApps</t>
  </si>
  <si>
    <t>0044 (0) 1834 83 15 54</t>
  </si>
  <si>
    <t>sales@cambriangroup.co.uk</t>
  </si>
  <si>
    <t>02920 569311</t>
  </si>
  <si>
    <t>http://www.cambriangroup.co.uk/</t>
  </si>
  <si>
    <t>1D0C49FE-1E0B-04CA-7135-45B6B22B2C0D</t>
  </si>
  <si>
    <t>Campbell Plant Hire Ltd</t>
  </si>
  <si>
    <t>17b Henderson Drive</t>
  </si>
  <si>
    <t>IV1 1TR</t>
  </si>
  <si>
    <t>Inverness</t>
  </si>
  <si>
    <t>OU=Campbell Plant Hire Ltd,OU=EMEA - INACTIVE COMPANIES,OU=EMEA,OU=Enterprise,OU=VCE,OU=VeBiz2CustomArea,OU=AppPartition,O=ExtranetApps</t>
  </si>
  <si>
    <t>+441463 237478</t>
  </si>
  <si>
    <t>CE0000001048</t>
  </si>
  <si>
    <t>856D5D58-FF75-F1AF-2670-8834FD9C971D</t>
  </si>
  <si>
    <t>Capital Plant Solutions (GB) Limited</t>
  </si>
  <si>
    <t>Cole Green Works, Station Road, Cole Green</t>
  </si>
  <si>
    <t>SG14 2NL</t>
  </si>
  <si>
    <t>Hertford</t>
  </si>
  <si>
    <t>Iain Johnson,Ursula Johnson</t>
  </si>
  <si>
    <t>Backhoe Loaders|Compact Excavators|Compact Wheel Loaders|Large Asphalt Compactors|Small Asphalt Compactors</t>
  </si>
  <si>
    <t>OU=Capital Plant Solutions (GB) Limited,OU=SMT GB,OU=Europe,OU=EMEA,OU=Enterprise,OU=VCE,OU=VeBiz2CustomArea,OU=AppPartition,O=ExtranetApps</t>
  </si>
  <si>
    <t>sales@cpsolutions.co.uk</t>
  </si>
  <si>
    <t>+44 (0)7795 571038</t>
  </si>
  <si>
    <t>http://www.cpsolutions.co.uk/</t>
  </si>
  <si>
    <t>CE0000001294</t>
  </si>
  <si>
    <t>E74A11EA-6FC9-9A96-7E05-6B133C4B52D6</t>
  </si>
  <si>
    <t>Care Sas di Balduzzi Paolo &amp; C</t>
  </si>
  <si>
    <t>Via Scarpone, 6</t>
  </si>
  <si>
    <t>Pavia</t>
  </si>
  <si>
    <t>paolo@carepavia.it</t>
  </si>
  <si>
    <t>Backhoe Loaders|Compact Equipment|Compact Excavators|Compact Wheel Loaders|Skidsteer Loaders</t>
  </si>
  <si>
    <t>OU=Care Sas di Balduzzi Paolo &amp; C,OU=VOLVO CE ITALIA S.p.A.,OU=Europe,OU=EMEA,OU=Enterprise,OU=VCE,OU=VeBiz2CustomArea,OU=AppPartition,O=ExtranetApps</t>
  </si>
  <si>
    <t>0382-470781</t>
  </si>
  <si>
    <t>info@carepavia.it</t>
  </si>
  <si>
    <t>81F79481-2F3B-513E-CC75-7DDEF1F31CDD</t>
  </si>
  <si>
    <t>Cargill Inc</t>
  </si>
  <si>
    <t>15407 McGinty Road West</t>
  </si>
  <si>
    <t>Wayzata</t>
  </si>
  <si>
    <t>MN</t>
  </si>
  <si>
    <t>OU=Cargill Inc,OU=National Accounts,OU=Enterprise,OU=VCE,OU=VeBiz2CustomArea,OU=AppPartition,O=ExtranetApps</t>
  </si>
  <si>
    <t>952-742-0120</t>
  </si>
  <si>
    <t>CE0000001043</t>
  </si>
  <si>
    <t>41A70BEC-5573-1526-0CF8-0AB9796C5EBF</t>
  </si>
  <si>
    <t>CARMI S.p.A.</t>
  </si>
  <si>
    <t>Via Emilia Ponente 1425</t>
  </si>
  <si>
    <t>Castel Bolognese</t>
  </si>
  <si>
    <t>IT900008</t>
  </si>
  <si>
    <t>CARMI</t>
  </si>
  <si>
    <t>OU=CARMI S.p.A.,OU=VOLVO CE ITALIA S.p.A.,OU=Europe,OU=EMEA,OU=Enterprise,OU=VCE,OU=VeBiz2CustomArea,OU=AppPartition,O=ExtranetApps</t>
  </si>
  <si>
    <t>0546 54116</t>
  </si>
  <si>
    <t>info@carmispa.com</t>
  </si>
  <si>
    <t>0546 50099</t>
  </si>
  <si>
    <t>1DAC3586-4EA2-446E-2B7C-D9AB0DC1FEA2</t>
  </si>
  <si>
    <t>Casco Sales HQ</t>
  </si>
  <si>
    <t>One Volvo Way</t>
  </si>
  <si>
    <t>OU=Casco Sales HQ,OU=North America,OU=Enterprise,OU=VCE,OU=VeBiz2CustomArea,OU=AppPartition,O=ExtranetApps</t>
  </si>
  <si>
    <t>828-650-2000</t>
  </si>
  <si>
    <t>CE0000001419</t>
  </si>
  <si>
    <t>E75416F3-D0C5-44AC-01B1-A6FCC0ACF43F</t>
  </si>
  <si>
    <t>Casco Sales Inc.</t>
  </si>
  <si>
    <t>PR</t>
  </si>
  <si>
    <t>Puerto Rico</t>
  </si>
  <si>
    <t>Carr 865 KM 5.6</t>
  </si>
  <si>
    <t>Toa Baja</t>
  </si>
  <si>
    <t>OU=Casco Sales Inc.,OU=Casco Sales HQ,OU=North America,OU=Enterprise,OU=VCE,OU=VeBiz2CustomArea,OU=AppPartition,O=ExtranetApps</t>
  </si>
  <si>
    <t>(787) 788-8311</t>
  </si>
  <si>
    <t>(787) 788-8383</t>
  </si>
  <si>
    <t>http://www.cascosales.com/</t>
  </si>
  <si>
    <t>B1FA9CE6-5A03-7CB9-12D6-14DEEDF42DF3</t>
  </si>
  <si>
    <t>Castelo Branco-CMS</t>
  </si>
  <si>
    <t>OU=Castelo Branco-CMS,OU=ASCENDUM Máquinas - Castelo Branco,OU=ASCENDUM Máquinas,OU=Europe,OU=EMEA,OU=Enterprise,OU=VCE,OU=VeBiz2CustomArea,OU=AppPartition,O=ExtranetApps</t>
  </si>
  <si>
    <t>A035A42F-B9B1-4267-7F98-9551F022BCEB</t>
  </si>
  <si>
    <t>CASTIGLIONI GIORDANO</t>
  </si>
  <si>
    <t>VIA DANTE 20</t>
  </si>
  <si>
    <t>S.STEFANO TICINO (MI)</t>
  </si>
  <si>
    <t>Articulated Haulers|Backhoe Loaders|Compact Equipment|Compact Excavators|Compact Wheel Loaders|Crawler Excavators|Wheel Loaders|Wheeled Excavators</t>
  </si>
  <si>
    <t>OU=CASTIGLIONI GIORDANO,OU=VOLVO CE ITALIA S.p.A.,OU=Europe,OU=EMEA,OU=Enterprise,OU=VCE,OU=VeBiz2CustomArea,OU=AppPartition,O=ExtranetApps</t>
  </si>
  <si>
    <t>giordanocastiglioni@libero.it</t>
  </si>
  <si>
    <t>+39 3356149467</t>
  </si>
  <si>
    <t>CE0000000283</t>
  </si>
  <si>
    <t>BD5C037A-D9CB-3D29-2858-67018E295B6A</t>
  </si>
  <si>
    <t>CCM - Constantinou Construction Machinery</t>
  </si>
  <si>
    <t>28 Tripoleos Street</t>
  </si>
  <si>
    <t>Latsia</t>
  </si>
  <si>
    <t>Distributor</t>
  </si>
  <si>
    <t>OU=CCM - Constantinou Construction Machinery,OU=Europe,OU=EMEA,OU=Enterprise,OU=VCE,OU=VeBiz2CustomArea,OU=AppPartition,O=ExtranetApps</t>
  </si>
  <si>
    <t>+ 357 22 34 50 53</t>
  </si>
  <si>
    <t>+ 357 22 34 40 45</t>
  </si>
  <si>
    <t>2AB610E0-1DDA-94E2-034C-E006D37CACC3</t>
  </si>
  <si>
    <t>CDK Global LLC</t>
  </si>
  <si>
    <t>3855 Centerview Dricve</t>
  </si>
  <si>
    <t>CHANTILLY</t>
  </si>
  <si>
    <t>OU=CDK Global LLC,OU=North America,OU=Enterprise,OU=VCE,OU=VeBiz2CustomArea,OU=AppPartition,O=ExtranetApps</t>
  </si>
  <si>
    <t>+1 7034810900</t>
  </si>
  <si>
    <t>+1 7038896426</t>
  </si>
  <si>
    <t>98B599E4-F86F-0B8D-A5A6-CD2929F12B4B</t>
  </si>
  <si>
    <t>CeDe Group AB</t>
  </si>
  <si>
    <t>Vinkelgatan 15</t>
  </si>
  <si>
    <t>211 24</t>
  </si>
  <si>
    <t>Malmoe</t>
  </si>
  <si>
    <t>Articulated Haulers|Backhoe Loaders|Wheel Loaders|Wheeled Excavators</t>
  </si>
  <si>
    <t>OU=CeDe Group AB,OU=Europe,OU=EMEA,OU=Enterprise,OU=VCE,OU=VeBiz2CustomArea,OU=AppPartition,O=ExtranetApps</t>
  </si>
  <si>
    <t>+46 40 38 32 00</t>
  </si>
  <si>
    <t>D01DF22A-B27E-770E-81E7-0D7E99BEF6FB</t>
  </si>
  <si>
    <t>Cemex USA Management Inc</t>
  </si>
  <si>
    <t>1 Riverway #2200</t>
  </si>
  <si>
    <t>Houston</t>
  </si>
  <si>
    <t>US900081</t>
  </si>
  <si>
    <t>OU=Cemex USA Management Inc,OU=National Accounts,OU=Enterprise,OU=VCE,OU=VeBiz2CustomArea,OU=AppPartition,O=ExtranetApps</t>
  </si>
  <si>
    <t>CE0000000527</t>
  </si>
  <si>
    <t>17E973BD-7EFE-389D-6100-1532582BF3F2</t>
  </si>
  <si>
    <t>Centro Vial S.R.L</t>
  </si>
  <si>
    <t>Av. Juan B Justo, 4956</t>
  </si>
  <si>
    <t>Córdoba</t>
  </si>
  <si>
    <t>OU=Centro Vial S.R.L,OU=Escandinavia Del Plata SA,OU=Latin America,OU=Enterprise,OU=VCE,OU=VeBiz2CustomArea,OU=AppPartition,O=ExtranetApps</t>
  </si>
  <si>
    <t>54 351 470 1515</t>
  </si>
  <si>
    <t>EBAA8285-E60E-6B6E-874C-B2FAB1285462</t>
  </si>
  <si>
    <t>CERVETTI PROJECT S.r.l.</t>
  </si>
  <si>
    <t>Via delle Industrie snc</t>
  </si>
  <si>
    <t>Montemesola</t>
  </si>
  <si>
    <t>OU=CERVETTI PROJECT S.r.l.,OU=VOLVO CE ITALIA S.p.A.,OU=Europe,OU=EMEA,OU=Enterprise,OU=VCE,OU=VeBiz2CustomArea,OU=AppPartition,O=ExtranetApps</t>
  </si>
  <si>
    <t>099/5670368</t>
  </si>
  <si>
    <t>ciro.trivisani@cervettitractor.it</t>
  </si>
  <si>
    <t>099/5660996</t>
  </si>
  <si>
    <t>http://www.cervettitractor.eu/</t>
  </si>
  <si>
    <t>74B0E3D2-BC7A-804B-F502-F8A8BE372A54</t>
  </si>
  <si>
    <t>Ceva Freight (India) Pvt Ltd</t>
  </si>
  <si>
    <t>Ceva Freight (India) Pvt Ltd.,Budihal Village ,Kasab Hobli ,Nelamangala Taluj,Bangalore Rural -562 123</t>
  </si>
  <si>
    <t>562 123</t>
  </si>
  <si>
    <t>Bangalore Rural</t>
  </si>
  <si>
    <t>OU=Ceva Freight (India) Pvt Ltd,OU=Volvo India Private Limited,OU=APAC,OU=Enterprise,OU=VCE,OU=VeBiz2CustomArea,OU=AppPartition,O=ExtranetApps</t>
  </si>
  <si>
    <t>Sundari.S@Cevalogistics.com</t>
  </si>
  <si>
    <t>CE0000002006</t>
  </si>
  <si>
    <t>F2E322E6-CEF2-97B6-0030-64784DFF8497</t>
  </si>
  <si>
    <t>Ceylan-Kayseri</t>
  </si>
  <si>
    <t>Organize San. Böl. 6.Cad. No:36 Kayseri</t>
  </si>
  <si>
    <t>Kayseri</t>
  </si>
  <si>
    <t>TR900006</t>
  </si>
  <si>
    <t>OU=Ceylan-Kayseri,OU=Turkey,OU=Middle East,OU=Int AB,OU=EMEA,OU=Enterprise,OU=VCE,OU=VeBiz2CustomArea,OU=AppPartition,O=ExtranetApps</t>
  </si>
  <si>
    <t>+90 352 321 39 38</t>
  </si>
  <si>
    <t>+90 352 321 24 16</t>
  </si>
  <si>
    <t>CE0000002005</t>
  </si>
  <si>
    <t>F9236DD7-B375-41F3-9F75-C14AC9C4B6EB</t>
  </si>
  <si>
    <t>Ceylan - Diyarbakir</t>
  </si>
  <si>
    <t>Sanliurfa Karayolu Uzeri 3.Sanayi Sitesi O Blok No:1–2 Diyarbakir</t>
  </si>
  <si>
    <t>Diyarbakir</t>
  </si>
  <si>
    <t>TR900004</t>
  </si>
  <si>
    <t>OU=Ceylan - Diyarbakir,OU=Turkey,OU=Middle East,OU=Int AB,OU=EMEA,OU=Enterprise,OU=VCE,OU=VeBiz2CustomArea,OU=AppPartition,O=ExtranetApps</t>
  </si>
  <si>
    <t>+90 412 255 08 67</t>
  </si>
  <si>
    <t>+90 412 255 08 61-62-63</t>
  </si>
  <si>
    <t>CE0000000654</t>
  </si>
  <si>
    <t>0F809B5C-A505-4637-B713-DBAB1FCA1CB5</t>
  </si>
  <si>
    <t>Ceylan - Gaziantep</t>
  </si>
  <si>
    <t>Organize Sanayi Bölgesi 88319 nolu cad. no:12 Gaziantep</t>
  </si>
  <si>
    <t>Gaziantep</t>
  </si>
  <si>
    <t xml:space="preserve">TR582605    </t>
  </si>
  <si>
    <t>OU=Ceylan - Gaziantep,OU=Turkey,OU=Middle East,OU=Int AB,OU=EMEA,OU=Enterprise,OU=VCE,OU=VeBiz2CustomArea,OU=AppPartition,O=ExtranetApps</t>
  </si>
  <si>
    <t>+90 342 337 88 30</t>
  </si>
  <si>
    <t>+90 342 337 88 20</t>
  </si>
  <si>
    <t>CE0000002004</t>
  </si>
  <si>
    <t>9E13DE21-A469-4C84-A5FA-97F8CC1301D6</t>
  </si>
  <si>
    <t>Ceylan - Tarsus</t>
  </si>
  <si>
    <t>Adana Karayolu 20. Km Volvo Tesisleri</t>
  </si>
  <si>
    <t>Tarsus / MERSIN</t>
  </si>
  <si>
    <t>TR900005</t>
  </si>
  <si>
    <t>OU=Ceylan - Tarsus,OU=Turkey,OU=Middle East,OU=Int AB,OU=EMEA,OU=Enterprise,OU=VCE,OU=VeBiz2CustomArea,OU=AppPartition,O=ExtranetApps</t>
  </si>
  <si>
    <t>+90(324) 651 03 40</t>
  </si>
  <si>
    <t>+90(324) 651 03 30</t>
  </si>
  <si>
    <t>Test</t>
  </si>
  <si>
    <t>E603D102-8688-4F1A-CC05-AC94E235C3C3</t>
  </si>
  <si>
    <t>CH2 Testers</t>
  </si>
  <si>
    <t>Somewhere Street</t>
  </si>
  <si>
    <t>Greensboro</t>
  </si>
  <si>
    <t>OU=CH2 Testers,OU=VCE,OU=VeBiz2CustomArea,OU=AppPartition,O=ExtranetApps</t>
  </si>
  <si>
    <t>000-000-0000</t>
  </si>
  <si>
    <t>CE0000000203</t>
  </si>
  <si>
    <t>D99EE6ED-1FF3-4B38-A45B-D031111960BE</t>
  </si>
  <si>
    <t>Chadwick-BaRoss Inc</t>
  </si>
  <si>
    <t>160 Warren Ave</t>
  </si>
  <si>
    <t>Westbrook</t>
  </si>
  <si>
    <t>ME</t>
  </si>
  <si>
    <t xml:space="preserve">US000006    </t>
  </si>
  <si>
    <t>Articulated Haulers|Backhoe Loaders|Compact Equipment|Compact Excavators|Compact Wheel Loaders|Crawler Excavators|Large Asphalt Compactors|Large Soil Compactors|Material Transfer Vehicles|Milling Equipment|Motor Graders|Road Wideners|Skidsteer Loaders|Small Asphalt Compactors|Small Soil Compactors|Wheel Loaders|Wheeled Excavators</t>
  </si>
  <si>
    <t>OU=Chadwick-BaRoss Inc,OU=North America,OU=Enterprise,OU=VCE,OU=VeBiz2CustomArea,OU=AppPartition,O=ExtranetApps</t>
  </si>
  <si>
    <t>207-854-8237</t>
  </si>
  <si>
    <t>corey@chadwick-baross.com</t>
  </si>
  <si>
    <t>207-854-8411</t>
  </si>
  <si>
    <t>http://www.chadwick-baross.com</t>
  </si>
  <si>
    <t>CE0000001654</t>
  </si>
  <si>
    <t>3655B1FF-F1D0-4D8B-B924-4678980BC423</t>
  </si>
  <si>
    <t>Chadwick-BaRoss Inc - Bangor</t>
  </si>
  <si>
    <t>188 Perry Road</t>
  </si>
  <si>
    <t>Bangor</t>
  </si>
  <si>
    <t>US000006</t>
  </si>
  <si>
    <t>BANGOR</t>
  </si>
  <si>
    <t>OU=Chadwick-BaRoss Inc - Bangor,OU=Chadwick-BaRoss Inc,OU=North America,OU=Enterprise,OU=VCE,OU=VeBiz2CustomArea,OU=AppPartition,O=ExtranetApps</t>
  </si>
  <si>
    <t>207-941-0856</t>
  </si>
  <si>
    <t>thebargej@chadwick-baross.com</t>
  </si>
  <si>
    <t>207-942-4838</t>
  </si>
  <si>
    <t>CE0000001644</t>
  </si>
  <si>
    <t>76F69A5A-706C-4762-ACC8-1E337E5E0EF7</t>
  </si>
  <si>
    <t>Chadwick-BaRoss Inc - Caribou</t>
  </si>
  <si>
    <t>314 Main Street</t>
  </si>
  <si>
    <t>04736-1663</t>
  </si>
  <si>
    <t>Caribou</t>
  </si>
  <si>
    <t>CARIBOU</t>
  </si>
  <si>
    <t>OU=Chadwick-BaRoss Inc - Caribou,OU=Chadwick-BaRoss Inc,OU=North America,OU=Enterprise,OU=VCE,OU=VeBiz2CustomArea,OU=AppPartition,O=ExtranetApps</t>
  </si>
  <si>
    <t>207-498-6596</t>
  </si>
  <si>
    <t>207-498-2547</t>
  </si>
  <si>
    <t>CE0000000503</t>
  </si>
  <si>
    <t>AFB0D377-413E-4F59-B80A-6014BE3B08D2</t>
  </si>
  <si>
    <t>Chadwick-BaRoss Inc - Concord</t>
  </si>
  <si>
    <t>Rt. 106, 237 Sheep Davis Road</t>
  </si>
  <si>
    <t>03301-8517</t>
  </si>
  <si>
    <t>Concord</t>
  </si>
  <si>
    <t>NH</t>
  </si>
  <si>
    <t>CONCORD</t>
  </si>
  <si>
    <t>OU=Chadwick-BaRoss Inc - Concord,OU=Chadwick-BaRoss Inc,OU=North America,OU=Enterprise,OU=VCE,OU=VeBiz2CustomArea,OU=AppPartition,O=ExtranetApps</t>
  </si>
  <si>
    <t>603-224-3001</t>
  </si>
  <si>
    <t>silva@chadwick-baross.com</t>
  </si>
  <si>
    <t>603-224-4063</t>
  </si>
  <si>
    <t>CE0000000656</t>
  </si>
  <si>
    <t>801160FD-6A0F-4C43-B10A-17FF97D7871B</t>
  </si>
  <si>
    <t>Chadwick-BaRoss Inc - Westbrook - Portland</t>
  </si>
  <si>
    <t>WESTBROOK</t>
  </si>
  <si>
    <t>OU=Chadwick-BaRoss Inc - Westbrook - Portland,OU=Chadwick-BaRoss Inc,OU=North America,OU=Enterprise,OU=VCE,OU=VeBiz2CustomArea,OU=AppPartition,O=ExtranetApps</t>
  </si>
  <si>
    <t>sullivan@chadwick-baross.com</t>
  </si>
  <si>
    <t>B10EB277-0A85-6662-0257-B7E6485EA624</t>
  </si>
  <si>
    <t>Chaneme Comercial S.A. - Bucaramanga</t>
  </si>
  <si>
    <t>CO</t>
  </si>
  <si>
    <t>Colombia</t>
  </si>
  <si>
    <t>Kilómetro 3.1 Vía Bucaramanga - Girón</t>
  </si>
  <si>
    <t>Bucaramanga</t>
  </si>
  <si>
    <t>OU=Chaneme Comercial S.A. - Bucaramanga,OU=Chaneme Comercial SA,OU=Latin America,OU=Enterprise,OU=VCE,OU=VeBiz2CustomArea,OU=AppPartition,O=ExtranetApps</t>
  </si>
  <si>
    <t>CE0000001382</t>
  </si>
  <si>
    <t>71650495-9E2B-4CD4-A8D3-0F6E2306D75A</t>
  </si>
  <si>
    <t>Chaneme Comercial SA</t>
  </si>
  <si>
    <t>Avenida de las Américas No. 52-91</t>
  </si>
  <si>
    <t>Santafe de Bogota</t>
  </si>
  <si>
    <t>CO807037</t>
  </si>
  <si>
    <t>OU=Chaneme Comercial SA,OU=Latin America,OU=Enterprise,OU=VCE,OU=VeBiz2CustomArea,OU=AppPartition,O=ExtranetApps</t>
  </si>
  <si>
    <t>571 447-0798</t>
  </si>
  <si>
    <t>571 424-2259</t>
  </si>
  <si>
    <t>https://www.volvoce.com/colombia/es-co/chaneme/</t>
  </si>
  <si>
    <t>F0758B7D-5C1E-5B43-66CA-C54D64DED6D1</t>
  </si>
  <si>
    <t>Chaneme Comercial SA - Bogota</t>
  </si>
  <si>
    <t>Calle 30 No. 6B- 25</t>
  </si>
  <si>
    <t>Bogota</t>
  </si>
  <si>
    <t>Chaneme SA - Bogota</t>
  </si>
  <si>
    <t>OU=Chaneme Comercial SA - Bogota,OU=Chaneme Comercial SA,OU=Latin America,OU=Enterprise,OU=VCE,OU=VeBiz2CustomArea,OU=AppPartition,O=ExtranetApps</t>
  </si>
  <si>
    <t>575 334 49 94</t>
  </si>
  <si>
    <t>CE0000000352</t>
  </si>
  <si>
    <t>329241D0-03FC-4F49-90F9-0F62E3EE1A8A</t>
  </si>
  <si>
    <t>Chaneme SA - Barranquilla</t>
  </si>
  <si>
    <t>Calle 30 No 6B-25</t>
  </si>
  <si>
    <t>Barranquilla</t>
  </si>
  <si>
    <t>BARRANQUILLA</t>
  </si>
  <si>
    <t>OU=Chaneme SA - Barranquilla,OU=Chaneme Comercial SA,OU=Latin America,OU=Enterprise,OU=VCE,OU=VeBiz2CustomArea,OU=AppPartition,O=ExtranetApps</t>
  </si>
  <si>
    <t>575 334-4989</t>
  </si>
  <si>
    <t>575 334-4854</t>
  </si>
  <si>
    <t>5B86E8C8-4983-4DED-A1AC-75ECA80D8694</t>
  </si>
  <si>
    <t>Chaneme SA - Cali</t>
  </si>
  <si>
    <t>Carrera 1 No. 38-55</t>
  </si>
  <si>
    <t>Cali</t>
  </si>
  <si>
    <t>OU=Chaneme SA - Cali,OU=Chaneme Comercial SA,OU=Latin America,OU=Enterprise,OU=VCE,OU=VeBiz2CustomArea,OU=AppPartition,O=ExtranetApps</t>
  </si>
  <si>
    <t>(572) 443 44 29</t>
  </si>
  <si>
    <t>equipos@chanemecomercial.com</t>
  </si>
  <si>
    <t>(572) 442 26 30</t>
  </si>
  <si>
    <t>3824818D-1319-41A8-9CBA-C92A82879501</t>
  </si>
  <si>
    <t>Chaneme SA - Medellin</t>
  </si>
  <si>
    <t>Carrera 48 No. 16-45</t>
  </si>
  <si>
    <t>Medellin</t>
  </si>
  <si>
    <t>OU=Chaneme SA - Medellin,OU=Chaneme Comercial SA,OU=Latin America,OU=Enterprise,OU=VCE,OU=VeBiz2CustomArea,OU=AppPartition,O=ExtranetApps</t>
  </si>
  <si>
    <t>(574) 2662622</t>
  </si>
  <si>
    <t>(574) 2665311</t>
  </si>
  <si>
    <t>CE0000000251</t>
  </si>
  <si>
    <t>CAF2FA59-65BE-4574-58ED-653BF44807D1</t>
  </si>
  <si>
    <t>Changsha JUVO Construction Machinery Co. Ltd.</t>
  </si>
  <si>
    <t>No.B1038-1058,Dongjingpu Equipment Trade Center,Changsha,Hunan,China</t>
  </si>
  <si>
    <t>Changsha</t>
  </si>
  <si>
    <t>CN722114</t>
  </si>
  <si>
    <t>OU=Changsha JUVO Construction Machinery Co. Ltd.,OU=Volvo Construction Equipment China Co Ltd,OU=China,OU=Enterprise,OU=VCE,OU=VeBiz2CustomArea,OU=AppPartition,O=ExtranetApps</t>
  </si>
  <si>
    <t>0731-82604978</t>
  </si>
  <si>
    <t>0731-85475189</t>
  </si>
  <si>
    <t>67572C4C-7223-1267-AC79-B3D741DCD5F5</t>
  </si>
  <si>
    <t>Changwon Samsung</t>
  </si>
  <si>
    <t>4-55, Paryong-dong, Uichang-gu, Changwon-si, Gyeongsangnam-do, Korea</t>
  </si>
  <si>
    <t>641-846</t>
  </si>
  <si>
    <t>Changwon</t>
  </si>
  <si>
    <t>KR900031</t>
  </si>
  <si>
    <t>OU=Changwon Samsung,OU=Hub Korea Parts,OU=HUB KOREA,OU=Volvo Construction Equipment Korea Ltd,OU=APAC,OU=Enterprise,OU=VCE,OU=VeBiz2CustomArea,OU=AppPartition,O=ExtranetApps</t>
  </si>
  <si>
    <t>8255  238-7019</t>
  </si>
  <si>
    <t>ssg7018@naver.com</t>
  </si>
  <si>
    <t>+82 55 238 7018</t>
  </si>
  <si>
    <t>CE0000001458</t>
  </si>
  <si>
    <t>415CA412-AA71-49D0-B743-6BE06D004B5F</t>
  </si>
  <si>
    <t>Chengdu Fusheng Construction Machinery Co Ltd</t>
  </si>
  <si>
    <t>2399 XiYuan Avenue</t>
  </si>
  <si>
    <t>Chengdu</t>
  </si>
  <si>
    <t xml:space="preserve">CN722102    </t>
  </si>
  <si>
    <t>Mao Wei</t>
  </si>
  <si>
    <t>OU=Chengdu Fusheng Construction Machinery Co Ltd,OU=Volvo Construction Equipment China Co Ltd,OU=China,OU=Enterprise,OU=VCE,OU=VeBiz2CustomArea,OU=AppPartition,O=ExtranetApps</t>
  </si>
  <si>
    <t>86 28 8746 8918</t>
  </si>
  <si>
    <t>maowei@cd-fs.com</t>
  </si>
  <si>
    <t>86 28 8746 6667</t>
  </si>
  <si>
    <t>95084FCE-C877-E1E6-4004-8588F4BA9436</t>
  </si>
  <si>
    <t>Chengdu Fusheng Construction Machinery Co Ltd-Parts</t>
  </si>
  <si>
    <t>Wanjiacun, North First Section Shuangxing Road</t>
  </si>
  <si>
    <t>CN722102</t>
  </si>
  <si>
    <t>OU=Chengdu Fusheng Construction Machinery Co Ltd-Parts,OU=Chengdu Fusheng Construction Machinery Co Ltd,OU=Volvo Construction Equipment China Co Ltd,OU=China,OU=Enterprise,OU=VCE,OU=VeBiz2CustomArea,OU=AppPartition,O=ExtranetApps</t>
  </si>
  <si>
    <t>AA978375-E992-841A-7D91-E9BDB22D7CEA</t>
  </si>
  <si>
    <t>Chengdu Fusheng Construction Machinery Co Ltd - Field Service</t>
  </si>
  <si>
    <t>OU=Chengdu Fusheng Construction Machinery Co Ltd - Field Service,OU=Chengdu Fusheng Construction Machinery Co Ltd,OU=Volvo Construction Equipment China Co Ltd,OU=China,OU=Enterprise,OU=VCE,OU=VeBiz2CustomArea,OU=AppPartition,O=ExtranetApps</t>
  </si>
  <si>
    <t>C23373BA-F9EC-4655-1599-DE61FC0C7ED2</t>
  </si>
  <si>
    <t>Chengdu Fusheng Construction Machinery Co Ltd - Workshop</t>
  </si>
  <si>
    <t>OU=Chengdu Fusheng Construction Machinery Co Ltd - Workshop,OU=Chengdu Fusheng Construction Machinery Co Ltd,OU=Volvo Construction Equipment China Co Ltd,OU=China,OU=Enterprise,OU=VCE,OU=VeBiz2CustomArea,OU=AppPartition,O=ExtranetApps</t>
  </si>
  <si>
    <t>Ok</t>
  </si>
  <si>
    <t>CE0000006389</t>
  </si>
  <si>
    <t>9299D48A-366E-C038-5275-D05566B68A84</t>
  </si>
  <si>
    <t>Chengdu Longcheng Construction Machinery Co Ltd.</t>
  </si>
  <si>
    <t>No. 288, Two West Road,</t>
  </si>
  <si>
    <t>Long Quan Yi District</t>
  </si>
  <si>
    <t>Chengdu, Sichuan</t>
  </si>
  <si>
    <t>ABG Pavers|Large Asphalt Compactors|Large Soil Compactors|Small Asphalt Compactors|Small Soil Compactors</t>
  </si>
  <si>
    <t>OU=Chengdu Longcheng Construction Machinery Co Ltd.,OU=Volvo Construction Equipment China Co Ltd,OU=China,OU=Enterprise,OU=VCE,OU=VeBiz2CustomArea,OU=AppPartition,O=ExtranetApps</t>
  </si>
  <si>
    <t>0086-28-61005314</t>
  </si>
  <si>
    <t>F09B7745-669C-4871-62BA-6927768A56E4</t>
  </si>
  <si>
    <t>Cheonan Samsung Junggi</t>
  </si>
  <si>
    <t>394-9, Dujeong-dong, Seobuk-gu, Cheonan-si, Chungcheongnam-do, Korea</t>
  </si>
  <si>
    <t>331-957</t>
  </si>
  <si>
    <t>Cheonan</t>
  </si>
  <si>
    <t>Articulated Haulers|Compact Excavators|Compact Wheel Loaders|Crawler Excavators|Large Asphalt Compactors|Large Soil Compactors|Motor Graders|Small Asphalt Compactors|Small Soil Compactors|Wheel Loaders</t>
  </si>
  <si>
    <t>OU=Cheonan Samsung Junggi,OU=Hub Korea Parts,OU=HUB KOREA,OU=Volvo Construction Equipment Korea Ltd,OU=APAC,OU=Enterprise,OU=VCE,OU=VeBiz2CustomArea,OU=AppPartition,O=ExtranetApps</t>
  </si>
  <si>
    <t>pstd@unitel.co.kr</t>
  </si>
  <si>
    <t>+82 41 555 8000</t>
  </si>
  <si>
    <t>B6EB4C26-7309-EA62-1AF0-21BDA989DC07</t>
  </si>
  <si>
    <t>No. 2095, Jinjing road, Pudong</t>
  </si>
  <si>
    <t>Shanghai</t>
  </si>
  <si>
    <t>Crystal Diao</t>
  </si>
  <si>
    <t>ABG Pavers|Articulated Haulers|Backhoe Loaders|Compact Equipment|Compact Excavators|Compact Wheel Loaders|Crawler Excavators|Large Asphalt Compactors|Large Soil Compactors|Milling Equipment|Motor Graders|Skidsteer Loaders|Small Asphalt Compactors|Small Soil Compactors|Wheel Loaders|Wheeled Excavators</t>
  </si>
  <si>
    <t>OU=China,OU=Enterprise,OU=VCE,OU=VeBiz2CustomArea,OU=AppPartition,O=ExtranetApps</t>
  </si>
  <si>
    <t>+86 21 61820599</t>
  </si>
  <si>
    <t>+86  21 3131 9888</t>
  </si>
  <si>
    <t>4CFCD490-915C-5224-8E9F-02169EDC160A</t>
  </si>
  <si>
    <t>CHINA-INACTIVE COMPANIES</t>
  </si>
  <si>
    <t>NATIONAL SERVICE DRIVE</t>
  </si>
  <si>
    <t>GREENSBORO</t>
  </si>
  <si>
    <t>OU=CHINA-INACTIVE COMPANIES,OU=China,OU=Enterprise,OU=VCE,OU=VeBiz2CustomArea,OU=AppPartition,O=ExtranetApps</t>
  </si>
  <si>
    <t>1870FE30-7B19-65F0-AAE8-E2CD190C0F03</t>
  </si>
  <si>
    <t>Chippindale Plant Ltd - Catterick</t>
  </si>
  <si>
    <t>Unit 7A, Eastern Way, Colburn, North Yorkshire</t>
  </si>
  <si>
    <t>DL9 4GA</t>
  </si>
  <si>
    <t>Catterick</t>
  </si>
  <si>
    <t>Backhoe Loaders|Compact Excavators</t>
  </si>
  <si>
    <t>OU=Chippindale Plant Ltd - Catterick,OU=SMT GB,OU=Europe,OU=EMEA,OU=Enterprise,OU=VCE,OU=VeBiz2CustomArea,OU=AppPartition,O=ExtranetApps</t>
  </si>
  <si>
    <t>01748 832231</t>
  </si>
  <si>
    <t>Sales@chippindaleplant.com</t>
  </si>
  <si>
    <t>01748 832800</t>
  </si>
  <si>
    <t>http://www.chippindaleplant.com</t>
  </si>
  <si>
    <t>9B6E2165-EB86-E1DB-74FE-B85D7E5CFAD8</t>
  </si>
  <si>
    <t>Chippindale Plant Ltd - Huddersfield</t>
  </si>
  <si>
    <t>Huddersfield Hire Centres Ltd, Hillhouse Lane</t>
  </si>
  <si>
    <t>HD1 6JT</t>
  </si>
  <si>
    <t>Huddersfield</t>
  </si>
  <si>
    <t>OU=Chippindale Plant Ltd - Huddersfield,OU=SMT GB,OU=Europe,OU=EMEA,OU=Enterprise,OU=VCE,OU=VeBiz2CustomArea,OU=AppPartition,O=ExtranetApps</t>
  </si>
  <si>
    <t>01484 428826</t>
  </si>
  <si>
    <t>01484 539699</t>
  </si>
  <si>
    <t>C35D9048-9897-44EF-B34E-6CFE3C8BF1E0</t>
  </si>
  <si>
    <t>Chippindale Plant Ltd - Keighley</t>
  </si>
  <si>
    <t>Valley Road</t>
  </si>
  <si>
    <t>BD21 4LY</t>
  </si>
  <si>
    <t>Keighley</t>
  </si>
  <si>
    <t>GB900002</t>
  </si>
  <si>
    <t>OU=Chippindale Plant Ltd - Keighley,OU=SMT GB,OU=Europe,OU=EMEA,OU=Enterprise,OU=VCE,OU=VeBiz2CustomArea,OU=AppPartition,O=ExtranetApps</t>
  </si>
  <si>
    <t>01535 690 303</t>
  </si>
  <si>
    <t>01535 606 135</t>
  </si>
  <si>
    <t>3356920E-10A1-4B53-A4DE-62388E878787</t>
  </si>
  <si>
    <t>Chippindale Plant Ltd - Lower Wortley</t>
  </si>
  <si>
    <t>Ring Road</t>
  </si>
  <si>
    <t>LS12 5AJ</t>
  </si>
  <si>
    <t>Lower Wortley</t>
  </si>
  <si>
    <t>GB900003</t>
  </si>
  <si>
    <t>OU=Chippindale Plant Ltd - Lower Wortley,OU=SMT GB,OU=Europe,OU=EMEA,OU=Enterprise,OU=VCE,OU=VeBiz2CustomArea,OU=AppPartition,O=ExtranetApps</t>
  </si>
  <si>
    <t>011327 91 71 0</t>
  </si>
  <si>
    <t>0113 2632344</t>
  </si>
  <si>
    <t>451C0BA6-C5DC-B615-269C-71ECD6CF4104</t>
  </si>
  <si>
    <t>Chippindale Plant Ltd - Newcastle</t>
  </si>
  <si>
    <t>Fowberry Road, Newcastle Upon Tyne</t>
  </si>
  <si>
    <t>NE15 6XP</t>
  </si>
  <si>
    <t>Newcastle</t>
  </si>
  <si>
    <t>OU=Chippindale Plant Ltd - Newcastle,OU=SMT GB,OU=Europe,OU=EMEA,OU=Enterprise,OU=VCE,OU=VeBiz2CustomArea,OU=AppPartition,O=ExtranetApps</t>
  </si>
  <si>
    <t>0191 2744449</t>
  </si>
  <si>
    <t>0191 2744441</t>
  </si>
  <si>
    <t>82B51C30-3488-46BB-1040-B0081A526710</t>
  </si>
  <si>
    <t>Chippindale Plant Ltd - Sheffield</t>
  </si>
  <si>
    <t>Unit 5, West Carr Road, Brooklands Park Industrial Estate, Dinnington</t>
  </si>
  <si>
    <t>S25 2JZ</t>
  </si>
  <si>
    <t>Sheffield</t>
  </si>
  <si>
    <t>OU=Chippindale Plant Ltd - Sheffield,OU=SMT GB,OU=Europe,OU=EMEA,OU=Enterprise,OU=VCE,OU=VeBiz2CustomArea,OU=AppPartition,O=ExtranetApps</t>
  </si>
  <si>
    <t>01909 561144</t>
  </si>
  <si>
    <t>01909 568855</t>
  </si>
  <si>
    <t>8569B2B8-F658-7D2D-F299-55969F406FD4</t>
  </si>
  <si>
    <t>Chippindale Plant Ltd - York</t>
  </si>
  <si>
    <t>Hospital Fields Road, Fulford</t>
  </si>
  <si>
    <t>YO10 4EY</t>
  </si>
  <si>
    <t>York</t>
  </si>
  <si>
    <t>OU=Chippindale Plant Ltd - York,OU=SMT GB,OU=Europe,OU=EMEA,OU=Enterprise,OU=VCE,OU=VeBiz2CustomArea,OU=AppPartition,O=ExtranetApps</t>
  </si>
  <si>
    <t xml:space="preserve"> 01904 620829</t>
  </si>
  <si>
    <t xml:space="preserve"> 01904 636977</t>
  </si>
  <si>
    <t>CE0000000238</t>
  </si>
  <si>
    <t>07F015C7-B562-4850-B5B5-53D3860F94BF</t>
  </si>
  <si>
    <t>Chongqing RuiHao Construction Equip. Tech Service</t>
  </si>
  <si>
    <t>Jiahong Garden, 183 Puishixiao Road</t>
  </si>
  <si>
    <t>Chongqing</t>
  </si>
  <si>
    <t xml:space="preserve">CN722103    </t>
  </si>
  <si>
    <t>Wang Xiaobing</t>
  </si>
  <si>
    <t>Articulated Haulers|Backhoe Loaders|Compact Equipment|Compact Excavators|Compact Wheel Loaders|Crawler Excavators|Skidsteer Loaders|Wheel Loaders|Wheeled Excavators</t>
  </si>
  <si>
    <t>OU=Chongqing RuiHao Construction Equip. Tech Service,OU=Volvo Construction Equipment China Co Ltd,OU=China,OU=Enterprise,OU=VCE,OU=VeBiz2CustomArea,OU=AppPartition,O=ExtranetApps</t>
  </si>
  <si>
    <t>86-23 68611420</t>
  </si>
  <si>
    <t>xb_wang@huiyou.mail.sohu.net</t>
  </si>
  <si>
    <t>86-23 68621812 / 68889052</t>
  </si>
  <si>
    <t>CE0000007139</t>
  </si>
  <si>
    <t>EB3CAB7B-C8FF-BC8F-46F9-E1A07DF62F3C</t>
  </si>
  <si>
    <t>Chungbuk</t>
  </si>
  <si>
    <t>151, Jujung-dong, Sangdang-gu, Cheongju-si, Chungcheongbuk-do</t>
  </si>
  <si>
    <t>360-568</t>
  </si>
  <si>
    <t>Cheongju</t>
  </si>
  <si>
    <t>OU=Chungbuk,OU=KSS BRANCH,OU=Hub Korea Service,OU=HUB KOREA,OU=Volvo Construction Equipment Korea Ltd,OU=APAC,OU=Enterprise,OU=VCE,OU=VeBiz2CustomArea,OU=AppPartition,O=ExtranetApps</t>
  </si>
  <si>
    <t>+82 43 263-1572</t>
  </si>
  <si>
    <t>+82 43 262-9161</t>
  </si>
  <si>
    <t>CE0000007140</t>
  </si>
  <si>
    <t>A09B3D85-BD29-B89B-1E1E-97ADA15633FA</t>
  </si>
  <si>
    <t>Chungnam</t>
  </si>
  <si>
    <t>1661, Ssangyong-dong, Seobuk-gu, Cheonan-si, Chungcheongnam-do</t>
  </si>
  <si>
    <t>331-955</t>
  </si>
  <si>
    <t>OU=Chungnam,OU=KSS BRANCH,OU=Hub Korea Service,OU=HUB KOREA,OU=Volvo Construction Equipment Korea Ltd,OU=APAC,OU=Enterprise,OU=VCE,OU=VeBiz2CustomArea,OU=AppPartition,O=ExtranetApps</t>
  </si>
  <si>
    <t>+82 41 565-5357</t>
  </si>
  <si>
    <t>+82 41 556-9012</t>
  </si>
  <si>
    <t>CE0000000123</t>
  </si>
  <si>
    <t>0C697E69-7B29-7422-84C2-AE00190EEA00</t>
  </si>
  <si>
    <t>CIA Guatemalteca de Maquinara S.A</t>
  </si>
  <si>
    <t>GT</t>
  </si>
  <si>
    <t>Guatemala</t>
  </si>
  <si>
    <t>Calzada Aguilar Batres 36-01 Zona 12</t>
  </si>
  <si>
    <t>C.A.</t>
  </si>
  <si>
    <t>GT816085</t>
  </si>
  <si>
    <t>OU=CIA Guatemalteca de Maquinara S.A,OU=LA (Latin America),OU=Independent RM Dealers,OU=Enterprise,OU=VCE,OU=VeBiz2CustomArea,OU=AppPartition,O=ExtranetApps</t>
  </si>
  <si>
    <t>502 2476 0615</t>
  </si>
  <si>
    <t>CE0000001903</t>
  </si>
  <si>
    <t>082ADDCF-E2AE-43F9-9479-0F58EA9FAB2F</t>
  </si>
  <si>
    <t>CIMME SODIMAT</t>
  </si>
  <si>
    <t>2, rue Rouge Bouton - ZI B</t>
  </si>
  <si>
    <t>Seclin Cedex</t>
  </si>
  <si>
    <t>FR900018</t>
  </si>
  <si>
    <t>OU=CIMME SODIMAT,OU=Volvo Construction Equipment Europe SAS - Dealer HQ,OU=Europe,OU=EMEA,OU=Enterprise,OU=VCE,OU=VeBiz2CustomArea,OU=AppPartition,O=ExtranetApps</t>
  </si>
  <si>
    <t>03 28 16 11 01</t>
  </si>
  <si>
    <t>03 28 16 11 00</t>
  </si>
  <si>
    <t>CE0000000266</t>
  </si>
  <si>
    <t>0B7969A8-832B-4F7D-B55F-A17A21823731</t>
  </si>
  <si>
    <t>CIPAC Industries</t>
  </si>
  <si>
    <t>New Caledonia</t>
  </si>
  <si>
    <t>210 Rue Gervolino PK6 PO Box 11416</t>
  </si>
  <si>
    <t>Noumea Cedex</t>
  </si>
  <si>
    <t>NC751127</t>
  </si>
  <si>
    <t>ABG Pavers|Articulated Haulers|Backhoe Loaders|Blaw-Knox Pavers|Compact Equipment|Compact Excavators|Compact Wheel Loaders|Crawler Excavators|Large Asphalt Compactors|Large Soil Compactors|Motor Graders|Small Asphalt Compactors|Small Soil Compactors|Wheel Loaders|Wheeled Excavators</t>
  </si>
  <si>
    <t>NOUMEA</t>
  </si>
  <si>
    <t>OU=CIPAC Industries,OU=New Caledonia.,OU=Oceania,OU=APAC,OU=Enterprise,OU=VCE,OU=VeBiz2CustomArea,OU=AppPartition,O=ExtranetApps</t>
  </si>
  <si>
    <t>(687) 41-47-31</t>
  </si>
  <si>
    <t>importivec@cipac.industrie.nc</t>
  </si>
  <si>
    <t>(687) 41-47-30</t>
  </si>
  <si>
    <t>0363D485-A4A8-C170-7D0A-74F6D71BD246</t>
  </si>
  <si>
    <t>Citrix Franchise Users</t>
  </si>
  <si>
    <t>Customer</t>
  </si>
  <si>
    <t>100 any lane</t>
  </si>
  <si>
    <t>Ashville</t>
  </si>
  <si>
    <t>OU=Citrix Franchise Users,OU=Rents North America,OU=Enterprise,OU=VCE,OU=VeBiz2CustomArea,OU=AppPartition,O=ExtranetApps</t>
  </si>
  <si>
    <t>xxxxxxxxxx</t>
  </si>
  <si>
    <t>41CE77C5-6FD3-4074-8986-945594E646DA</t>
  </si>
  <si>
    <t>Civic Merchandising Inc</t>
  </si>
  <si>
    <t>PH</t>
  </si>
  <si>
    <t>Philippines</t>
  </si>
  <si>
    <t>#77 Mindanao Avenue, Pag-asa</t>
  </si>
  <si>
    <t>Metro Manila</t>
  </si>
  <si>
    <t>PH720114</t>
  </si>
  <si>
    <t>Anthony L. Ngo</t>
  </si>
  <si>
    <t>MANILA</t>
  </si>
  <si>
    <t>OU=Civic Merchandising Inc,OU=Volvo East Asia Pte Ltd,OU=APAC,OU=Enterprise,OU=VCE,OU=VeBiz2CustomArea,OU=AppPartition,O=ExtranetApps</t>
  </si>
  <si>
    <t>+632 924 2510</t>
  </si>
  <si>
    <t>aln@civicmdsg.com.ph</t>
  </si>
  <si>
    <t>+632 454 6030</t>
  </si>
  <si>
    <t>http://www.volvo.com/dealers/en-gb/civic</t>
  </si>
  <si>
    <t>2A832CC7-539B-F111-93AB-3E1AF4F6C5AC</t>
  </si>
  <si>
    <t>Civic Merchandising Inc - Cagayan de Oro</t>
  </si>
  <si>
    <t>Dr. # 3 GSC-RAC Bldg., Gusa, National Highway</t>
  </si>
  <si>
    <t>Cagayan de Oro City</t>
  </si>
  <si>
    <t>Marrieta C. Itum</t>
  </si>
  <si>
    <t>OU=Civic Merchandising Inc - Cagayan de Oro,OU=Civic Merchandising Inc,OU=Volvo East Asia Pte Ltd,OU=APAC,OU=Enterprise,OU=VCE,OU=VeBiz2CustomArea,OU=AppPartition,O=ExtranetApps</t>
  </si>
  <si>
    <t>+6388 855 1673</t>
  </si>
  <si>
    <t>mci@civicmdsg.com.ph</t>
  </si>
  <si>
    <t>+6388 855 1641</t>
  </si>
  <si>
    <t>95268295-CB25-7693-3722-562B0F0C44DF</t>
  </si>
  <si>
    <t>Civic Merchandising Inc - Cebu</t>
  </si>
  <si>
    <t>507 Lopez Jaena, Subangdaku, Mandaue City</t>
  </si>
  <si>
    <t>Cebu</t>
  </si>
  <si>
    <t>Ernesto T. Lim</t>
  </si>
  <si>
    <t>OU=Civic Merchandising Inc - Cebu,OU=Civic Merchandising Inc,OU=Volvo East Asia Pte Ltd,OU=APAC,OU=Enterprise,OU=VCE,OU=VeBiz2CustomArea,OU=AppPartition,O=ExtranetApps</t>
  </si>
  <si>
    <t>+6332 346 1545</t>
  </si>
  <si>
    <t>ertl@civicmdsg.com.ph</t>
  </si>
  <si>
    <t>+6332 344 5572</t>
  </si>
  <si>
    <t>70C01418-CAE7-A62E-88D6-0116D5697F34</t>
  </si>
  <si>
    <t>Civic Merchandising Inc - Davao</t>
  </si>
  <si>
    <t>A. Aledia Bldg., J.P. Laurel Ave., Bajada</t>
  </si>
  <si>
    <t>Davao City</t>
  </si>
  <si>
    <t>Immanuel T. Lim</t>
  </si>
  <si>
    <t>OU=Civic Merchandising Inc - Davao,OU=Civic Merchandising Inc,OU=Volvo East Asia Pte Ltd,OU=APAC,OU=Enterprise,OU=VCE,OU=VeBiz2CustomArea,OU=AppPartition,O=ExtranetApps</t>
  </si>
  <si>
    <t>+6382 221 4836</t>
  </si>
  <si>
    <t>itl@civicmdsg.com.ph</t>
  </si>
  <si>
    <t>+6382 224 1043</t>
  </si>
  <si>
    <t>CE0000001460</t>
  </si>
  <si>
    <t>4E7DBB50-B590-4DCF-912F-F0A659E58C60</t>
  </si>
  <si>
    <t>CJD - HQ</t>
  </si>
  <si>
    <t>52 Great Eastern Highway</t>
  </si>
  <si>
    <t>Guildford - WA</t>
  </si>
  <si>
    <t xml:space="preserve">AU751015    </t>
  </si>
  <si>
    <t>OU=CJD - HQ,OU=Australia and Papua New Guinea,OU=Oceania,OU=APAC,OU=Enterprise,OU=VCE,OU=VeBiz2CustomArea,OU=AppPartition,O=ExtranetApps</t>
  </si>
  <si>
    <t>----</t>
  </si>
  <si>
    <t>http://www.volvo.copm/dealers/en-gb/cjd</t>
  </si>
  <si>
    <t>CE0000000376</t>
  </si>
  <si>
    <t>296422E4-7B1F-4D67-B909-72D2E7B7E2E1</t>
  </si>
  <si>
    <t>CJD Dealer - Warrin Mining - Adelaide</t>
  </si>
  <si>
    <t>881 Main North Road</t>
  </si>
  <si>
    <t>Pooraka</t>
  </si>
  <si>
    <t>OU=CJD Dealer - Warrin Mining - Adelaide,OU=CJD - HQ,OU=Australia and Papua New Guinea,OU=Oceania,OU=APAC,OU=Enterprise,OU=VCE,OU=VeBiz2CustomArea,OU=AppPartition,O=ExtranetApps</t>
  </si>
  <si>
    <t>0061 (0)8 8349 4016</t>
  </si>
  <si>
    <t>Warrinmining@bigpond.com</t>
  </si>
  <si>
    <t>http://www.cjdvolvo.com.au</t>
  </si>
  <si>
    <t>CE0000007128</t>
  </si>
  <si>
    <t>842AF4B6-4C20-977A-B362-6A6E684E8EB5</t>
  </si>
  <si>
    <t>CJD Equipment - Albany</t>
  </si>
  <si>
    <t>17 Charles Street</t>
  </si>
  <si>
    <t>Milpara</t>
  </si>
  <si>
    <t>ABG Pavers|Articulated Haulers|Backhoe Loaders|Blaw-Knox Pavers|Compact Equipment|Compact Excavators|Compact Wheel Loaders|Crawler Excavators|Large Asphalt Compactors|Large Soil Compactors|Material Transfer Vehicles|Motor Graders|Road Wideners|Small Asphalt Compactors|Small Soil Compactors|Wheel Loaders|Wheeled Excavators</t>
  </si>
  <si>
    <t>OU=CJD Equipment - Albany,OU=CJD - HQ,OU=Australia and Papua New Guinea,OU=Oceania,OU=APAC,OU=Enterprise,OU=VCE,OU=VeBiz2CustomArea,OU=AppPartition,O=ExtranetApps</t>
  </si>
  <si>
    <t>08 98421519</t>
  </si>
  <si>
    <t>albany@cjd.com.au</t>
  </si>
  <si>
    <t>08 9841 1249</t>
  </si>
  <si>
    <t>http://admin.volvo.com/dealers/en-au/cjd/introduction.htm</t>
  </si>
  <si>
    <t>CE0000001590</t>
  </si>
  <si>
    <t>351AFB83-5E54-4EE1-8E41-3CB21576BCAF</t>
  </si>
  <si>
    <t>CJD Equipment - Albury</t>
  </si>
  <si>
    <t>6 Reiff Street</t>
  </si>
  <si>
    <t>Lavington NSW</t>
  </si>
  <si>
    <t>ALBURY</t>
  </si>
  <si>
    <t>OU=CJD Equipment - Albury,OU=CJD - HQ,OU=Australia and Papua New Guinea,OU=Oceania,OU=APAC,OU=Enterprise,OU=VCE,OU=VeBiz2CustomArea,OU=AppPartition,O=ExtranetApps</t>
  </si>
  <si>
    <t>0061 (0)2 6040 2224</t>
  </si>
  <si>
    <t>albury@cjd.com.au</t>
  </si>
  <si>
    <t>0061 (0)2 6025 2666</t>
  </si>
  <si>
    <t>CE0000007130</t>
  </si>
  <si>
    <t>281AA8F0-B1FE-EB75-D816-2EAFC31DAB6A</t>
  </si>
  <si>
    <t>CJD Equipment - Alice Springs</t>
  </si>
  <si>
    <t>PO BOX 389</t>
  </si>
  <si>
    <t>ALICE SPRINGS</t>
  </si>
  <si>
    <t>Mr Gary Boorn</t>
  </si>
  <si>
    <t>OU=CJD Equipment - Alice Springs,OU=CJD - HQ,OU=Australia and Papua New Guinea,OU=Oceania,OU=APAC,OU=Enterprise,OU=VCE,OU=VeBiz2CustomArea,OU=AppPartition,O=ExtranetApps</t>
  </si>
  <si>
    <t>08 8953 0822</t>
  </si>
  <si>
    <t>alicesprings@cjd.com.au</t>
  </si>
  <si>
    <t>08 8952 1377</t>
  </si>
  <si>
    <t>CE0000000398</t>
  </si>
  <si>
    <t>A7656588-DAB6-43B7-A7F9-190A993DBB41</t>
  </si>
  <si>
    <t>CJD Equipment - Brisbane</t>
  </si>
  <si>
    <t>36 Colebard Street East</t>
  </si>
  <si>
    <t>Acacia Ridge QLD</t>
  </si>
  <si>
    <t>BRISBANE</t>
  </si>
  <si>
    <t>OU=CJD Equipment - Brisbane,OU=CJD - HQ,OU=Australia and Papua New Guinea,OU=Oceania,OU=APAC,OU=Enterprise,OU=VCE,OU=VeBiz2CustomArea,OU=AppPartition,O=ExtranetApps</t>
  </si>
  <si>
    <t>0061 (0)7 3276 8919</t>
  </si>
  <si>
    <t>brisbane@cjd.com.au</t>
  </si>
  <si>
    <t>0061 (07) 3276 3700</t>
  </si>
  <si>
    <t>http://www.volvo.com/dealers/en-gb/cjd</t>
  </si>
  <si>
    <t>CE0000000397</t>
  </si>
  <si>
    <t>64E49572-C32B-499B-B542-4DAC6E42F18F</t>
  </si>
  <si>
    <t>CJD Equipment - Bunbury</t>
  </si>
  <si>
    <t>10 Kerr Rd</t>
  </si>
  <si>
    <t>Picton East WA</t>
  </si>
  <si>
    <t>BUNBURY</t>
  </si>
  <si>
    <t>OU=CJD Equipment - Bunbury,OU=CJD - HQ,OU=Australia and Papua New Guinea,OU=Oceania,OU=APAC,OU=Enterprise,OU=VCE,OU=VeBiz2CustomArea,OU=AppPartition,O=ExtranetApps</t>
  </si>
  <si>
    <t>08 9725 7757</t>
  </si>
  <si>
    <t>bunbury@cjd.com.au</t>
  </si>
  <si>
    <t>08 9722 8100</t>
  </si>
  <si>
    <t>CE0000007131</t>
  </si>
  <si>
    <t>204CB329-DF70-308F-4012-4D50CDF30AFC</t>
  </si>
  <si>
    <t>CJD Equipment - Dandenong</t>
  </si>
  <si>
    <t>68-70 Greens Rd</t>
  </si>
  <si>
    <t>Dandenong</t>
  </si>
  <si>
    <t>OU=CJD Equipment - Dandenong,OU=CJD - HQ,OU=Australia and Papua New Guinea,OU=Oceania,OU=APAC,OU=Enterprise,OU=VCE,OU=VeBiz2CustomArea,OU=AppPartition,O=ExtranetApps</t>
  </si>
  <si>
    <t>03 9791 7111</t>
  </si>
  <si>
    <t>dandenong@cjd.com.au</t>
  </si>
  <si>
    <t>03 9767 8000</t>
  </si>
  <si>
    <t>D78C7DBD-A95E-B9F4-2F7F-E407C7B8E7D7</t>
  </si>
  <si>
    <t>CJD Equipment - Darwin</t>
  </si>
  <si>
    <t>1 Toupein Road, Northern Territory</t>
  </si>
  <si>
    <t>Darwin</t>
  </si>
  <si>
    <t>OU=CJD Equipment - Darwin,OU=CJD - HQ,OU=Australia and Papua New Guinea,OU=Oceania,OU=APAC,OU=Enterprise,OU=VCE,OU=VeBiz2CustomArea,OU=AppPartition,O=ExtranetApps</t>
  </si>
  <si>
    <t>Darwin@cjd.com.au</t>
  </si>
  <si>
    <t>+61 8 89359101</t>
  </si>
  <si>
    <t>CE0000000495</t>
  </si>
  <si>
    <t>45B7E3DE-4E78-44F6-AC64-058D0C457F04</t>
  </si>
  <si>
    <t>CJD Equipment - Hobart</t>
  </si>
  <si>
    <t>56 Crooked Billet Drive</t>
  </si>
  <si>
    <t>Bridgewater</t>
  </si>
  <si>
    <t>HOBART</t>
  </si>
  <si>
    <t>OU=CJD Equipment - Hobart,OU=CJD - HQ,OU=Australia and Papua New Guinea,OU=Oceania,OU=APAC,OU=Enterprise,OU=VCE,OU=VeBiz2CustomArea,OU=AppPartition,O=ExtranetApps</t>
  </si>
  <si>
    <t>03 6263 7821</t>
  </si>
  <si>
    <t>hobart@cjd.com.au</t>
  </si>
  <si>
    <t>03 6262 6200</t>
  </si>
  <si>
    <t>CE0000001545</t>
  </si>
  <si>
    <t>7FB5BB67-245C-42E8-AE27-F28FC0CBD963</t>
  </si>
  <si>
    <t>CJD Equipment - Kalgoorlie</t>
  </si>
  <si>
    <t>Cnr. West Kalgoorlie &amp; Craig Rds</t>
  </si>
  <si>
    <t>Kalgoorlie WA</t>
  </si>
  <si>
    <t>KALGOORLIE</t>
  </si>
  <si>
    <t>OU=CJD Equipment - Kalgoorlie,OU=CJD - HQ,OU=Australia and Papua New Guinea,OU=Oceania,OU=APAC,OU=Enterprise,OU=VCE,OU=VeBiz2CustomArea,OU=AppPartition,O=ExtranetApps</t>
  </si>
  <si>
    <t>0061 (0)8 9091 2387</t>
  </si>
  <si>
    <t>kalgoorlie@cjd.com.au</t>
  </si>
  <si>
    <t>0061 (0)8 9021 2311</t>
  </si>
  <si>
    <t>CE0000001645</t>
  </si>
  <si>
    <t>D2BE1136-D079-4F73-AD85-F108CA82B08C</t>
  </si>
  <si>
    <t>CJD Equipment - Launceston</t>
  </si>
  <si>
    <t>401 Westbury Rd</t>
  </si>
  <si>
    <t>Prospect</t>
  </si>
  <si>
    <t>LAUNCESTON</t>
  </si>
  <si>
    <t>OU=CJD Equipment - Launceston,OU=CJD - HQ,OU=Australia and Papua New Guinea,OU=Oceania,OU=APAC,OU=Enterprise,OU=VCE,OU=VeBiz2CustomArea,OU=AppPartition,O=ExtranetApps</t>
  </si>
  <si>
    <t>03 6343 2192</t>
  </si>
  <si>
    <t>launceston@cjd.com.au</t>
  </si>
  <si>
    <t>03 6345 4100</t>
  </si>
  <si>
    <t>CE0000000481</t>
  </si>
  <si>
    <t>9359490D-1047-42B3-95E6-3CFB4AE18117</t>
  </si>
  <si>
    <t>CJD Equipment - Mackay</t>
  </si>
  <si>
    <t>Cnr. Connors Rd &amp; Commercial Ave</t>
  </si>
  <si>
    <t>Paget QLD</t>
  </si>
  <si>
    <t>MACKAY</t>
  </si>
  <si>
    <t>OU=CJD Equipment - Mackay,OU=CJD - HQ,OU=Australia and Papua New Guinea,OU=Oceania,OU=APAC,OU=Enterprise,OU=VCE,OU=VeBiz2CustomArea,OU=AppPartition,O=ExtranetApps</t>
  </si>
  <si>
    <t>0061 (0)7 4952 4020</t>
  </si>
  <si>
    <t>mackay@cjd.com.au</t>
  </si>
  <si>
    <t>0061 (0)7 4952 2455</t>
  </si>
  <si>
    <t>CE0000000415</t>
  </si>
  <si>
    <t>5F721FB7-D6C8-4A0E-85DF-DA3D39B5FF31</t>
  </si>
  <si>
    <t>CJD Equipment - Melbourne</t>
  </si>
  <si>
    <t>210 Northbourne Rd</t>
  </si>
  <si>
    <t>Campbellfield VIC</t>
  </si>
  <si>
    <t>MELBOURNE</t>
  </si>
  <si>
    <t>OU=CJD Equipment - Melbourne,OU=CJD - HQ,OU=Australia and Papua New Guinea,OU=Oceania,OU=APAC,OU=Enterprise,OU=VCE,OU=VeBiz2CustomArea,OU=AppPartition,O=ExtranetApps</t>
  </si>
  <si>
    <t>0061 (0)3 9305 3566</t>
  </si>
  <si>
    <t>melbourne@cjd.com.au</t>
  </si>
  <si>
    <t>0061 (0)3 9305 2566</t>
  </si>
  <si>
    <t>CE0000000454</t>
  </si>
  <si>
    <t>10FFB6B8-0750-4564-A669-33B3CE301EAC</t>
  </si>
  <si>
    <t>CJD Equipment - Newcastle</t>
  </si>
  <si>
    <t>2 Glenwood Drive</t>
  </si>
  <si>
    <t>Thornton</t>
  </si>
  <si>
    <t>NEWCASTLE</t>
  </si>
  <si>
    <t>OU=CJD Equipment - Newcastle,OU=CJD - HQ,OU=Australia and Papua New Guinea,OU=Oceania,OU=APAC,OU=Enterprise,OU=VCE,OU=VeBiz2CustomArea,OU=AppPartition,O=ExtranetApps</t>
  </si>
  <si>
    <t>02 4966 5382</t>
  </si>
  <si>
    <t>newcastle@cjd.com.au</t>
  </si>
  <si>
    <t>02 4926 9600</t>
  </si>
  <si>
    <t>CE0000000466</t>
  </si>
  <si>
    <t>E266038B-9AD9-4418-81E8-66F7FB172D52</t>
  </si>
  <si>
    <t>CJD Equipment - Perth</t>
  </si>
  <si>
    <t>52 Great Eastern Hwy</t>
  </si>
  <si>
    <t>South Guildford WA</t>
  </si>
  <si>
    <t>AU751015</t>
  </si>
  <si>
    <t>GUILDFORD</t>
  </si>
  <si>
    <t>OU=CJD Equipment - Perth,OU=CJD - HQ,OU=Australia and Papua New Guinea,OU=Oceania,OU=APAC,OU=Enterprise,OU=VCE,OU=VeBiz2CustomArea,OU=AppPartition,O=ExtranetApps</t>
  </si>
  <si>
    <t>+61 8 9478 3252</t>
  </si>
  <si>
    <t>perth@cjd.com.au</t>
  </si>
  <si>
    <t>+61 8 9277 0111</t>
  </si>
  <si>
    <t>CE0000007132</t>
  </si>
  <si>
    <t>1EFBADDC-ACCD-9979-C028-C9EBD2F9F0D0</t>
  </si>
  <si>
    <t>CJD Equipment - Port Hedland</t>
  </si>
  <si>
    <t>8 Harwell Way</t>
  </si>
  <si>
    <t>Wedgefield</t>
  </si>
  <si>
    <t>OU=CJD Equipment - Port Hedland,OU=CJD - HQ,OU=Australia and Papua New Guinea,OU=Oceania,OU=APAC,OU=Enterprise,OU=VCE,OU=VeBiz2CustomArea,OU=AppPartition,O=ExtranetApps</t>
  </si>
  <si>
    <t>08 9172 1377</t>
  </si>
  <si>
    <t>porthedland@cjd.com.au</t>
  </si>
  <si>
    <t>(08) 9172 1077</t>
  </si>
  <si>
    <t>CE0000000651</t>
  </si>
  <si>
    <t>E8EF1203-5A99-4FCE-9EC8-004E1B223569</t>
  </si>
  <si>
    <t>CJD Equipment - Sydney</t>
  </si>
  <si>
    <t>10 Anzac Ave</t>
  </si>
  <si>
    <t>Narellan Sydney NSW</t>
  </si>
  <si>
    <t>SYDNEY</t>
  </si>
  <si>
    <t>OU=CJD Equipment - Sydney,OU=CJD - HQ,OU=Australia and Papua New Guinea,OU=Oceania,OU=APAC,OU=Enterprise,OU=VCE,OU=VeBiz2CustomArea,OU=AppPartition,O=ExtranetApps</t>
  </si>
  <si>
    <t>0061 (0)2 4648 0076</t>
  </si>
  <si>
    <t>sydney@cjd.com.au</t>
  </si>
  <si>
    <t>0061 (0)2 4648 9600</t>
  </si>
  <si>
    <t>8F91F454-A893-7B96-5BD9-7A4DC5B82A09</t>
  </si>
  <si>
    <t>CJD Equipment Apprentice Group</t>
  </si>
  <si>
    <t>54 Great Eastern Highway</t>
  </si>
  <si>
    <t>South Guildford</t>
  </si>
  <si>
    <t>CJD Equipment</t>
  </si>
  <si>
    <t>OU=CJD Equipment Apprentice Group,OU=CJD - HQ,OU=Australia and Papua New Guinea,OU=Oceania,OU=APAC,OU=Enterprise,OU=VCE,OU=VeBiz2CustomArea,OU=AppPartition,O=ExtranetApps</t>
  </si>
  <si>
    <t>+61 8 94780000</t>
  </si>
  <si>
    <t>CE0000007133</t>
  </si>
  <si>
    <t>A4B137DD-5C1B-2DEE-FA13-8B2643112847</t>
  </si>
  <si>
    <t>CJD Equipment Geraldton Branch</t>
  </si>
  <si>
    <t>383 Edward Road</t>
  </si>
  <si>
    <t>Meru</t>
  </si>
  <si>
    <t>OU=CJD Equipment Geraldton Branch,OU=CJD - HQ,OU=Australia and Papua New Guinea,OU=Oceania,OU=APAC,OU=Enterprise,OU=VCE,OU=VeBiz2CustomArea,OU=AppPartition,O=ExtranetApps</t>
  </si>
  <si>
    <t>08 9923 3288</t>
  </si>
  <si>
    <t>geraldton@cjd.com.au</t>
  </si>
  <si>
    <t>+61 8 99233299</t>
  </si>
  <si>
    <t>B88525D5-D8AD-F7B1-E972-63AD73BE79CF</t>
  </si>
  <si>
    <t>Clean Harbors Enviromental Services</t>
  </si>
  <si>
    <t>US900062</t>
  </si>
  <si>
    <t>OU=Clean Harbors Enviromental Services,OU=National Accounts,OU=Enterprise,OU=VCE,OU=VeBiz2CustomArea,OU=AppPartition,O=ExtranetApps</t>
  </si>
  <si>
    <t>828 828 650 2000</t>
  </si>
  <si>
    <t>71286B2D-3184-144D-E38F-838D6F6EC842</t>
  </si>
  <si>
    <t>Clyde Equipment (Pacific) Ltd.</t>
  </si>
  <si>
    <t>FJ</t>
  </si>
  <si>
    <t>Fiji</t>
  </si>
  <si>
    <t>P.O. Box 785</t>
  </si>
  <si>
    <t>Lautoka</t>
  </si>
  <si>
    <t>OU=Clyde Equipment (Pacific) Ltd.,OU=Fiji,OU=Oceania,OU=APAC,OU=Enterprise,OU=VCE,OU=VeBiz2CustomArea,OU=AppPartition,O=ExtranetApps</t>
  </si>
  <si>
    <t>praful@clydepac.com</t>
  </si>
  <si>
    <t>+67 9 666 3477, +67 9 666 3343</t>
  </si>
  <si>
    <t>CE0000002122</t>
  </si>
  <si>
    <t>0D25A59D-56B5-BF2D-0C44-114F00E46ED3</t>
  </si>
  <si>
    <t>CO. MA.R. COMMERCIALE S.r.l. Filiale Cagliari</t>
  </si>
  <si>
    <t>Strada Statale 130, KM 9.200 - CP. 164</t>
  </si>
  <si>
    <t>Assemini</t>
  </si>
  <si>
    <t>IT900052</t>
  </si>
  <si>
    <t>Articulated Haulers|Backhoe Loaders|Compact Equipment|Compact Excavators|Compact Wheel Loaders|Crawler Excavators|Large Asphalt Compactors|Motor Graders|Wheel Loaders|Wheeled Excavators</t>
  </si>
  <si>
    <t>OU=CO. MA.R. COMMERCIALE S.r.l. Filiale Cagliari,OU=VOLVO CE ITALIA S.p.A.,OU=Europe,OU=EMEA,OU=Enterprise,OU=VCE,OU=VeBiz2CustomArea,OU=AppPartition,O=ExtranetApps</t>
  </si>
  <si>
    <t>070 946978</t>
  </si>
  <si>
    <t>soveri@tiscali.it</t>
  </si>
  <si>
    <t>070 942585</t>
  </si>
  <si>
    <t>CE0000001044</t>
  </si>
  <si>
    <t>A71DD23C-4037-5538-DEA1-B99A44C87265</t>
  </si>
  <si>
    <t>CO.MA.R Commerciale S.r.l.</t>
  </si>
  <si>
    <t>S.S. Arceviese 15 / bis,</t>
  </si>
  <si>
    <t>Senigallia</t>
  </si>
  <si>
    <t>IT900014</t>
  </si>
  <si>
    <t>COMAR</t>
  </si>
  <si>
    <t>OU=CO.MA.R Commerciale S.r.l.,OU=VOLVO CE ITALIA S.p.A.,OU=Europe,OU=EMEA,OU=Enterprise,OU=VCE,OU=VeBiz2CustomArea,OU=AppPartition,O=ExtranetApps</t>
  </si>
  <si>
    <t>071 7922252</t>
  </si>
  <si>
    <t>info@comar-commerciale.it</t>
  </si>
  <si>
    <t>071 7925040</t>
  </si>
  <si>
    <t>9D1BB02E-AEBF-1894-0039-155015C156F7</t>
  </si>
  <si>
    <t>Colas</t>
  </si>
  <si>
    <t>US900020</t>
  </si>
  <si>
    <t>OU=Colas,OU=National Accounts,OU=Enterprise,OU=VCE,OU=VeBiz2CustomArea,OU=AppPartition,O=ExtranetApps</t>
  </si>
  <si>
    <t>CE0000001295</t>
  </si>
  <si>
    <t>857A2668-E124-EDFE-2143-0577FE1B3DA4</t>
  </si>
  <si>
    <t>COMAI S.p.A.</t>
  </si>
  <si>
    <t>Via Don Orione, 121</t>
  </si>
  <si>
    <t>Bra</t>
  </si>
  <si>
    <t>ABG Pavers|Articulated Haulers|Backhoe Loaders|Compact Equipment|Compact Wheel Loaders|Crawler Excavators|Large Asphalt Compactors|Large Soil Compactors|Motor Graders|Small Asphalt Compactors|Small Soil Compactors|Wheel Loaders|Wheeled Excavators</t>
  </si>
  <si>
    <t>OU=COMAI S.p.A.,OU=VOLVO CE ITALIA S.p.A.,OU=Europe,OU=EMEA,OU=Enterprise,OU=VCE,OU=VeBiz2CustomArea,OU=AppPartition,O=ExtranetApps</t>
  </si>
  <si>
    <t>0172 491520</t>
  </si>
  <si>
    <t>comai@comaispa.it</t>
  </si>
  <si>
    <t>0172 491511</t>
  </si>
  <si>
    <t>http://www.comaispa.it/</t>
  </si>
  <si>
    <t>8ACACE3A-ED03-86BC-D0BB-30FE592E1A28</t>
  </si>
  <si>
    <t>COMAI S.p.A. - Filiale Liguria</t>
  </si>
  <si>
    <t>Via Torre Perince, 11/E</t>
  </si>
  <si>
    <t>Albenga</t>
  </si>
  <si>
    <t>OU=COMAI S.p.A. - Filiale Liguria,OU=VOLVO CE ITALIA S.p.A.,OU=Europe,OU=EMEA,OU=Enterprise,OU=VCE,OU=VeBiz2CustomArea,OU=AppPartition,O=ExtranetApps</t>
  </si>
  <si>
    <t>commerciale@comaiservice.it</t>
  </si>
  <si>
    <t>0182 595073</t>
  </si>
  <si>
    <t>Missing - dupl</t>
  </si>
  <si>
    <t>D76606FB-3F89-4CAF-B515-FB14CCFA146E</t>
  </si>
  <si>
    <t>Comar - Zaragoza</t>
  </si>
  <si>
    <t>C/ Nogal, 82-84</t>
  </si>
  <si>
    <t>La Puebla de Alfinden (Zaragoza)</t>
  </si>
  <si>
    <t xml:space="preserve">ES321167    </t>
  </si>
  <si>
    <t>OU=Comar - Zaragoza,OU=Comar S A,OU=ASCENDUM MAQUINARIA SAU,OU=Europe,OU=EMEA,OU=Enterprise,OU=VCE,OU=VeBiz2CustomArea,OU=AppPartition,O=ExtranetApps</t>
  </si>
  <si>
    <t>0034 (0) 976 45 53 12</t>
  </si>
  <si>
    <t>info@comarsl.com</t>
  </si>
  <si>
    <t>0034 (0) 976 45 53 10</t>
  </si>
  <si>
    <t>37EFAA53-9A32-4D8F-9451-A047745B5777</t>
  </si>
  <si>
    <t>Comar S A</t>
  </si>
  <si>
    <t>ZARAGOZA</t>
  </si>
  <si>
    <t>OU=Comar S A,OU=ASCENDUM MAQUINARIA SAU,OU=Europe,OU=EMEA,OU=Enterprise,OU=VCE,OU=VeBiz2CustomArea,OU=AppPartition,O=ExtranetApps</t>
  </si>
  <si>
    <t>CE0000001394</t>
  </si>
  <si>
    <t>8C338A2A-2824-4BD5-A0FF-B8FA1DFC82CD</t>
  </si>
  <si>
    <t>Comercial de Motores SA</t>
  </si>
  <si>
    <t>Panama</t>
  </si>
  <si>
    <t>Via Tocumen Entrada - Urbanizacion Alta Vista - Zona 7</t>
  </si>
  <si>
    <t>PA820089</t>
  </si>
  <si>
    <t>jessicac@comemoto.com</t>
  </si>
  <si>
    <t>PANAMA CITY</t>
  </si>
  <si>
    <t>OU=Comercial de Motores SA,OU=Latin America,OU=Enterprise,OU=VCE,OU=VeBiz2CustomArea,OU=AppPartition,O=ExtranetApps</t>
  </si>
  <si>
    <t>507 233-4482</t>
  </si>
  <si>
    <t>507 233-4310</t>
  </si>
  <si>
    <t>https://www.volvoce.com/panama/es-pa/cdm/</t>
  </si>
  <si>
    <t>A206A1B6-DED8-9857-F588-F67A0F309580</t>
  </si>
  <si>
    <t>Comercial de Motores SA - Darién</t>
  </si>
  <si>
    <t>Vía  Interamericana, La Curva de Agua Fría</t>
  </si>
  <si>
    <t>Darién</t>
  </si>
  <si>
    <t>OU=Comercial de Motores SA - Darién,OU=Comercial de Motores SA,OU=Latin America,OU=Enterprise,OU=VCE,OU=VeBiz2CustomArea,OU=AppPartition,O=ExtranetApps</t>
  </si>
  <si>
    <t>507 6617 7963</t>
  </si>
  <si>
    <t>38C01732-214D-1F3C-0ADD-8CF8E2477EF2</t>
  </si>
  <si>
    <t>Comercial de Motores SA - David</t>
  </si>
  <si>
    <t>Vía Interamericana, Coquito</t>
  </si>
  <si>
    <t>David</t>
  </si>
  <si>
    <t>OU=Comercial de Motores SA - David,OU=Comercial de Motores SA,OU=Latin America,OU=Enterprise,OU=VCE,OU=VeBiz2CustomArea,OU=AppPartition,O=ExtranetApps</t>
  </si>
  <si>
    <t>(507) 774 8829</t>
  </si>
  <si>
    <t>79429EC5-2348-5CA6-272F-DC6644B99C15</t>
  </si>
  <si>
    <t>Comercial de Motores SA - Divisa</t>
  </si>
  <si>
    <t>Vía Interamericana Divisa, Frente al IDIAP</t>
  </si>
  <si>
    <t>Divisa</t>
  </si>
  <si>
    <t>OU=Comercial de Motores SA - Divisa,OU=Comercial de Motores SA,OU=Latin America,OU=Enterprise,OU=VCE,OU=VeBiz2CustomArea,OU=AppPartition,O=ExtranetApps</t>
  </si>
  <si>
    <t>(507) 976 1379</t>
  </si>
  <si>
    <t>8688207F-1E10-8B95-D3E5-CA726FED3FA3</t>
  </si>
  <si>
    <t>Comingersoll</t>
  </si>
  <si>
    <t>Rua Da Fraterniade Oper.8,Linda-A Velha</t>
  </si>
  <si>
    <t>2790-046</t>
  </si>
  <si>
    <t>491 Carnaxide</t>
  </si>
  <si>
    <t>OU=Comingersoll,OU=Volvo Construction Equipment Region Europe - Duxford HQ,OU=Europe,OU=EMEA,OU=Enterprise,OU=VCE,OU=VeBiz2CustomArea,OU=AppPartition,O=ExtranetApps</t>
  </si>
  <si>
    <t>+351 214181367</t>
  </si>
  <si>
    <t>+351 214244400</t>
  </si>
  <si>
    <t>CC6746CA-B0DA-14B8-5096-A47090860FE4</t>
  </si>
  <si>
    <t>Compact Equipment - Konz</t>
  </si>
  <si>
    <t>Max-Plank Strasse 1</t>
  </si>
  <si>
    <t>Konz</t>
  </si>
  <si>
    <t>DE900017</t>
  </si>
  <si>
    <t>ABG Pavers|Articulated Haulers|Backhoe Loaders|Compact Excavators|Compact Wheel Loaders|Crawler Excavators|Large Asphalt Compactors|Large Soil Compactors|Motor Graders|Road Wideners|Skidsteer Loaders|Small Asphalt Compactors|Small Soil Compactors|Wheel Loaders|Wheeled Excavators</t>
  </si>
  <si>
    <t>OU=Compact Equipment - Konz,OU=Volvo Compact Equipment - BL,OU=Business Lines,OU=Enterprise,OU=VCE,OU=VeBiz2CustomArea,OU=AppPartition,O=ExtranetApps</t>
  </si>
  <si>
    <t>CE0000000086</t>
  </si>
  <si>
    <t>52023F53-ABF3-E064-3638-DABD9955BCC5</t>
  </si>
  <si>
    <t>Compagnie General des Travaux Public - COGETP</t>
  </si>
  <si>
    <t>Immeuble Cevital I Lot D, No 6 Zhun Garidi II, Kouba</t>
  </si>
  <si>
    <t>Alger</t>
  </si>
  <si>
    <t>OU=Compagnie General des Travaux Public - COGETP,OU=EMEA - INACTIVE COMPANIES,OU=EMEA,OU=Enterprise,OU=VCE,OU=VeBiz2CustomArea,OU=AppPartition,O=ExtranetApps</t>
  </si>
  <si>
    <t>00 213 20360216</t>
  </si>
  <si>
    <t>kamel.saidani@cogetp.com</t>
  </si>
  <si>
    <t>00 213  20360216</t>
  </si>
  <si>
    <t>http://www.volvo.com/dealers/en-au/cogetp/SelectLanguage.htm</t>
  </si>
  <si>
    <t>F09ED232-8EE6-CF21-EBFB-4369179BDA26</t>
  </si>
  <si>
    <t>Conquip Zimbabwe (Pvt) Ltd</t>
  </si>
  <si>
    <t>ZW</t>
  </si>
  <si>
    <t>Zimbabwe</t>
  </si>
  <si>
    <t>24 Martin Drive, Masa</t>
  </si>
  <si>
    <t>Harare</t>
  </si>
  <si>
    <t>OU=Conquip Zimbabwe (Pvt) Ltd,OU=Babcock Equipment,OU=South Africa.,OU=Africa,OU=Int AB,OU=EMEA,OU=Enterprise,OU=VCE,OU=VeBiz2CustomArea,OU=AppPartition,O=ExtranetApps</t>
  </si>
  <si>
    <t>+2634 485570</t>
  </si>
  <si>
    <t>garym@conquip.co.zw</t>
  </si>
  <si>
    <t>+2634 485543</t>
  </si>
  <si>
    <t>CE0000001425</t>
  </si>
  <si>
    <t>65AE6426-128B-49CF-B949-18CE21B440F5</t>
  </si>
  <si>
    <t>Construction Machinery Industrial LLC</t>
  </si>
  <si>
    <t>5400 Homer Drive</t>
  </si>
  <si>
    <t>Anchorage</t>
  </si>
  <si>
    <t>AK</t>
  </si>
  <si>
    <t xml:space="preserve">US000618    </t>
  </si>
  <si>
    <t>Articulated Haulers|Backhoe Loaders|Blaw-Knox Pavers|Compact Equipment|Compact Excavators|Compact Wheel Loaders|Crawler Excavators|Large Asphalt Compactors|Large Soil Compactors|Material Transfer Vehicles|Motor Graders|Road Wideners|Skidsteer Loaders|Small Asphalt Compactors|Small Soil Compactors|Wheel Loaders|Wheeled Excavators</t>
  </si>
  <si>
    <t>OU=Construction Machinery Industrial LLC,OU=North America,OU=Enterprise,OU=VCE,OU=VeBiz2CustomArea,OU=AppPartition,O=ExtranetApps</t>
  </si>
  <si>
    <t>907-563-1381</t>
  </si>
  <si>
    <t>907-563-3822</t>
  </si>
  <si>
    <t>http://www.cmiak.com</t>
  </si>
  <si>
    <t>CE0000001596</t>
  </si>
  <si>
    <t>45EFD274-738B-4312-9E44-6E064A331FFB</t>
  </si>
  <si>
    <t>Construction Machinery Industrial LLC - Anchorage</t>
  </si>
  <si>
    <t>US000618</t>
  </si>
  <si>
    <t>OU=Construction Machinery Industrial LLC - Anchorage,OU=Construction Machinery Industrial LLC,OU=North America,OU=Enterprise,OU=VCE,OU=VeBiz2CustomArea,OU=AppPartition,O=ExtranetApps</t>
  </si>
  <si>
    <t>CE0000000590</t>
  </si>
  <si>
    <t>8A30D872-1186-4251-A773-5DDE3DEB1019</t>
  </si>
  <si>
    <t>Construction Machinery Industrial LLC - Fairbanks</t>
  </si>
  <si>
    <t>2615 - 20th Avenue</t>
  </si>
  <si>
    <t>Fairbanks</t>
  </si>
  <si>
    <t>OU=Construction Machinery Industrial LLC - Fairbanks,OU=Construction Machinery Industrial LLC,OU=North America,OU=Enterprise,OU=VCE,OU=VeBiz2CustomArea,OU=AppPartition,O=ExtranetApps</t>
  </si>
  <si>
    <t>907-455-9700</t>
  </si>
  <si>
    <t>907-455-9600</t>
  </si>
  <si>
    <t>CE0000001631</t>
  </si>
  <si>
    <t>8746A73A-C859-4D1E-A8A7-168DE22FD590</t>
  </si>
  <si>
    <t>Construction Machinery Industrial LLC - Juneau</t>
  </si>
  <si>
    <t>5302 Commercial Blvd</t>
  </si>
  <si>
    <t>Juneau</t>
  </si>
  <si>
    <t>OU=Construction Machinery Industrial LLC - Juneau,OU=Construction Machinery Industrial LLC,OU=North America,OU=Enterprise,OU=VCE,OU=VeBiz2CustomArea,OU=AppPartition,O=ExtranetApps</t>
  </si>
  <si>
    <t>907-780-4800</t>
  </si>
  <si>
    <t>907-780-4030</t>
  </si>
  <si>
    <t>CE0000001543</t>
  </si>
  <si>
    <t>BF3F99D5-1514-4D7A-9928-763438C79FE4</t>
  </si>
  <si>
    <t>Construction Machinery Industrial LLC - Ketchikan</t>
  </si>
  <si>
    <t>7336 North Tongass</t>
  </si>
  <si>
    <t>Ketchikan</t>
  </si>
  <si>
    <t>OU=Construction Machinery Industrial LLC - Ketchikan,OU=Construction Machinery Industrial LLC,OU=North America,OU=Enterprise,OU=VCE,OU=VeBiz2CustomArea,OU=AppPartition,O=ExtranetApps</t>
  </si>
  <si>
    <t>907-247-2229</t>
  </si>
  <si>
    <t>907-247-2228</t>
  </si>
  <si>
    <t>CE0000001513</t>
  </si>
  <si>
    <t>DEF0561D-F68F-41EC-A313-ED505D0606D4</t>
  </si>
  <si>
    <t>Contractors Equipment Sales Ltd</t>
  </si>
  <si>
    <t>1 Harrier Way</t>
  </si>
  <si>
    <t>NR6 6HQ</t>
  </si>
  <si>
    <t>Norwich</t>
  </si>
  <si>
    <t>GB900004</t>
  </si>
  <si>
    <t>Ivan Smith</t>
  </si>
  <si>
    <t>Compact Sales</t>
  </si>
  <si>
    <t>OU=Contractors Equipment Sales Ltd,OU=SMT GB,OU=Europe,OU=EMEA,OU=Enterprise,OU=VCE,OU=VeBiz2CustomArea,OU=AppPartition,O=ExtranetApps</t>
  </si>
  <si>
    <t>0044 1603 429717</t>
  </si>
  <si>
    <t>ivan@ces.demon.co.uk</t>
  </si>
  <si>
    <t>0044 1603 404620</t>
  </si>
  <si>
    <t>7150668C-BB71-86B7-3F7B-3ECCC07CBCCB</t>
  </si>
  <si>
    <t>Copart</t>
  </si>
  <si>
    <t>US900024</t>
  </si>
  <si>
    <t>OU=Copart,OU=National Accounts,OU=Enterprise,OU=VCE,OU=VeBiz2CustomArea,OU=AppPartition,O=ExtranetApps</t>
  </si>
  <si>
    <t>CE0000000029</t>
  </si>
  <si>
    <t>EB2F10EC-60C1-4CBB-B4DC-F7C2125015FD</t>
  </si>
  <si>
    <t>Cosh Company Limited</t>
  </si>
  <si>
    <t>VN</t>
  </si>
  <si>
    <t>Vietnam</t>
  </si>
  <si>
    <t>Unit 709, Block 3 CT4, My Dinh Me Tri,</t>
  </si>
  <si>
    <t>Hanoi</t>
  </si>
  <si>
    <t>VN720117</t>
  </si>
  <si>
    <t>Nguyen Kim Chi</t>
  </si>
  <si>
    <t>HANOI</t>
  </si>
  <si>
    <t>OU=Cosh Company Limited,OU=Volvo East Asia Pte Ltd,OU=APAC,OU=Enterprise,OU=VCE,OU=VeBiz2CustomArea,OU=AppPartition,O=ExtranetApps</t>
  </si>
  <si>
    <t>+84 4 7853012</t>
  </si>
  <si>
    <t>NguyenKimChi@cosh.com.vn</t>
  </si>
  <si>
    <t>+84 4 7853011</t>
  </si>
  <si>
    <t>E9FDFC09-F36C-B174-3227-61C25E0651D2</t>
  </si>
  <si>
    <t>Covanta</t>
  </si>
  <si>
    <t>OU=Covanta,OU=National Accounts,OU=Enterprise,OU=VCE,OU=VeBiz2CustomArea,OU=AppPartition,O=ExtranetApps</t>
  </si>
  <si>
    <t>CE0000000716</t>
  </si>
  <si>
    <t>b4e99133-50a9-4965-bc27-98908bff3a23</t>
  </si>
  <si>
    <t>Cowin Equipment Company Inc. - Birmingham</t>
  </si>
  <si>
    <t>2238 Pinson Valley Parkway</t>
  </si>
  <si>
    <t>BIRMINGHAM</t>
  </si>
  <si>
    <t>AL</t>
  </si>
  <si>
    <t>US004706</t>
  </si>
  <si>
    <t>OU=Cowin Equipment Company Inc. - Birmingham,OU=Cowin Equipment Company Inc. HQ,OU=North America,OU=Enterprise,OU=VCE,OU=VeBiz2CustomArea,OU=AppPartition,O=ExtranetApps</t>
  </si>
  <si>
    <t>(205) 849-0853</t>
  </si>
  <si>
    <t>(205) 841-6666</t>
  </si>
  <si>
    <t>http://www.cowin.com/</t>
  </si>
  <si>
    <t>CE0000000474</t>
  </si>
  <si>
    <t>38d8242c-7d3f-401d-beb6-96c2873297d4</t>
  </si>
  <si>
    <t>Cowin Equipment Company Inc. - Madison</t>
  </si>
  <si>
    <t>15101 Alabama Hwy 20</t>
  </si>
  <si>
    <t>MADISON</t>
  </si>
  <si>
    <t>OU=Cowin Equipment Company Inc. - Madison,OU=Cowin Equipment Company Inc. HQ,OU=North America,OU=Enterprise,OU=VCE,OU=VeBiz2CustomArea,OU=AppPartition,O=ExtranetApps</t>
  </si>
  <si>
    <t>(256) 355-5250</t>
  </si>
  <si>
    <t>(256) 350-0006</t>
  </si>
  <si>
    <t>CE0000001629</t>
  </si>
  <si>
    <t>348164d3-36ff-4d01-a1bc-04f9b5ac0f34</t>
  </si>
  <si>
    <t>Cowin Equipment Company Inc. - Mobile</t>
  </si>
  <si>
    <t>35 Schillinger Road N.</t>
  </si>
  <si>
    <t>MOBILE</t>
  </si>
  <si>
    <t>OU=Cowin Equipment Company Inc. - Mobile,OU=Cowin Equipment Company Inc. HQ,OU=North America,OU=Enterprise,OU=VCE,OU=VeBiz2CustomArea,OU=AppPartition,O=ExtranetApps</t>
  </si>
  <si>
    <t>(251) 633-9157</t>
  </si>
  <si>
    <t>(251) 633-4020</t>
  </si>
  <si>
    <t>CE0000001662</t>
  </si>
  <si>
    <t>8877e6ce-4f4e-4f69-9492-f8ef31799d3e</t>
  </si>
  <si>
    <t>Cowin Equipment Company Inc. - Montgomery</t>
  </si>
  <si>
    <t>3120 Hayneville Rd</t>
  </si>
  <si>
    <t>MONTGOMERY</t>
  </si>
  <si>
    <t>OU=Cowin Equipment Company Inc. - Montgomery,OU=Cowin Equipment Company Inc. HQ,OU=North America,OU=Enterprise,OU=VCE,OU=VeBiz2CustomArea,OU=AppPartition,O=ExtranetApps</t>
  </si>
  <si>
    <t>(334) 834-2272</t>
  </si>
  <si>
    <t>(334) 262-6642</t>
  </si>
  <si>
    <t>CE0000000378</t>
  </si>
  <si>
    <t>9e725e0b-51a2-4b7b-ac80-407e8729603a</t>
  </si>
  <si>
    <t>Cowin Equipment Company Inc. - Oxford</t>
  </si>
  <si>
    <t>1501 Highway 78 East</t>
  </si>
  <si>
    <t>OXFORD</t>
  </si>
  <si>
    <t>OU=Cowin Equipment Company Inc. - Oxford,OU=Cowin Equipment Company Inc. HQ,OU=North America,OU=Enterprise,OU=VCE,OU=VeBiz2CustomArea,OU=AppPartition,O=ExtranetApps</t>
  </si>
  <si>
    <t>(256) 831-4295</t>
  </si>
  <si>
    <t>(256) 832-5053</t>
  </si>
  <si>
    <t>CE0000001541</t>
  </si>
  <si>
    <t>a2713716-cb08-4737-a368-da3c19b3336d</t>
  </si>
  <si>
    <t>Cowin Equipment Company Inc. - Pensacola</t>
  </si>
  <si>
    <t>7950 Pittman Avenue</t>
  </si>
  <si>
    <t>PENSACOLA</t>
  </si>
  <si>
    <t>FL</t>
  </si>
  <si>
    <t>OU=Cowin Equipment Company Inc. - Pensacola,OU=Cowin Equipment Company Inc. HQ,OU=North America,OU=Enterprise,OU=VCE,OU=VeBiz2CustomArea,OU=AppPartition,O=ExtranetApps</t>
  </si>
  <si>
    <t>(850) 474-1602</t>
  </si>
  <si>
    <t>(850) 479-3004</t>
  </si>
  <si>
    <t>CE0000002144</t>
  </si>
  <si>
    <t>FE58372D-F9DD-E0FB-D72A-975CE61EB2CD</t>
  </si>
  <si>
    <t>Cowin Equipment Company Inc. - Tuscaloosa</t>
  </si>
  <si>
    <t>1800 Culver Road</t>
  </si>
  <si>
    <t>Tuscaloosa</t>
  </si>
  <si>
    <t>OU=Cowin Equipment Company Inc. - Tuscaloosa,OU=Cowin Equipment Company Inc. HQ,OU=North America,OU=Enterprise,OU=VCE,OU=VeBiz2CustomArea,OU=AppPartition,O=ExtranetApps</t>
  </si>
  <si>
    <t>CE0000000207</t>
  </si>
  <si>
    <t>730DCD01-4C9E-0CED-AEC6-153F83F8F04A</t>
  </si>
  <si>
    <t>Cowin Equipment Company Inc. HQ</t>
  </si>
  <si>
    <t>Birmingham</t>
  </si>
  <si>
    <t>OU=Cowin Equipment Company Inc. HQ,OU=North America,OU=Enterprise,OU=VCE,OU=VeBiz2CustomArea,OU=AppPartition,O=ExtranetApps</t>
  </si>
  <si>
    <t>205-849-0853</t>
  </si>
  <si>
    <t>205-841-6666</t>
  </si>
  <si>
    <t>93C5296D-1ACD-419B-A47F-532CA108C549</t>
  </si>
  <si>
    <t>Cramo AB</t>
  </si>
  <si>
    <t>Box 962</t>
  </si>
  <si>
    <t>Sollentuna</t>
  </si>
  <si>
    <t>SOLLENTUNA</t>
  </si>
  <si>
    <t>OU=Cramo AB,OU=Swecon Anlaggningsmaskiner AB,OU=Europe,OU=EMEA,OU=Enterprise,OU=VCE,OU=VeBiz2CustomArea,OU=AppPartition,O=ExtranetApps</t>
  </si>
  <si>
    <t>CE0000000091</t>
  </si>
  <si>
    <t>32614B9B-454C-A0BE-26DE-C1462144B8C5</t>
  </si>
  <si>
    <t>CROWN</t>
  </si>
  <si>
    <t>BO</t>
  </si>
  <si>
    <t>Bolivia</t>
  </si>
  <si>
    <t>Plaza Constitución 870</t>
  </si>
  <si>
    <t>Cochabamba</t>
  </si>
  <si>
    <t>Edwin Santos Saavedra Toledo</t>
  </si>
  <si>
    <t>OU=CROWN,OU=Latin America,OU=Enterprise,OU=VCE,OU=VeBiz2CustomArea,OU=AppPartition,O=ExtranetApps</t>
  </si>
  <si>
    <t>edwin.saavedra@toyosa.com</t>
  </si>
  <si>
    <t>591(2)2390930/35</t>
  </si>
  <si>
    <t>BA60332D-8C59-6C92-471F-22A1B7EC95F2</t>
  </si>
  <si>
    <t>CST Attachments</t>
  </si>
  <si>
    <t>SE- 631 85</t>
  </si>
  <si>
    <t>Eskilstuna</t>
  </si>
  <si>
    <t>OU=CST Attachments,OU=Volvo CE CST Global,OU=Volvo CE CST - Sweden,OU=Volvo Customer Support-BL,OU=Business Lines,OU=Enterprise,OU=VCE,OU=VeBiz2CustomArea,OU=AppPartition,O=ExtranetApps</t>
  </si>
  <si>
    <t>399D5E3F-8B1F-98F9-4B03-14606A61494B</t>
  </si>
  <si>
    <t>CST Global Cabs &amp; Systems Eskilstuna</t>
  </si>
  <si>
    <t>OU=CST Global Cabs &amp; Systems Eskilstuna,OU=CST Global Purchasing &amp; Supply Management,OU=Volvo CE CST Global,OU=Volvo CE CST - Sweden,OU=Volvo Customer Support-BL,OU=Business Lines,OU=Enterprise,OU=VCE,OU=VeBiz2CustomArea,OU=AppPartition,O=ExtranetApps</t>
  </si>
  <si>
    <t>CB17A00F-1EA7-1E44-E5D4-B7FD9D30F760</t>
  </si>
  <si>
    <t>CST Global Dealer Competence Development Eskilstuna</t>
  </si>
  <si>
    <t>SE-631 85</t>
  </si>
  <si>
    <t>Pål Torgersen</t>
  </si>
  <si>
    <t>OU=CST Global Dealer Competence Development Eskilstuna,OU=CST Global Service Support,OU=Volvo CE CST Global,OU=Volvo CE CST - Sweden,OU=Volvo Customer Support-BL,OU=Business Lines,OU=Enterprise,OU=VCE,OU=VeBiz2CustomArea,OU=AppPartition,O=ExtranetApps</t>
  </si>
  <si>
    <t>+46 16 151000</t>
  </si>
  <si>
    <t>8366849D-17B3-E856-8C17-741F7D32AFDF</t>
  </si>
  <si>
    <t>CST Global Diagnostic Engineering Eskilstuna</t>
  </si>
  <si>
    <t>H Ask</t>
  </si>
  <si>
    <t>OU=CST Global Diagnostic Engineering Eskilstuna,OU=CST Global Parts &amp; Service Engineering,OU=Volvo CE CST Global,OU=Volvo CE CST - Sweden,OU=Volvo Customer Support-BL,OU=Business Lines,OU=Enterprise,OU=VCE,OU=VeBiz2CustomArea,OU=AppPartition,O=ExtranetApps</t>
  </si>
  <si>
    <t>+46 16 1510000</t>
  </si>
  <si>
    <t>4E2E620F-7249-F0B7-ECF4-469777C206DE</t>
  </si>
  <si>
    <t>CST Global Finance &amp; Business Control</t>
  </si>
  <si>
    <t>S-631 85</t>
  </si>
  <si>
    <t>Stellan Ersryd</t>
  </si>
  <si>
    <t>OU=CST Global Finance &amp; Business Control,OU=Volvo CE CST Global,OU=Volvo CE CST - Sweden,OU=Volvo Customer Support-BL,OU=Business Lines,OU=Enterprise,OU=VCE,OU=VeBiz2CustomArea,OU=AppPartition,O=ExtranetApps</t>
  </si>
  <si>
    <t>717A814F-3C2F-85A4-0091-7305125948AE</t>
  </si>
  <si>
    <t>CST Global IS-IT</t>
  </si>
  <si>
    <t>631 85</t>
  </si>
  <si>
    <t>Johan Bachér</t>
  </si>
  <si>
    <t>OU=CST Global IS-IT,OU=Volvo CE CST Global,OU=Volvo CE CST - Sweden,OU=Volvo Customer Support-BL,OU=Business Lines,OU=Enterprise,OU=VCE,OU=VeBiz2CustomArea,OU=AppPartition,O=ExtranetApps</t>
  </si>
  <si>
    <t>5A034B24-DA23-295B-A1A4-651560CAB170</t>
  </si>
  <si>
    <t>CST Global Market Communication Eskilstuna</t>
  </si>
  <si>
    <t>M Charland</t>
  </si>
  <si>
    <t>OU=CST Global Market Communication Eskilstuna,OU=CST Global Marketing &amp; Sales,OU=Volvo CE CST Global,OU=Volvo CE CST - Sweden,OU=Volvo Customer Support-BL,OU=Business Lines,OU=Enterprise,OU=VCE,OU=VeBiz2CustomArea,OU=AppPartition,O=ExtranetApps</t>
  </si>
  <si>
    <t>B57FD771-156D-A1AC-72F8-45D7F5ABE1FB</t>
  </si>
  <si>
    <t>CST Global Marketing &amp; Sales</t>
  </si>
  <si>
    <t>OU=CST Global Marketing &amp; Sales,OU=Volvo CE CST Global,OU=Volvo CE CST - Sweden,OU=Volvo Customer Support-BL,OU=Business Lines,OU=Enterprise,OU=VCE,OU=VeBiz2CustomArea,OU=AppPartition,O=ExtranetApps</t>
  </si>
  <si>
    <t>A0CEE98C-9C87-57BE-6E65-3EC8B6FB77B0</t>
  </si>
  <si>
    <t>CST Global Operator &amp; Technical Training Eskilstuna</t>
  </si>
  <si>
    <t>OU=CST Global Operator &amp; Technical Training Eskilstuna,OU=CST Global Dealer Competence Development Eskilstuna,OU=CST Global Service Support,OU=Volvo CE CST Global,OU=Volvo CE CST - Sweden,OU=Volvo Customer Support-BL,OU=Business Lines,OU=Enterprise,OU=VCE,OU=VeBiz2CustomArea,OU=AppPartition,O=ExtranetApps</t>
  </si>
  <si>
    <t>96428E0B-2C3B-4F2E-ADF0-E1161E87281B</t>
  </si>
  <si>
    <t>CST Global Operator &amp; Technical Training Konz</t>
  </si>
  <si>
    <t>MAX-PLANCK STRASSE 7</t>
  </si>
  <si>
    <t>D-54239</t>
  </si>
  <si>
    <t>KONZ-KÖNEN</t>
  </si>
  <si>
    <t>OU=CST Global Operator &amp; Technical Training Konz,OU=CST Service Support Konz,OU=Volvo CE CST Global Konz,OU=Volvo CE CST - Germany-Konz,OU=Volvo Customer Support-BL,OU=Business Lines,OU=Enterprise,OU=VCE,OU=VeBiz2CustomArea,OU=AppPartition,O=ExtranetApps</t>
  </si>
  <si>
    <t>ECE9EA36-A954-88EC-0C3D-5A169671BE39</t>
  </si>
  <si>
    <t>CST Global Parts &amp; Service Engineering</t>
  </si>
  <si>
    <t>Tomas Brannemo</t>
  </si>
  <si>
    <t>OU=CST Global Parts &amp; Service Engineering,OU=Volvo CE CST Global,OU=Volvo CE CST - Sweden,OU=Volvo Customer Support-BL,OU=Business Lines,OU=Enterprise,OU=VCE,OU=VeBiz2CustomArea,OU=AppPartition,O=ExtranetApps</t>
  </si>
  <si>
    <t>07B5D685-A658-657D-E3F6-E02A70DB2B1B</t>
  </si>
  <si>
    <t>CST Global Parts Engineering Eskilstuna</t>
  </si>
  <si>
    <t>S Hökdal</t>
  </si>
  <si>
    <t>OU=CST Global Parts Engineering Eskilstuna,OU=CST Global Parts &amp; Service Engineering,OU=Volvo CE CST Global,OU=Volvo CE CST - Sweden,OU=Volvo Customer Support-BL,OU=Business Lines,OU=Enterprise,OU=VCE,OU=VeBiz2CustomArea,OU=AppPartition,O=ExtranetApps</t>
  </si>
  <si>
    <t>3EBF2858-AA15-CD34-8CC0-05359FD41A6C</t>
  </si>
  <si>
    <t>CST Global Parts Information Eskilstuna</t>
  </si>
  <si>
    <t>Robert Sundkvist</t>
  </si>
  <si>
    <t>OU=CST Global Parts Information Eskilstuna,OU=CST Global Parts &amp; Service Engineering,OU=Volvo CE CST Global,OU=Volvo CE CST - Sweden,OU=Volvo Customer Support-BL,OU=Business Lines,OU=Enterprise,OU=VCE,OU=VeBiz2CustomArea,OU=AppPartition,O=ExtranetApps</t>
  </si>
  <si>
    <t>54C46C9B-E506-5F29-2A33-F66EC5FD64CE</t>
  </si>
  <si>
    <t>CST Global Pricing Eskilstuna</t>
  </si>
  <si>
    <t>J Rönnebratt</t>
  </si>
  <si>
    <t>OU=CST Global Pricing Eskilstuna,OU=CST Global Marketing &amp; Sales,OU=Volvo CE CST Global,OU=Volvo CE CST - Sweden,OU=Volvo Customer Support-BL,OU=Business Lines,OU=Enterprise,OU=VCE,OU=VeBiz2CustomArea,OU=AppPartition,O=ExtranetApps</t>
  </si>
  <si>
    <t>DCD84020-CC3F-B903-0F5D-7D0D2FADCFA9</t>
  </si>
  <si>
    <t>CST Global Product Management Eskilstuna</t>
  </si>
  <si>
    <t>OU=CST Global Product Management Eskilstuna,OU=CST Global Marketing &amp; Sales,OU=Volvo CE CST Global,OU=Volvo CE CST - Sweden,OU=Volvo Customer Support-BL,OU=Business Lines,OU=Enterprise,OU=VCE,OU=VeBiz2CustomArea,OU=AppPartition,O=ExtranetApps</t>
  </si>
  <si>
    <t>C5C65418-1C50-D30A-761A-015A1A1C2EB5</t>
  </si>
  <si>
    <t>CST Global Project management Pyongtaek</t>
  </si>
  <si>
    <t>214-1, Doil-dong</t>
  </si>
  <si>
    <t>459-090</t>
  </si>
  <si>
    <t>Pyeongtaek-si</t>
  </si>
  <si>
    <t>ohkon.kim@volvo.com</t>
  </si>
  <si>
    <t>Crawler Excavators</t>
  </si>
  <si>
    <t>OU=CST Global Project management Pyongtaek,OU=Volvo CE CST - Korea-Pyongtaek,OU=Volvo Construction Equipment Korea Ltd,OU=APAC,OU=Enterprise,OU=VCE,OU=VeBiz2CustomArea,OU=AppPartition,O=ExtranetApps</t>
  </si>
  <si>
    <t>+82 31 610 7813</t>
  </si>
  <si>
    <t>5DC2A9C4-86F7-8AC5-C7D8-7CE1D1765301</t>
  </si>
  <si>
    <t>CST Global Purchasing &amp; Supply Management</t>
  </si>
  <si>
    <t>OU=CST Global Purchasing &amp; Supply Management,OU=Volvo CE CST Global,OU=Volvo CE CST - Sweden,OU=Volvo Customer Support-BL,OU=Business Lines,OU=Enterprise,OU=VCE,OU=VeBiz2CustomArea,OU=AppPartition,O=ExtranetApps</t>
  </si>
  <si>
    <t>615ED59E-9F7A-2897-3F9B-3D1730E2D993</t>
  </si>
  <si>
    <t>CST Global Recovery Eskilstuna</t>
  </si>
  <si>
    <t>Christer Grefve</t>
  </si>
  <si>
    <t>OU=CST Global Recovery Eskilstuna,OU=CST Global Warranty Common Eskilstuna,OU=CST Global Service Support,OU=Volvo CE CST Global,OU=Volvo CE CST - Sweden,OU=Volvo Customer Support-BL,OU=Business Lines,OU=Enterprise,OU=VCE,OU=VeBiz2CustomArea,OU=AppPartition,O=ExtranetApps</t>
  </si>
  <si>
    <t>47782AB1-2E21-C7B9-6392-0EEE976D310D</t>
  </si>
  <si>
    <t>CST Global Reman &amp; Logistics</t>
  </si>
  <si>
    <t>OU=CST Global Reman &amp; Logistics,OU=Volvo CE CST Global,OU=Volvo CE CST - Sweden,OU=Volvo Customer Support-BL,OU=Business Lines,OU=Enterprise,OU=VCE,OU=VeBiz2CustomArea,OU=AppPartition,O=ExtranetApps</t>
  </si>
  <si>
    <t>F5C4F2C4-09AE-DC83-201E-6F3CBA991F09</t>
  </si>
  <si>
    <t>CST Global Sales Control Eskilstuna</t>
  </si>
  <si>
    <t>OU=CST Global Sales Control Eskilstuna,OU=CST Global Marketing &amp; Sales,OU=Volvo CE CST Global,OU=Volvo CE CST - Sweden,OU=Volvo Customer Support-BL,OU=Business Lines,OU=Enterprise,OU=VCE,OU=VeBiz2CustomArea,OU=AppPartition,O=ExtranetApps</t>
  </si>
  <si>
    <t>FE6DFA8B-72AB-63CF-C717-636289258B6D</t>
  </si>
  <si>
    <t>CST Global Service Engineering Braås</t>
  </si>
  <si>
    <t>Carl Lihnells väg</t>
  </si>
  <si>
    <t>SE-360 42</t>
  </si>
  <si>
    <t>Braås</t>
  </si>
  <si>
    <t>I Waldebrink</t>
  </si>
  <si>
    <t>ABG Pavers|Articulated Haulers|Backhoe Loaders|Blaw-Knox Pavers|Compact Equipment|Compact Excavators|Compact Wheel Loaders|Crawler Excavators|Large Asphalt Compactors|Material Transfer Vehicles|Milling Equipment|Motor Graders|Road Wideners|Skidsteer Loaders|Small Asphalt Compactors|Small Soil Compactors|Wheel Loaders|Wheeled Excavators</t>
  </si>
  <si>
    <t>OU=CST Global Service Engineering Braås,OU=CST Global Parts &amp; Service Engineering,OU=Volvo CE CST Global,OU=Volvo CE CST - Sweden,OU=Volvo Customer Support-BL,OU=Business Lines,OU=Enterprise,OU=VCE,OU=VeBiz2CustomArea,OU=AppPartition,O=ExtranetApps</t>
  </si>
  <si>
    <t>+46 470 779532</t>
  </si>
  <si>
    <t>8EA7202C-425A-982D-AD94-994789A1BDE9</t>
  </si>
  <si>
    <t>CST Global Service Engineering Eskilstuna</t>
  </si>
  <si>
    <t>OU=CST Global Service Engineering Eskilstuna,OU=CST Global Parts &amp; Service Engineering,OU=Volvo CE CST Global,OU=Volvo CE CST - Sweden,OU=Volvo Customer Support-BL,OU=Business Lines,OU=Enterprise,OU=VCE,OU=VeBiz2CustomArea,OU=AppPartition,O=ExtranetApps</t>
  </si>
  <si>
    <t>82A19DCF-777B-2C3D-47C6-5BBECC9F8E3D</t>
  </si>
  <si>
    <t>CST Global Service Marketing Eskilstuna</t>
  </si>
  <si>
    <t>OU=CST Global Service Marketing Eskilstuna,OU=CST Global Marketing &amp; Sales,OU=Volvo CE CST Global,OU=Volvo CE CST - Sweden,OU=Volvo Customer Support-BL,OU=Business Lines,OU=Enterprise,OU=VCE,OU=VeBiz2CustomArea,OU=AppPartition,O=ExtranetApps</t>
  </si>
  <si>
    <t>CC7205F4-BB4C-02C6-1ACB-69F4EA3F794F</t>
  </si>
  <si>
    <t>CST Global Service Support</t>
  </si>
  <si>
    <t>Mats Andersson</t>
  </si>
  <si>
    <t>OU=CST Global Service Support,OU=Volvo CE CST Global,OU=Volvo CE CST - Sweden,OU=Volvo Customer Support-BL,OU=Business Lines,OU=Enterprise,OU=VCE,OU=VeBiz2CustomArea,OU=AppPartition,O=ExtranetApps</t>
  </si>
  <si>
    <t>B634E3C9-BB7D-5013-9D16-D38E1A21DDA2</t>
  </si>
  <si>
    <t>CST Global Technical Support ART Braås</t>
  </si>
  <si>
    <t>OU=CST Global Technical Support ART Braås,OU=CST Global Service Support,OU=Volvo CE CST Global,OU=Volvo CE CST - Sweden,OU=Volvo Customer Support-BL,OU=Business Lines,OU=Enterprise,OU=VCE,OU=VeBiz2CustomArea,OU=AppPartition,O=ExtranetApps</t>
  </si>
  <si>
    <t>1A6C8D6E-90C6-F304-EFFE-7F0C3514508D</t>
  </si>
  <si>
    <t>CST Global Technical Support Software Systems &amp; Soft Tool</t>
  </si>
  <si>
    <t>OU=CST Global Technical Support Software Systems &amp; Soft Tool,OU=CST Global Service Support,OU=Volvo CE CST Global,OU=Volvo CE CST - Sweden,OU=Volvo Customer Support-BL,OU=Business Lines,OU=Enterprise,OU=VCE,OU=VeBiz2CustomArea,OU=AppPartition,O=ExtranetApps</t>
  </si>
  <si>
    <t>821E2646-1814-BB30-8956-7A35E708125E</t>
  </si>
  <si>
    <t>CST Global Technical Support WLO Eskilstuna</t>
  </si>
  <si>
    <t>XJ101025</t>
  </si>
  <si>
    <t>OU=CST Global Technical Support WLO Eskilstuna,OU=CST Global Service Support,OU=Volvo CE CST Global,OU=Volvo CE CST - Sweden,OU=Volvo Customer Support-BL,OU=Business Lines,OU=Enterprise,OU=VCE,OU=VeBiz2CustomArea,OU=AppPartition,O=ExtranetApps</t>
  </si>
  <si>
    <t>A5A5BE3A-D7D0-4D52-6014-BE5A587F0911</t>
  </si>
  <si>
    <t>CST Global Training Material Development &amp; System</t>
  </si>
  <si>
    <t>OU=CST Global Training Material Development &amp; System,OU=CST Global Dealer Competence Development Eskilstuna,OU=CST Global Service Support,OU=Volvo CE CST Global,OU=Volvo CE CST - Sweden,OU=Volvo Customer Support-BL,OU=Business Lines,OU=Enterprise,OU=VCE,OU=VeBiz2CustomArea,OU=AppPartition,O=ExtranetApps</t>
  </si>
  <si>
    <t>97FFEFC1-C89D-35CB-3385-4AF13789D074</t>
  </si>
  <si>
    <t>CST Global Warranty Business Support Eskilstuna</t>
  </si>
  <si>
    <t>Per Dyfvelsten</t>
  </si>
  <si>
    <t>OU=CST Global Warranty Business Support Eskilstuna,OU=CST Global Warranty Common Eskilstuna,OU=CST Global Service Support,OU=Volvo CE CST Global,OU=Volvo CE CST - Sweden,OU=Volvo Customer Support-BL,OU=Business Lines,OU=Enterprise,OU=VCE,OU=VeBiz2CustomArea,OU=AppPartition,O=ExtranetApps</t>
  </si>
  <si>
    <t>E4414DD2-12D2-843B-4C43-0564E27433E8</t>
  </si>
  <si>
    <t>CST Global Warranty Common Eskilstuna</t>
  </si>
  <si>
    <t>Lynn Edberg</t>
  </si>
  <si>
    <t>OU=CST Global Warranty Common Eskilstuna,OU=CST Global Service Support,OU=Volvo CE CST Global,OU=Volvo CE CST - Sweden,OU=Volvo Customer Support-BL,OU=Business Lines,OU=Enterprise,OU=VCE,OU=VeBiz2CustomArea,OU=AppPartition,O=ExtranetApps</t>
  </si>
  <si>
    <t>F9FFAEA8-69D3-35CF-39B3-580B599B4CF0</t>
  </si>
  <si>
    <t>CST Global Warranty Eskilstuna</t>
  </si>
  <si>
    <t>Kajsa Walldin</t>
  </si>
  <si>
    <t>OU=CST Global Warranty Eskilstuna,OU=CST Global Warranty Common Eskilstuna,OU=CST Global Service Support,OU=Volvo CE CST Global,OU=Volvo CE CST - Sweden,OU=Volvo Customer Support-BL,OU=Business Lines,OU=Enterprise,OU=VCE,OU=VeBiz2CustomArea,OU=AppPartition,O=ExtranetApps</t>
  </si>
  <si>
    <t>56682382-ED09-F2F9-F243-EED9E7445828</t>
  </si>
  <si>
    <t>CST Project Management</t>
  </si>
  <si>
    <t>OU=CST Project Management,OU=CST Strategy &amp; Business Development,OU=Volvo CE CST Global,OU=Volvo CE CST - Sweden,OU=Volvo Customer Support-BL,OU=Business Lines,OU=Enterprise,OU=VCE,OU=VeBiz2CustomArea,OU=AppPartition,O=ExtranetApps</t>
  </si>
  <si>
    <t>1B767764-123C-EAB9-B8C3-F90F58256FE7</t>
  </si>
  <si>
    <t>CST Reman Production Sweden</t>
  </si>
  <si>
    <t>OU=CST Reman Production Sweden,OU=CST Global Reman &amp; Logistics,OU=Volvo CE CST Global,OU=Volvo CE CST - Sweden,OU=Volvo Customer Support-BL,OU=Business Lines,OU=Enterprise,OU=VCE,OU=VeBiz2CustomArea,OU=AppPartition,O=ExtranetApps</t>
  </si>
  <si>
    <t>770E9415-C05D-C138-0CB9-54271C743A64</t>
  </si>
  <si>
    <t>CST Service Engineering Konz</t>
  </si>
  <si>
    <t>OU=CST Service Engineering Konz,OU=Volvo CE CST Global Konz,OU=Volvo CE CST - Germany-Konz,OU=Volvo Customer Support-BL,OU=Business Lines,OU=Enterprise,OU=VCE,OU=VeBiz2CustomArea,OU=AppPartition,O=ExtranetApps</t>
  </si>
  <si>
    <t>B584A064-C358-1B50-878E-BE24174FD288</t>
  </si>
  <si>
    <t>CST Service Support Konz</t>
  </si>
  <si>
    <t>OU=CST Service Support Konz,OU=Volvo CE CST Global Konz,OU=Volvo CE CST - Germany-Konz,OU=Volvo Customer Support-BL,OU=Business Lines,OU=Enterprise,OU=VCE,OU=VeBiz2CustomArea,OU=AppPartition,O=ExtranetApps</t>
  </si>
  <si>
    <t>6DDC7729-5B4D-0F29-4789-A4A083AE4EB0</t>
  </si>
  <si>
    <t>CST Strategy &amp; Business Development</t>
  </si>
  <si>
    <t>631 85 ESKILSTUNA</t>
  </si>
  <si>
    <t>ESKILSTUNA</t>
  </si>
  <si>
    <t>Joakim Almqvist</t>
  </si>
  <si>
    <t>OU=CST Strategy &amp; Business Development,OU=Volvo CE CST Global,OU=Volvo CE CST - Sweden,OU=Volvo Customer Support-BL,OU=Business Lines,OU=Enterprise,OU=VCE,OU=VeBiz2CustomArea,OU=AppPartition,O=ExtranetApps</t>
  </si>
  <si>
    <t>joakim.almqvist@volvo.com</t>
  </si>
  <si>
    <t>C7FECDF1-0F22-9D14-E926-5C6D7F548DFC</t>
  </si>
  <si>
    <t>Cuba.</t>
  </si>
  <si>
    <t>CU</t>
  </si>
  <si>
    <t>Cuba</t>
  </si>
  <si>
    <t>OU=Cuba.,OU=Int AB,OU=EMEA,OU=Enterprise,OU=VCE,OU=VeBiz2CustomArea,OU=AppPartition,O=ExtranetApps</t>
  </si>
  <si>
    <t>CE0000000139</t>
  </si>
  <si>
    <t>EC0ED0C5-3A8C-A10A-A544-668C828FA73B</t>
  </si>
  <si>
    <t>Cummings Mcgowan &amp; West Inc HQ</t>
  </si>
  <si>
    <t>8668 Olive Blvd</t>
  </si>
  <si>
    <t>St. Louis</t>
  </si>
  <si>
    <t>MO</t>
  </si>
  <si>
    <t>ABG Pavers|Blaw-Knox Pavers|Compact Equipment|Large Asphalt Compactors|Large Soil Compactors|Small Asphalt Compactors|Small Soil Compactors</t>
  </si>
  <si>
    <t>OU=Cummings Mcgowan &amp; West Inc HQ,OU=RM (NA),OU=Independent RM Dealers,OU=Enterprise,OU=VCE,OU=VeBiz2CustomArea,OU=AppPartition,O=ExtranetApps</t>
  </si>
  <si>
    <t>314-993-1336</t>
  </si>
  <si>
    <t>eae75fa5-41c0-4739-bc94-39c02bbf0b22</t>
  </si>
  <si>
    <t>Cummings Mcgowan &amp; West Inc. - St. Louis</t>
  </si>
  <si>
    <t>8668 Olive Blvd.</t>
  </si>
  <si>
    <t>ST. LOUIS</t>
  </si>
  <si>
    <t>ABG Pavers|Blaw-Knox Pavers|Large Asphalt Compactors|Large Soil Compactors|Material Transfer Vehicles|Milling Equipment|Road Wideners|Small Asphalt Compactors|Small Soil Compactors</t>
  </si>
  <si>
    <t>OU=Cummings Mcgowan &amp; West Inc. - St. Louis,OU=Cummings Mcgowan &amp; West Inc HQ,OU=RM (NA),OU=Independent RM Dealers,OU=Enterprise,OU=VCE,OU=VeBiz2CustomArea,OU=AppPartition,O=ExtranetApps</t>
  </si>
  <si>
    <t>(314) 993-1467</t>
  </si>
  <si>
    <t>(314) 993-1336</t>
  </si>
  <si>
    <t>http://www.cmw-equip.com/</t>
  </si>
  <si>
    <t>BA5896AA-32E4-B7C7-477E-52583C13EDDE</t>
  </si>
  <si>
    <t>Customer Solutions</t>
  </si>
  <si>
    <t>OU=Customer Solutions,OU=Global Organization,OU=Enterprise,OU=VCE,OU=VeBiz2CustomArea,OU=AppPartition,O=ExtranetApps</t>
  </si>
  <si>
    <t>9CD3AC0F-A893-D734-F90D-5A409041F99D</t>
  </si>
  <si>
    <t>OU=Cyprus,OU=Europe,OU=EMEA,OU=Enterprise,OU=VCE,OU=VeBiz2CustomArea,OU=AppPartition,O=ExtranetApps</t>
  </si>
  <si>
    <t>CE0000007144</t>
  </si>
  <si>
    <t>8094FBA4-4736-2211-6984-AFC0E876E95A</t>
  </si>
  <si>
    <t>Daegu</t>
  </si>
  <si>
    <t>646, Sinsang-ri, Jillyang-eup, Gyeongsan-si, Gyeongsangbuk-do</t>
  </si>
  <si>
    <t>712-837</t>
  </si>
  <si>
    <t>Gyeongsan</t>
  </si>
  <si>
    <t>OU=Daegu,OU=KSS BRANCH,OU=Hub Korea Service,OU=HUB KOREA,OU=Volvo Construction Equipment Korea Ltd,OU=APAC,OU=Enterprise,OU=VCE,OU=VeBiz2CustomArea,OU=AppPartition,O=ExtranetApps</t>
  </si>
  <si>
    <t>+82 53 742-4742</t>
  </si>
  <si>
    <t>+82 53 741-2700</t>
  </si>
  <si>
    <t>875D46D9-DADC-CAD2-458F-C80D81D24317</t>
  </si>
  <si>
    <t>Daegu Hanjin</t>
  </si>
  <si>
    <t>1223-3, Sinsang 2-ri, Jillyang-eup, Gyeongsan-si, Gyeongsangbuk-do, Korea</t>
  </si>
  <si>
    <t>Articulated Haulers|Crawler Excavators|Large Asphalt Compactors|Large Soil Compactors|Motor Graders|Small Asphalt Compactors|Small Soil Compactors|Wheel Loaders</t>
  </si>
  <si>
    <t>OU=Daegu Hanjin,OU=Hub Korea Parts,OU=HUB KOREA,OU=Volvo Construction Equipment Korea Ltd,OU=APAC,OU=Enterprise,OU=VCE,OU=VeBiz2CustomArea,OU=AppPartition,O=ExtranetApps</t>
  </si>
  <si>
    <t>hjkjs1@daum.net</t>
  </si>
  <si>
    <t>+82 53 592 0900</t>
  </si>
  <si>
    <t>C6705B6F-6C56-800E-57FE-252F71C0D67E</t>
  </si>
  <si>
    <t>Daeho Sangsa</t>
  </si>
  <si>
    <t>3639-16, Sanbuk-dong, Gunsan-si,</t>
  </si>
  <si>
    <t>573-888</t>
  </si>
  <si>
    <t>Gusan</t>
  </si>
  <si>
    <t>KR900053</t>
  </si>
  <si>
    <t>WJ.Kang</t>
  </si>
  <si>
    <t>OU=Daeho Sangsa,OU=Hub Korea Parts,OU=HUB KOREA,OU=Volvo Construction Equipment Korea Ltd,OU=APAC,OU=Enterprise,OU=VCE,OU=VeBiz2CustomArea,OU=AppPartition,O=ExtranetApps</t>
  </si>
  <si>
    <t>kwj8638@naver.com</t>
  </si>
  <si>
    <t>+82 63 471 8779</t>
  </si>
  <si>
    <t>CE0000007138</t>
  </si>
  <si>
    <t>1F46272B-CA4B-D261-83C7-31E982874D84</t>
  </si>
  <si>
    <t>Daejeon</t>
  </si>
  <si>
    <t>338, Sangseo-dong, Daedeok-gu, Daejeon</t>
  </si>
  <si>
    <t>306-120</t>
  </si>
  <si>
    <t>OU=Daejeon,OU=KSS BRANCH,OU=Hub Korea Service,OU=HUB KOREA,OU=Volvo Construction Equipment Korea Ltd,OU=APAC,OU=Enterprise,OU=VCE,OU=VeBiz2CustomArea,OU=AppPartition,O=ExtranetApps</t>
  </si>
  <si>
    <t>+82 42 933-7118</t>
  </si>
  <si>
    <t>+82 42 932-7113</t>
  </si>
  <si>
    <t>B304E04A-4CB0-5845-BBAC-F778137D9466</t>
  </si>
  <si>
    <t>Daejeon 3S</t>
  </si>
  <si>
    <t>338 Sangseodong Daedukgu Daejeon</t>
  </si>
  <si>
    <t>306-010</t>
  </si>
  <si>
    <t>OU=Daejeon 3S,OU=Direct Parts Sales,OU=Hub Korea Parts,OU=HUB KOREA,OU=Volvo Construction Equipment Korea Ltd,OU=APAC,OU=Enterprise,OU=VCE,OU=VeBiz2CustomArea,OU=AppPartition,O=ExtranetApps</t>
  </si>
  <si>
    <t>munhwan.jang@volvo.com</t>
  </si>
  <si>
    <t>+82 42 932 7113</t>
  </si>
  <si>
    <t>AEAA4BC8-2F8A-4284-1F9C-125F133217B1</t>
  </si>
  <si>
    <t>DAESUNG JUNGGI</t>
  </si>
  <si>
    <t>1-17, Yoo-Dong, Buk-Ku, Kwangju, KOREA</t>
  </si>
  <si>
    <t>500-862</t>
  </si>
  <si>
    <t>KR900004</t>
  </si>
  <si>
    <t>OU=DAESUNG JUNGGI,OU=HUB KOREA,OU=Volvo Construction Equipment Korea Ltd,OU=APAC,OU=Enterprise,OU=VCE,OU=VeBiz2CustomArea,OU=AppPartition,O=ExtranetApps</t>
  </si>
  <si>
    <t>8262 528-7089</t>
  </si>
  <si>
    <t>8262 528-7088</t>
  </si>
  <si>
    <t>DB6C951C-5C13-6B74-9148-6331D060B3D9</t>
  </si>
  <si>
    <t>Daewon Sangsa</t>
  </si>
  <si>
    <t>17-3 , Bokdae-Dong, Hongduk-Ku, Chungju, Chungbuk, KOREA</t>
  </si>
  <si>
    <t>361-270</t>
  </si>
  <si>
    <t>Chungju</t>
  </si>
  <si>
    <t>KR900005</t>
  </si>
  <si>
    <t>OU=Daewon Sangsa,OU=Hub Korea Parts,OU=HUB KOREA,OU=Volvo Construction Equipment Korea Ltd,OU=APAC,OU=Enterprise,OU=VCE,OU=VeBiz2CustomArea,OU=AppPartition,O=ExtranetApps</t>
  </si>
  <si>
    <t>8243233-8948</t>
  </si>
  <si>
    <t>8243233-8949</t>
  </si>
  <si>
    <t>09D7515C-96BF-3D34-F175-A6BA5BEA5FEE</t>
  </si>
  <si>
    <t>Daeyoung Junggi</t>
  </si>
  <si>
    <t>231-6, Sangpyeong-dong, Jinju-si, Gyeongsangnam-do, Korea</t>
  </si>
  <si>
    <t>660-903</t>
  </si>
  <si>
    <t>Jinju</t>
  </si>
  <si>
    <t>KR900006</t>
  </si>
  <si>
    <t>OU=Daeyoung Junggi,OU=Hub Korea Parts,OU=HUB KOREA,OU=Volvo Construction Equipment Korea Ltd,OU=APAC,OU=Enterprise,OU=VCE,OU=VeBiz2CustomArea,OU=AppPartition,O=ExtranetApps</t>
  </si>
  <si>
    <t>8255  755-9443</t>
  </si>
  <si>
    <t>vhi4808@unitel.co.kr</t>
  </si>
  <si>
    <t>+82 55 758 7500</t>
  </si>
  <si>
    <t>CE0000001968</t>
  </si>
  <si>
    <t>CD02AE52-C28F-6E23-7AD9-C31762357058</t>
  </si>
  <si>
    <t>Daiichi Toyo Company Limited</t>
  </si>
  <si>
    <t>JP</t>
  </si>
  <si>
    <t>Japan</t>
  </si>
  <si>
    <t>2117-65, Yamada</t>
  </si>
  <si>
    <t>701-0202</t>
  </si>
  <si>
    <t>Okayama-shi</t>
  </si>
  <si>
    <t>JP713006</t>
  </si>
  <si>
    <t>Mr. Inoue, Workshop Manager</t>
  </si>
  <si>
    <t>Articulated Haulers|Wheel Loaders</t>
  </si>
  <si>
    <t>OU=Daiichi Toyo Company Limited,OU=Volvo East Asia Pte Ltd,OU=APAC,OU=Enterprise,OU=VCE,OU=VeBiz2CustomArea,OU=AppPartition,O=ExtranetApps</t>
  </si>
  <si>
    <t>kenki@daiichi-toyo.co.jp</t>
  </si>
  <si>
    <t>https://www.volvoce.com/japan/ja-jp/</t>
  </si>
  <si>
    <t>CE0000000799</t>
  </si>
  <si>
    <t>023E13D4-ABD2-0A48-F3E5-49A61A3CE549</t>
  </si>
  <si>
    <t>Dalian YLUDA Engineering Machinery Co.Ltd</t>
  </si>
  <si>
    <t>No. 739 Fengshou Road, Ganjingzi District, Dalian, China</t>
  </si>
  <si>
    <t>Dalian</t>
  </si>
  <si>
    <t>OU=Dalian YLUDA Engineering Machinery Co.Ltd,OU=China,OU=Enterprise,OU=VCE,OU=VeBiz2CustomArea,OU=AppPartition,O=ExtranetApps</t>
  </si>
  <si>
    <t>0086-411-82813377</t>
  </si>
  <si>
    <t>89904571-4BE1-DD98-2027-41C9CCDEFC86</t>
  </si>
  <si>
    <t>David J Joseph Co</t>
  </si>
  <si>
    <t>300 Pike Street</t>
  </si>
  <si>
    <t>Cincinnati</t>
  </si>
  <si>
    <t>OH</t>
  </si>
  <si>
    <t>US900082</t>
  </si>
  <si>
    <t>OU=David J Joseph Co,OU=National Accounts,OU=Enterprise,OU=VCE,OU=VeBiz2CustomArea,OU=AppPartition,O=ExtranetApps</t>
  </si>
  <si>
    <t>CE0000001343</t>
  </si>
  <si>
    <t>6316FD83-491A-E51A-5DFA-C94713F55815</t>
  </si>
  <si>
    <t>DAX ENGINEERING CO (PVT) LTD</t>
  </si>
  <si>
    <t>LK</t>
  </si>
  <si>
    <t>Sri Lanka</t>
  </si>
  <si>
    <t>223 NAWALA ROAD, NARAHENPITA</t>
  </si>
  <si>
    <t>COLOMBO</t>
  </si>
  <si>
    <t>LK900001</t>
  </si>
  <si>
    <t>OU=DAX ENGINEERING CO (PVT) LTD,OU=Volvo East Asia Pte Ltd,OU=APAC,OU=Enterprise,OU=VCE,OU=VeBiz2CustomArea,OU=AppPartition,O=ExtranetApps</t>
  </si>
  <si>
    <t>0094 11 5359154</t>
  </si>
  <si>
    <t>0094 11 4973873</t>
  </si>
  <si>
    <t>E7D61A32-EDF6-FDD1-E888-2BABD2CD28E9</t>
  </si>
  <si>
    <t>Dealers SDLG container</t>
  </si>
  <si>
    <t>common group</t>
  </si>
  <si>
    <t>Curitiba</t>
  </si>
  <si>
    <t>XJ900012</t>
  </si>
  <si>
    <t>users@volvo.com</t>
  </si>
  <si>
    <t>Container to store the SDLG users for SOI</t>
  </si>
  <si>
    <t>OU=Dealers SDLG container,OU=Latin America,OU=Enterprise,OU=VCE,OU=VeBiz2CustomArea,OU=AppPartition,O=ExtranetApps</t>
  </si>
  <si>
    <t>55 41 5555 5555</t>
  </si>
  <si>
    <t>DDF353F3-68C5-A5E3-B10D-E460028C673E</t>
  </si>
  <si>
    <t>Dealers SDLG container – Asia</t>
  </si>
  <si>
    <t>SDLGCN01</t>
  </si>
  <si>
    <t>Container to store the SDLG users</t>
  </si>
  <si>
    <t>Dealers SDLG container - Asia</t>
  </si>
  <si>
    <t>OU=Dealers SDLG container – Asia,OU=APAC,OU=Enterprise,OU=VCE,OU=VeBiz2CustomArea,OU=AppPartition,O=ExtranetApps</t>
  </si>
  <si>
    <t>FA8285C5-B4E9-094C-E75D-FB6865B1F642</t>
  </si>
  <si>
    <t>Dealers SDLG container – EMEA</t>
  </si>
  <si>
    <t>Moorefield Road</t>
  </si>
  <si>
    <t>CB2 4QX</t>
  </si>
  <si>
    <t>Duxford</t>
  </si>
  <si>
    <t>Dealers SDLG container - EMEA</t>
  </si>
  <si>
    <t>OU=Dealers SDLG container – EMEA,OU=EMEA,OU=Enterprise,OU=VCE,OU=VeBiz2CustomArea,OU=AppPartition,O=ExtranetApps</t>
  </si>
  <si>
    <t>0044 1223 251700</t>
  </si>
  <si>
    <t>36C4CA29-1BF0-4AB1-AF1B-D0FDB05E716C</t>
  </si>
  <si>
    <t>Delco Remy Hungary Co Ltd</t>
  </si>
  <si>
    <t>SZIHALMI UT 3</t>
  </si>
  <si>
    <t>MEZOKOVESD</t>
  </si>
  <si>
    <t>OU=Delco Remy Hungary Co Ltd,OU=Renovators,OU=Europe,OU=EMEA,OU=Enterprise,OU=VCE,OU=VeBiz2CustomArea,OU=AppPartition,O=ExtranetApps</t>
  </si>
  <si>
    <t>E08716A2-550C-429E-8836-348B29ABCE1A</t>
  </si>
  <si>
    <t>Democratic republic of Congo</t>
  </si>
  <si>
    <t>x</t>
  </si>
  <si>
    <t>OU=Democratic republic of Congo,OU=Africa,OU=Int AB,OU=EMEA,OU=Enterprise,OU=VCE,OU=VeBiz2CustomArea,OU=AppPartition,O=ExtranetApps</t>
  </si>
  <si>
    <t>CE0000000102</t>
  </si>
  <si>
    <t>F890C9B8-1EA7-467B-D56C-654C2B6F19AB</t>
  </si>
  <si>
    <t>Dequipos S.A.</t>
  </si>
  <si>
    <t>NI</t>
  </si>
  <si>
    <t>Nicaragua</t>
  </si>
  <si>
    <t>Paso Desnivel Portozuelo, 300m al lago Apto 4806</t>
  </si>
  <si>
    <t>No tienen</t>
  </si>
  <si>
    <t>Managua</t>
  </si>
  <si>
    <t>William Mansell</t>
  </si>
  <si>
    <t>Disagro</t>
  </si>
  <si>
    <t>Dequipos S.A. - Disagro</t>
  </si>
  <si>
    <t>OU=Dequipos S.A.,OU=Distribuidora Agrícola Guatemalteca,OU=Latin America,OU=Enterprise,OU=VCE,OU=VeBiz2CustomArea,OU=AppPartition,O=ExtranetApps</t>
  </si>
  <si>
    <t>wmansell@disagro.com</t>
  </si>
  <si>
    <t>505 2249 1640 – ext. 7446</t>
  </si>
  <si>
    <t>CE0000001377</t>
  </si>
  <si>
    <t>77116490-0ECD-C912-0EB1-3E942BFF16C7</t>
  </si>
  <si>
    <t>Dequipos S.A. de C.V</t>
  </si>
  <si>
    <t>HN</t>
  </si>
  <si>
    <t>Honduras</t>
  </si>
  <si>
    <t>Carretera Puerto Cortes, Boulevard del Norte. Borde Derecho Rio Blanco</t>
  </si>
  <si>
    <t>San Pedro Sula</t>
  </si>
  <si>
    <t>Junior Villegas</t>
  </si>
  <si>
    <t>Dequipos S.A. de C.V - Disagro</t>
  </si>
  <si>
    <t>OU=Dequipos S.A. de C.V,OU=Distribuidora Agrícola Guatemalteca,OU=Latin America,OU=Enterprise,OU=VCE,OU=VeBiz2CustomArea,OU=AppPartition,O=ExtranetApps</t>
  </si>
  <si>
    <t>jvillegas@disagro.com</t>
  </si>
  <si>
    <t>504 2551 3070 – ext. 7161</t>
  </si>
  <si>
    <t>CE0000001387</t>
  </si>
  <si>
    <t>F20A3DCE-CEFE-1FA6-4DC0-8966799688C3</t>
  </si>
  <si>
    <t>Dequipos S.A. de C.V.</t>
  </si>
  <si>
    <t>SV</t>
  </si>
  <si>
    <t>El Salvador</t>
  </si>
  <si>
    <t>Edificio PROTERSA, Km 9.5 Carretera al Puerto de La Libertad, Santa Tecla.</t>
  </si>
  <si>
    <t>No tiene</t>
  </si>
  <si>
    <t>La Libertad</t>
  </si>
  <si>
    <t>Oscar Miranda</t>
  </si>
  <si>
    <t>Dequipos S.A. de C.V. - Disagro</t>
  </si>
  <si>
    <t>OU=Dequipos S.A. de C.V.,OU=Distribuidora Agrícola Guatemalteca,OU=Latin America,OU=Enterprise,OU=VCE,OU=VeBiz2CustomArea,OU=AppPartition,O=ExtranetApps</t>
  </si>
  <si>
    <t>omiranda@disagro.com</t>
  </si>
  <si>
    <t>503 2298 5300 – ext. 5923</t>
  </si>
  <si>
    <t>6093CA35-2E3E-4305-8E48-C10A213D2ABD</t>
  </si>
  <si>
    <t>Deutz Service Center Ubersee</t>
  </si>
  <si>
    <t>Postfach 52</t>
  </si>
  <si>
    <t>UEBERSEE</t>
  </si>
  <si>
    <t>OU=Deutz Service Center Ubersee,OU=Renovators,OU=Europe,OU=EMEA,OU=Enterprise,OU=VCE,OU=VeBiz2CustomArea,OU=AppPartition,O=ExtranetApps</t>
  </si>
  <si>
    <t>0049 864260154</t>
  </si>
  <si>
    <t>32EF4982-3E0B-EF7C-BC0B-7365273E8D62</t>
  </si>
  <si>
    <t>Dex Peças e Componentes Para Veículos Ltda</t>
  </si>
  <si>
    <t>Rua Cyro Correia Pereira, 3330 - CIC</t>
  </si>
  <si>
    <t>OU=Dex Peças e Componentes Para Veículos Ltda,OU=Volvo Construction Equipment Latin America,OU=Latin America,OU=Enterprise,OU=VCE,OU=VeBiz2CustomArea,OU=AppPartition,O=ExtranetApps</t>
  </si>
  <si>
    <t>41 34055560</t>
  </si>
  <si>
    <t>BA76654E-A0A9-004A-0ADF-DF9E2390CC51</t>
  </si>
  <si>
    <t>Dex Peças e Componentes Para Veículos Ltda - Salvador</t>
  </si>
  <si>
    <t>Rua Doutor Altino Teixeira, 302, Galpao 1 - Porto Seco Piraja</t>
  </si>
  <si>
    <t>Salvador</t>
  </si>
  <si>
    <t>OU=Dex Peças e Componentes Para Veículos Ltda - Salvador,OU=Volvo Construction Equipment Latin America,OU=Latin America,OU=Enterprise,OU=VCE,OU=VeBiz2CustomArea,OU=AppPartition,O=ExtranetApps</t>
  </si>
  <si>
    <t>41 33174362</t>
  </si>
  <si>
    <t>CE0000000558</t>
  </si>
  <si>
    <t>131F2D35-4E75-496D-97D5-6154A55D36F7</t>
  </si>
  <si>
    <t>Dinamica Equipamentos de Construcao Ltda</t>
  </si>
  <si>
    <t>Rodovia BR 364 nº 3834 Área de expansão Urbana</t>
  </si>
  <si>
    <t>76870-204</t>
  </si>
  <si>
    <t>Ariquemes</t>
  </si>
  <si>
    <t>BR009304</t>
  </si>
  <si>
    <t>dinamica@ariquemes.com.br</t>
  </si>
  <si>
    <t>OU=Dinamica Equipamentos de Construcao Ltda,OU=Latin America,OU=Enterprise,OU=VCE,OU=VeBiz2CustomArea,OU=AppPartition,O=ExtranetApps</t>
  </si>
  <si>
    <t>55 69 535-5490</t>
  </si>
  <si>
    <t>55 69 3535-5712</t>
  </si>
  <si>
    <t>https://www.volvoce.com/brasil/pt-br/dinamica/</t>
  </si>
  <si>
    <t>CE0000001627</t>
  </si>
  <si>
    <t>C2FE74E5-96EA-2D5C-75B3-76BF1760F3D6</t>
  </si>
  <si>
    <t>Dinamica Equipamentos de Construcao Ltda - Porto Velho</t>
  </si>
  <si>
    <t>Av. Guaporé 2426 - Lagoinha</t>
  </si>
  <si>
    <t>76.812-143</t>
  </si>
  <si>
    <t>Porto Velho</t>
  </si>
  <si>
    <t>antoniorolim@dinamicaequip.com.br</t>
  </si>
  <si>
    <t>OU=Dinamica Equipamentos de Construcao Ltda - Porto Velho,OU=Dinamica Equipamentos de Construcao Ltda,OU=Latin America,OU=Enterprise,OU=VCE,OU=VeBiz2CustomArea,OU=AppPartition,O=ExtranetApps</t>
  </si>
  <si>
    <t>55 69 3228-5304</t>
  </si>
  <si>
    <t>dinamica@dinamicaequip.com.br</t>
  </si>
  <si>
    <t>CE0000001542</t>
  </si>
  <si>
    <t>82FCE699-E4F0-A49E-CCCB-AFC3496C1DB6</t>
  </si>
  <si>
    <t>Dinamica Equipamentos de Construcao Ltda - Rio Branco</t>
  </si>
  <si>
    <t>Rodovia BR 364 nº 5309 Bairro Belo Jardim II</t>
  </si>
  <si>
    <t>69902-260</t>
  </si>
  <si>
    <t>Rio Branco</t>
  </si>
  <si>
    <t>OU=Dinamica Equipamentos de Construcao Ltda - Rio Branco,OU=Dinamica Equipamentos de Construcao Ltda,OU=Latin America,OU=Enterprise,OU=VCE,OU=VeBiz2CustomArea,OU=AppPartition,O=ExtranetApps</t>
  </si>
  <si>
    <t>68 3221-1154/1157</t>
  </si>
  <si>
    <t>B451489E-CC14-208C-590A-48F39F837755</t>
  </si>
  <si>
    <t>Direct Parts Sales</t>
  </si>
  <si>
    <t>OU=Direct Parts Sales,OU=Hub Korea Parts,OU=HUB KOREA,OU=Volvo Construction Equipment Korea Ltd,OU=APAC,OU=Enterprise,OU=VCE,OU=VeBiz2CustomArea,OU=AppPartition,O=ExtranetApps</t>
  </si>
  <si>
    <t>2F224061-97D1-5043-491B-9D9D01D3D2F1</t>
  </si>
  <si>
    <t>disabled users</t>
  </si>
  <si>
    <t>disabled 4</t>
  </si>
  <si>
    <t>disable</t>
  </si>
  <si>
    <t>VCE DISABLED USERS</t>
  </si>
  <si>
    <t>OU=disabled users,OU=Enterprise,OU=VCE,OU=VeBiz2CustomArea,OU=AppPartition,O=ExtranetApps</t>
  </si>
  <si>
    <t>CE0000000119</t>
  </si>
  <si>
    <t>4E157B7B-97C4-3CF7-DA5B-C17B25A25AC4</t>
  </si>
  <si>
    <t>Distribuidora Agrícola Guatemalteca</t>
  </si>
  <si>
    <t>Anillo Periférico 17-36 Zona 11</t>
  </si>
  <si>
    <t>Ciudad de Guatemala</t>
  </si>
  <si>
    <t>GT832726</t>
  </si>
  <si>
    <t>David Diaz</t>
  </si>
  <si>
    <t>Distribuidora Agrícola Guatemalteca - Disagro</t>
  </si>
  <si>
    <t>OU=Distribuidora Agrícola Guatemalteca,OU=Latin America,OU=Enterprise,OU=VCE,OU=VeBiz2CustomArea,OU=AppPartition,O=ExtranetApps</t>
  </si>
  <si>
    <t>ddiaz@disagro.com</t>
  </si>
  <si>
    <t>502 2474-9300</t>
  </si>
  <si>
    <t>CE0000000108</t>
  </si>
  <si>
    <t>95524670-4639-A5D4-B35A-F77F7235F1A5</t>
  </si>
  <si>
    <t>Distribuidora Megamak</t>
  </si>
  <si>
    <t>Grupo Bepensa, Calle 81-A nº645 esq Calle 100,</t>
  </si>
  <si>
    <t>Yucatan</t>
  </si>
  <si>
    <t>MX824007</t>
  </si>
  <si>
    <t>OU=Distribuidora Megamak,OU=LA (Latin America),OU=Independent RM Dealers,OU=Enterprise,OU=VCE,OU=VeBiz2CustomArea,OU=AppPartition,O=ExtranetApps</t>
  </si>
  <si>
    <t>CA9C3B23-5E11-3A13-5702-4674E5D42994</t>
  </si>
  <si>
    <t>Donghae Center</t>
  </si>
  <si>
    <t>291-4, Idho-Dong, Donghae, Kwangwon, KOREA</t>
  </si>
  <si>
    <t>240-290</t>
  </si>
  <si>
    <t>Donghae</t>
  </si>
  <si>
    <t>KR900034</t>
  </si>
  <si>
    <t>OU=Donghae Center,OU=Hub Korea Parts,OU=HUB KOREA,OU=Volvo Construction Equipment Korea Ltd,OU=APAC,OU=Enterprise,OU=VCE,OU=VeBiz2CustomArea,OU=AppPartition,O=ExtranetApps</t>
  </si>
  <si>
    <t>8233521-0438</t>
  </si>
  <si>
    <t>8233521-0402</t>
  </si>
  <si>
    <t>98770AE0-87EA-85C9-C029-3E0F1A5DCD18</t>
  </si>
  <si>
    <t>DONGHAE SANGSA</t>
  </si>
  <si>
    <t>1299, Galma-Dong, Seo-Ku, Daejun, KOREA</t>
  </si>
  <si>
    <t>302-170</t>
  </si>
  <si>
    <t>Daejun</t>
  </si>
  <si>
    <t>KR900007</t>
  </si>
  <si>
    <t>OU=DONGHAE SANGSA,OU=HUB KOREA,OU=Volvo Construction Equipment Korea Ltd,OU=APAC,OU=Enterprise,OU=VCE,OU=VeBiz2CustomArea,OU=AppPartition,O=ExtranetApps</t>
  </si>
  <si>
    <t>8242524-1450</t>
  </si>
  <si>
    <t>8242524-1407</t>
  </si>
  <si>
    <t>E98D7E4E-08FA-823B-ED2D-19953987F104</t>
  </si>
  <si>
    <t>Dongnam Junggi</t>
  </si>
  <si>
    <t>186, Bongbang-dong, Chungju-si, Chungcheongbuk-do, Korea</t>
  </si>
  <si>
    <t>380-959</t>
  </si>
  <si>
    <t>Choongju</t>
  </si>
  <si>
    <t>KR900008</t>
  </si>
  <si>
    <t>OU=Dongnam Junggi,OU=Hub Korea Parts,OU=HUB KOREA,OU=Volvo Construction Equipment Korea Ltd,OU=APAC,OU=Enterprise,OU=VCE,OU=VeBiz2CustomArea,OU=AppPartition,O=ExtranetApps</t>
  </si>
  <si>
    <t>8243845-3630</t>
  </si>
  <si>
    <t>ad2515@hanmail.net</t>
  </si>
  <si>
    <t>8243847-4206</t>
  </si>
  <si>
    <t>CE0000000758</t>
  </si>
  <si>
    <t>263B8E67-ED0E-0A9C-B534-E5DADCEED066</t>
  </si>
  <si>
    <t>Drillcon (Raj) Pvt Limited</t>
  </si>
  <si>
    <t>12-A, Ambamata Scheme, Opp. D I G Residence, Udaipur</t>
  </si>
  <si>
    <t>IN720111</t>
  </si>
  <si>
    <t>Mr Praful Mehta</t>
  </si>
  <si>
    <t>Volvo Dealer</t>
  </si>
  <si>
    <t>OU=Drillcon (Raj) Pvt Limited,OU=Volvo India Private Limited,OU=APAC,OU=Enterprise,OU=VCE,OU=VeBiz2CustomArea,OU=AppPartition,O=ExtranetApps</t>
  </si>
  <si>
    <t>0294-2430462</t>
  </si>
  <si>
    <t>drillcon@drillcon.in</t>
  </si>
  <si>
    <t>https://www.volvoce.com/india/en-in/</t>
  </si>
  <si>
    <t>5F1C1E40-1522-E0FA-061C-AA9626697DDB</t>
  </si>
  <si>
    <t>Drive Balear</t>
  </si>
  <si>
    <t>Palma de Mallorca</t>
  </si>
  <si>
    <t>OU=Drive Balear,OU=ASCENDUM MAQUINARIA SAU,OU=Europe,OU=EMEA,OU=Enterprise,OU=VCE,OU=VeBiz2CustomArea,OU=AppPartition,O=ExtranetApps</t>
  </si>
  <si>
    <t>+34 971433007</t>
  </si>
  <si>
    <t>CE0000000117</t>
  </si>
  <si>
    <t>9D7E8993-215F-496B-A063-8FE6C98AB0FB</t>
  </si>
  <si>
    <t>Ecuaire SA</t>
  </si>
  <si>
    <t>EC</t>
  </si>
  <si>
    <t>Ecuador</t>
  </si>
  <si>
    <t>Km 10,5  Vía a la Costa</t>
  </si>
  <si>
    <t>09-04-447P</t>
  </si>
  <si>
    <t>Guayaquil</t>
  </si>
  <si>
    <t>EC813047</t>
  </si>
  <si>
    <t>xhidalgo@ecuaire.com</t>
  </si>
  <si>
    <t>GUAYAQUIL</t>
  </si>
  <si>
    <t>OU=Ecuaire SA,OU=Latin America,OU=Enterprise,OU=VCE,OU=VeBiz2CustomArea,OU=AppPartition,O=ExtranetApps</t>
  </si>
  <si>
    <t>593 4 287 2085 2086</t>
  </si>
  <si>
    <t>593 4 287-2550</t>
  </si>
  <si>
    <t>https://www.volvoce.com/ecuador/es-ec/ecuaire/</t>
  </si>
  <si>
    <t>17F066CA-808F-3BEA-624F-9F9FD7E8BA01</t>
  </si>
  <si>
    <t>Ecuaire SA - Machala</t>
  </si>
  <si>
    <t>Av. 25 de Junio y Circunvalación Norte</t>
  </si>
  <si>
    <t>Machala</t>
  </si>
  <si>
    <t>OU=Ecuaire SA - Machala,OU=Ecuaire SA,OU=Latin America,OU=Enterprise,OU=VCE,OU=VeBiz2CustomArea,OU=AppPartition,O=ExtranetApps</t>
  </si>
  <si>
    <t>593 7-932679</t>
  </si>
  <si>
    <t>fquintero@ecuaire.com</t>
  </si>
  <si>
    <t>593 7 293-6016</t>
  </si>
  <si>
    <t>EEE99FDD-45B2-DDCE-086E-A4FBF3C6FD1C</t>
  </si>
  <si>
    <t>Ecuaire SA - Quito</t>
  </si>
  <si>
    <t>Av. Galo Plaza Lasso s/n y Santa Lucia</t>
  </si>
  <si>
    <t>Quito</t>
  </si>
  <si>
    <t>OU=Ecuaire SA - Quito,OU=Ecuaire SA,OU=Latin America,OU=Enterprise,OU=VCE,OU=VeBiz2CustomArea,OU=AppPartition,O=ExtranetApps</t>
  </si>
  <si>
    <t>593 2 247 5580 / 5608 / 5599</t>
  </si>
  <si>
    <t>12193C33-BCDC-C567-60DD-D673819EB539</t>
  </si>
  <si>
    <t>Egypt.</t>
  </si>
  <si>
    <t>EG</t>
  </si>
  <si>
    <t>Egypt</t>
  </si>
  <si>
    <t>OU=Egypt.,OU=Africa,OU=Int AB,OU=EMEA,OU=Enterprise,OU=VCE,OU=VeBiz2CustomArea,OU=AppPartition,O=ExtranetApps</t>
  </si>
  <si>
    <t>CE0000000072</t>
  </si>
  <si>
    <t>126D87B8-25BA-400F-AD83-E2B884D4AC03</t>
  </si>
  <si>
    <t>Elaghil Trading Co</t>
  </si>
  <si>
    <t>YE</t>
  </si>
  <si>
    <t>Yemen</t>
  </si>
  <si>
    <t>P O Box 66</t>
  </si>
  <si>
    <t>Sanaa</t>
  </si>
  <si>
    <t>YE006231</t>
  </si>
  <si>
    <t>h.azany@elaghil.com</t>
  </si>
  <si>
    <t>ELAGHIL</t>
  </si>
  <si>
    <t>OU=Elaghil Trading Co,OU=Yemen.,OU=Middle East,OU=Int AB,OU=EMEA,OU=Enterprise,OU=VCE,OU=VeBiz2CustomArea,OU=AppPartition,O=ExtranetApps</t>
  </si>
  <si>
    <t>+967 1 207 596  fax +967 1 213 380</t>
  </si>
  <si>
    <t>+967 1 207 470/1  phone +967 1 207 594/5</t>
  </si>
  <si>
    <t>http://www.elaghil.com</t>
  </si>
  <si>
    <t>5F446D7A-EE04-CC60-054E-163086AFDAD9</t>
  </si>
  <si>
    <t>Elanders</t>
  </si>
  <si>
    <t>Box 137</t>
  </si>
  <si>
    <t>435 23</t>
  </si>
  <si>
    <t>Mölnlycke</t>
  </si>
  <si>
    <t>OU=Elanders,OU=VCE,OU=VeBiz2CustomArea,OU=AppPartition,O=ExtranetApps</t>
  </si>
  <si>
    <t>+46 31 750 00 00</t>
  </si>
  <si>
    <t>CE0000001371</t>
  </si>
  <si>
    <t>B85DC2BE-5B28-97C9-A0E6-8FA67D38D3FE</t>
  </si>
  <si>
    <t>Elite Motors LTD</t>
  </si>
  <si>
    <t>GE</t>
  </si>
  <si>
    <t>Georgia</t>
  </si>
  <si>
    <t>48 Apt., 8B Kandelaki Str.</t>
  </si>
  <si>
    <t>Tbilsi</t>
  </si>
  <si>
    <t>OU=Elite Motors LTD,OU=Georgia,OU=Russia and Central Asia,OU=Int AB,OU=EMEA,OU=Enterprise,OU=VCE,OU=VeBiz2CustomArea,OU=AppPartition,O=ExtranetApps</t>
  </si>
  <si>
    <t>+ 995 77 76 96 15</t>
  </si>
  <si>
    <t>zantelidze@elitemotors.ge</t>
  </si>
  <si>
    <t>+995 32 215 50 00</t>
  </si>
  <si>
    <t>https://www.volvoce.com/europe/en/</t>
  </si>
  <si>
    <t>438BEC2D-3B88-853A-19CE-5E60F68E5B42</t>
  </si>
  <si>
    <t>EMBTP Vocational Training</t>
  </si>
  <si>
    <t>MA</t>
  </si>
  <si>
    <t>Morocco</t>
  </si>
  <si>
    <t>City of Settat</t>
  </si>
  <si>
    <t>Settat</t>
  </si>
  <si>
    <t>OU=EMBTP Vocational Training,OU=Morocco.,OU=Africa,OU=Int AB,OU=EMEA,OU=Enterprise,OU=VCE,OU=VeBiz2CustomArea,OU=AppPartition,O=ExtranetApps</t>
  </si>
  <si>
    <t>6EA49994-0FF6-8044-56ED-28392FE8B2E6</t>
  </si>
  <si>
    <t>EMEA</t>
  </si>
  <si>
    <t>XJ900001</t>
  </si>
  <si>
    <t>ABG Pavers|Articulated Haulers|Backhoe Loaders|Compact Equipment|Compact Excavators|Compact Wheel Loaders|Crawler Excavators|Large Asphalt Compactors|Motor Graders|Small Asphalt Compactors|Small Soil Compactors|Wheel Loaders|Wheeled Excavators</t>
  </si>
  <si>
    <t>OU=EMEA,OU=Enterprise,OU=VCE,OU=VeBiz2CustomArea,OU=AppPartition,O=ExtranetApps</t>
  </si>
  <si>
    <t>E533929D-933D-DD3E-0F06-9CDC5B827CAD</t>
  </si>
  <si>
    <t>EMEA - INACTIVE COMPANIES</t>
  </si>
  <si>
    <t>123 National Service Rd</t>
  </si>
  <si>
    <t>OU=EMEA - INACTIVE COMPANIES,OU=EMEA,OU=Enterprise,OU=VCE,OU=VeBiz2CustomArea,OU=AppPartition,O=ExtranetApps</t>
  </si>
  <si>
    <t>336-999-9999</t>
  </si>
  <si>
    <t>CE0000001288</t>
  </si>
  <si>
    <t>4592777A-B67D-4481-7E00-CBE1084BA81F</t>
  </si>
  <si>
    <t>Encore Heavy Machinery Pvt Ltd</t>
  </si>
  <si>
    <t>Plot No 549 A, 4th Phase</t>
  </si>
  <si>
    <t>560 058</t>
  </si>
  <si>
    <t>Bangalore</t>
  </si>
  <si>
    <t>IN324809</t>
  </si>
  <si>
    <t>ABG Pavers|Articulated Haulers|Crawler Excavators|Large Asphalt Compactors|Large Soil Compactors</t>
  </si>
  <si>
    <t>OU=Encore Heavy Machinery Pvt Ltd,OU=Volvo India Private Limited,OU=APAC,OU=Enterprise,OU=VCE,OU=VeBiz2CustomArea,OU=AppPartition,O=ExtranetApps</t>
  </si>
  <si>
    <t>vinayak@encorece.in</t>
  </si>
  <si>
    <t>+91 80 28364568</t>
  </si>
  <si>
    <t>http://www.encorece.in/</t>
  </si>
  <si>
    <t>11111111-1111-1111-1111-111111111111</t>
  </si>
  <si>
    <t>Av. De Hunderenveld 10</t>
  </si>
  <si>
    <t>OU=Enterprise,OU=VCE,OU=VeBiz2CustomArea,OU=AppPartition,O=ExtranetApps</t>
  </si>
  <si>
    <t>123-456-7890</t>
  </si>
  <si>
    <t>www.volvoce.com</t>
  </si>
  <si>
    <t>D77D46F5-06B5-FC25-90DC-A46955912582</t>
  </si>
  <si>
    <t>EPG</t>
  </si>
  <si>
    <t>Unknown</t>
  </si>
  <si>
    <t>Material Transfer Vehicles</t>
  </si>
  <si>
    <t>OU=EPG,OU=Australia and Papua New Guinea,OU=Oceania,OU=APAC,OU=Enterprise,OU=VCE,OU=VeBiz2CustomArea,OU=AppPartition,O=ExtranetApps</t>
  </si>
  <si>
    <t>780CC9F8-B0BD-A21C-DA08-388933FA22ED</t>
  </si>
  <si>
    <t>Equatorial Business Group - Awassa</t>
  </si>
  <si>
    <t>ET</t>
  </si>
  <si>
    <t>Ethiopia</t>
  </si>
  <si>
    <t>Around Mobil Fuel Station</t>
  </si>
  <si>
    <t>Awassa</t>
  </si>
  <si>
    <t xml:space="preserve">ET004623    </t>
  </si>
  <si>
    <t>OU=Equatorial Business Group - Awassa,OU=Equatorial Business Group Pvt Ltd Co,OU=Ethiopia.,OU=Africa,OU=Int AB,OU=EMEA,OU=Enterprise,OU=VCE,OU=VeBiz2CustomArea,OU=AppPartition,O=ExtranetApps</t>
  </si>
  <si>
    <t>+251-46-220 2115</t>
  </si>
  <si>
    <t>+251-46-220 2087</t>
  </si>
  <si>
    <t>http://www.volvo.com/dealers/en-gb/ebg</t>
  </si>
  <si>
    <t>C3364AA7-E420-2380-D012-1968960A8D43</t>
  </si>
  <si>
    <t>Equatorial Business Group - Bahir Dar</t>
  </si>
  <si>
    <t>Gebeya Area</t>
  </si>
  <si>
    <t>Bahir Dar</t>
  </si>
  <si>
    <t>OU=Equatorial Business Group - Bahir Dar,OU=Equatorial Business Group Pvt Ltd Co,OU=Ethiopia.,OU=Africa,OU=Int AB,OU=EMEA,OU=Enterprise,OU=VCE,OU=VeBiz2CustomArea,OU=AppPartition,O=ExtranetApps</t>
  </si>
  <si>
    <t>+251-58-220 5857</t>
  </si>
  <si>
    <t>+251-58-220 1188</t>
  </si>
  <si>
    <t>8C96EFC0-6238-F7B3-7E9D-8D0227ED1C61</t>
  </si>
  <si>
    <t>Equatorial Business Group - Dire Dawa</t>
  </si>
  <si>
    <t>Cazira</t>
  </si>
  <si>
    <t>Dire Dawa</t>
  </si>
  <si>
    <t>OU=Equatorial Business Group - Dire Dawa,OU=Equatorial Business Group Pvt Ltd Co,OU=Ethiopia.,OU=Africa,OU=Int AB,OU=EMEA,OU=Enterprise,OU=VCE,OU=VeBiz2CustomArea,OU=AppPartition,O=ExtranetApps</t>
  </si>
  <si>
    <t>F8E3ED4A-14E5-E333-284C-6E492C6D1C92</t>
  </si>
  <si>
    <t>Equatorial Business Group - Jimma</t>
  </si>
  <si>
    <t>Kulo Ber</t>
  </si>
  <si>
    <t>Jimma</t>
  </si>
  <si>
    <t>OU=Equatorial Business Group - Jimma,OU=Equatorial Business Group Pvt Ltd Co,OU=Ethiopia.,OU=Africa,OU=Int AB,OU=EMEA,OU=Enterprise,OU=VCE,OU=VeBiz2CustomArea,OU=AppPartition,O=ExtranetApps</t>
  </si>
  <si>
    <t>+251-47-111 5884</t>
  </si>
  <si>
    <t>8FDB9382-3F69-536A-B335-206A4B07A7D7</t>
  </si>
  <si>
    <t>Equatorial Business Group - Nazareth</t>
  </si>
  <si>
    <t>Nur Gebeya</t>
  </si>
  <si>
    <t>Nazareth</t>
  </si>
  <si>
    <t>OU=Equatorial Business Group - Nazareth,OU=Equatorial Business Group Pvt Ltd Co,OU=Ethiopia.,OU=Africa,OU=Int AB,OU=EMEA,OU=Enterprise,OU=VCE,OU=VeBiz2CustomArea,OU=AppPartition,O=ExtranetApps</t>
  </si>
  <si>
    <t>CE0000000067</t>
  </si>
  <si>
    <t>6E479C1A-D04A-462C-BB39-BE132F8575F4</t>
  </si>
  <si>
    <t>Equatorial Business Group Pvt Ltd Co</t>
  </si>
  <si>
    <t>P O Box 8964</t>
  </si>
  <si>
    <t>Addis Ababa</t>
  </si>
  <si>
    <t>Dealer HQ</t>
  </si>
  <si>
    <t>OU=Equatorial Business Group Pvt Ltd Co,OU=Ethiopia.,OU=Africa,OU=Int AB,OU=EMEA,OU=Enterprise,OU=VCE,OU=VeBiz2CustomArea,OU=AppPartition,O=ExtranetApps</t>
  </si>
  <si>
    <t>+251 1 42 21 48</t>
  </si>
  <si>
    <t>+251 1 42 49 55</t>
  </si>
  <si>
    <t>CE0000001390</t>
  </si>
  <si>
    <t>643DD4E4-EB80-06E8-5FA0-797F7077FC8B</t>
  </si>
  <si>
    <t>Escandinavia Del Plata SA</t>
  </si>
  <si>
    <t>Ruta Panamericana Km 33.600, Colectora Escobar Oeste nº 1689 Área de Promoción El Triângulo</t>
  </si>
  <si>
    <t>Buenos Aires</t>
  </si>
  <si>
    <t>OU=Escandinavia Del Plata SA,OU=Latin America,OU=Enterprise,OU=VCE,OU=VeBiz2CustomArea,OU=AppPartition,O=ExtranetApps</t>
  </si>
  <si>
    <t>54 0348-867-7200</t>
  </si>
  <si>
    <t>consultas@escandinavia-arg.com</t>
  </si>
  <si>
    <t>54 0348 867-7200</t>
  </si>
  <si>
    <t>https://www.volvoce.com/argentina/es-ar/escandinavia/</t>
  </si>
  <si>
    <t>B814909F-CDE3-6628-95D7-6D21402A9DE1</t>
  </si>
  <si>
    <t>Escandinavia Del Plata SA - Chubut</t>
  </si>
  <si>
    <t>Ruta 26 – Km 1 Comodoro Rivadavia</t>
  </si>
  <si>
    <t>Chubut</t>
  </si>
  <si>
    <t>Agente oficial – Chubut</t>
  </si>
  <si>
    <t>OU=Escandinavia Del Plata SA - Chubut,OU=Escandinavia Del Plata SA,OU=Latin America,OU=Enterprise,OU=VCE,OU=VeBiz2CustomArea,OU=AppPartition,O=ExtranetApps</t>
  </si>
  <si>
    <t>54 297 406-3600</t>
  </si>
  <si>
    <t>3C3F86C2-F8CC-5157-9EC2-8078AC0F3BB7</t>
  </si>
  <si>
    <t>Escandinavia Del Plata SA - Cordoba</t>
  </si>
  <si>
    <t>Juan B.Justo 4956</t>
  </si>
  <si>
    <t>Cordoba</t>
  </si>
  <si>
    <t>Agente oficial – Cordoba</t>
  </si>
  <si>
    <t>OU=Escandinavia Del Plata SA - Cordoba,OU=Escandinavia Del Plata SA,OU=Latin America,OU=Enterprise,OU=VCE,OU=VeBiz2CustomArea,OU=AppPartition,O=ExtranetApps</t>
  </si>
  <si>
    <t>54 351 470-1515</t>
  </si>
  <si>
    <t>842FF2A9-B191-8DB2-B11C-41383B7641EB</t>
  </si>
  <si>
    <t>Escandinavia Del Plata SA - Misiones</t>
  </si>
  <si>
    <t>Avenida Maipu 2454 3300</t>
  </si>
  <si>
    <t>Misiones</t>
  </si>
  <si>
    <t>Agente oficial – Misiones</t>
  </si>
  <si>
    <t>OU=Escandinavia Del Plata SA - Misiones,OU=Escandinavia Del Plata SA,OU=Latin America,OU=Enterprise,OU=VCE,OU=VeBiz2CustomArea,OU=AppPartition,O=ExtranetApps</t>
  </si>
  <si>
    <t>54 376 4431055</t>
  </si>
  <si>
    <t>54 376 443-1033</t>
  </si>
  <si>
    <t>CE0000001636</t>
  </si>
  <si>
    <t>E89B6B1E-BE0F-0A10-D347-3C8EDBECF449</t>
  </si>
  <si>
    <t>Escandinavia Del Plata SA - Neuquén</t>
  </si>
  <si>
    <t>Perticone 1631</t>
  </si>
  <si>
    <t>Neuquén</t>
  </si>
  <si>
    <t>Agente oficial - Neuquén</t>
  </si>
  <si>
    <t>OU=Escandinavia Del Plata SA - Neuquén,OU=Escandinavia Del Plata SA,OU=Latin America,OU=Enterprise,OU=VCE,OU=VeBiz2CustomArea,OU=AppPartition,O=ExtranetApps</t>
  </si>
  <si>
    <t>54 299 440-3034 / 3199</t>
  </si>
  <si>
    <t>304C077E-E0C0-ED6A-3118-2E2866A39231</t>
  </si>
  <si>
    <t>Escandinavia Del Plata SA - Neuquén (1)</t>
  </si>
  <si>
    <t>Felix San Martin 1.764</t>
  </si>
  <si>
    <t>OU=Escandinavia Del Plata SA - Neuquén (1),OU=Escandinavia Del Plata SA,OU=Latin America,OU=Enterprise,OU=VCE,OU=VeBiz2CustomArea,OU=AppPartition,O=ExtranetApps</t>
  </si>
  <si>
    <t>54 299 443-3753</t>
  </si>
  <si>
    <t>CE0000000666</t>
  </si>
  <si>
    <t>9E71081A-8BA2-6DB8-7925-FE8C33902098</t>
  </si>
  <si>
    <t>Escandinavia Del Plata SA - Rosario</t>
  </si>
  <si>
    <t>Avenida Paraguay 2222</t>
  </si>
  <si>
    <t>Agente oficial - Salta</t>
  </si>
  <si>
    <t>OU=Escandinavia Del Plata SA - Rosario,OU=Escandinavia Del Plata SA,OU=Latin America,OU=Enterprise,OU=VCE,OU=VeBiz2CustomArea,OU=AppPartition,O=ExtranetApps</t>
  </si>
  <si>
    <t xml:space="preserve">+54 (387) 4222205 </t>
  </si>
  <si>
    <t>9BCA780C-7667-DD8F-1B16-4084A719C721</t>
  </si>
  <si>
    <t>Escandinavia Del Plata SA - Salta</t>
  </si>
  <si>
    <t>Agente oficial – Salta</t>
  </si>
  <si>
    <t>OU=Escandinavia Del Plata SA - Salta,OU=Escandinavia Del Plata SA,OU=Latin America,OU=Enterprise,OU=VCE,OU=VeBiz2CustomArea,OU=AppPartition,O=ExtranetApps</t>
  </si>
  <si>
    <t>54 387 422-2205</t>
  </si>
  <si>
    <t>DEA00262-0EA8-69E6-F14C-6EEBC55E0C76</t>
  </si>
  <si>
    <t>Escandinavia Del Plata SA - San Juan</t>
  </si>
  <si>
    <t>Maurin s/n (Ruta 40 sur), Pocito</t>
  </si>
  <si>
    <t>San Juan</t>
  </si>
  <si>
    <t>Agente oficial – San Juan</t>
  </si>
  <si>
    <t>OU=Escandinavia Del Plata SA - San Juan,OU=Escandinavia Del Plata SA,OU=Latin America,OU=Enterprise,OU=VCE,OU=VeBiz2CustomArea,OU=AppPartition,O=ExtranetApps</t>
  </si>
  <si>
    <t>54 264 405-7698</t>
  </si>
  <si>
    <t>AE8E3B67-5591-DB1D-0FA1-4998D56ADA07</t>
  </si>
  <si>
    <t>Escandinavia Del Plata SA - Santa Fe</t>
  </si>
  <si>
    <t>Eva Perón 8603</t>
  </si>
  <si>
    <t>Santa Fe</t>
  </si>
  <si>
    <t>Agente oficial – Santa Fe</t>
  </si>
  <si>
    <t>OU=Escandinavia Del Plata SA - Santa Fe,OU=Escandinavia Del Plata SA,OU=Latin America,OU=Enterprise,OU=VCE,OU=VeBiz2CustomArea,OU=AppPartition,O=ExtranetApps</t>
  </si>
  <si>
    <t>54 341 451-2600</t>
  </si>
  <si>
    <t>CE0000001703</t>
  </si>
  <si>
    <t>4EEF366E-DC10-755D-B2D0-D67275278ABE</t>
  </si>
  <si>
    <t>Escandinavia Del Plata SA - Tucumán</t>
  </si>
  <si>
    <t>Av. Circunvalación Km. 1299</t>
  </si>
  <si>
    <t>Tucumán</t>
  </si>
  <si>
    <t>Agente oficial – Tucumán</t>
  </si>
  <si>
    <t>OU=Escandinavia Del Plata SA - Tucumán,OU=Escandinavia Del Plata SA,OU=Latin America,OU=Enterprise,OU=VCE,OU=VeBiz2CustomArea,OU=AppPartition,O=ExtranetApps</t>
  </si>
  <si>
    <t>54 381 400-4132</t>
  </si>
  <si>
    <t>CE0000000122</t>
  </si>
  <si>
    <t>EC0D4EF4-3E58-F811-8396-3D2A82614FB7</t>
  </si>
  <si>
    <t>Escandinavia Del Plata SA - Uruguay</t>
  </si>
  <si>
    <t>UY</t>
  </si>
  <si>
    <t>Uruguay</t>
  </si>
  <si>
    <t>Juan Burghi, 2600</t>
  </si>
  <si>
    <t>Montevideo – Uruguay</t>
  </si>
  <si>
    <t>Felipe Maclaughlin</t>
  </si>
  <si>
    <t>MONTEVIDEO</t>
  </si>
  <si>
    <t>OU=Escandinavia Del Plata SA - Uruguay,OU=Escandinavia Del Plata SA,OU=Latin America,OU=Enterprise,OU=VCE,OU=VeBiz2CustomArea,OU=AppPartition,O=ExtranetApps</t>
  </si>
  <si>
    <t>+5982 3045707</t>
  </si>
  <si>
    <t>infouruguay@escandinavia-arg.com</t>
  </si>
  <si>
    <t>+598 2313 0800</t>
  </si>
  <si>
    <t>CE0000000988</t>
  </si>
  <si>
    <t>B6CEA899-BF76-F402-4055-2A30DA4A88E6</t>
  </si>
  <si>
    <t>ESDEE Solutech</t>
  </si>
  <si>
    <t>322, Officer Campus Extension, Vaishali Nagar,</t>
  </si>
  <si>
    <t>Jaipur</t>
  </si>
  <si>
    <t>OU=ESDEE Solutech,OU=Volvo India Private Limited,OU=APAC,OU=Enterprise,OU=VCE,OU=VeBiz2CustomArea,OU=AppPartition,O=ExtranetApps</t>
  </si>
  <si>
    <t>Op.dawar@esdeesolutech.net</t>
  </si>
  <si>
    <t>+91 96360 76000 96360 75111</t>
  </si>
  <si>
    <t>http://www.volvo.com/dealers/en-sg/ESDEE/homepage.htm</t>
  </si>
  <si>
    <t>DFC2B3AF-3296-EAD4-DFED-7ADBEDF5741A</t>
  </si>
  <si>
    <t>Eskilstuna Customer Centre</t>
  </si>
  <si>
    <t>Bolindervägen 100</t>
  </si>
  <si>
    <t>SE-63185</t>
  </si>
  <si>
    <t>OU=Eskilstuna Customer Centre,OU=Europe,OU=EMEA,OU=Enterprise,OU=VCE,OU=VeBiz2CustomArea,OU=AppPartition,O=ExtranetApps</t>
  </si>
  <si>
    <t>E103AE1E-DFF8-D58F-7E26-82A259E6625F</t>
  </si>
  <si>
    <t>Ethiopia.</t>
  </si>
  <si>
    <t>OU=Ethiopia.,OU=Africa,OU=Int AB,OU=EMEA,OU=Enterprise,OU=VCE,OU=VeBiz2CustomArea,OU=AppPartition,O=ExtranetApps</t>
  </si>
  <si>
    <t>CE0000000587</t>
  </si>
  <si>
    <t>E126A7EB-81FB-ED29-F484-ED3F01F0420E</t>
  </si>
  <si>
    <t>ETS</t>
  </si>
  <si>
    <t>UA</t>
  </si>
  <si>
    <t>Ukraine</t>
  </si>
  <si>
    <t>03680 20/1-A, Okruzhnaya doroga</t>
  </si>
  <si>
    <t>Kramatorsk</t>
  </si>
  <si>
    <t>UA407429</t>
  </si>
  <si>
    <t>UKRAINE</t>
  </si>
  <si>
    <t>OU=ETS,OU=Ukraine.,OU=Russia and Central Asia,OU=Int AB,OU=EMEA,OU=Enterprise,OU=VCE,OU=VeBiz2CustomArea,OU=AppPartition,O=ExtranetApps</t>
  </si>
  <si>
    <t>+380 626 45 23 76</t>
  </si>
  <si>
    <t>info@ets-group.com.ua</t>
  </si>
  <si>
    <t>0 800 300 771</t>
  </si>
  <si>
    <t>http://ets-group.com.ua/</t>
  </si>
  <si>
    <t>77FF3B8A-2F9A-10C3-D843-328195803B55</t>
  </si>
  <si>
    <t>Ets DE TOURRIS</t>
  </si>
  <si>
    <t>RE</t>
  </si>
  <si>
    <t>Reunion</t>
  </si>
  <si>
    <t>Route Nationale 1, La Poncetière, BP 154</t>
  </si>
  <si>
    <t>ST PAUL</t>
  </si>
  <si>
    <t>FR262790</t>
  </si>
  <si>
    <t>Articulated Haulers|Backhoe Loaders|Compact Equipment|Compact Excavators|Compact Wheel Loaders|Crawler Excavators|Large Asphalt Compactors|Large Soil Compactors|Motor Graders|Skidsteer Loaders|Small Asphalt Compactors|Small Soil Compactors|Wheel Loaders</t>
  </si>
  <si>
    <t>Reunion is in the Indian Ocean</t>
  </si>
  <si>
    <t>OU=Ets DE TOURRIS,OU=Volvo Construction Equipment Europe SAS - Dealer HQ,OU=Europe,OU=EMEA,OU=Enterprise,OU=VCE,OU=VeBiz2CustomArea,OU=AppPartition,O=ExtranetApps</t>
  </si>
  <si>
    <t>0262 45 34 75</t>
  </si>
  <si>
    <t>detourris@wanadoo.fr</t>
  </si>
  <si>
    <t>0262 45 34 64</t>
  </si>
  <si>
    <t>CE0000001379</t>
  </si>
  <si>
    <t>EE4E50DB-6200-FF63-0128-BF050D5C98DE</t>
  </si>
  <si>
    <t>Euipos Y Accesorios S.A</t>
  </si>
  <si>
    <t>rotonda Cristo Rey. 150 Vrs Arriba Edificio RAMAC</t>
  </si>
  <si>
    <t>OU=Euipos Y Accesorios S.A,OU=LA (Latin America),OU=Independent RM Dealers,OU=Enterprise,OU=VCE,OU=VeBiz2CustomArea,OU=AppPartition,O=ExtranetApps</t>
  </si>
  <si>
    <t>505 267 3704</t>
  </si>
  <si>
    <t>18EB6A88-1C26-4AB1-BB48-F4D592DC50C5</t>
  </si>
  <si>
    <t>Eurenov SNOM</t>
  </si>
  <si>
    <t>B.P. 2013</t>
  </si>
  <si>
    <t>Chaumont Cedex</t>
  </si>
  <si>
    <t>OU=Eurenov SNOM,OU=Renovators,OU=Europe,OU=EMEA,OU=Enterprise,OU=VCE,OU=VeBiz2CustomArea,OU=AppPartition,O=ExtranetApps</t>
  </si>
  <si>
    <t>0033 3 250 396 07</t>
  </si>
  <si>
    <t>296E7D3C-5245-C389-1E69-29A45DD4BCB3</t>
  </si>
  <si>
    <t>Europe</t>
  </si>
  <si>
    <t>OU=Europe,OU=EMEA,OU=Enterprise,OU=VCE,OU=VeBiz2CustomArea,OU=AppPartition,O=ExtranetApps</t>
  </si>
  <si>
    <t>4A5B0254-7DBF-44A9-AC46-3A51B5769509</t>
  </si>
  <si>
    <t>Europe Public</t>
  </si>
  <si>
    <t>EuropePublicAddr1</t>
  </si>
  <si>
    <t>BE900002</t>
  </si>
  <si>
    <t>EUROPEPUBLIC</t>
  </si>
  <si>
    <t>OU=Europe Public,OU=Europe,OU=EMEA,OU=Enterprise,OU=VCE,OU=VeBiz2CustomArea,OU=AppPartition,O=ExtranetApps</t>
  </si>
  <si>
    <t>CE0000001306</t>
  </si>
  <si>
    <t>D384EF7C-683A-AFA8-8F2A-5C8C91308F85</t>
  </si>
  <si>
    <t>EVOCON d.o.o. - Montenegro</t>
  </si>
  <si>
    <t>Montenegro</t>
  </si>
  <si>
    <t>Bratstva I jedinstva br.11</t>
  </si>
  <si>
    <t>Podgorica</t>
  </si>
  <si>
    <t>Dejan Djordjevic</t>
  </si>
  <si>
    <t>OU=EVOCON d.o.o. - Montenegro,OU=EVOCON d.o.o. - Serbia,OU=Europe,OU=EMEA,OU=Enterprise,OU=VCE,OU=VeBiz2CustomArea,OU=AppPartition,O=ExtranetApps</t>
  </si>
  <si>
    <t>+382 20 602 885</t>
  </si>
  <si>
    <t>office@evocon.me</t>
  </si>
  <si>
    <t>+382 68 853 710</t>
  </si>
  <si>
    <t>http://www.evocon.rs/</t>
  </si>
  <si>
    <t>CE0000001474</t>
  </si>
  <si>
    <t>EBD43BE4-51B6-E04B-DA02-A1A0D3E459BE</t>
  </si>
  <si>
    <t>EVOCON d.o.o. - Serbia</t>
  </si>
  <si>
    <t>RS</t>
  </si>
  <si>
    <t>Republic of Serbia</t>
  </si>
  <si>
    <t>Banatska 28v, Zemun</t>
  </si>
  <si>
    <t>Belgrade</t>
  </si>
  <si>
    <t>OU=EVOCON d.o.o. - Serbia,OU=Europe,OU=EMEA,OU=Enterprise,OU=VCE,OU=VeBiz2CustomArea,OU=AppPartition,O=ExtranetApps</t>
  </si>
  <si>
    <t>office@evocon.rs</t>
  </si>
  <si>
    <t>+381 11 375 08 08</t>
  </si>
  <si>
    <t>CE0000001646</t>
  </si>
  <si>
    <t>7E4CA56C-F51E-4CCF-9A27-95C5A6E973D7</t>
  </si>
  <si>
    <t>Ewald Schultes Nachf GmbH</t>
  </si>
  <si>
    <t>Tretenbach</t>
  </si>
  <si>
    <t>Siegen</t>
  </si>
  <si>
    <t>DE323157</t>
  </si>
  <si>
    <t>SIEGEN</t>
  </si>
  <si>
    <t>OU=Ewald Schultes Nachf GmbH,OU=Swecon Baumaschinen GmbH – HV,OU=Volvo Construction Equipment Europe GmbH,OU=Europe,OU=EMEA,OU=Enterprise,OU=VCE,OU=VeBiz2CustomArea,OU=AppPartition,O=ExtranetApps</t>
  </si>
  <si>
    <t>0049 (0) 271 35 08 25</t>
  </si>
  <si>
    <t>w.schmitz@esnsiegen.de</t>
  </si>
  <si>
    <t>0049 (0) 271 35 08 0</t>
  </si>
  <si>
    <t>http://www.schultes-baumaschinen.de</t>
  </si>
  <si>
    <t>F07C5690-8A0A-4347-B299-2C599B2C202A</t>
  </si>
  <si>
    <t>Exmain S A</t>
  </si>
  <si>
    <t>Pol. Ind. De Asipo, Parcela 32</t>
  </si>
  <si>
    <t>Coruno Llanera (Asturias)</t>
  </si>
  <si>
    <t xml:space="preserve">ES321027    </t>
  </si>
  <si>
    <t>OVIEDO</t>
  </si>
  <si>
    <t>OU=Exmain S A,OU=ASCENDUM MAQUINARIA SAU,OU=Europe,OU=EMEA,OU=Enterprise,OU=VCE,OU=VeBiz2CustomArea,OU=AppPartition,O=ExtranetApps</t>
  </si>
  <si>
    <t>0034 (0) 985 26 12 49</t>
  </si>
  <si>
    <t>exmaina@infonegocio.com</t>
  </si>
  <si>
    <t>0034 (0) 985 98 00 04</t>
  </si>
  <si>
    <t>800C03AB-3CB6-4767-A392-2C0CC9FEF62F</t>
  </si>
  <si>
    <t>Exmain S A Coruno Llanera</t>
  </si>
  <si>
    <t>Parcela 11 B</t>
  </si>
  <si>
    <t>Oviedo - Exmain</t>
  </si>
  <si>
    <t>OU=Exmain S A Coruno Llanera,OU=Exmain S A,OU=ASCENDUM MAQUINARIA SAU,OU=Europe,OU=EMEA,OU=Enterprise,OU=VCE,OU=VeBiz2CustomArea,OU=AppPartition,O=ExtranetApps</t>
  </si>
  <si>
    <t>CE0000001055</t>
  </si>
  <si>
    <t>62BBCCC3-32C8-4452-9F83-DEB8688511E1</t>
  </si>
  <si>
    <t>Exmain S A Onzonilla</t>
  </si>
  <si>
    <t>Poligono Industrial de León - Parcela M-74 </t>
  </si>
  <si>
    <t>Onzonilla (Leon)</t>
  </si>
  <si>
    <t>LEON</t>
  </si>
  <si>
    <t>Leon - Exmain</t>
  </si>
  <si>
    <t>OU=Exmain S A Onzonilla,OU=Exmain S A,OU=ASCENDUM MAQUINARIA SAU,OU=Europe,OU=EMEA,OU=Enterprise,OU=VCE,OU=VeBiz2CustomArea,OU=AppPartition,O=ExtranetApps</t>
  </si>
  <si>
    <t>0034 (0) 987 84 93 02</t>
  </si>
  <si>
    <t>exmainal@infonegocio.com</t>
  </si>
  <si>
    <t>0034 (0) 987 84 93 00</t>
  </si>
  <si>
    <t>CE0000001103</t>
  </si>
  <si>
    <t>E1BB524E-3484-2369-A82E-94EBDD571D75</t>
  </si>
  <si>
    <t>Explore Earth Movers P. ltd</t>
  </si>
  <si>
    <t>NP</t>
  </si>
  <si>
    <t>Nepal</t>
  </si>
  <si>
    <t>PanchaKanya Bhawan Krishna Galli</t>
  </si>
  <si>
    <t>Lalitpur</t>
  </si>
  <si>
    <t>Articulated Haulers|Backhoe Loaders|Blaw-Knox Pavers|Compact Equipment|Compact Excavators|Compact Wheel Loaders|Crawler Excavators|Large Asphalt Compactors|Large Soil Compactors|Material Transfer Vehicles|Milling Equipment|Motor Graders|Road Wideners|Skidsteer Loaders|Small Asphalt Compactors|Small Soil Compactors|Wheel Loaders|Wheeled Excavators</t>
  </si>
  <si>
    <t>Explore Earth Movers</t>
  </si>
  <si>
    <t>OU=Explore Earth Movers P. ltd,OU=APAC,OU=Enterprise,OU=VCE,OU=VeBiz2CustomArea,OU=AppPartition,O=ExtranetApps</t>
  </si>
  <si>
    <t>00977-5526529</t>
  </si>
  <si>
    <t>Sushil@exploreintl.com.np</t>
  </si>
  <si>
    <t>00977-5526551</t>
  </si>
  <si>
    <t>89ADC859-593E-818F-30B0-02013DD7947E</t>
  </si>
  <si>
    <t>Explore Earth Movers Pvt. Ltd</t>
  </si>
  <si>
    <t>Panchakanya Bhawan, Krishna Galli, Lalitpur</t>
  </si>
  <si>
    <t>Articulated Haulers|Compact Equipment|Compact Excavators|Compact Wheel Loaders|Crawler Excavators|Motor Graders|Skidsteer Loaders|Wheel Loaders</t>
  </si>
  <si>
    <t>OU=Explore Earth Movers Pvt. Ltd,OU=Volvo East Asia Pte Ltd,OU=APAC,OU=Enterprise,OU=VCE,OU=VeBiz2CustomArea,OU=AppPartition,O=ExtranetApps</t>
  </si>
  <si>
    <t>earthmovers@exploreintl.com.np</t>
  </si>
  <si>
    <t>00977 1 5526551</t>
  </si>
  <si>
    <t>BC3ACF16-F356-D1DC-69CA-87EF1D13896D</t>
  </si>
  <si>
    <t>External-AG</t>
  </si>
  <si>
    <t>CH</t>
  </si>
  <si>
    <t>Switzerland</t>
  </si>
  <si>
    <t>Riedthofstrasse 100</t>
  </si>
  <si>
    <t>Regensdorf</t>
  </si>
  <si>
    <t>OU=External-AG,OU=Robert Aebi AG,OU=Volvo Construction Equipment Europe GmbH,OU=Europe,OU=EMEA,OU=Enterprise,OU=VCE,OU=VeBiz2CustomArea,OU=AppPartition,O=ExtranetApps</t>
  </si>
  <si>
    <t>2CA24A04-C670-7928-3807-B1B3C068040C</t>
  </si>
  <si>
    <t>External-GMBH</t>
  </si>
  <si>
    <t>Engelberg 1</t>
  </si>
  <si>
    <t>Achstetten</t>
  </si>
  <si>
    <t>OU=External-GMBH,OU=Robert Aebi GmbH,OU=Robert Aebi AG,OU=Volvo Construction Equipment Europe GmbH,OU=Europe,OU=EMEA,OU=Enterprise,OU=VCE,OU=VeBiz2CustomArea,OU=AppPartition,O=ExtranetApps</t>
  </si>
  <si>
    <t>07392 96 53 0</t>
  </si>
  <si>
    <t>CE0000001865</t>
  </si>
  <si>
    <t>12CFF576-377C-5D93-47C7-F299A3CEC3C3</t>
  </si>
  <si>
    <t>FALCON LCC</t>
  </si>
  <si>
    <t>Arabkir 39 1/3, 0037 Yerevan</t>
  </si>
  <si>
    <t>YEREVAN</t>
  </si>
  <si>
    <t>OU=FALCON LCC,OU=Armenia,OU=Russia and Central Asia,OU=Int AB,OU=EMEA,OU=Enterprise,OU=VCE,OU=VeBiz2CustomArea,OU=AppPartition,O=ExtranetApps</t>
  </si>
  <si>
    <t>falconyerevan@gmail.com</t>
  </si>
  <si>
    <t>+374 94 048131</t>
  </si>
  <si>
    <t>CE0000000640</t>
  </si>
  <si>
    <t>832f22fc-a988-4449-a405-c52b1722162b</t>
  </si>
  <si>
    <t>Faris Machinery Company - Colorado Springs</t>
  </si>
  <si>
    <t>2269 Commercial Blvd.</t>
  </si>
  <si>
    <t>COLORADO SPRINGS</t>
  </si>
  <si>
    <t>XJ900017</t>
  </si>
  <si>
    <t>OU=Faris Machinery Company - Colorado Springs,OU=Faris Machinery Company HQ,OU=RM (NA),OU=Independent RM Dealers,OU=Enterprise,OU=VCE,OU=VeBiz2CustomArea,OU=AppPartition,O=ExtranetApps</t>
  </si>
  <si>
    <t>(719) 527-1019</t>
  </si>
  <si>
    <t>(719) 527-1016</t>
  </si>
  <si>
    <t>http://www.farismachinery.com/</t>
  </si>
  <si>
    <t>CE0000000554</t>
  </si>
  <si>
    <t>a41f815c-3e07-45d7-b3a0-304ac482dc0a</t>
  </si>
  <si>
    <t>Faris Machinery Company - Commerce City</t>
  </si>
  <si>
    <t>5770 East 77th Ave.</t>
  </si>
  <si>
    <t>COMMERCE CITY</t>
  </si>
  <si>
    <t>OU=Faris Machinery Company - Commerce City,OU=Faris Machinery Company HQ,OU=RM (NA),OU=Independent RM Dealers,OU=Enterprise,OU=VCE,OU=VeBiz2CustomArea,OU=AppPartition,O=ExtranetApps</t>
  </si>
  <si>
    <t>(303) 287-9273</t>
  </si>
  <si>
    <t>(303) 289-5743</t>
  </si>
  <si>
    <t>CE0000001621</t>
  </si>
  <si>
    <t>dee3589a-3d85-40d7-889a-7b300444254f</t>
  </si>
  <si>
    <t>Faris Machinery Company - Grand Junction</t>
  </si>
  <si>
    <t>772 Valley Court</t>
  </si>
  <si>
    <t>GRAND JUNCTION</t>
  </si>
  <si>
    <t>OU=Faris Machinery Company - Grand Junction,OU=Faris Machinery Company HQ,OU=RM (NA),OU=Independent RM Dealers,OU=Enterprise,OU=VCE,OU=VeBiz2CustomArea,OU=AppPartition,O=ExtranetApps</t>
  </si>
  <si>
    <t>(970) 242-4783</t>
  </si>
  <si>
    <t>(970) 242-4997</t>
  </si>
  <si>
    <t>CE0000000206</t>
  </si>
  <si>
    <t>0153A1DE-D890-5E86-CB95-E948CD2B3337</t>
  </si>
  <si>
    <t>Faris Machinery Company HQ</t>
  </si>
  <si>
    <t>5770 East 77th Avenue</t>
  </si>
  <si>
    <t>Commerce City</t>
  </si>
  <si>
    <t>OU=Faris Machinery Company HQ,OU=RM (NA),OU=Independent RM Dealers,OU=Enterprise,OU=VCE,OU=VeBiz2CustomArea,OU=AppPartition,O=ExtranetApps</t>
  </si>
  <si>
    <t>303-287-9273</t>
  </si>
  <si>
    <t>303-289-5743</t>
  </si>
  <si>
    <t>810346C7-ABA5-D284-758C-C35D68DE07A9</t>
  </si>
  <si>
    <t>Faro-CMS</t>
  </si>
  <si>
    <t>Almancil</t>
  </si>
  <si>
    <t>8135-030</t>
  </si>
  <si>
    <t>Faro</t>
  </si>
  <si>
    <t>This entity exists only for the CMS system</t>
  </si>
  <si>
    <t>OU=Faro-CMS,OU=ASCENDUM Máquinas - Faro,OU=ASCENDUM Máquinas,OU=Europe,OU=EMEA,OU=Enterprise,OU=VCE,OU=VeBiz2CustomArea,OU=AppPartition,O=ExtranetApps</t>
  </si>
  <si>
    <t>5C32C5CE-1E6E-3019-4ADC-4FAF209425D8</t>
  </si>
  <si>
    <t>Fassbender Tenten GmbH &amp; Co. KG</t>
  </si>
  <si>
    <t>An den Märkten 1-5</t>
  </si>
  <si>
    <t>Rheibach</t>
  </si>
  <si>
    <t>OU=Fassbender Tenten GmbH &amp; Co. KG,OU=Swecon Baumaschinen GmbH – HV,OU=Volvo Construction Equipment Europe GmbH,OU=Europe,OU=EMEA,OU=Enterprise,OU=VCE,OU=VeBiz2CustomArea,OU=AppPartition,O=ExtranetApps</t>
  </si>
  <si>
    <t>02226-800884</t>
  </si>
  <si>
    <t>5BDE3C8C-E3E6-48ED-BA53-AEEEFC63A36A</t>
  </si>
  <si>
    <t>Feather Diesel Services Ltd</t>
  </si>
  <si>
    <t>UnitG12 Lockview Lowfields Bus Park</t>
  </si>
  <si>
    <t>HX5 9HD</t>
  </si>
  <si>
    <t>HALIFAX</t>
  </si>
  <si>
    <t>OU=Feather Diesel Services Ltd,OU=Renovators,OU=Europe,OU=EMEA,OU=Enterprise,OU=VCE,OU=VeBiz2CustomArea,OU=AppPartition,O=ExtranetApps</t>
  </si>
  <si>
    <t>0044 1422378787</t>
  </si>
  <si>
    <t>0044 1422387800</t>
  </si>
  <si>
    <t>D3D2CD25-BFEA-7AED-986B-7EA73EA8FA9A</t>
  </si>
  <si>
    <t>Field Quality Analysis</t>
  </si>
  <si>
    <t>OU=Field Quality Analysis,OU=Product Support,OU=Global Organization,OU=Enterprise,OU=VCE,OU=VeBiz2CustomArea,OU=AppPartition,O=ExtranetApps</t>
  </si>
  <si>
    <t>EC68F06B-FE3A-27DE-BB35-7A8DA03F59DA</t>
  </si>
  <si>
    <t>Field Quality Konz</t>
  </si>
  <si>
    <t>Max-Planck-Str. 7</t>
  </si>
  <si>
    <t>D-54329</t>
  </si>
  <si>
    <t>OU=Field Quality Konz,OU=Volvo Excavators-Konz,OU=Volvo Excavators-BL,OU=Business Lines,OU=Enterprise,OU=VCE,OU=VeBiz2CustomArea,OU=AppPartition,O=ExtranetApps</t>
  </si>
  <si>
    <t>+49 (0) 65 01 84 641</t>
  </si>
  <si>
    <t>6279B4E0-644B-58A5-B3AC-0A56342B80D5</t>
  </si>
  <si>
    <t>OU=Fiji,OU=Oceania,OU=APAC,OU=Enterprise,OU=VCE,OU=VeBiz2CustomArea,OU=AppPartition,O=ExtranetApps</t>
  </si>
  <si>
    <t>Exist but issue</t>
  </si>
  <si>
    <t>CE0000000188</t>
  </si>
  <si>
    <t>which is hq?</t>
  </si>
  <si>
    <t>3F859E41-9E6B-44AD-B9F7-DC754BDA447D</t>
  </si>
  <si>
    <t>Flagler Construction Equipment LLC</t>
  </si>
  <si>
    <t>8418 Palm River Road</t>
  </si>
  <si>
    <t>Tampa</t>
  </si>
  <si>
    <t>US900025</t>
  </si>
  <si>
    <t>OU=Flagler Construction Equipment LLC,OU=North America,OU=Enterprise,OU=VCE,OU=VeBiz2CustomArea,OU=AppPartition,O=ExtranetApps</t>
  </si>
  <si>
    <t>813-630-2233</t>
  </si>
  <si>
    <t>813-630-0077</t>
  </si>
  <si>
    <t>https://www.volvoce.com/united-states/en-us/flaglerce/</t>
  </si>
  <si>
    <t>CE0000001658</t>
  </si>
  <si>
    <t>D4F1FFD6-FBBA-4810-B53D-7F264A4C58D8</t>
  </si>
  <si>
    <t>Flagler Construction Equipment LLC - Davie - Ft Lauderdale</t>
  </si>
  <si>
    <t>5210 Reese Road</t>
  </si>
  <si>
    <t>Davie</t>
  </si>
  <si>
    <t>OU=Flagler Construction Equipment LLC - Davie - Ft Lauderdale,OU=Flagler Construction Equipment LLC,OU=North America,OU=Enterprise,OU=VCE,OU=VeBiz2CustomArea,OU=AppPartition,O=ExtranetApps</t>
  </si>
  <si>
    <t>954-583-0318</t>
  </si>
  <si>
    <t>954-581-4744</t>
  </si>
  <si>
    <t>CE0000001583</t>
  </si>
  <si>
    <t>E5887FB0-2976-465D-A8E6-188E28C840B6</t>
  </si>
  <si>
    <t>Flagler Construction Equipment LLC - Ft Myers</t>
  </si>
  <si>
    <t>5151 Dr. MLK Blvd</t>
  </si>
  <si>
    <t>33905-3704</t>
  </si>
  <si>
    <t>Ft. Myers</t>
  </si>
  <si>
    <t>OU=Flagler Construction Equipment LLC - Ft Myers,OU=Flagler Construction Equipment LLC,OU=North America,OU=Enterprise,OU=VCE,OU=VeBiz2CustomArea,OU=AppPartition,O=ExtranetApps</t>
  </si>
  <si>
    <t>239-481-3302</t>
  </si>
  <si>
    <t>239-481-8554</t>
  </si>
  <si>
    <t>CE0000001674</t>
  </si>
  <si>
    <t>9280DB8B-7E33-48AE-8BFC-D59608A2E5D4</t>
  </si>
  <si>
    <t>Flagler Construction Equipment LLC - Jacksonville</t>
  </si>
  <si>
    <t>8750 Phillips Highway</t>
  </si>
  <si>
    <t>Jacksonville</t>
  </si>
  <si>
    <t>OU=Flagler Construction Equipment LLC - Jacksonville,OU=Flagler Construction Equipment LLC,OU=North America,OU=Enterprise,OU=VCE,OU=VeBiz2CustomArea,OU=AppPartition,O=ExtranetApps</t>
  </si>
  <si>
    <t>904-737-1260</t>
  </si>
  <si>
    <t>904-737-6000</t>
  </si>
  <si>
    <t>CE0000001757</t>
  </si>
  <si>
    <t>E86A3307-D26F-12EE-792B-C54A2527D77A</t>
  </si>
  <si>
    <t>Flagler Construction Equipment LLC - Lake City</t>
  </si>
  <si>
    <t>539 SW Arrowhead Terrace</t>
  </si>
  <si>
    <t>Lake City</t>
  </si>
  <si>
    <t>OU=Flagler Construction Equipment LLC - Lake City,OU=Flagler Construction Equipment LLC,OU=North America,OU=Enterprise,OU=VCE,OU=VeBiz2CustomArea,OU=AppPartition,O=ExtranetApps</t>
  </si>
  <si>
    <t>CE0000002126</t>
  </si>
  <si>
    <t>D646125E-FEBF-C538-4CE6-84E4E6E4FEC4</t>
  </si>
  <si>
    <t>Flagler Construction Equipment LLC - Miami - PARTS ONLY</t>
  </si>
  <si>
    <t>6144 NW 74th Avenue</t>
  </si>
  <si>
    <t>Miami</t>
  </si>
  <si>
    <t>OU=Flagler Construction Equipment LLC - Miami - PARTS ONLY,OU=Flagler Construction Equipment LLC,OU=North America,OU=Enterprise,OU=VCE,OU=VeBiz2CustomArea,OU=AppPartition,O=ExtranetApps</t>
  </si>
  <si>
    <t>305-477-3383</t>
  </si>
  <si>
    <t>305-477-2442</t>
  </si>
  <si>
    <t>CE0000000506</t>
  </si>
  <si>
    <t>1542B0F6-C19A-4739-AEF8-BA5E4CB4D00B</t>
  </si>
  <si>
    <t>Flagler Construction Equipment LLC - Orlando</t>
  </si>
  <si>
    <t>9601 Boggy Creek Road</t>
  </si>
  <si>
    <t>Orlando</t>
  </si>
  <si>
    <t>OU=Flagler Construction Equipment LLC - Orlando,OU=Flagler Construction Equipment LLC,OU=North America,OU=Enterprise,OU=VCE,OU=VeBiz2CustomArea,OU=AppPartition,O=ExtranetApps</t>
  </si>
  <si>
    <t>407-850-0823</t>
  </si>
  <si>
    <t>407-850-9614</t>
  </si>
  <si>
    <t>CE0000000637</t>
  </si>
  <si>
    <t>1CE2AA5F-F031-46D7-892A-47A98372362E</t>
  </si>
  <si>
    <t>Flagler Construction Equipment LLC - Tampa</t>
  </si>
  <si>
    <t>OU=Flagler Construction Equipment LLC - Tampa,OU=Flagler Construction Equipment LLC,OU=North America,OU=Enterprise,OU=VCE,OU=VeBiz2CustomArea,OU=AppPartition,O=ExtranetApps</t>
  </si>
  <si>
    <t>4B43C73B-428E-48A1-B8C3-FECD250C299E</t>
  </si>
  <si>
    <t>Flagler Construction Equipment LLC - Tampa Corporate Office</t>
  </si>
  <si>
    <t>US900073</t>
  </si>
  <si>
    <t>OU=Flagler Construction Equipment LLC - Tampa Corporate Office,OU=Flagler Construction Equipment LLC,OU=North America,OU=Enterprise,OU=VCE,OU=VeBiz2CustomArea,OU=AppPartition,O=ExtranetApps</t>
  </si>
  <si>
    <t>CE0000001248</t>
  </si>
  <si>
    <t>3361336E-4ECA-A60A-86F6-56826DF6CEBF</t>
  </si>
  <si>
    <t>Fleet &amp; Equipment Solutions LLP</t>
  </si>
  <si>
    <t>KZ</t>
  </si>
  <si>
    <t>Kazakhstan</t>
  </si>
  <si>
    <t xml:space="preserve">85 Mailin Street, Turksib District </t>
  </si>
  <si>
    <t>Almaty</t>
  </si>
  <si>
    <t>OU=Fleet &amp; Equipment Solutions LLP,OU=Kazakhstan.,OU=Russia and Central Asia,OU=Int AB,OU=EMEA,OU=Enterprise,OU=VCE,OU=VeBiz2CustomArea,OU=AppPartition,O=ExtranetApps</t>
  </si>
  <si>
    <t>+7 727 311 52 40</t>
  </si>
  <si>
    <t>20981757-6D2D-4177-B1DC-5A79A57E0947</t>
  </si>
  <si>
    <t>Floro</t>
  </si>
  <si>
    <t>FLORO</t>
  </si>
  <si>
    <t>OU=Floro,OU=Volvo Maskin AS,OU=Volvo Construction Equipment Europe AB-HUB-NW,OU=Europe,OU=EMEA,OU=Enterprise,OU=VCE,OU=VeBiz2CustomArea,OU=AppPartition,O=ExtranetApps</t>
  </si>
  <si>
    <t>0E34D13E-D7AA-B491-5D7C-B17DF601E247</t>
  </si>
  <si>
    <t>Fluidmecanica Sur</t>
  </si>
  <si>
    <t>Crtra. Cadiz-Malaga Km 4,5</t>
  </si>
  <si>
    <t>Chiclana de la Frontera (Cadiz)</t>
  </si>
  <si>
    <t>OU=Fluidmecanica Sur,OU=ASCENDUM MAQUINARIA SAU - Granada,OU=ASCENDUM MAQUINARIA SAU,OU=Europe,OU=EMEA,OU=Enterprise,OU=VCE,OU=VeBiz2CustomArea,OU=AppPartition,O=ExtranetApps</t>
  </si>
  <si>
    <t>00 34 956536592</t>
  </si>
  <si>
    <t>9D170D11-3655-E959-F713-1E879D04EA76</t>
  </si>
  <si>
    <t>Fluor Enterprises Inc</t>
  </si>
  <si>
    <t>100 Fluor Daniels Drive</t>
  </si>
  <si>
    <t>OU=Fluor Enterprises Inc,OU=National Accounts,OU=Enterprise,OU=VCE,OU=VeBiz2CustomArea,OU=AppPartition,O=ExtranetApps</t>
  </si>
  <si>
    <t>8E57742E-1739-45EE-87BB-C2D8D82BF88E</t>
  </si>
  <si>
    <t>FMV Resmat</t>
  </si>
  <si>
    <t>Box 1005</t>
  </si>
  <si>
    <t>732 26</t>
  </si>
  <si>
    <t>Arboga</t>
  </si>
  <si>
    <t>FMVRESMAT</t>
  </si>
  <si>
    <t>OU=FMV Resmat,OU=Swecon Anlaggningsmaskiner AB,OU=Europe,OU=EMEA,OU=Enterprise,OU=VCE,OU=VeBiz2CustomArea,OU=AppPartition,O=ExtranetApps</t>
  </si>
  <si>
    <t>BEFE8194-E5E7-1BA7-2A13-B3C1EA23B646</t>
  </si>
  <si>
    <t>FNM-Stockholm</t>
  </si>
  <si>
    <t>Sweden, Stockholm</t>
  </si>
  <si>
    <t>Stockholm</t>
  </si>
  <si>
    <t>OU=FNM-Stockholm,OU=VCE Russia,OU=Russia.,OU=Russia and Central Asia,OU=Int AB,OU=EMEA,OU=Enterprise,OU=VCE,OU=VeBiz2CustomArea,OU=AppPartition,O=ExtranetApps</t>
  </si>
  <si>
    <t>8 495 961 1030</t>
  </si>
  <si>
    <t>CE0000000747</t>
  </si>
  <si>
    <t>A83051A4-DBE7-45A2-B621-522E07BF213D</t>
  </si>
  <si>
    <t>FNM - Central</t>
  </si>
  <si>
    <t>RU</t>
  </si>
  <si>
    <t>Russia</t>
  </si>
  <si>
    <t>Dmitrovskoye shosse, 163</t>
  </si>
  <si>
    <t>Moscow</t>
  </si>
  <si>
    <t>RU407163</t>
  </si>
  <si>
    <t>MOSCOW</t>
  </si>
  <si>
    <t>OU=FNM - Central,OU=VCE Russia,OU=Russia.,OU=Russia and Central Asia,OU=Int AB,OU=EMEA,OU=Enterprise,OU=VCE,OU=VeBiz2CustomArea,OU=AppPartition,O=ExtranetApps</t>
  </si>
  <si>
    <t>+7 (495) 660 19 24</t>
  </si>
  <si>
    <t>+7 (495) 660 19 23</t>
  </si>
  <si>
    <t>http://ferronordic.ru/welcome</t>
  </si>
  <si>
    <t>CE0000000751</t>
  </si>
  <si>
    <t>2EC7B736-8A44-7840-FD3C-5ECEBFD3D57B</t>
  </si>
  <si>
    <t>FNM - Far East</t>
  </si>
  <si>
    <t>Industrialnaya str, 5A</t>
  </si>
  <si>
    <t>Khabarovsk</t>
  </si>
  <si>
    <t>OU=FNM - Far East,OU=VCE Russia,OU=Russia.,OU=Russia and Central Asia,OU=Int AB,OU=EMEA,OU=Enterprise,OU=VCE,OU=VeBiz2CustomArea,OU=AppPartition,O=ExtranetApps</t>
  </si>
  <si>
    <t>+7 (4212) 54 43 36</t>
  </si>
  <si>
    <t>+7 (4212) 54 49 15</t>
  </si>
  <si>
    <t>CE0000001750</t>
  </si>
  <si>
    <t>E1B1A7BE-189E-C75E-3D0C-DF5F0DD6E7E5</t>
  </si>
  <si>
    <t>FNM - North West</t>
  </si>
  <si>
    <t>Badaevskie office, 21, St. Petersburg</t>
  </si>
  <si>
    <t>St. Petersburg</t>
  </si>
  <si>
    <t>OU=FNM - North West,OU=VCE Russia,OU=Russia.,OU=Russia and Central Asia,OU=Int AB,OU=EMEA,OU=Enterprise,OU=VCE,OU=VeBiz2CustomArea,OU=AppPartition,O=ExtranetApps</t>
  </si>
  <si>
    <t>8(812)374-88-99</t>
  </si>
  <si>
    <t>CE0000000748</t>
  </si>
  <si>
    <t>FF164D7A-7587-310A-ACEB-0EF9586B069D</t>
  </si>
  <si>
    <t>FNM - Siberia</t>
  </si>
  <si>
    <t>Severnoe highway, 7, Krasnoyarsk, Krasnoyarskiy region</t>
  </si>
  <si>
    <t>Krasnoyarsk</t>
  </si>
  <si>
    <t>OU=FNM - Siberia,OU=VCE Russia,OU=Russia.,OU=Russia and Central Asia,OU=Int AB,OU=EMEA,OU=Enterprise,OU=VCE,OU=VeBiz2CustomArea,OU=AppPartition,O=ExtranetApps</t>
  </si>
  <si>
    <t>8(391)290-40-78</t>
  </si>
  <si>
    <t>CE0000000750</t>
  </si>
  <si>
    <t>CBF077C4-F4DF-99B0-4052-91E538AD8E95</t>
  </si>
  <si>
    <t>FNM - South</t>
  </si>
  <si>
    <t>Posyolok Kudepsta, Sukhumskoe shosse, 33</t>
  </si>
  <si>
    <t>Sochi</t>
  </si>
  <si>
    <t>OU=FNM - South,OU=VCE Russia,OU=Russia.,OU=Russia and Central Asia,OU=Int AB,OU=EMEA,OU=Enterprise,OU=VCE,OU=VeBiz2CustomArea,OU=AppPartition,O=ExtranetApps</t>
  </si>
  <si>
    <t>+7 (8622) 69 59 57</t>
  </si>
  <si>
    <t>CE0000001751</t>
  </si>
  <si>
    <t>9D184DFD-F3D7-704A-6367-F728BA5B03D4</t>
  </si>
  <si>
    <t>FNM - Ural</t>
  </si>
  <si>
    <t>Sibirkiy trakt str. 12, build. 22</t>
  </si>
  <si>
    <t>Yekaterinburg</t>
  </si>
  <si>
    <t>OU=FNM - Ural,OU=VCE Russia,OU=Russia.,OU=Russia and Central Asia,OU=Int AB,OU=EMEA,OU=Enterprise,OU=VCE,OU=VeBiz2CustomArea,OU=AppPartition,O=ExtranetApps</t>
  </si>
  <si>
    <t>+7 (343) 253 87 72</t>
  </si>
  <si>
    <t>+7 (343) 253 87 71</t>
  </si>
  <si>
    <t>CE0000000749</t>
  </si>
  <si>
    <t>8AC6BE6B-2ACE-53AA-F28E-7D7D14EB577C</t>
  </si>
  <si>
    <t>FNM - Volga</t>
  </si>
  <si>
    <t>Novikova Priboya str. 6</t>
  </si>
  <si>
    <t>N. Novgorod</t>
  </si>
  <si>
    <t>OU=FNM - Volga,OU=VCE Russia,OU=Russia.,OU=Russia and Central Asia,OU=Int AB,OU=EMEA,OU=Enterprise,OU=VCE,OU=VeBiz2CustomArea,OU=AppPartition,O=ExtranetApps</t>
  </si>
  <si>
    <t>+7 (831) 218 05 13</t>
  </si>
  <si>
    <t>+7 (831) 218 05 14</t>
  </si>
  <si>
    <t>CE0000001897</t>
  </si>
  <si>
    <t>51C32616-F607-F73B-A7C4-4A47A4EBC606</t>
  </si>
  <si>
    <t>FOREDIL Srl</t>
  </si>
  <si>
    <t>Via Enrico Fermi, 22</t>
  </si>
  <si>
    <t>Sarmeola di Rubano</t>
  </si>
  <si>
    <t>OU=FOREDIL Srl,OU=VOLVO CE ITALIA S.p.A.,OU=Europe,OU=EMEA,OU=Enterprise,OU=VCE,OU=VeBiz2CustomArea,OU=AppPartition,O=ExtranetApps</t>
  </si>
  <si>
    <t>049 631 842</t>
  </si>
  <si>
    <t>049 631 200</t>
  </si>
  <si>
    <t>http://www.foredil.net</t>
  </si>
  <si>
    <t>CE0000005179</t>
  </si>
  <si>
    <t>5E11DCDB-0028-6CBA-8CD9-2C2E5E388449</t>
  </si>
  <si>
    <t>Franceschino Gianni</t>
  </si>
  <si>
    <t>Via San Martino 31 - Z.A.</t>
  </si>
  <si>
    <t>Majano</t>
  </si>
  <si>
    <t>OU=Franceschino Gianni,OU=VOLVO CE ITALIA S.p.A.,OU=Europe,OU=EMEA,OU=Enterprise,OU=VCE,OU=VeBiz2CustomArea,OU=AppPartition,O=ExtranetApps</t>
  </si>
  <si>
    <t>franceschinogianni@libero.it</t>
  </si>
  <si>
    <t>0432 958993</t>
  </si>
  <si>
    <t>FC62B3A1-8FD0-0170-B7AD-4F723210D004</t>
  </si>
  <si>
    <t>Franceschino Gianni Macchine Movimento Terra - Solo Assistenza</t>
  </si>
  <si>
    <t>IT900125</t>
  </si>
  <si>
    <t>OU=Franceschino Gianni Macchine Movimento Terra - Solo Assistenza,OU=VOLVO CE ITALIA S.p.A.,OU=Europe,OU=EMEA,OU=Enterprise,OU=VCE,OU=VeBiz2CustomArea,OU=AppPartition,O=ExtranetApps</t>
  </si>
  <si>
    <t>0432 947105</t>
  </si>
  <si>
    <t>925FB3B6-0CB1-F2CF-FE27-17E5042F1EB7</t>
  </si>
  <si>
    <t>Friedrich Niemann GmbH &amp; Co. KG</t>
  </si>
  <si>
    <t>Eichkoppelweg 103</t>
  </si>
  <si>
    <t>Kronshagen</t>
  </si>
  <si>
    <t>OU=Friedrich Niemann GmbH &amp; Co. KG,OU=Swecon Baumaschinen GmbH – HV,OU=Volvo Construction Equipment Europe GmbH,OU=Europe,OU=EMEA,OU=Enterprise,OU=VCE,OU=VeBiz2CustomArea,OU=AppPartition,O=ExtranetApps</t>
  </si>
  <si>
    <t>0431-5404147</t>
  </si>
  <si>
    <t>a-buehmann@f-niemann.de</t>
  </si>
  <si>
    <t>0431-5404191</t>
  </si>
  <si>
    <t>947A8FB9-8A15-8E8F-315E-FE3D37587AF8</t>
  </si>
  <si>
    <t>FTS snc Di Romeo Salvatore &amp; C</t>
  </si>
  <si>
    <t>CASTEL DI IUDICA</t>
  </si>
  <si>
    <t>Catania</t>
  </si>
  <si>
    <t>Backhoe Loaders|Compact Equipment|Compact Excavators|Compact Wheel Loaders|Skidsteer Loaders|Small Asphalt Compactors|Small Soil Compactors</t>
  </si>
  <si>
    <t>OU=FTS snc Di Romeo Salvatore &amp; C,OU=VOLVO CE ITALIA S.p.A.,OU=Europe,OU=EMEA,OU=Enterprise,OU=VCE,OU=VeBiz2CustomArea,OU=AppPartition,O=ExtranetApps</t>
  </si>
  <si>
    <t>+39 095664838</t>
  </si>
  <si>
    <t>CE0000001187</t>
  </si>
  <si>
    <t>61A23616-2E5D-31A7-8140-8B0ECBE9942E</t>
  </si>
  <si>
    <t>Fujian Tianli Machinery Equipment Co. Ltd</t>
  </si>
  <si>
    <t>F2, Wuxi Yard, Wupu Village, Bangshan Town, Longhai Zhangzhou, Fujian</t>
  </si>
  <si>
    <t>Zhangzhou, Fujian</t>
  </si>
  <si>
    <t>OU=Fujian Tianli Machinery Equipment Co. Ltd,OU=China,OU=Enterprise,OU=VCE,OU=VeBiz2CustomArea,OU=AppPartition,O=ExtranetApps</t>
  </si>
  <si>
    <t>+86 – 596 - 6570121</t>
  </si>
  <si>
    <t>+86 – 596 - 6570122</t>
  </si>
  <si>
    <t>CE0000000243</t>
  </si>
  <si>
    <t>6B64399D-76AE-4722-8262-4B22A062FD33</t>
  </si>
  <si>
    <t>Fuzhou Huanda Construction Machinery Co</t>
  </si>
  <si>
    <t>No 1 Building, Gulou Zoo Pushang Industrial Park.</t>
  </si>
  <si>
    <t>Fuzhou</t>
  </si>
  <si>
    <t xml:space="preserve">CN730085    </t>
  </si>
  <si>
    <t>Ye Zhinan</t>
  </si>
  <si>
    <t>OU=Fuzhou Huanda Construction Machinery Co,OU=Volvo Construction Equipment China Co Ltd,OU=China,OU=Enterprise,OU=VCE,OU=VeBiz2CustomArea,OU=AppPartition,O=ExtranetApps</t>
  </si>
  <si>
    <t>86 591 3676278</t>
  </si>
  <si>
    <t>yezhinan@handace.com</t>
  </si>
  <si>
    <t>86 591 3657574</t>
  </si>
  <si>
    <t>7E21F885-BEC4-65A2-F5DF-629CE86E3F67</t>
  </si>
  <si>
    <t>Fuzhou Huanda Construction Machinery Co - Fujian</t>
  </si>
  <si>
    <t>Traffic Management Station, Xinjie, Longmen Town</t>
  </si>
  <si>
    <t>Longyan</t>
  </si>
  <si>
    <t>OU=Fuzhou Huanda Construction Machinery Co - Fujian,OU=CHINA-INACTIVE COMPANIES,OU=China,OU=Enterprise,OU=VCE,OU=VeBiz2CustomArea,OU=AppPartition,O=ExtranetApps</t>
  </si>
  <si>
    <t>86-597 2562566</t>
  </si>
  <si>
    <t>B0E45EFE-9239-8C37-5789-7E8B1DCA8948</t>
  </si>
  <si>
    <t>Fuzhou Huanda Construction Machinery Co - Neimenggu</t>
  </si>
  <si>
    <t>Neimenggu</t>
  </si>
  <si>
    <t>CN730085</t>
  </si>
  <si>
    <t>OU=Fuzhou Huanda Construction Machinery Co - Neimenggu,OU=CHINA-INACTIVE COMPANIES,OU=China,OU=Enterprise,OU=VCE,OU=VeBiz2CustomArea,OU=AppPartition,O=ExtranetApps</t>
  </si>
  <si>
    <t>0FB91546-455C-45AA-A6A3-9C95CE69BFCB</t>
  </si>
  <si>
    <t>Fuzhou Huanda Construction Machinery Co - Shanxi</t>
  </si>
  <si>
    <t>Shanxi</t>
  </si>
  <si>
    <t>OU=Fuzhou Huanda Construction Machinery Co - Shanxi,OU=CHINA-INACTIVE COMPANIES,OU=China,OU=Enterprise,OU=VCE,OU=VeBiz2CustomArea,OU=AppPartition,O=ExtranetApps</t>
  </si>
  <si>
    <t>CE0000000149</t>
  </si>
  <si>
    <t>B68AB620-A7C4-5795-91BF-5A96881D2D20</t>
  </si>
  <si>
    <t>G. W. Van Keppel Company</t>
  </si>
  <si>
    <t>1801 North 9th Street</t>
  </si>
  <si>
    <t>Kansas City</t>
  </si>
  <si>
    <t>KS</t>
  </si>
  <si>
    <t xml:space="preserve">US188178    </t>
  </si>
  <si>
    <t>G W Van Keppel Company</t>
  </si>
  <si>
    <t>OU=G. W. Van Keppel Company,OU=North America,OU=Enterprise,OU=VCE,OU=VeBiz2CustomArea,OU=AppPartition,O=ExtranetApps</t>
  </si>
  <si>
    <t>913-281-4815</t>
  </si>
  <si>
    <t>volvoinquiries@vankeppel.com</t>
  </si>
  <si>
    <t>913-281-4800</t>
  </si>
  <si>
    <t>http://vankeppel.com/</t>
  </si>
  <si>
    <t>CE0000000561</t>
  </si>
  <si>
    <t>31FD52E8-EA3D-65FA-30C4-52EA3A5C9DD7</t>
  </si>
  <si>
    <t>G. W. Van Keppel Company - Garden City</t>
  </si>
  <si>
    <t>4250 Commerce Drive</t>
  </si>
  <si>
    <t>Garden City</t>
  </si>
  <si>
    <t>US188178</t>
  </si>
  <si>
    <t>G W Van Keppel Company - Garden City</t>
  </si>
  <si>
    <t>OU=G. W. Van Keppel Company - Garden City,OU=G. W. Van Keppel Company,OU=North America,OU=Enterprise,OU=VCE,OU=VeBiz2CustomArea,OU=AppPartition,O=ExtranetApps</t>
  </si>
  <si>
    <t>620-272-0543</t>
  </si>
  <si>
    <t>620-272-0535</t>
  </si>
  <si>
    <t>CE0000001680</t>
  </si>
  <si>
    <t>32778799-607B-16AD-2F86-8C7C9AED926E</t>
  </si>
  <si>
    <t>G. W. Van Keppel Company - Kansas City KS</t>
  </si>
  <si>
    <t>G W Van Keppel Company - Kansas City KS</t>
  </si>
  <si>
    <t>OU=G. W. Van Keppel Company - Kansas City KS,OU=G. W. Van Keppel Company,OU=North America,OU=Enterprise,OU=VCE,OU=VeBiz2CustomArea,OU=AppPartition,O=ExtranetApps</t>
  </si>
  <si>
    <t>CE0000001696</t>
  </si>
  <si>
    <t>3D64CEAC-4C8D-D12E-1CB9-3D2EECE4C9D0</t>
  </si>
  <si>
    <t>G. W. Van Keppel Company - Oklahoma City</t>
  </si>
  <si>
    <t>8233 West Reno</t>
  </si>
  <si>
    <t>Oklahoma City</t>
  </si>
  <si>
    <t>OK</t>
  </si>
  <si>
    <t>G W Van Keppel Company - Oklahoma City</t>
  </si>
  <si>
    <t>OU=G. W. Van Keppel Company - Oklahoma City,OU=G. W. Van Keppel Company,OU=North America,OU=Enterprise,OU=VCE,OU=VeBiz2CustomArea,OU=AppPartition,O=ExtranetApps</t>
  </si>
  <si>
    <t>405-495-9393</t>
  </si>
  <si>
    <t>405-495-0606</t>
  </si>
  <si>
    <t>CE0000000642</t>
  </si>
  <si>
    <t>42950CD8-FAE2-2933-8B50-D867D96B2E4B</t>
  </si>
  <si>
    <t>G. W. Van Keppel Company - Springfield</t>
  </si>
  <si>
    <t>6455 W. Independence Drive</t>
  </si>
  <si>
    <t>Springfield</t>
  </si>
  <si>
    <t>G W Van Keppel Company - Springfield</t>
  </si>
  <si>
    <t>OU=G. W. Van Keppel Company - Springfield,OU=G. W. Van Keppel Company,OU=North America,OU=Enterprise,OU=VCE,OU=VeBiz2CustomArea,OU=AppPartition,O=ExtranetApps</t>
  </si>
  <si>
    <t>417-865-1044</t>
  </si>
  <si>
    <t>417-865-3550</t>
  </si>
  <si>
    <t>CE0000001613</t>
  </si>
  <si>
    <t>1767602C-9E21-5319-4003-4C7D5379BEBA</t>
  </si>
  <si>
    <t>G. W. Van Keppel Company - Topeka</t>
  </si>
  <si>
    <t>3501 SE 21st Street</t>
  </si>
  <si>
    <t>Topeka</t>
  </si>
  <si>
    <t>G W Van Keppel Company - Topeka</t>
  </si>
  <si>
    <t>OU=G. W. Van Keppel Company - Topeka,OU=G. W. Van Keppel Company,OU=North America,OU=Enterprise,OU=VCE,OU=VeBiz2CustomArea,OU=AppPartition,O=ExtranetApps</t>
  </si>
  <si>
    <t>(785) 357-5017</t>
  </si>
  <si>
    <t>(785) 357-2652</t>
  </si>
  <si>
    <t>CE0000000522</t>
  </si>
  <si>
    <t>95C2E323-8983-7466-239C-36B4CF08A9C8</t>
  </si>
  <si>
    <t>G. W. Van Keppel Company - Tulsa</t>
  </si>
  <si>
    <t>1876 N. 105th East Avenue</t>
  </si>
  <si>
    <t>Tulsa</t>
  </si>
  <si>
    <t>G W Van Keppel Company - Tulsa</t>
  </si>
  <si>
    <t>OU=G. W. Van Keppel Company - Tulsa,OU=G. W. Van Keppel Company,OU=North America,OU=Enterprise,OU=VCE,OU=VeBiz2CustomArea,OU=AppPartition,O=ExtranetApps</t>
  </si>
  <si>
    <t>918-834-1659</t>
  </si>
  <si>
    <t>918-836-8851</t>
  </si>
  <si>
    <t>CE0000000552</t>
  </si>
  <si>
    <t>7715FB80-8325-AB54-BD59-F799893D0B18</t>
  </si>
  <si>
    <t>G. W. Van Keppel Company - Wichita</t>
  </si>
  <si>
    <t>3914 West Irving</t>
  </si>
  <si>
    <t>Wichita</t>
  </si>
  <si>
    <t>G W Van Keppel Company - Wichita</t>
  </si>
  <si>
    <t>OU=G. W. Van Keppel Company - Wichita,OU=G. W. Van Keppel Company,OU=North America,OU=Enterprise,OU=VCE,OU=VeBiz2CustomArea,OU=AppPartition,O=ExtranetApps</t>
  </si>
  <si>
    <t>316-945-6592</t>
  </si>
  <si>
    <t>316-945-6556</t>
  </si>
  <si>
    <t>CE0000001032</t>
  </si>
  <si>
    <t>A8739296-3C00-5C30-DD20-F58E18231D81</t>
  </si>
  <si>
    <t>G.M. Noleggi S.r.l. - Solo Assistenza</t>
  </si>
  <si>
    <t>Via di Spini 28</t>
  </si>
  <si>
    <t>Trento</t>
  </si>
  <si>
    <t>IT900023</t>
  </si>
  <si>
    <t>GRUPP VEGA</t>
  </si>
  <si>
    <t>OU=G.M. Noleggi S.r.l. - Solo Assistenza,OU=VOLVO CE ITALIA S.p.A.,OU=Europe,OU=EMEA,OU=Enterprise,OU=VCE,OU=VeBiz2CustomArea,OU=AppPartition,O=ExtranetApps</t>
  </si>
  <si>
    <t>0461 956141</t>
  </si>
  <si>
    <t>info@gmnoleggi.it</t>
  </si>
  <si>
    <t>0461 993172</t>
  </si>
  <si>
    <t>CE0000007137</t>
  </si>
  <si>
    <t>58309D52-F98C-4690-E5FD-265590815BE2</t>
  </si>
  <si>
    <t>Gangwon</t>
  </si>
  <si>
    <t>602-2, Heungeop-ri, Heungeop-myeon, Wonju-si, Gangwon-do</t>
  </si>
  <si>
    <t>220-844</t>
  </si>
  <si>
    <t>Wonju</t>
  </si>
  <si>
    <t>OU=Gangwon,OU=KSS BRANCH,OU=Hub Korea Service,OU=HUB KOREA,OU=Volvo Construction Equipment Korea Ltd,OU=APAC,OU=Enterprise,OU=VCE,OU=VeBiz2CustomArea,OU=AppPartition,O=ExtranetApps</t>
  </si>
  <si>
    <t>+82 33 762-7493</t>
  </si>
  <si>
    <t>+82 33 762-7491</t>
  </si>
  <si>
    <t>CE0000000236</t>
  </si>
  <si>
    <t>E169B65F-4CDD-4B00-9FB5-2707AA9CA8C5</t>
  </si>
  <si>
    <t>Gansu New SVO Construction Machinery Co. Ltd.</t>
  </si>
  <si>
    <t>No.2388,Yinbing East Road</t>
  </si>
  <si>
    <t>Jiayuguan City</t>
  </si>
  <si>
    <t>OU=Gansu New SVO Construction Machinery Co. Ltd.,OU=Volvo Construction Equipment China Co Ltd,OU=China,OU=Enterprise,OU=VCE,OU=VeBiz2CustomArea,OU=AppPartition,O=ExtranetApps</t>
  </si>
  <si>
    <t>+86 9376380018</t>
  </si>
  <si>
    <t>7E86E803-926E-4DCA-9578-180D127BA190</t>
  </si>
  <si>
    <t>Garrett Engine Boosting Systems</t>
  </si>
  <si>
    <t>Stanley Green Ind Es - Cheadle Hulme</t>
  </si>
  <si>
    <t>SK8 6QS</t>
  </si>
  <si>
    <t>Cheadle</t>
  </si>
  <si>
    <t>OU=Garrett Engine Boosting Systems,OU=EMEA - INACTIVE COMPANIES,OU=EMEA,OU=Enterprise,OU=VCE,OU=VeBiz2CustomArea,OU=AppPartition,O=ExtranetApps</t>
  </si>
  <si>
    <t>0044 1614884511</t>
  </si>
  <si>
    <t>0044 161 486 3000</t>
  </si>
  <si>
    <t>CE0000000662</t>
  </si>
  <si>
    <t>6D3842B5-2A9F-55AB-045F-33D42641ECFB</t>
  </si>
  <si>
    <t>GAVARINI LOCAZIONI SRL</t>
  </si>
  <si>
    <t>VIA EINSTEIN, 7/9</t>
  </si>
  <si>
    <t>Ponte S. Giovanni</t>
  </si>
  <si>
    <t>IT900020</t>
  </si>
  <si>
    <t>GAVIMAC</t>
  </si>
  <si>
    <t>OU=GAVARINI LOCAZIONI SRL,OU=VOLVO CE ITALIA S.p.A.,OU=Europe,OU=EMEA,OU=Enterprise,OU=VCE,OU=VeBiz2CustomArea,OU=AppPartition,O=ExtranetApps</t>
  </si>
  <si>
    <t>075 8512966</t>
  </si>
  <si>
    <t>info@gavarinilocazioni.com</t>
  </si>
  <si>
    <t>075 5990512</t>
  </si>
  <si>
    <t>CE0000000402</t>
  </si>
  <si>
    <t>7F217023-C3D6-9939-1AC8-A1D7883F3D65</t>
  </si>
  <si>
    <t>GAVARINI SRL</t>
  </si>
  <si>
    <t>Via Elio Vittorini, 19</t>
  </si>
  <si>
    <t>Città di Castello (PG)</t>
  </si>
  <si>
    <t>OU=GAVARINI SRL,OU=VOLVO CE ITALIA S.p.A.,OU=Europe,OU=EMEA,OU=Enterprise,OU=VCE,OU=VeBiz2CustomArea,OU=AppPartition,O=ExtranetApps</t>
  </si>
  <si>
    <t>081361C9-2312-99E6-D669-D891F28BC20A</t>
  </si>
  <si>
    <t>Geith International Ltd</t>
  </si>
  <si>
    <t>IE</t>
  </si>
  <si>
    <t>Ireland</t>
  </si>
  <si>
    <t>Grangegeith, Slane,Co. Meath</t>
  </si>
  <si>
    <t>Meath</t>
  </si>
  <si>
    <t>MEATH</t>
  </si>
  <si>
    <t>OU=Geith International Ltd,OU=Europe,OU=EMEA,OU=Enterprise,OU=VCE,OU=VeBiz2CustomArea,OU=AppPartition,O=ExtranetApps</t>
  </si>
  <si>
    <t>(+353) 41 9824478 / (+353) 41 9824802</t>
  </si>
  <si>
    <t>(+353) 41 9824143</t>
  </si>
  <si>
    <t>B6255192-A359-461B-A588-C9E66620A10A</t>
  </si>
  <si>
    <t>General Engineering Services Est</t>
  </si>
  <si>
    <t>OM</t>
  </si>
  <si>
    <t>Oman</t>
  </si>
  <si>
    <t>P O Box 2690</t>
  </si>
  <si>
    <t>Ruwi</t>
  </si>
  <si>
    <t xml:space="preserve">OM616027    </t>
  </si>
  <si>
    <t>GENSERV</t>
  </si>
  <si>
    <t>OU=General Engineering Services Est,OU=Oman.,OU=Middle East,OU=Int AB,OU=EMEA,OU=Enterprise,OU=VCE,OU=VeBiz2CustomArea,OU=AppPartition,O=ExtranetApps</t>
  </si>
  <si>
    <t>00968 24496327</t>
  </si>
  <si>
    <t>http://www.genserv-oman.com/</t>
  </si>
  <si>
    <t>34E4F976-DD76-87D0-CF0A-11F2739815E5</t>
  </si>
  <si>
    <t>Geochang Hanjin</t>
  </si>
  <si>
    <t>260-3, Jeongjang-ri, Geochang-eup, Geochang-gun, Gyeongsangnam-do, Korea</t>
  </si>
  <si>
    <t>670-801</t>
  </si>
  <si>
    <t>Geochang</t>
  </si>
  <si>
    <t>KR900014</t>
  </si>
  <si>
    <t>OU=Geochang Hanjin,OU=Hub Korea Parts,OU=HUB KOREA,OU=Volvo Construction Equipment Korea Ltd,OU=APAC,OU=Enterprise,OU=VCE,OU=VeBiz2CustomArea,OU=AppPartition,O=ExtranetApps</t>
  </si>
  <si>
    <t>8255 944-8180</t>
  </si>
  <si>
    <t>ag8799@hanmail.net</t>
  </si>
  <si>
    <t>+82 55 943 8799</t>
  </si>
  <si>
    <t>CE0000001414</t>
  </si>
  <si>
    <t>46AFC536-63AE-A088-68C5-595C46FCA16C</t>
  </si>
  <si>
    <t>George Associates Inc.</t>
  </si>
  <si>
    <t>2340 Montgomery Street</t>
  </si>
  <si>
    <t>SILVER SPRINGS</t>
  </si>
  <si>
    <t>MD</t>
  </si>
  <si>
    <t>Blaw-Knox Pavers|Material Transfer Vehicles|Road Wideners</t>
  </si>
  <si>
    <t>OU=George Associates Inc.,OU=George Associates Inc. HQ,OU=RM (NA),OU=Independent RM Dealers,OU=Enterprise,OU=VCE,OU=VeBiz2CustomArea,OU=AppPartition,O=ExtranetApps</t>
  </si>
  <si>
    <t>(301)588-6605</t>
  </si>
  <si>
    <t>(301)589-9490</t>
  </si>
  <si>
    <t>BB0FBB91-9793-A29D-FAB7-E6269FF2A8FF</t>
  </si>
  <si>
    <t>George Associates Inc. HQ</t>
  </si>
  <si>
    <t>Silver Spring</t>
  </si>
  <si>
    <t>OU=George Associates Inc. HQ,OU=RM (NA),OU=Independent RM Dealers,OU=Enterprise,OU=VCE,OU=VeBiz2CustomArea,OU=AppPartition,O=ExtranetApps</t>
  </si>
  <si>
    <t>301-588-6605</t>
  </si>
  <si>
    <t>301-589-9490</t>
  </si>
  <si>
    <t>05EDFBCE-1920-6E86-24B0-DD5B26497735</t>
  </si>
  <si>
    <t>OU=Georgia,OU=Russia and Central Asia,OU=Int AB,OU=EMEA,OU=Enterprise,OU=VCE,OU=VeBiz2CustomArea,OU=AppPartition,O=ExtranetApps</t>
  </si>
  <si>
    <t>0FBA9F8D-0077-E1F8-499C-E5548407EADC</t>
  </si>
  <si>
    <t>Geosung Junggi</t>
  </si>
  <si>
    <t>633-3, Dongnam-ri, Buyeo-Eup, Buyeo-Gun, Chungcheongnam-do, Korea</t>
  </si>
  <si>
    <t>323-806</t>
  </si>
  <si>
    <t>Buyeo</t>
  </si>
  <si>
    <t>KR900009</t>
  </si>
  <si>
    <t>OU=Geosung Junggi,OU=Hub Korea Parts,OU=HUB KOREA,OU=Volvo Construction Equipment Korea Ltd,OU=APAC,OU=Enterprise,OU=VCE,OU=VeBiz2CustomArea,OU=AppPartition,O=ExtranetApps</t>
  </si>
  <si>
    <t>8241  833-8605</t>
  </si>
  <si>
    <t>ae2949@hotmail.com</t>
  </si>
  <si>
    <t>+82 41 835 3946</t>
  </si>
  <si>
    <t>E57BF5CF-B44A-D011-0F64-A5025AAA2B93</t>
  </si>
  <si>
    <t>GGS Information Services</t>
  </si>
  <si>
    <t>#102, EastLand Citadel 4th Floor, Hosur Road</t>
  </si>
  <si>
    <t>OU=GGS Information Services,OU=Volvo India Private Limited,OU=APAC,OU=Enterprise,OU=VCE,OU=VeBiz2CustomArea,OU=AppPartition,O=ExtranetApps</t>
  </si>
  <si>
    <t>Ashish.Wadjikar@ggs-techpubs.com</t>
  </si>
  <si>
    <t>91 80 49363555</t>
  </si>
  <si>
    <t>CE0000000057</t>
  </si>
  <si>
    <t>37DC42CC-6C17-4DDA-9DDF-8F735A46718B</t>
  </si>
  <si>
    <t>Ghabbour Egypt</t>
  </si>
  <si>
    <t>Qalioub km 8 Cairo / Alex. Agricultural Road</t>
  </si>
  <si>
    <t>--</t>
  </si>
  <si>
    <t>Qalioub / Cairo</t>
  </si>
  <si>
    <t xml:space="preserve">EG003240    </t>
  </si>
  <si>
    <t>GHABBOUR</t>
  </si>
  <si>
    <t>OU=Ghabbour Egypt,OU=Egypt.,OU=Africa,OU=Int AB,OU=EMEA,OU=Enterprise,OU=VCE,OU=VeBiz2CustomArea,OU=AppPartition,O=ExtranetApps</t>
  </si>
  <si>
    <t>+20 2 215 3125 / +20 2 266 6314</t>
  </si>
  <si>
    <t>dawad@ghabbour.com; aelgammal@ghabbour.com</t>
  </si>
  <si>
    <t>+20 2 214 6646</t>
  </si>
  <si>
    <t>ADCD8400-B4E2-FED7-0120-DB2017BC3E04</t>
  </si>
  <si>
    <t>Ghana.</t>
  </si>
  <si>
    <t>GH</t>
  </si>
  <si>
    <t>Ghana</t>
  </si>
  <si>
    <t>OU=Ghana.,OU=Africa,OU=Int AB,OU=EMEA,OU=Enterprise,OU=VCE,OU=VeBiz2CustomArea,OU=AppPartition,O=ExtranetApps</t>
  </si>
  <si>
    <t>3CB69941-2774-8316-67CB-ECADA42F5E95</t>
  </si>
  <si>
    <t>Global CST Dealer Management &amp; Soft Product Training</t>
  </si>
  <si>
    <t>OU=Global CST Dealer Management &amp; Soft Product Training,OU=CST Global Dealer Competence Development Eskilstuna,OU=CST Global Service Support,OU=Volvo CE CST Global,OU=Volvo CE CST - Sweden,OU=Volvo Customer Support-BL,OU=Business Lines,OU=Enterprise,OU=VCE,OU=VeBiz2CustomArea,OU=AppPartition,O=ExtranetApps</t>
  </si>
  <si>
    <t>73164BDE-1785-4F3B-C32B-428C859A34D1</t>
  </si>
  <si>
    <t>Global Logistics</t>
  </si>
  <si>
    <t>OU=Global Logistics,OU=Customer Solutions,OU=Global Organization,OU=Enterprise,OU=VCE,OU=VeBiz2CustomArea,OU=AppPartition,O=ExtranetApps</t>
  </si>
  <si>
    <t>60539E17-3B35-F8AF-F3BD-150525EF4999</t>
  </si>
  <si>
    <t>Global Organization</t>
  </si>
  <si>
    <t>OU=Global Organization,OU=Enterprise,OU=VCE,OU=VeBiz2CustomArea,OU=AppPartition,O=ExtranetApps</t>
  </si>
  <si>
    <t>FB793164-AACD-EF1C-7832-AFEF938E684B</t>
  </si>
  <si>
    <t>Glosrose Mechanical Handling</t>
  </si>
  <si>
    <t>Old Mill Farm, Mill Road, Hollingbourne</t>
  </si>
  <si>
    <t>ME17 1XD</t>
  </si>
  <si>
    <t>Maidstone</t>
  </si>
  <si>
    <t>Backhoe Loaders|Compact Excavators|Compact Wheel Loaders</t>
  </si>
  <si>
    <t>OU=Glosrose Mechanical Handling,OU=SMT GB,OU=Europe,OU=EMEA,OU=Enterprise,OU=VCE,OU=VeBiz2CustomArea,OU=AppPartition,O=ExtranetApps</t>
  </si>
  <si>
    <t>01622 880669</t>
  </si>
  <si>
    <t>CE0000001438</t>
  </si>
  <si>
    <t>9510EDBE-9027-427A-98C6-6187B89DB077</t>
  </si>
  <si>
    <t>Golden Equipment Company</t>
  </si>
  <si>
    <t>721 Candelaria N.E.</t>
  </si>
  <si>
    <t>Albuquerque</t>
  </si>
  <si>
    <t>NM</t>
  </si>
  <si>
    <t xml:space="preserve">US000122    </t>
  </si>
  <si>
    <t>OU=Golden Equipment Company,OU=North America,OU=Enterprise,OU=VCE,OU=VeBiz2CustomArea,OU=AppPartition,O=ExtranetApps</t>
  </si>
  <si>
    <t>505-345-0401</t>
  </si>
  <si>
    <t>bgolden@goldenequipment.com</t>
  </si>
  <si>
    <t>505-345-7811</t>
  </si>
  <si>
    <t>https://www.volvoce.com/united-states/en-us/goldenequipment/</t>
  </si>
  <si>
    <t>CE0000001919</t>
  </si>
  <si>
    <t>E1210216-2831-42B3-9D7E-FBDFD07FEDD1</t>
  </si>
  <si>
    <t>Golden Equipment Company - Albuquerque</t>
  </si>
  <si>
    <t>US000122</t>
  </si>
  <si>
    <t>OU=Golden Equipment Company - Albuquerque,OU=Golden Equipment Company,OU=North America,OU=Enterprise,OU=VCE,OU=VeBiz2CustomArea,OU=AppPartition,O=ExtranetApps</t>
  </si>
  <si>
    <t>CE0000001564</t>
  </si>
  <si>
    <t>6533ED6C-EA25-4F06-9901-C0329DB157AC</t>
  </si>
  <si>
    <t>Golden Equipment Company - Farmington</t>
  </si>
  <si>
    <t>1150 Madison Lane</t>
  </si>
  <si>
    <t>Farmington</t>
  </si>
  <si>
    <t>OU=Golden Equipment Company - Farmington,OU=Golden Equipment Company,OU=North America,OU=Enterprise,OU=VCE,OU=VeBiz2CustomArea,OU=AppPartition,O=ExtranetApps</t>
  </si>
  <si>
    <t>505-327-4104</t>
  </si>
  <si>
    <t>505-326-1413</t>
  </si>
  <si>
    <t>959EDAF6-9780-3BE6-72F1-17D5FD6BB233</t>
  </si>
  <si>
    <t>Gose Landtechnik e.k.</t>
  </si>
  <si>
    <t>Malkvitz</t>
  </si>
  <si>
    <t>Gingst</t>
  </si>
  <si>
    <t>OU=Gose Landtechnik e.k.,OU=Swecon Baumaschinen GmbH – HV,OU=Volvo Construction Equipment Europe GmbH,OU=Europe,OU=EMEA,OU=Enterprise,OU=VCE,OU=VeBiz2CustomArea,OU=AppPartition,O=ExtranetApps</t>
  </si>
  <si>
    <t>gose-landtechnik@t-online.de</t>
  </si>
  <si>
    <t>038305/533680</t>
  </si>
  <si>
    <t>8F572C2B-212C-AC62-0A9A-2194446B1836</t>
  </si>
  <si>
    <t>Government Accounts</t>
  </si>
  <si>
    <t>OU=Government Accounts,OU=National Accounts,OU=Enterprise,OU=VCE,OU=VeBiz2CustomArea,OU=AppPartition,O=ExtranetApps</t>
  </si>
  <si>
    <t>717 530 6000</t>
  </si>
  <si>
    <t>16692EAD-C55D-579B-8D27-2889483DBE37</t>
  </si>
  <si>
    <t>Government Sales</t>
  </si>
  <si>
    <t>OU=Government Sales,OU=National Accounts,OU=Enterprise,OU=VCE,OU=VeBiz2CustomArea,OU=AppPartition,O=ExtranetApps</t>
  </si>
  <si>
    <t>7E4D5205-DB24-42D1-B89B-675426F0C4C9</t>
  </si>
  <si>
    <t>GPV Elbau Electronics A S</t>
  </si>
  <si>
    <t>DK</t>
  </si>
  <si>
    <t>Denmark</t>
  </si>
  <si>
    <t>Lyngssovej 8</t>
  </si>
  <si>
    <t>AARS</t>
  </si>
  <si>
    <t>OU=GPV Elbau Electronics A S,OU=Renovators,OU=Europe,OU=EMEA,OU=Enterprise,OU=VCE,OU=VeBiz2CustomArea,OU=AppPartition,O=ExtranetApps</t>
  </si>
  <si>
    <t>F88C3EEA-DAEE-B72F-584A-D313838F776C</t>
  </si>
  <si>
    <t>Granite Construction Company</t>
  </si>
  <si>
    <t>1 Main Street</t>
  </si>
  <si>
    <t>Any Town</t>
  </si>
  <si>
    <t>WA</t>
  </si>
  <si>
    <t>OU=Granite Construction Company,OU=National Accounts,OU=Enterprise,OU=VCE,OU=VeBiz2CustomArea,OU=AppPartition,O=ExtranetApps</t>
  </si>
  <si>
    <t>360-752-4342</t>
  </si>
  <si>
    <t>FEFD0285-B01B-4570-AE58-B892575091C3</t>
  </si>
  <si>
    <t>Granngarden - Boras</t>
  </si>
  <si>
    <t>Ganghestervagen 142</t>
  </si>
  <si>
    <t>Boras</t>
  </si>
  <si>
    <t>BORAS</t>
  </si>
  <si>
    <t>Boras Schakt AB - Boras</t>
  </si>
  <si>
    <t>OU=Granngarden - Boras,OU=Swecon Anlaggningsmaskiner AB,OU=Europe,OU=EMEA,OU=Enterprise,OU=VCE,OU=VeBiz2CustomArea,OU=AppPartition,O=ExtranetApps</t>
  </si>
  <si>
    <t>B008ACDF-3866-4B0E-900D-E8FB944950EA</t>
  </si>
  <si>
    <t>Granngarden - Kinna</t>
  </si>
  <si>
    <t>Näs Industriområde</t>
  </si>
  <si>
    <t>Kinna</t>
  </si>
  <si>
    <t>KINNA</t>
  </si>
  <si>
    <t>OU=Granngarden - Kinna,OU=Swecon Anlaggningsmaskiner AB,OU=Europe,OU=EMEA,OU=Enterprise,OU=VCE,OU=VeBiz2CustomArea,OU=AppPartition,O=ExtranetApps</t>
  </si>
  <si>
    <t>C84E2499-F706-48FC-8FA5-6936EB7A7609</t>
  </si>
  <si>
    <t>Granngarden - Kristinehamn</t>
  </si>
  <si>
    <t>Skepparegatan 1</t>
  </si>
  <si>
    <t>Kristinehamn</t>
  </si>
  <si>
    <t>KRISTINEHAMN</t>
  </si>
  <si>
    <t>OU=Granngarden - Kristinehamn,OU=Swecon Karlstad,OU=Swecon Anlaggningsmaskiner AB,OU=Europe,OU=EMEA,OU=Enterprise,OU=VCE,OU=VeBiz2CustomArea,OU=AppPartition,O=ExtranetApps</t>
  </si>
  <si>
    <t>CE0000000039</t>
  </si>
  <si>
    <t>B0EAC332-3FD5-ECBA-651E-8BE1D988D0B5</t>
  </si>
  <si>
    <t>Great West Equipment</t>
  </si>
  <si>
    <t>Canada</t>
  </si>
  <si>
    <t>123 L&amp;A Cross Road</t>
  </si>
  <si>
    <t>V1B 3S1</t>
  </si>
  <si>
    <t>Vernon</t>
  </si>
  <si>
    <t xml:space="preserve">US007859    </t>
  </si>
  <si>
    <t>OU=Great West Equipment,OU=North America,OU=Enterprise,OU=VCE,OU=VeBiz2CustomArea,OU=AppPartition,O=ExtranetApps</t>
  </si>
  <si>
    <t>250-549-3397</t>
  </si>
  <si>
    <t>250-549-4232</t>
  </si>
  <si>
    <t>http://www.gwequipment.com/</t>
  </si>
  <si>
    <t>CE0000002142</t>
  </si>
  <si>
    <t>DDBEB480-24EB-9499-A251-E98B01E723B1</t>
  </si>
  <si>
    <t>Great West Equipment - Campbell River</t>
  </si>
  <si>
    <t>2011 14th Avenue</t>
  </si>
  <si>
    <t>V9W 4J2</t>
  </si>
  <si>
    <t>Campbell River</t>
  </si>
  <si>
    <t>OU=Great West Equipment - Campbell River,OU=Great West Equipment,OU=North America,OU=Enterprise,OU=VCE,OU=VeBiz2CustomArea,OU=AppPartition,O=ExtranetApps</t>
  </si>
  <si>
    <t>(250) 286-4954</t>
  </si>
  <si>
    <t>(250) 286-0123</t>
  </si>
  <si>
    <t>CE0000001558</t>
  </si>
  <si>
    <t>FE0494C7-23CF-B32D-DF49-1B47B9939A62</t>
  </si>
  <si>
    <t>Great West Equipment - Cranbrook</t>
  </si>
  <si>
    <t>2401 Cranbrook Street, North</t>
  </si>
  <si>
    <t>V1C 3T3</t>
  </si>
  <si>
    <t>Cranbrook</t>
  </si>
  <si>
    <t>OU=Great West Equipment - Cranbrook,OU=Great West Equipment,OU=North America,OU=Enterprise,OU=VCE,OU=VeBiz2CustomArea,OU=AppPartition,O=ExtranetApps</t>
  </si>
  <si>
    <t>(250) 426-6554</t>
  </si>
  <si>
    <t>(250) 426-6778</t>
  </si>
  <si>
    <t>CE0000000523</t>
  </si>
  <si>
    <t>EC614717-2DC2-1861-D705-9A27C0282356</t>
  </si>
  <si>
    <t>Great West Equipment - Fort St. John</t>
  </si>
  <si>
    <t>12623 Charlie Lake Frontage Road</t>
  </si>
  <si>
    <t>V1J 2B0</t>
  </si>
  <si>
    <t>Fort St. John</t>
  </si>
  <si>
    <t>OU=Great West Equipment - Fort St. John,OU=Great West Equipment,OU=North America,OU=Enterprise,OU=VCE,OU=VeBiz2CustomArea,OU=AppPartition,O=ExtranetApps</t>
  </si>
  <si>
    <t>250-785-4237</t>
  </si>
  <si>
    <t>250-785-4223</t>
  </si>
  <si>
    <t>CE0000001584</t>
  </si>
  <si>
    <t>3C54B106-942F-5B92-FD61-F144EB9BE6B1</t>
  </si>
  <si>
    <t>Great West Equipment - Nanaimo</t>
  </si>
  <si>
    <t>2115 South Wellington Road</t>
  </si>
  <si>
    <t>V9X 1R5</t>
  </si>
  <si>
    <t>Nanaimo</t>
  </si>
  <si>
    <t>US007859</t>
  </si>
  <si>
    <t>OU=Great West Equipment - Nanaimo,OU=Great West Equipment,OU=North America,OU=Enterprise,OU=VCE,OU=VeBiz2CustomArea,OU=AppPartition,O=ExtranetApps</t>
  </si>
  <si>
    <t>250-716-8805</t>
  </si>
  <si>
    <t>250-716-8804</t>
  </si>
  <si>
    <t>CE0000001667</t>
  </si>
  <si>
    <t>36786E10-A0DB-4CA0-B3B8-36FC76EBF12C</t>
  </si>
  <si>
    <t>Great West Equipment - Prince George</t>
  </si>
  <si>
    <t>4759 Continental Way</t>
  </si>
  <si>
    <t>V2N 5S5</t>
  </si>
  <si>
    <t>Prince George</t>
  </si>
  <si>
    <t>OU=Great West Equipment - Prince George,OU=Great West Equipment,OU=North America,OU=Enterprise,OU=VCE,OU=VeBiz2CustomArea,OU=AppPartition,O=ExtranetApps</t>
  </si>
  <si>
    <t>250-612-0299</t>
  </si>
  <si>
    <t>250-612-0255</t>
  </si>
  <si>
    <t>CE0000001608</t>
  </si>
  <si>
    <t>2A03439A-6B25-4DD6-AFCD-5DB8EC0FF89D</t>
  </si>
  <si>
    <t>Great West Equipment - Surrey - Vancouver</t>
  </si>
  <si>
    <t>19067 94th Avenue</t>
  </si>
  <si>
    <t>V4N 3S1</t>
  </si>
  <si>
    <t>Surrey</t>
  </si>
  <si>
    <t>OU=Great West Equipment - Surrey - Vancouver,OU=Great West Equipment,OU=North America,OU=Enterprise,OU=VCE,OU=VeBiz2CustomArea,OU=AppPartition,O=ExtranetApps</t>
  </si>
  <si>
    <t>604-882-9091</t>
  </si>
  <si>
    <t>604-882-5051</t>
  </si>
  <si>
    <t>CE0000000610</t>
  </si>
  <si>
    <t>B7BCADB3-E938-A666-B5FA-600D82FC3D2B</t>
  </si>
  <si>
    <t>Great West Equipment - Terrace</t>
  </si>
  <si>
    <t>3830 Sharples Road</t>
  </si>
  <si>
    <t>V8G 5P8</t>
  </si>
  <si>
    <t>Terrace</t>
  </si>
  <si>
    <t>OU=Great West Equipment - Terrace,OU=Great West Equipment,OU=North America,OU=Enterprise,OU=VCE,OU=VeBiz2CustomArea,OU=AppPartition,O=ExtranetApps</t>
  </si>
  <si>
    <t>(250) 635-3104</t>
  </si>
  <si>
    <t>CE0000000511</t>
  </si>
  <si>
    <t>B6348701-4C4D-4409-9D71-906DF30558F4</t>
  </si>
  <si>
    <t>Great West Equipment - Vernon</t>
  </si>
  <si>
    <t>OU=Great West Equipment - Vernon,OU=Great West Equipment,OU=North America,OU=Enterprise,OU=VCE,OU=VeBiz2CustomArea,OU=AppPartition,O=ExtranetApps</t>
  </si>
  <si>
    <t>CE0000002025</t>
  </si>
  <si>
    <t>ACF3ABA5-D3A5-5A78-1F34-B12AA0A31680</t>
  </si>
  <si>
    <t>Great West Equipment - Whitehorse</t>
  </si>
  <si>
    <t>5 Lorne Road</t>
  </si>
  <si>
    <t>Y1A 5S7</t>
  </si>
  <si>
    <t>Whitehorse</t>
  </si>
  <si>
    <t>OU=Great West Equipment - Whitehorse,OU=Great West Equipment,OU=North America,OU=Enterprise,OU=VCE,OU=VeBiz2CustomArea,OU=AppPartition,O=ExtranetApps</t>
  </si>
  <si>
    <t>778-870-6955</t>
  </si>
  <si>
    <t>CE0000000386</t>
  </si>
  <si>
    <t>A0EFB6A2-A2E7-3905-85D0-D04E593F1A4A</t>
  </si>
  <si>
    <t>Great West Equipment - Williams Lake</t>
  </si>
  <si>
    <t>4700 Collier Place</t>
  </si>
  <si>
    <t>V2G 5E9</t>
  </si>
  <si>
    <t>Williams Lake</t>
  </si>
  <si>
    <t>OU=Great West Equipment - Williams Lake,OU=Great West Equipment,OU=North America,OU=Enterprise,OU=VCE,OU=VeBiz2CustomArea,OU=AppPartition,O=ExtranetApps</t>
  </si>
  <si>
    <t>250-392-9598</t>
  </si>
  <si>
    <t>250-392-9599</t>
  </si>
  <si>
    <t>CE0000001572</t>
  </si>
  <si>
    <t>D529D8E9-4C53-4339-8C5A-D8F9AC23B7C9</t>
  </si>
  <si>
    <t>Great West Equipment  - Kamloops</t>
  </si>
  <si>
    <t>1194 Chief Louis Way</t>
  </si>
  <si>
    <t>V2H 1J8</t>
  </si>
  <si>
    <t>Kamloops</t>
  </si>
  <si>
    <t>OU=Great West Equipment  - Kamloops,OU=Great West Equipment,OU=North America,OU=Enterprise,OU=VCE,OU=VeBiz2CustomArea,OU=AppPartition,O=ExtranetApps</t>
  </si>
  <si>
    <t>250-372-3484</t>
  </si>
  <si>
    <t>250-372-3996</t>
  </si>
  <si>
    <t>CE0000001050</t>
  </si>
  <si>
    <t>708E40AB-20DF-EDAC-9CBF-4D291718AD8D</t>
  </si>
  <si>
    <t>Griffith A I Gwmni Cyf</t>
  </si>
  <si>
    <t>Gwar Rhos, Rhosfawr</t>
  </si>
  <si>
    <t>LL53 6NF</t>
  </si>
  <si>
    <t>Pwllheli</t>
  </si>
  <si>
    <t>GB900026</t>
  </si>
  <si>
    <t>OU=Griffith A I Gwmni Cyf,OU=SMT GB,OU=Europe,OU=EMEA,OU=Enterprise,OU=VCE,OU=VeBiz2CustomArea,OU=AppPartition,O=ExtranetApps</t>
  </si>
  <si>
    <t>01766 810248</t>
  </si>
  <si>
    <t>griffith-co@gwar-rhos.fsnet.co.uk</t>
  </si>
  <si>
    <t>01766 810334</t>
  </si>
  <si>
    <t>CE0000002074</t>
  </si>
  <si>
    <t>20930A88-627C-8589-4C29-9FE423371F13</t>
  </si>
  <si>
    <t>GRILLI PAOLO OFFICINA MOBILE - Solo Assistenza</t>
  </si>
  <si>
    <t>Località  Piano delle Macie</t>
  </si>
  <si>
    <t>Pomarance</t>
  </si>
  <si>
    <t>IT900022</t>
  </si>
  <si>
    <t>Articulated Haulers|Crawler Excavators|Motor Graders|Wheel Loaders|Wheeled Excavators</t>
  </si>
  <si>
    <t>GRILLI PAOLO</t>
  </si>
  <si>
    <t>OU=GRILLI PAOLO OFFICINA MOBILE - Solo Assistenza,OU=VOLVO CE ITALIA S.p.A.,OU=Europe,OU=EMEA,OU=Enterprise,OU=VCE,OU=VeBiz2CustomArea,OU=AppPartition,O=ExtranetApps</t>
  </si>
  <si>
    <t>0588 63871</t>
  </si>
  <si>
    <t>paologrilli2001@yahoo.it</t>
  </si>
  <si>
    <t>0588 63173</t>
  </si>
  <si>
    <t>OU=groups,OU=VCE,OU=VeBiz2CustomArea,OU=AppPartition,O=ExtranetApps</t>
  </si>
  <si>
    <t>groups</t>
  </si>
  <si>
    <t>OU=groups,OU=National Accounts,OU=Enterprise,OU=VCE,OU=VeBiz2CustomArea,OU=AppPartition,O=ExtranetApps</t>
  </si>
  <si>
    <t>OU=groups,OU=North America,OU=Enterprise,OU=VCE,OU=VeBiz2CustomArea,OU=AppPartition,O=ExtranetApps</t>
  </si>
  <si>
    <t>OU=groups,OU=VCES California - Corona - Los Angeles,OU=Volvo Construction Equipment &amp; Services - California,OU=North America,OU=Enterprise,OU=VCE,OU=VeBiz2CustomArea,OU=AppPartition,O=ExtranetApps</t>
  </si>
  <si>
    <t>OU=groups,OU=Rents North America,OU=Enterprise,OU=VCE,OU=VeBiz2CustomArea,OU=AppPartition,O=ExtranetApps</t>
  </si>
  <si>
    <t>OU=groups,OU=Enterprise,OU=VCE,OU=VeBiz2CustomArea,OU=AppPartition,O=ExtranetApps</t>
  </si>
  <si>
    <t>FCAD2354-AD76-454E-86CE-50E3742A02F4</t>
  </si>
  <si>
    <t>Grubhei</t>
  </si>
  <si>
    <t>GRUBHEI</t>
  </si>
  <si>
    <t>OU=Grubhei,OU=Volvo Maskin AS,OU=Volvo Construction Equipment Europe AB-HUB-NW,OU=Europe,OU=EMEA,OU=Enterprise,OU=VCE,OU=VeBiz2CustomArea,OU=AppPartition,O=ExtranetApps</t>
  </si>
  <si>
    <t>http://www.volvo.com/dealers/no-no/volvo</t>
  </si>
  <si>
    <t>CE0000001389</t>
  </si>
  <si>
    <t>1B99C1ED-3ACE-4D64-AF0E-35FBDB53E6E0</t>
  </si>
  <si>
    <t>Grupo Casco de Venezuela C A</t>
  </si>
  <si>
    <t>VE</t>
  </si>
  <si>
    <t>Venezuela</t>
  </si>
  <si>
    <t>Av Intercomunal San Diego - C.Comercial Castillito Galpon 11</t>
  </si>
  <si>
    <t>San Diego</t>
  </si>
  <si>
    <t>VA</t>
  </si>
  <si>
    <t>VE809003</t>
  </si>
  <si>
    <t>OU=Grupo Casco de Venezuela C A,OU=Latin America,OU=Enterprise,OU=VCE,OU=VeBiz2CustomArea,OU=AppPartition,O=ExtranetApps</t>
  </si>
  <si>
    <t>58 241 871-6038</t>
  </si>
  <si>
    <t>58 241 871-7942</t>
  </si>
  <si>
    <t>https://www.volvoce.com/venezuela/es-ve/casco/</t>
  </si>
  <si>
    <t>Guangxi China Star Machinery Co., Ltd</t>
  </si>
  <si>
    <t>03C6095E-C1C1-D74F-2F36-72FE676D9625</t>
  </si>
  <si>
    <t>No.191-1,Xingguang Street,Nanning,Guangxi</t>
  </si>
  <si>
    <t>Nanning,Guangxi,China</t>
  </si>
  <si>
    <t>OU=Guangxi China Star Machinery Co.\, Ltd,OU=Volvo Construction Equipment China Co Ltd,OU=China,OU=Enterprise,OU=VCE,OU=VeBiz2CustomArea,OU=AppPartition,O=ExtranetApps</t>
  </si>
  <si>
    <t>0771-4515180,13607710989</t>
  </si>
  <si>
    <t>Guangxi Zhongnan Huaxing Equipment Co Ltd - Guangxi Project</t>
  </si>
  <si>
    <t>03ECF838-624F-B7DD-360B-D66AFEE5C55D</t>
  </si>
  <si>
    <t>OU=Guangxi Zhongnan Huaxing Equipment Co Ltd - Guangxi Project,OU=CHINA-INACTIVE COMPANIES,OU=China,OU=Enterprise,OU=VCE,OU=VeBiz2CustomArea,OU=AppPartition,O=ExtranetApps</t>
  </si>
  <si>
    <t>Guangxi Zhongnan Huaxing Equipment Co Ltd – Guangxi Retail</t>
  </si>
  <si>
    <t>4198D893-116F-226E-D24C-1E92E20A3A83</t>
  </si>
  <si>
    <t>OU=Guangxi Zhongnan Huaxing Equipment Co Ltd – Guangxi Retail,OU=CHINA-INACTIVE COMPANIES,OU=China,OU=Enterprise,OU=VCE,OU=VeBiz2CustomArea,OU=AppPartition,O=ExtranetApps</t>
  </si>
  <si>
    <t>CE0000001157</t>
  </si>
  <si>
    <t>8E158F67-F9B2-830C-13C5-CC741DF39459</t>
  </si>
  <si>
    <t>Guangzhou Yuanvo Machinery Co. Ltd.</t>
  </si>
  <si>
    <t>501# A Building 600# Guangshan 2RD</t>
  </si>
  <si>
    <t>Guangzhou</t>
  </si>
  <si>
    <t>Compact Equipment</t>
  </si>
  <si>
    <t>OU=Guangzhou Yuanvo Machinery Co. Ltd.,OU=Volvo Construction Equipment China Co Ltd,OU=China,OU=Enterprise,OU=VCE,OU=VeBiz2CustomArea,OU=AppPartition,O=ExtranetApps</t>
  </si>
  <si>
    <t>CE0000000263</t>
  </si>
  <si>
    <t>176B65A9-4030-48CF-B1D2-CCC871F051AB</t>
  </si>
  <si>
    <t>Guangzhou Zhongnan Huaxing Equipment Co Ltd</t>
  </si>
  <si>
    <t>181 GuangShanEr Road ZhongNan Bulding</t>
  </si>
  <si>
    <t xml:space="preserve">CN720202    </t>
  </si>
  <si>
    <t>Chen Gang</t>
  </si>
  <si>
    <t>OU=Guangzhou Zhongnan Huaxing Equipment Co Ltd,OU=Volvo Construction Equipment China Co Ltd,OU=China,OU=Enterprise,OU=VCE,OU=VeBiz2CustomArea,OU=AppPartition,O=ExtranetApps</t>
  </si>
  <si>
    <t>86 20 87090602</t>
  </si>
  <si>
    <t>chengang@gzzn.com.cn</t>
  </si>
  <si>
    <t>86 20 87090784</t>
  </si>
  <si>
    <t>http://www.gzzn.com.cn</t>
  </si>
  <si>
    <t>4584D6FE-AD1B-23E9-8CA1-E8F8162AE608</t>
  </si>
  <si>
    <t>Guangzhou Zhongnan Huaxing Equipment Co Ltd - Guangdong</t>
  </si>
  <si>
    <t>No 102, Baisha Street</t>
  </si>
  <si>
    <t>Guangdong</t>
  </si>
  <si>
    <t>OU=Guangzhou Zhongnan Huaxing Equipment Co Ltd - Guangdong,OU=Guangzhou Zhongnan Huaxing Equipment Co Ltd,OU=Volvo Construction Equipment China Co Ltd,OU=China,OU=Enterprise,OU=VCE,OU=VeBiz2CustomArea,OU=AppPartition,O=ExtranetApps</t>
  </si>
  <si>
    <t>86 - 771 488 2180</t>
  </si>
  <si>
    <t>86 - 771 488 4543/ 488 1295</t>
  </si>
  <si>
    <t>D3C6FE13-BF64-0BDC-AB28-53872E28F149</t>
  </si>
  <si>
    <t>Guangzhou Zhongnan Huaxing Equipment Co Ltd - Hainan</t>
  </si>
  <si>
    <t>Hainan</t>
  </si>
  <si>
    <t>OU=Guangzhou Zhongnan Huaxing Equipment Co Ltd - Hainan,OU=Guangzhou Zhongnan Huaxing Equipment Co Ltd,OU=Volvo Construction Equipment China Co Ltd,OU=China,OU=Enterprise,OU=VCE,OU=VeBiz2CustomArea,OU=AppPartition,O=ExtranetApps</t>
  </si>
  <si>
    <t>B5DA7464-8A9B-8F3B-F7DD-FF1393DD1920</t>
  </si>
  <si>
    <t>Guests and test accounts for Region Europe</t>
  </si>
  <si>
    <t>Moorfield Road</t>
  </si>
  <si>
    <t>CB22 4QX</t>
  </si>
  <si>
    <t>A location for Volvo Group Guest accounts and VDN - system test accounts</t>
  </si>
  <si>
    <t>OU=Guests and test accounts for Region Europe,OU=Europe,OU=EMEA,OU=Enterprise,OU=VCE,OU=VeBiz2CustomArea,OU=AppPartition,O=ExtranetApps</t>
  </si>
  <si>
    <t>00 44 1223 251790</t>
  </si>
  <si>
    <t>CE0000001207</t>
  </si>
  <si>
    <t>6320E70E-2204-B292-4218-C89A96F02FD4</t>
  </si>
  <si>
    <t>Guizhou Rock Xinwo Engineering Machinery Co.Ltd.</t>
  </si>
  <si>
    <t>No.380, Baiyun Avenue Baiyun District</t>
  </si>
  <si>
    <t>Guiyang</t>
  </si>
  <si>
    <t>Guizhou Province and The city of Chongqing</t>
  </si>
  <si>
    <t>GZXW</t>
  </si>
  <si>
    <t>OU=Guizhou Rock Xinwo Engineering Machinery Co.Ltd.,OU=Volvo Construction Equipment China Co Ltd,OU=China,OU=Enterprise,OU=VCE,OU=VeBiz2CustomArea,OU=AppPartition,O=ExtranetApps</t>
  </si>
  <si>
    <t>+86 851 8470 6216</t>
  </si>
  <si>
    <t>CE0000001446</t>
  </si>
  <si>
    <t>DD633058-12F7-16E6-1FF7-779A0E8D2DA7</t>
  </si>
  <si>
    <t>Guizhou RuiHao CE Technological Service Co Ltd</t>
  </si>
  <si>
    <t>No 214 Middle of HuaXi Road</t>
  </si>
  <si>
    <t>Guiyang City</t>
  </si>
  <si>
    <t>OU=Guizhou RuiHao CE Technological Service Co Ltd,OU=Volvo Construction Equipment China Co Ltd,OU=China,OU=Enterprise,OU=VCE,OU=VeBiz2CustomArea,OU=AppPartition,O=ExtranetApps</t>
  </si>
  <si>
    <t>86 - 851 3714255</t>
  </si>
  <si>
    <t>7120D072-B4D2-18A8-E8E1-E309F6878268</t>
  </si>
  <si>
    <t>Gumi Samsung</t>
  </si>
  <si>
    <t>302, Sinpyeong 1-dong, Gumi-si, Gyeongsangbuk-do, Korea</t>
  </si>
  <si>
    <t>730-917</t>
  </si>
  <si>
    <t>Gumi</t>
  </si>
  <si>
    <t>KR900036</t>
  </si>
  <si>
    <t>OU=Gumi Samsung,OU=Hub Korea Parts,OU=HUB KOREA,OU=Volvo Construction Equipment Korea Ltd,OU=APAC,OU=Enterprise,OU=VCE,OU=VeBiz2CustomArea,OU=AppPartition,O=ExtranetApps</t>
  </si>
  <si>
    <t>8254465-4143</t>
  </si>
  <si>
    <t>+82 54 465 4141</t>
  </si>
  <si>
    <t>CE0000007145</t>
  </si>
  <si>
    <t>4FD61642-21D3-ECFB-BA3D-5B5F9D625D6E</t>
  </si>
  <si>
    <t>Gyeongbuk</t>
  </si>
  <si>
    <t>421-1, Songhyeon-dong, Andong-si, Gyeongsangbuk-do</t>
  </si>
  <si>
    <t>760-300</t>
  </si>
  <si>
    <t>OU=Gyeongbuk,OU=KSS BRANCH,OU=Hub Korea Service,OU=HUB KOREA,OU=Volvo Construction Equipment Korea Ltd,OU=APAC,OU=Enterprise,OU=VCE,OU=VeBiz2CustomArea,OU=AppPartition,O=ExtranetApps</t>
  </si>
  <si>
    <t>+82 54 859-3599</t>
  </si>
  <si>
    <t>+82 54 858-8900</t>
  </si>
  <si>
    <t>C5DFFD23-5606-80B1-181A-BC204E71E73E</t>
  </si>
  <si>
    <t>Gyeongnam</t>
  </si>
  <si>
    <t>151-19, Yangdeok 2(i)-dong, Masanhoewon-gu, Changwon-si, Gyeongsangnam-do</t>
  </si>
  <si>
    <t>630-811</t>
  </si>
  <si>
    <t>OU=Gyeongnam,OU=KSS BRANCH,OU=Hub Korea Service,OU=HUB KOREA,OU=Volvo Construction Equipment Korea Ltd,OU=APAC,OU=Enterprise,OU=VCE,OU=VeBiz2CustomArea,OU=AppPartition,O=ExtranetApps</t>
  </si>
  <si>
    <t>+82 55 256-4101</t>
  </si>
  <si>
    <t>+82 55 256-4100</t>
  </si>
  <si>
    <t>1CE62734-8439-2F9F-B6FC-A21BC5B45668</t>
  </si>
  <si>
    <t>H. Wiegenstein GmbH &amp; Co. KG</t>
  </si>
  <si>
    <t>Kreuzweg 64</t>
  </si>
  <si>
    <t>Ochtrup</t>
  </si>
  <si>
    <t>OU=H. Wiegenstein GmbH &amp; Co. KG,OU=Swecon Baumaschinen GmbH – HV,OU=Volvo Construction Equipment Europe GmbH,OU=Europe,OU=EMEA,OU=Enterprise,OU=VCE,OU=VeBiz2CustomArea,OU=AppPartition,O=ExtranetApps</t>
  </si>
  <si>
    <t>lager@wiegenstein-ochtrup.de</t>
  </si>
  <si>
    <t>02553 9351-22</t>
  </si>
  <si>
    <t>6D0858BF-893F-4EBE-3447-F09D12631F85</t>
  </si>
  <si>
    <t>HAEGANG SANGSA</t>
  </si>
  <si>
    <t>885-18, Gugyo-Rhee, Haenam-Eup, Haenam-Gun, Jeonnam, KOREA</t>
  </si>
  <si>
    <t>536-803</t>
  </si>
  <si>
    <t>Haenam</t>
  </si>
  <si>
    <t>KR900010</t>
  </si>
  <si>
    <t>OU=HAEGANG SANGSA,OU=HUB KOREA,OU=Volvo Construction Equipment Korea Ltd,OU=APAC,OU=Enterprise,OU=VCE,OU=VeBiz2CustomArea,OU=AppPartition,O=ExtranetApps</t>
  </si>
  <si>
    <t>8261536-9316</t>
  </si>
  <si>
    <t>8261536-9315</t>
  </si>
  <si>
    <t>65737F2B-DFA4-D85B-3B6B-0B7A5848CD51</t>
  </si>
  <si>
    <t>Halliburton</t>
  </si>
  <si>
    <t>US900029</t>
  </si>
  <si>
    <t>OU=Halliburton,OU=National Accounts,OU=Enterprise,OU=VCE,OU=VeBiz2CustomArea,OU=AppPartition,O=ExtranetApps</t>
  </si>
  <si>
    <t>58649B3C-763D-E6B9-A968-B5479CB6388B</t>
  </si>
  <si>
    <t>Hämeen Diesel Oy</t>
  </si>
  <si>
    <t>Mäkeläntie 16</t>
  </si>
  <si>
    <t>Hämeenlinna</t>
  </si>
  <si>
    <t>Articulated Haulers|Compact Equipment|Compact Excavators|Compact Wheel Loaders|Crawler Excavators|Large Soil Compactors|Small Soil Compactors|Wheel Loaders|Wheeled Excavators</t>
  </si>
  <si>
    <t>OU=Hämeen Diesel Oy,OU=Volvo Construction Equipment Finland,OU=Europe,OU=EMEA,OU=Enterprise,OU=VCE,OU=VeBiz2CustomArea,OU=AppPartition,O=ExtranetApps</t>
  </si>
  <si>
    <t>ossi.ranta@hameendiesel.fi</t>
  </si>
  <si>
    <t>+358 3 644860</t>
  </si>
  <si>
    <t>826DB066-9D7C-A916-C539-AE66905E3F98</t>
  </si>
  <si>
    <t>Hanbit Juggi</t>
  </si>
  <si>
    <t>595-10, Suseok-dong, Seosan-si, Chungcheongnam-do, Korea</t>
  </si>
  <si>
    <t>356-050</t>
  </si>
  <si>
    <t>Seosan</t>
  </si>
  <si>
    <t>KR900011</t>
  </si>
  <si>
    <t>OU=Hanbit Juggi,OU=Hub Korea Parts,OU=HUB KOREA,OU=Volvo Construction Equipment Korea Ltd,OU=APAC,OU=Enterprise,OU=VCE,OU=VeBiz2CustomArea,OU=AppPartition,O=ExtranetApps</t>
  </si>
  <si>
    <t>8241664-2906</t>
  </si>
  <si>
    <t>+82 41 667 8550</t>
  </si>
  <si>
    <t>6391BFED-47C8-9169-E812-1E2CA1D163D9</t>
  </si>
  <si>
    <t>Hanil Junggi</t>
  </si>
  <si>
    <t>95-4, Kyo-Dong, Jechun, Chungbuk, KOREA</t>
  </si>
  <si>
    <t>390-070</t>
  </si>
  <si>
    <t>Jechun</t>
  </si>
  <si>
    <t>KR900012</t>
  </si>
  <si>
    <t>OU=Hanil Junggi,OU=Hub Korea Parts,OU=HUB KOREA,OU=Volvo Construction Equipment Korea Ltd,OU=APAC,OU=Enterprise,OU=VCE,OU=VeBiz2CustomArea,OU=AppPartition,O=ExtranetApps</t>
  </si>
  <si>
    <t>8243  643-2308</t>
  </si>
  <si>
    <t>8243  645-0308</t>
  </si>
  <si>
    <t>C5AFA188-FA1A-6528-6505-C482EBD3BFD1</t>
  </si>
  <si>
    <t>HANJIN JUNGGI SANGSA</t>
  </si>
  <si>
    <t>5-4, Horim-Dong, Dalseo-Ku, Daegu, Korea</t>
  </si>
  <si>
    <t>704-240</t>
  </si>
  <si>
    <t>KR900013</t>
  </si>
  <si>
    <t>OU=HANJIN JUNGGI SANGSA,OU=HUB KOREA,OU=Volvo Construction Equipment Korea Ltd,OU=APAC,OU=Enterprise,OU=VCE,OU=VeBiz2CustomArea,OU=AppPartition,O=ExtranetApps</t>
  </si>
  <si>
    <t>8253592-8246</t>
  </si>
  <si>
    <t>8253592-0900</t>
  </si>
  <si>
    <t>928B97A5-1019-55D2-2A07-C07D83C78803</t>
  </si>
  <si>
    <t>HAPDONG SANGSA</t>
  </si>
  <si>
    <t>2-3, Dagadong 4-Ga, Wansan-Ku, Junjoo, Jeonbuk, KOREA</t>
  </si>
  <si>
    <t>560-054</t>
  </si>
  <si>
    <t>Junjoo</t>
  </si>
  <si>
    <t>KR900015</t>
  </si>
  <si>
    <t>OU=HAPDONG SANGSA,OU=HUB KOREA,OU=Volvo Construction Equipment Korea Ltd,OU=APAC,OU=Enterprise,OU=VCE,OU=VeBiz2CustomArea,OU=AppPartition,O=ExtranetApps</t>
  </si>
  <si>
    <t>8263  283-8009</t>
  </si>
  <si>
    <t>8263  283-8008</t>
  </si>
  <si>
    <t>50ADA01F-3934-4EA1-8C04-0AC2750A0FDF</t>
  </si>
  <si>
    <t>Harstad</t>
  </si>
  <si>
    <t>HARSTAD</t>
  </si>
  <si>
    <t>OU=Harstad,OU=Volvo Maskin AS,OU=Volvo Construction Equipment Europe AB-HUB-NW,OU=Europe,OU=EMEA,OU=Enterprise,OU=VCE,OU=VeBiz2CustomArea,OU=AppPartition,O=ExtranetApps</t>
  </si>
  <si>
    <t>44A2A8B8-3DF3-EB86-506F-01B68A24B263</t>
  </si>
  <si>
    <t>HARVEST POWER INC</t>
  </si>
  <si>
    <t>221 Crescent Street, Suite 402</t>
  </si>
  <si>
    <t xml:space="preserve">Waltham </t>
  </si>
  <si>
    <t>OU=HARVEST POWER INC,OU=National Accounts,OU=Enterprise,OU=VCE,OU=VeBiz2CustomArea,OU=AppPartition,O=ExtranetApps</t>
  </si>
  <si>
    <t xml:space="preserve">781-902-8604  </t>
  </si>
  <si>
    <t>1693E58A-81B9-4050-93A2-0E580F7C03AE</t>
  </si>
  <si>
    <t>Haugesund</t>
  </si>
  <si>
    <t>HAUGESUND</t>
  </si>
  <si>
    <t>OU=Haugesund,OU=Volvo Maskin AS,OU=Volvo Construction Equipment Europe AB-HUB-NW,OU=Europe,OU=EMEA,OU=Enterprise,OU=VCE,OU=VeBiz2CustomArea,OU=AppPartition,O=ExtranetApps</t>
  </si>
  <si>
    <t>CE0000001209</t>
  </si>
  <si>
    <t>2735CD3E-AF79-2A53-C6E6-5027653CD685</t>
  </si>
  <si>
    <t>Hawaii Truck Parts Sales and Service</t>
  </si>
  <si>
    <t>91-361 Kaiholo Street</t>
  </si>
  <si>
    <t>Kapolei</t>
  </si>
  <si>
    <t>HI</t>
  </si>
  <si>
    <t>OU=Hawaii Truck Parts Sales and Service,OU=North America,OU=Enterprise,OU=VCE,OU=VeBiz2CustomArea,OU=AppPartition,O=ExtranetApps</t>
  </si>
  <si>
    <t>808-682-6108</t>
  </si>
  <si>
    <t>808-791-4359</t>
  </si>
  <si>
    <t>369BBB44-971F-2012-CF59-5BCAF95962A2</t>
  </si>
  <si>
    <t>Hawaii Truck Parts Sales and Service - Kapolei</t>
  </si>
  <si>
    <t>OU=Hawaii Truck Parts Sales and Service - Kapolei,OU=Hawaii Truck Parts Sales and Service,OU=North America,OU=Enterprise,OU=VCE,OU=VeBiz2CustomArea,OU=AppPartition,O=ExtranetApps</t>
  </si>
  <si>
    <t>http://www.volvotrucks.com/dealers-vtna/en-us/kapolei/Pages/kapolei.aspx</t>
  </si>
  <si>
    <t>CE0000001179</t>
  </si>
  <si>
    <t>4449B78A-0BE9-BDC5-AF41-DC3E43BA8C92</t>
  </si>
  <si>
    <t>Hebei Guan Shi Xin Construction Equipment Distribution Co Ltd</t>
  </si>
  <si>
    <t>West Exhibition Hall, Middle of Phase I, Shuanying Automobile Town, Shuangluan District, Chengde, Hebei Province, China</t>
  </si>
  <si>
    <t>Chengde, Hebei</t>
  </si>
  <si>
    <t>Articulated Haulers|Compact Equipment|Compact Excavators|Compact Wheel Loaders|Crawler Excavators|Wheel Loaders|Wheeled Excavators</t>
  </si>
  <si>
    <t>OU=Hebei Guan Shi Xin Construction Equipment Distribution Co Ltd,OU=Volvo Construction Equipment China Co Ltd,OU=China,OU=Enterprise,OU=VCE,OU=VeBiz2CustomArea,OU=AppPartition,O=ExtranetApps</t>
  </si>
  <si>
    <t xml:space="preserve">+86 – 314 -4318396 </t>
  </si>
  <si>
    <t>CE0000000254</t>
  </si>
  <si>
    <t>061A6FB3-9C33-4167-BF63-21CCB02EBF7B</t>
  </si>
  <si>
    <t>Hebei Huanda Construction Machinery Co Ltd</t>
  </si>
  <si>
    <t>No.187, Bei Er Huan Rd (West)</t>
  </si>
  <si>
    <t>Shijiazhuang City</t>
  </si>
  <si>
    <t xml:space="preserve">CN730024    </t>
  </si>
  <si>
    <t>OU=Hebei Huanda Construction Machinery Co Ltd,OU=CHINA-INACTIVE COMPANIES,OU=China,OU=Enterprise,OU=VCE,OU=VeBiz2CustomArea,OU=AppPartition,O=ExtranetApps</t>
  </si>
  <si>
    <t>86-311 87789569</t>
  </si>
  <si>
    <t>yezhinan@huandace.com</t>
  </si>
  <si>
    <t>86-311 87788533</t>
  </si>
  <si>
    <t>DB743C83-9FEA-B3B1-B6BF-01AE1852FA87</t>
  </si>
  <si>
    <t>Hebei Huanda Construction Machinery Co Ltd -Part</t>
  </si>
  <si>
    <t>CN730024</t>
  </si>
  <si>
    <t>OU=Hebei Huanda Construction Machinery Co Ltd -Part,OU=CHINA-INACTIVE COMPANIES,OU=China,OU=Enterprise,OU=VCE,OU=VeBiz2CustomArea,OU=AppPartition,O=ExtranetApps</t>
  </si>
  <si>
    <t>04F7CF00-653A-3605-BAB6-ABA74976603A</t>
  </si>
  <si>
    <t>Hebei Huanda Construction Machinery Co Ltd -Service</t>
  </si>
  <si>
    <t>Chengde</t>
  </si>
  <si>
    <t>OU=Hebei Huanda Construction Machinery Co Ltd -Service,OU=CHINA-INACTIVE COMPANIES,OU=China,OU=Enterprise,OU=VCE,OU=VeBiz2CustomArea,OU=AppPartition,O=ExtranetApps</t>
  </si>
  <si>
    <t>78DEA806-7BF3-E1A8-3E20-3215C3C7CD50</t>
  </si>
  <si>
    <t>Hebei Huanda Construction Machinery Co Ltd -Workshop</t>
  </si>
  <si>
    <t>Business Building, Bali Zhuang</t>
  </si>
  <si>
    <t>Tangshan</t>
  </si>
  <si>
    <t>OU=Hebei Huanda Construction Machinery Co Ltd -Workshop,OU=CHINA-INACTIVE COMPANIES,OU=China,OU=Enterprise,OU=VCE,OU=VeBiz2CustomArea,OU=AppPartition,O=ExtranetApps</t>
  </si>
  <si>
    <t>86-315 7876385</t>
  </si>
  <si>
    <t>86-315 7876211</t>
  </si>
  <si>
    <t>21473B88-ABCC-7DE0-2E3F-A22E6EE7B792</t>
  </si>
  <si>
    <t>Heckmann Service GmbH &amp; Co. KG</t>
  </si>
  <si>
    <t>Birkenstraße 16</t>
  </si>
  <si>
    <t>Hamm</t>
  </si>
  <si>
    <t>OU=Heckmann Service GmbH &amp; Co. KG,OU=Swecon Baumaschinen GmbH – HV,OU=Volvo Construction Equipment Europe GmbH,OU=Europe,OU=EMEA,OU=Enterprise,OU=VCE,OU=VeBiz2CustomArea,OU=AppPartition,O=ExtranetApps</t>
  </si>
  <si>
    <t>tobias.rische@heckmann-service.de</t>
  </si>
  <si>
    <t>02381 7990-340</t>
  </si>
  <si>
    <t>CE0000000260</t>
  </si>
  <si>
    <t>7DB0EF40-5EED-1AE6-243B-A8484482E265</t>
  </si>
  <si>
    <t>Hei Longjiang Longwo Construction Machinery Co. Ltd.</t>
  </si>
  <si>
    <t>273 SongBei Avenue, SongBei District</t>
  </si>
  <si>
    <t>Harbin</t>
  </si>
  <si>
    <t>OU=Hei Longjiang Longwo Construction Machinery Co. Ltd.,OU=Volvo Construction Equipment China Co Ltd,OU=China,OU=Enterprise,OU=VCE,OU=VeBiz2CustomArea,OU=AppPartition,O=ExtranetApps</t>
  </si>
  <si>
    <t>C7604054-AA14-4E9C-6375-64EE9B18D774</t>
  </si>
  <si>
    <t>Heidelberg Cement</t>
  </si>
  <si>
    <t>7660 Imperial Way</t>
  </si>
  <si>
    <t>Allentown</t>
  </si>
  <si>
    <t>US900085</t>
  </si>
  <si>
    <t>OU=Heidelberg Cement,OU=National Accounts,OU=Enterprise,OU=VCE,OU=VeBiz2CustomArea,OU=AppPartition,O=ExtranetApps</t>
  </si>
  <si>
    <t>CE0000001123</t>
  </si>
  <si>
    <t>C517BC3B-6FEF-3376-2EEF-28329438EC0F</t>
  </si>
  <si>
    <t>Henan Topcrown Heavy Industry Co.Ltd</t>
  </si>
  <si>
    <t>Zhengzhou  Construction  Machinary  Park,Cross  of  South  Jingcheng Road</t>
  </si>
  <si>
    <t>Zhengzhou</t>
  </si>
  <si>
    <t>ABG Pavers|Compact Excavators|Compact Wheel Loaders|Crawler Excavators|Large Asphalt Compactors|Small Asphalt Compactors|Wheel Loaders|Wheeled Excavators</t>
  </si>
  <si>
    <t>OU=Henan Topcrown Heavy Industry Co.Ltd,OU=Volvo Construction Equipment China Co Ltd,OU=China,OU=Enterprise,OU=VCE,OU=VeBiz2CustomArea,OU=AppPartition,O=ExtranetApps</t>
  </si>
  <si>
    <t>0371-87020672</t>
  </si>
  <si>
    <t>http://www.tg-china.com</t>
  </si>
  <si>
    <t>CE0000000237</t>
  </si>
  <si>
    <t>725183A9-D4BA-4720-94F6-60356188514A</t>
  </si>
  <si>
    <t>Henan WoTong Construction Equipment Co Ltd</t>
  </si>
  <si>
    <t>100 meters West of Cross Point between ZhongYuanXi Road and JingCheng Road</t>
  </si>
  <si>
    <t xml:space="preserve">CN730017    </t>
  </si>
  <si>
    <t>Zhang Benhai</t>
  </si>
  <si>
    <t>OU=Henan WoTong Construction Equipment Co Ltd,OU=Volvo Construction Equipment China Co Ltd,OU=China,OU=Enterprise,OU=VCE,OU=VeBiz2CustomArea,OU=AppPartition,O=ExtranetApps</t>
  </si>
  <si>
    <t>86-371 65734460</t>
  </si>
  <si>
    <t>benhai_zhang@wotong.com</t>
  </si>
  <si>
    <t>86 371 65646826 / 65795322</t>
  </si>
  <si>
    <t>404AB4A0-28B5-7651-EB88-38D0DE5E5011</t>
  </si>
  <si>
    <t>Henkel Norden AB</t>
  </si>
  <si>
    <t>OU=Henkel Norden AB,OU=VCE,OU=VeBiz2CustomArea,OU=AppPartition,O=ExtranetApps</t>
  </si>
  <si>
    <t>E2F70302-65E3-4128-7978-0588B3FF8AD4</t>
  </si>
  <si>
    <t>Henrys Maskinservice – delivery point</t>
  </si>
  <si>
    <t>Henrys Maskinservice-delivery-point</t>
  </si>
  <si>
    <t>952 96</t>
  </si>
  <si>
    <t>Lapptrask</t>
  </si>
  <si>
    <t>LAPPTRASK</t>
  </si>
  <si>
    <t>Henrys Maskinservice - delivery point</t>
  </si>
  <si>
    <t>OU=Henrys Maskinservice – delivery point,OU=Swecon Lulea,OU=Swecon Anlaggningsmaskiner AB,OU=Europe,OU=EMEA,OU=Enterprise,OU=VCE,OU=VeBiz2CustomArea,OU=AppPartition,O=ExtranetApps</t>
  </si>
  <si>
    <t>??</t>
  </si>
  <si>
    <t>CC3638E9-633A-F2B0-48FA-84C1301EC8A5</t>
  </si>
  <si>
    <t>Hertz</t>
  </si>
  <si>
    <t>ATTN ACCOUNTS PAYABLE</t>
  </si>
  <si>
    <t>OKLAHOMA CITY</t>
  </si>
  <si>
    <t>Backhoe Loaders|Compact Equipment|Compact Excavators|Compact Wheel Loaders|Crawler Excavators|Skidsteer Loaders</t>
  </si>
  <si>
    <t>OU=Hertz,OU=National Rental,OU=National Accounts,OU=Enterprise,OU=VCE,OU=VeBiz2CustomArea,OU=AppPartition,O=ExtranetApps</t>
  </si>
  <si>
    <t>810-785-3552</t>
  </si>
  <si>
    <t>FAF7E3D7-9870-BBD5-3630-0D423711EF17</t>
  </si>
  <si>
    <t>Heselhaus Landmaschinen</t>
  </si>
  <si>
    <t>Bocholter Str. 269</t>
  </si>
  <si>
    <t>Borken-Rhedebrügge</t>
  </si>
  <si>
    <t>OU=Heselhaus Landmaschinen,OU=Swecon Baumaschinen GmbH – HV,OU=Volvo Construction Equipment Europe GmbH,OU=Europe,OU=EMEA,OU=Enterprise,OU=VCE,OU=VeBiz2CustomArea,OU=AppPartition,O=ExtranetApps</t>
  </si>
  <si>
    <t>0151 40201506</t>
  </si>
  <si>
    <t>CE0000000180</t>
  </si>
  <si>
    <t>2CF53D8F-38A4-4CBB-9170-0CEAA8022BC9</t>
  </si>
  <si>
    <t>Highway Equipment Supply Co</t>
  </si>
  <si>
    <t>4500 Paxton Street</t>
  </si>
  <si>
    <t>Harrisburg</t>
  </si>
  <si>
    <t xml:space="preserve">US000025    </t>
  </si>
  <si>
    <t>OU=Highway Equipment Supply Co,OU=North America,OU=Enterprise,OU=VCE,OU=VeBiz2CustomArea,OU=AppPartition,O=ExtranetApps</t>
  </si>
  <si>
    <t>717-564-3568</t>
  </si>
  <si>
    <t>mliptak@hwyequip.com</t>
  </si>
  <si>
    <t>717-564-3031</t>
  </si>
  <si>
    <t>https://www.volvoce.com/united-states/en-us/hwyequip/</t>
  </si>
  <si>
    <t>CE0000000626</t>
  </si>
  <si>
    <t>8C47D70B-0383-4F1B-A2FD-E99922210201</t>
  </si>
  <si>
    <t>Highway Equipment Supply Co - Drums</t>
  </si>
  <si>
    <t>Route 309 and I-80</t>
  </si>
  <si>
    <t>Drums</t>
  </si>
  <si>
    <t>US000025</t>
  </si>
  <si>
    <t>OU=Highway Equipment Supply Co - Drums,OU=Highway Equipment Supply Co,OU=North America,OU=Enterprise,OU=VCE,OU=VeBiz2CustomArea,OU=AppPartition,O=ExtranetApps</t>
  </si>
  <si>
    <t>570-788-1593</t>
  </si>
  <si>
    <t>570-788-1127</t>
  </si>
  <si>
    <t>CE0000000478</t>
  </si>
  <si>
    <t>67399233-D654-4970-8F8C-0572CB68439A</t>
  </si>
  <si>
    <t>Highway Equipment Supply co - Ephrata</t>
  </si>
  <si>
    <t>200 Burkholder Drive</t>
  </si>
  <si>
    <t>Ephrata</t>
  </si>
  <si>
    <t>OU=Highway Equipment Supply co - Ephrata,OU=Highway Equipment Supply Co,OU=North America,OU=Enterprise,OU=VCE,OU=VeBiz2CustomArea,OU=AppPartition,O=ExtranetApps</t>
  </si>
  <si>
    <t>717-859-2685</t>
  </si>
  <si>
    <t>717-859-3132</t>
  </si>
  <si>
    <t>CE0000001559</t>
  </si>
  <si>
    <t>4536F741-67E3-4228-A6D2-EBC4FBB368F9</t>
  </si>
  <si>
    <t>Highway Equipment Supply Co - Harrisburg</t>
  </si>
  <si>
    <t>OU=Highway Equipment Supply Co - Harrisburg,OU=Highway Equipment Supply Co,OU=North America,OU=Enterprise,OU=VCE,OU=VeBiz2CustomArea,OU=AppPartition,O=ExtranetApps</t>
  </si>
  <si>
    <t>CE0000000635</t>
  </si>
  <si>
    <t>A5BF4AAA-2922-E3A0-5BB2-2820CC0CB598</t>
  </si>
  <si>
    <t>Highway Equipment Supply Co - Lock Haven</t>
  </si>
  <si>
    <t>122 Fritz Road</t>
  </si>
  <si>
    <t>Lock Haven</t>
  </si>
  <si>
    <t>OU=Highway Equipment Supply Co - Lock Haven,OU=Highway Equipment Supply Co,OU=North America,OU=Enterprise,OU=VCE,OU=VeBiz2CustomArea,OU=AppPartition,O=ExtranetApps</t>
  </si>
  <si>
    <t>(570) 769-1071</t>
  </si>
  <si>
    <t>(570) 769-1070</t>
  </si>
  <si>
    <t>27D7017F-5736-EC48-5E37-8508D246941A</t>
  </si>
  <si>
    <t>HOLCIM</t>
  </si>
  <si>
    <t>3500 Highway 120</t>
  </si>
  <si>
    <t>Florence</t>
  </si>
  <si>
    <t>OU=HOLCIM,OU=National Accounts,OU=Enterprise,OU=VCE,OU=VeBiz2CustomArea,OU=AppPartition,O=ExtranetApps</t>
  </si>
  <si>
    <t>719-784-1402</t>
  </si>
  <si>
    <t>5E6ADA3E-8D4A-42AD-BFAC-E9AB17927B09</t>
  </si>
  <si>
    <t>Holset Engineering Co Ltd</t>
  </si>
  <si>
    <t>St. Andrews Road</t>
  </si>
  <si>
    <t>HD1 6RA</t>
  </si>
  <si>
    <t>OU=Holset Engineering Co Ltd,OU=Renovators,OU=Europe,OU=EMEA,OU=Enterprise,OU=VCE,OU=VeBiz2CustomArea,OU=AppPartition,O=ExtranetApps</t>
  </si>
  <si>
    <t>0044 1484 422244</t>
  </si>
  <si>
    <t>6F12C981-8B60-7280-C8A2-599A1D84F188</t>
  </si>
  <si>
    <t>Hoppe GmbH &amp; Co. KG</t>
  </si>
  <si>
    <t>Heimstättenweg 28</t>
  </si>
  <si>
    <t>Drensteinfurt</t>
  </si>
  <si>
    <t>OU=Hoppe GmbH &amp; Co. KG,OU=Swecon Baumaschinen GmbH – HV,OU=Volvo Construction Equipment Europe GmbH,OU=Europe,OU=EMEA,OU=Enterprise,OU=VCE,OU=VeBiz2CustomArea,OU=AppPartition,O=ExtranetApps</t>
  </si>
  <si>
    <t>(+49) 2508 9941201</t>
  </si>
  <si>
    <t>info@hoppe--landtechnik.de</t>
  </si>
  <si>
    <t>(+49) 2508 9941200</t>
  </si>
  <si>
    <t>CE0000001909</t>
  </si>
  <si>
    <t>36AA94BF-4793-1965-0BF5-952462D0718A</t>
  </si>
  <si>
    <t>Housby Heavy Equipment LLC</t>
  </si>
  <si>
    <t>4747 NE 14th St.</t>
  </si>
  <si>
    <t>Des Moines</t>
  </si>
  <si>
    <t>IA</t>
  </si>
  <si>
    <t>OU=Housby Heavy Equipment LLC,OU=North America,OU=Enterprise,OU=VCE,OU=VeBiz2CustomArea,OU=AppPartition,O=ExtranetApps</t>
  </si>
  <si>
    <t>515-266-2666</t>
  </si>
  <si>
    <t>CE0000001327</t>
  </si>
  <si>
    <t>7DE5F438-96EB-331C-4754-B6A766B042C7</t>
  </si>
  <si>
    <t>Housby Heavy Equipment LLC - Ankeny</t>
  </si>
  <si>
    <t>4410 SE Four Mile Drive</t>
  </si>
  <si>
    <t>Ankeny</t>
  </si>
  <si>
    <t>US004615</t>
  </si>
  <si>
    <t>OU=Housby Heavy Equipment LLC - Ankeny,OU=Housby Heavy Equipment LLC,OU=North America,OU=Enterprise,OU=VCE,OU=VeBiz2CustomArea,OU=AppPartition,O=ExtranetApps</t>
  </si>
  <si>
    <t>CE0000001326</t>
  </si>
  <si>
    <t>0F0FE0BA-4525-00B7-EE0C-A8B7F1FA3290</t>
  </si>
  <si>
    <t>Housby Heavy Equipment LLC - Carroll</t>
  </si>
  <si>
    <t>900 E US Highway 30</t>
  </si>
  <si>
    <t>Carroll</t>
  </si>
  <si>
    <t>OU=Housby Heavy Equipment LLC - Carroll,OU=Housby Heavy Equipment LLC,OU=North America,OU=Enterprise,OU=VCE,OU=VeBiz2CustomArea,OU=AppPartition,O=ExtranetApps</t>
  </si>
  <si>
    <t>CE0000001910</t>
  </si>
  <si>
    <t>6262DDE1-720E-FBA3-ADD2-B15053425742</t>
  </si>
  <si>
    <t>Housby Heavy Equipment LLC - Cedar Rapids</t>
  </si>
  <si>
    <t>3145 16th Avenue S.W.</t>
  </si>
  <si>
    <t>Cedar Rapids</t>
  </si>
  <si>
    <t>OU=Housby Heavy Equipment LLC - Cedar Rapids,OU=Housby Heavy Equipment LLC,OU=North America,OU=Enterprise,OU=VCE,OU=VeBiz2CustomArea,OU=AppPartition,O=ExtranetApps</t>
  </si>
  <si>
    <t>CE0000005714</t>
  </si>
  <si>
    <t>2CC05FD7-79EF-B484-F783-E297076749E1</t>
  </si>
  <si>
    <t>Housby Heavy Equipment LLC - Des Moines</t>
  </si>
  <si>
    <t>OU=Housby Heavy Equipment LLC - Des Moines,OU=Housby Heavy Equipment LLC,OU=North America,OU=Enterprise,OU=VCE,OU=VeBiz2CustomArea,OU=AppPartition,O=ExtranetApps</t>
  </si>
  <si>
    <t>CE0000001051</t>
  </si>
  <si>
    <t>FA109ABF-23EE-648B-B1E5-A5255F037FDC</t>
  </si>
  <si>
    <t>Howard Plant Sales Ltd</t>
  </si>
  <si>
    <t>Brooks Lane Industrial,Brooks Lane</t>
  </si>
  <si>
    <t>CW10 0JH</t>
  </si>
  <si>
    <t>Middlewich</t>
  </si>
  <si>
    <t>Backhoe Loaders|Compact Equipment|Compact Excavators|Compact Wheel Loaders|Large Asphalt Compactors|Large Soil Compactors|Small Asphalt Compactors|Small Soil Compactors</t>
  </si>
  <si>
    <t>OU=Howard Plant Sales Ltd,OU=SMT GB,OU=Europe,OU=EMEA,OU=Enterprise,OU=VCE,OU=VeBiz2CustomArea,OU=AppPartition,O=ExtranetApps</t>
  </si>
  <si>
    <t>sales@howardplant.co.uk</t>
  </si>
  <si>
    <t>01606 833443</t>
  </si>
  <si>
    <t>http://www.howardplant.co.uk/</t>
  </si>
  <si>
    <t>E48E131F-9E80-4918-B0F2-9C3808E47988</t>
  </si>
  <si>
    <t>Huada Machinery And Engineering Limited</t>
  </si>
  <si>
    <t>HK</t>
  </si>
  <si>
    <t>Hong Kong</t>
  </si>
  <si>
    <t>RM 913 Asia Trade Centre,</t>
  </si>
  <si>
    <t>HK732111</t>
  </si>
  <si>
    <t>Alan Lung</t>
  </si>
  <si>
    <t>KWAI CHUNG</t>
  </si>
  <si>
    <t>OU=Huada Machinery And Engineering Limited,OU=Volvo East Asia Pte Ltd,OU=APAC,OU=Enterprise,OU=VCE,OU=VeBiz2CustomArea,OU=AppPartition,O=ExtranetApps</t>
  </si>
  <si>
    <t>852-2616-4218</t>
  </si>
  <si>
    <t>hme@on-nets.com</t>
  </si>
  <si>
    <t>852-8109-0628 / 852-3171-6686</t>
  </si>
  <si>
    <t>http://www.volvoce.com</t>
  </si>
  <si>
    <t>EBE4104C-412D-027D-2772-37DE6388F646</t>
  </si>
  <si>
    <t>Hub East</t>
  </si>
  <si>
    <t>OU=Hub East,OU=Int AB,OU=EMEA,OU=Enterprise,OU=VCE,OU=VeBiz2CustomArea,OU=AppPartition,O=ExtranetApps</t>
  </si>
  <si>
    <t>895EF475-705A-A625-F0B6-A72EB4ACBB5B</t>
  </si>
  <si>
    <t>HUB KOREA</t>
  </si>
  <si>
    <t>726-173 , Hannam-dong, Yongsan-Ku</t>
  </si>
  <si>
    <t>140-210</t>
  </si>
  <si>
    <t>Seoul</t>
  </si>
  <si>
    <t>SG720025</t>
  </si>
  <si>
    <t>ABG Pavers|Articulated Haulers|Compact Excavators|Crawler Excavators|Large Asphalt Compactors|Large Soil Compactors|Milling Equipment|Motor Graders|Small Asphalt Compactors|Small Soil Compactors|Wheel Loaders|Wheeled Excavators</t>
  </si>
  <si>
    <t>SINGAPORE PRINT</t>
  </si>
  <si>
    <t>OU=HUB KOREA,OU=Volvo Construction Equipment Korea Ltd,OU=APAC,OU=Enterprise,OU=VCE,OU=VeBiz2CustomArea,OU=AppPartition,O=ExtranetApps</t>
  </si>
  <si>
    <t>+82 237801000</t>
  </si>
  <si>
    <t>7DA664E9-551D-8C09-E6B6-09D2D00807FD</t>
  </si>
  <si>
    <t>Hub Korea Logistics</t>
  </si>
  <si>
    <t>214-1 Doil-dong, Pyoungteak-city Kyounggi-do</t>
  </si>
  <si>
    <t>Pyoungteak</t>
  </si>
  <si>
    <t>OU=Hub Korea Logistics,OU=HUB KOREA,OU=Volvo Construction Equipment Korea Ltd,OU=APAC,OU=Enterprise,OU=VCE,OU=VeBiz2CustomArea,OU=AppPartition,O=ExtranetApps</t>
  </si>
  <si>
    <t>90639156-F9C1-9992-1845-CEB32A6C41C7</t>
  </si>
  <si>
    <t>Hub Korea Parts</t>
  </si>
  <si>
    <t>214-1 Doil-dong Pyongtaek, Gyeonggi-do</t>
  </si>
  <si>
    <t xml:space="preserve">Pyongtaek </t>
  </si>
  <si>
    <t>OU=Hub Korea Parts,OU=HUB KOREA,OU=Volvo Construction Equipment Korea Ltd,OU=APAC,OU=Enterprise,OU=VCE,OU=VeBiz2CustomArea,OU=AppPartition,O=ExtranetApps</t>
  </si>
  <si>
    <t>+82 31 6107923</t>
  </si>
  <si>
    <t>3E7116FF-5D4A-1A62-949F-240EE7C8F2FC</t>
  </si>
  <si>
    <t>Hub Korea Service</t>
  </si>
  <si>
    <t>Korea Sales &amp; Service</t>
  </si>
  <si>
    <t>459 090</t>
  </si>
  <si>
    <t>OU=Hub Korea Service,OU=HUB KOREA,OU=Volvo Construction Equipment Korea Ltd,OU=APAC,OU=Enterprise,OU=VCE,OU=VeBiz2CustomArea,OU=AppPartition,O=ExtranetApps</t>
  </si>
  <si>
    <t>+82-31 6107904</t>
  </si>
  <si>
    <t>15A09E51-9D68-1F3F-5F2A-F5F04570EA49</t>
  </si>
  <si>
    <t>Hub North</t>
  </si>
  <si>
    <t>OU=Hub North,OU=Volvo CE Region EMEA Eskilstuna,OU=Europe,OU=EMEA,OU=Enterprise,OU=VCE,OU=VeBiz2CustomArea,OU=AppPartition,O=ExtranetApps</t>
  </si>
  <si>
    <t>01B55474-AC9A-ECB5-A3A5-BD60DCD3BC09</t>
  </si>
  <si>
    <t>Hub South</t>
  </si>
  <si>
    <t>OU=Hub South,OU=Int AB,OU=EMEA,OU=Enterprise,OU=VCE,OU=VeBiz2CustomArea,OU=AppPartition,O=ExtranetApps</t>
  </si>
  <si>
    <t>B4A4EBE1-7A85-7E68-7B68-AA174979D4EA</t>
  </si>
  <si>
    <t>Hub West</t>
  </si>
  <si>
    <t>OU=Hub West,OU=Volvo CE Region EMEA Eskilstuna,OU=Europe,OU=EMEA,OU=Enterprise,OU=VCE,OU=VeBiz2CustomArea,OU=AppPartition,O=ExtranetApps</t>
  </si>
  <si>
    <t>2F896652-224F-9420-6DED-534A1377617E</t>
  </si>
  <si>
    <t>Hubbard Group</t>
  </si>
  <si>
    <t>1936 Lee Road Suite 101</t>
  </si>
  <si>
    <t>Winter Park</t>
  </si>
  <si>
    <t>OU=Hubbard Group,OU=National Accounts,OU=Enterprise,OU=VCE,OU=VeBiz2CustomArea,OU=AppPartition,O=ExtranetApps</t>
  </si>
  <si>
    <t>407-623-3850</t>
  </si>
  <si>
    <t>227EA759-B5A7-A199-EC81-92CFDC5F7222</t>
  </si>
  <si>
    <t>HUBS</t>
  </si>
  <si>
    <t>OU=HUBS,OU=APAC Internal,OU=APAC,OU=Enterprise,OU=VCE,OU=VeBiz2CustomArea,OU=AppPartition,O=ExtranetApps</t>
  </si>
  <si>
    <t>CE0000000201</t>
  </si>
  <si>
    <t>B2DFAD33-CE8A-4FB9-801D-15D776123950</t>
  </si>
  <si>
    <t>Hugg and Hall Equipment Company</t>
  </si>
  <si>
    <t>7201 Scott Hamilton Drive</t>
  </si>
  <si>
    <t>Little Rock</t>
  </si>
  <si>
    <t xml:space="preserve">US000149    </t>
  </si>
  <si>
    <t>OU=Hugg and Hall Equipment Company,OU=North America,OU=Enterprise,OU=VCE,OU=VeBiz2CustomArea,OU=AppPartition,O=ExtranetApps</t>
  </si>
  <si>
    <t>501-565-8819</t>
  </si>
  <si>
    <t>roberth@hugghall.com</t>
  </si>
  <si>
    <t>501-562-1262</t>
  </si>
  <si>
    <t>https://www.volvoce.com/united-states/en-us/hugghall/</t>
  </si>
  <si>
    <t>CE0000000459</t>
  </si>
  <si>
    <t>35F8FE61-FC62-4198-805A-2E4F62E9165B</t>
  </si>
  <si>
    <t>Hugg and Hall Equipment Company - Camden</t>
  </si>
  <si>
    <t>1943 South West Avenue</t>
  </si>
  <si>
    <t>El Dorado</t>
  </si>
  <si>
    <t>US000149</t>
  </si>
  <si>
    <t>OU=Hugg and Hall Equipment Company - Camden,OU=Hugg and Hall Equipment Company,OU=North America,OU=Enterprise,OU=VCE,OU=VeBiz2CustomArea,OU=AppPartition,O=ExtranetApps</t>
  </si>
  <si>
    <t>870-574-0355</t>
  </si>
  <si>
    <t>johni@hugghall.com</t>
  </si>
  <si>
    <t>870-574-2180</t>
  </si>
  <si>
    <t>CE0000001540</t>
  </si>
  <si>
    <t>6BC689B8-903E-4C2B-8881-C1F0B0937F94</t>
  </si>
  <si>
    <t>Hugg and Hall Equipment Company - Fort Smith</t>
  </si>
  <si>
    <t>2808 McKinley Avenue</t>
  </si>
  <si>
    <t>Fort Smith</t>
  </si>
  <si>
    <t>OU=Hugg and Hall Equipment Company - Fort Smith,OU=Hugg and Hall Equipment Company,OU=North America,OU=Enterprise,OU=VCE,OU=VeBiz2CustomArea,OU=AppPartition,O=ExtranetApps</t>
  </si>
  <si>
    <t>479-648-3434</t>
  </si>
  <si>
    <t>Alana@hugghall.com</t>
  </si>
  <si>
    <t>479-648-3322</t>
  </si>
  <si>
    <t>CE0000000441</t>
  </si>
  <si>
    <t>B49BDF74-8EA9-4051-BD01-79252813D8B8</t>
  </si>
  <si>
    <t>Hugg and Hall Equipment Company - Little Rock</t>
  </si>
  <si>
    <t>OU=Hugg and Hall Equipment Company - Little Rock,OU=Hugg and Hall Equipment Company,OU=North America,OU=Enterprise,OU=VCE,OU=VeBiz2CustomArea,OU=AppPartition,O=ExtranetApps</t>
  </si>
  <si>
    <t>CE0000000531</t>
  </si>
  <si>
    <t>DAF39917-6FC6-4115-B0BD-4A37E8205610</t>
  </si>
  <si>
    <t>Hugg and Hall Equipment Company - Springdale</t>
  </si>
  <si>
    <t>331 Agnes Drive</t>
  </si>
  <si>
    <t>Springdale</t>
  </si>
  <si>
    <t>OU=Hugg and Hall Equipment Company - Springdale,OU=Hugg and Hall Equipment Company,OU=North America,OU=Enterprise,OU=VCE,OU=VeBiz2CustomArea,OU=AppPartition,O=ExtranetApps</t>
  </si>
  <si>
    <t>(479) 361-1045</t>
  </si>
  <si>
    <t>chrisd@hugghall.com</t>
  </si>
  <si>
    <t>06FBE299-575F-B183-FED3-3930A3F00DD8</t>
  </si>
  <si>
    <t>Hyundaisa</t>
  </si>
  <si>
    <t>156, SOOCHANG-DONG, JUNG-KU, DAEGU, KOREA</t>
  </si>
  <si>
    <t>700-370</t>
  </si>
  <si>
    <t>OU=Hyundaisa,OU=Hub Korea Parts,OU=HUB KOREA,OU=Volvo Construction Equipment Korea Ltd,OU=APAC,OU=Enterprise,OU=VCE,OU=VeBiz2CustomArea,OU=AppPartition,O=ExtranetApps</t>
  </si>
  <si>
    <t>moa_ah3808@hotmail.com</t>
  </si>
  <si>
    <t>+82 53 252 4141</t>
  </si>
  <si>
    <t>24630BB7-214C-2867-0180-F8AB145B7A85</t>
  </si>
  <si>
    <t>IESI Corporation</t>
  </si>
  <si>
    <t>2301 Eagle Parkway</t>
  </si>
  <si>
    <t>Ft. Worth</t>
  </si>
  <si>
    <t>US900086</t>
  </si>
  <si>
    <t>OU=IESI Corporation,OU=National Accounts,OU=Enterprise,OU=VCE,OU=VeBiz2CustomArea,OU=AppPartition,O=ExtranetApps</t>
  </si>
  <si>
    <t>06BCDF99-50A3-4A88-8684-78A506205797</t>
  </si>
  <si>
    <t>IMAB Motor AB</t>
  </si>
  <si>
    <t>Marinvägen 3</t>
  </si>
  <si>
    <t>856 33</t>
  </si>
  <si>
    <t>Sundsvall</t>
  </si>
  <si>
    <t>IMABMOTOR</t>
  </si>
  <si>
    <t>OU=IMAB Motor AB,OU=Swecon Anlaggningsmaskiner AB,OU=Europe,OU=EMEA,OU=Enterprise,OU=VCE,OU=VeBiz2CustomArea,OU=AppPartition,O=ExtranetApps</t>
  </si>
  <si>
    <t>CE0000000089</t>
  </si>
  <si>
    <t>F3B8B379-9E8A-DDC7-ECE0-097E4D61AB68</t>
  </si>
  <si>
    <t>Inbustrade - Intl. Business Trade Ltd.</t>
  </si>
  <si>
    <t>Av. 20 de Octobre, 2096</t>
  </si>
  <si>
    <t>La Paz</t>
  </si>
  <si>
    <t>BO802017</t>
  </si>
  <si>
    <t>OU=Inbustrade - Intl. Business Trade Ltd.,OU=LA (Latin America),OU=Independent RM Dealers,OU=Enterprise,OU=VCE,OU=VeBiz2CustomArea,OU=AppPartition,O=ExtranetApps</t>
  </si>
  <si>
    <t>591 2 242 3803</t>
  </si>
  <si>
    <t>94D34D9E-531F-14FA-4C1C-6AA77F0B073F</t>
  </si>
  <si>
    <t>Incheon</t>
  </si>
  <si>
    <t>305-5, Gongchon-dong, Seo-gu, Incheon</t>
  </si>
  <si>
    <t>404-200</t>
  </si>
  <si>
    <t>OU=Incheon,OU=KSS BRANCH,OU=Hub Korea Service,OU=HUB KOREA,OU=Volvo Construction Equipment Korea Ltd,OU=APAC,OU=Enterprise,OU=VCE,OU=VeBiz2CustomArea,OU=AppPartition,O=ExtranetApps</t>
  </si>
  <si>
    <t>+82 32 564-7430</t>
  </si>
  <si>
    <t>+82 32 564-7400</t>
  </si>
  <si>
    <t>CA817193-AC84-9391-3B55-78106D449E01</t>
  </si>
  <si>
    <t>Incheon Junggi</t>
  </si>
  <si>
    <t>345-2, KYUNGSE-DONG, SEO-KU, INCHEON,  KOREA</t>
  </si>
  <si>
    <t>404-170</t>
  </si>
  <si>
    <t>OU=Incheon Junggi,OU=Hub Korea Parts,OU=HUB KOREA,OU=Volvo Construction Equipment Korea Ltd,OU=APAC,OU=Enterprise,OU=VCE,OU=VeBiz2CustomArea,OU=AppPartition,O=ExtranetApps</t>
  </si>
  <si>
    <t>volvo549762@nate.com</t>
  </si>
  <si>
    <t>+82 32 568 5801</t>
  </si>
  <si>
    <t>A75130AD-E1AB-3158-5686-D2BB80639179</t>
  </si>
  <si>
    <t>Inchon Junggi</t>
  </si>
  <si>
    <t>345-2, Kyungse-Dong, Seo-Ku, Incheon,  KOREA</t>
  </si>
  <si>
    <t>KR900017</t>
  </si>
  <si>
    <t>OU=Inchon Junggi,OU=Hub Korea Parts,OU=HUB KOREA,OU=Volvo Construction Equipment Korea Ltd,OU=APAC,OU=Enterprise,OU=VCE,OU=VeBiz2CustomArea,OU=AppPartition,O=ExtranetApps</t>
  </si>
  <si>
    <t>8232568-5804</t>
  </si>
  <si>
    <t>8232568-5801</t>
  </si>
  <si>
    <t>5c6791b0-bdf9-11dc-95ff-0800200c9a66</t>
  </si>
  <si>
    <t>Independent RM Dealers</t>
  </si>
  <si>
    <t>28803-3447</t>
  </si>
  <si>
    <t>Raj Reddy</t>
  </si>
  <si>
    <t>OU=Independent RM Dealers,OU=Enterprise,OU=VCE,OU=VeBiz2CustomArea,OU=AppPartition,O=ExtranetApps</t>
  </si>
  <si>
    <t>raj.reddy@volvo.com</t>
  </si>
  <si>
    <t>5FDC257F-A3A8-4A35-93EB-05B54A9CE751</t>
  </si>
  <si>
    <t>Infra equip Limited</t>
  </si>
  <si>
    <t>Saharjori, G.T.Road (NH 2),P.O.: Bhitiya Govindpur</t>
  </si>
  <si>
    <t>Dhanbad</t>
  </si>
  <si>
    <t>IN900013</t>
  </si>
  <si>
    <t>OU=Infra equip Limited,OU=Volvo India Private Limited,OU=APAC,OU=Enterprise,OU=VCE,OU=VeBiz2CustomArea,OU=AppPartition,O=ExtranetApps</t>
  </si>
  <si>
    <t>mpandey@infraequip.com</t>
  </si>
  <si>
    <t>http://www.infraequip.com</t>
  </si>
  <si>
    <t>CE0000005251</t>
  </si>
  <si>
    <t>495586A6-3CB4-BD07-7B6A-0060222B9582</t>
  </si>
  <si>
    <t>Infra equip Limited - Patna</t>
  </si>
  <si>
    <t>Infra equip Private Ltd.</t>
  </si>
  <si>
    <t>800 001</t>
  </si>
  <si>
    <t>Patna</t>
  </si>
  <si>
    <t>OU=Infra equip Limited - Patna,OU=Infra equip Limited,OU=Volvo India Private Limited,OU=APAC,OU=Enterprise,OU=VCE,OU=VeBiz2CustomArea,OU=AppPartition,O=ExtranetApps</t>
  </si>
  <si>
    <t>+91 326 2303717</t>
  </si>
  <si>
    <t>CE0000000248</t>
  </si>
  <si>
    <t>53323683-0FDF-957A-0496-B06662951AB6</t>
  </si>
  <si>
    <t>Inner Mongolia Liaoan Machinery Co., Ltd.</t>
  </si>
  <si>
    <t>1005 Room,Dongda plaza,south Hulunbeir Rd</t>
  </si>
  <si>
    <t>Huhhot</t>
  </si>
  <si>
    <t>CN774246</t>
  </si>
  <si>
    <t>Articulated Haulers|Compact Excavators|Crawler Excavators|Wheel Loaders</t>
  </si>
  <si>
    <t>OU=Inner Mongolia Liaoan Machinery Co.\, Ltd.,OU=Volvo Construction Equipment China Co Ltd,OU=China,OU=Enterprise,OU=VCE,OU=VeBiz2CustomArea,OU=AppPartition,O=ExtranetApps</t>
  </si>
  <si>
    <t>86-471-5255001</t>
  </si>
  <si>
    <t>CE0000005197</t>
  </si>
  <si>
    <t>9177EB14-D14B-5BFA-6C8E-13020D764D21</t>
  </si>
  <si>
    <t>Inner Mongolia Merit Technology Co. Ltd</t>
  </si>
  <si>
    <t>New Planning Area of Equipment Manufacturing Industrial Park in Qingshan District</t>
  </si>
  <si>
    <t>Baotou, Inner Mongolia</t>
  </si>
  <si>
    <t>OU=Inner Mongolia Merit Technology Co. Ltd,OU=China,OU=Enterprise,OU=VCE,OU=VeBiz2CustomArea,OU=AppPartition,O=ExtranetApps</t>
  </si>
  <si>
    <t>+86 – 472-2808057</t>
  </si>
  <si>
    <t>5BA7F7CB-419A-568C-490B-AB9272EFE4F0</t>
  </si>
  <si>
    <t>Insurance Auto Auctions</t>
  </si>
  <si>
    <t>OU=Insurance Auto Auctions,OU=National Accounts,OU=Enterprise,OU=VCE,OU=VeBiz2CustomArea,OU=AppPartition,O=ExtranetApps</t>
  </si>
  <si>
    <t>708 492 7262</t>
  </si>
  <si>
    <t>52004E5E-D796-EF0A-247F-DCC258CA166C</t>
  </si>
  <si>
    <t>Int AB</t>
  </si>
  <si>
    <t>unknown</t>
  </si>
  <si>
    <t xml:space="preserve">IX128035    </t>
  </si>
  <si>
    <t>OU=Int AB,OU=EMEA,OU=Enterprise,OU=VCE,OU=VeBiz2CustomArea,OU=AppPartition,O=ExtranetApps</t>
  </si>
  <si>
    <t>123-45-6789</t>
  </si>
  <si>
    <t>39E51B8E-50A5-471E-80B9-42E0FE100C1C</t>
  </si>
  <si>
    <t>Int AB Public</t>
  </si>
  <si>
    <t>Bolindergatan Customer Center</t>
  </si>
  <si>
    <t>VCEINT ESK</t>
  </si>
  <si>
    <t>OU=Int AB Public,OU=Int AB,OU=EMEA,OU=Enterprise,OU=VCE,OU=VeBiz2CustomArea,OU=AppPartition,O=ExtranetApps</t>
  </si>
  <si>
    <t>9120EE3B-39D8-C2F7-B016-14AAE82EBBFA</t>
  </si>
  <si>
    <t>Intertechservice</t>
  </si>
  <si>
    <t>Magistralnaya, 18</t>
  </si>
  <si>
    <t>Omsk</t>
  </si>
  <si>
    <t>ABG Pavers|Large Asphalt Compactors|Large Soil Compactors|Motor Graders|Small Asphalt Compactors|Small Soil Compactors</t>
  </si>
  <si>
    <t>Road construction dealer</t>
  </si>
  <si>
    <t>OU=Intertechservice,OU=VCE Russia,OU=Russia.,OU=Russia and Central Asia,OU=Int AB,OU=EMEA,OU=Enterprise,OU=VCE,OU=VeBiz2CustomArea,OU=AppPartition,O=ExtranetApps</t>
  </si>
  <si>
    <t>+7 (3812) 60-52-25</t>
  </si>
  <si>
    <t>CE0000000343</t>
  </si>
  <si>
    <t>462DFBF7-E837-EDC1-BEE0-072F51AA09F6</t>
  </si>
  <si>
    <t>IR CAT Co S.R.L.</t>
  </si>
  <si>
    <t>Soseava Bucuresti Nr.10, Ciorogarla</t>
  </si>
  <si>
    <t>Ilfov</t>
  </si>
  <si>
    <t>OU=IR CAT Co S.R.L.,OU=Volvo Construction Equipment Region Europe - Duxford HQ,OU=Europe,OU=EMEA,OU=Enterprise,OU=VCE,OU=VeBiz2CustomArea,OU=AppPartition,O=ExtranetApps</t>
  </si>
  <si>
    <t>+40 213170197</t>
  </si>
  <si>
    <t>+40 213170190</t>
  </si>
  <si>
    <t>B85157AA-F4C7-0EE6-CA22-A2A5511CA944</t>
  </si>
  <si>
    <t>Iran</t>
  </si>
  <si>
    <t>IR</t>
  </si>
  <si>
    <t>OU=Iran,OU=Middle East,OU=Int AB,OU=EMEA,OU=Enterprise,OU=VCE,OU=VeBiz2CustomArea,OU=AppPartition,O=ExtranetApps</t>
  </si>
  <si>
    <t>B63C05D6-0000-A027-090C-08EEBEC08507</t>
  </si>
  <si>
    <t>Iraq.</t>
  </si>
  <si>
    <t>IQ</t>
  </si>
  <si>
    <t>Iraq</t>
  </si>
  <si>
    <t>OU=Iraq.,OU=Middle East,OU=Int AB,OU=EMEA,OU=Enterprise,OU=VCE,OU=VeBiz2CustomArea,OU=AppPartition,O=ExtranetApps</t>
  </si>
  <si>
    <t>CE0000000100</t>
  </si>
  <si>
    <t>3115C1FC-A2AA-1187-C36A-10161206B228</t>
  </si>
  <si>
    <t>Island Paving Ltd.</t>
  </si>
  <si>
    <t>KY</t>
  </si>
  <si>
    <t>Cayman Islands</t>
  </si>
  <si>
    <t>243 North Sound Road</t>
  </si>
  <si>
    <t>P.O. Box 10511</t>
  </si>
  <si>
    <t>Grand Cayman</t>
  </si>
  <si>
    <t>KY816087</t>
  </si>
  <si>
    <t>Barry Bodden</t>
  </si>
  <si>
    <t>OU=Island Paving Ltd.,OU=Volvo Construction Equipment Latin America,OU=Latin America,OU=Enterprise,OU=VCE,OU=VeBiz2CustomArea,OU=AppPartition,O=ExtranetApps</t>
  </si>
  <si>
    <t>barry.bodden@islandpaving.net</t>
  </si>
  <si>
    <t>345 949 8294</t>
  </si>
  <si>
    <t>http://www.islandpaving.com</t>
  </si>
  <si>
    <t>D18CC80C-F324-9E06-8E8B-04566B9E82A0</t>
  </si>
  <si>
    <t>Israel.</t>
  </si>
  <si>
    <t>Israel</t>
  </si>
  <si>
    <t>OU=Israel.,OU=Europe,OU=EMEA,OU=Enterprise,OU=VCE,OU=VeBiz2CustomArea,OU=AppPartition,O=ExtranetApps</t>
  </si>
  <si>
    <t>CE0000002075</t>
  </si>
  <si>
    <t>34127AB6-4DFB-3048-554C-03830495D7FF</t>
  </si>
  <si>
    <t>ITALMEC S.n.c.</t>
  </si>
  <si>
    <t>Via dell'Artigiano 2</t>
  </si>
  <si>
    <t>Pastrengo</t>
  </si>
  <si>
    <t>IT900025</t>
  </si>
  <si>
    <t>ITALMEC</t>
  </si>
  <si>
    <t>OU=ITALMEC S.n.c.,OU=VOLVO CE ITALIA S.p.A.,OU=Europe,OU=EMEA,OU=Enterprise,OU=VCE,OU=VeBiz2CustomArea,OU=AppPartition,O=ExtranetApps</t>
  </si>
  <si>
    <t>045 7580629</t>
  </si>
  <si>
    <t>fiorioandrea@virgilio.it</t>
  </si>
  <si>
    <t>045 7580576</t>
  </si>
  <si>
    <t>CE0000002049</t>
  </si>
  <si>
    <t>AB24F237-E8AD-963E-3018-FBD7D15F234D</t>
  </si>
  <si>
    <t>Italthai-Lao Machinery Solution Co.LTD</t>
  </si>
  <si>
    <t>TH</t>
  </si>
  <si>
    <t>Thailand</t>
  </si>
  <si>
    <t>696/11, Unit 42</t>
  </si>
  <si>
    <t>B.Donkoy</t>
  </si>
  <si>
    <t>OU=Italthai-Lao Machinery Solution Co.LTD,OU=Italthai Industrial Co Ltd,OU=Volvo East Asia Pte Ltd,OU=APAC,OU=Enterprise,OU=VCE,OU=VeBiz2CustomArea,OU=AppPartition,O=ExtranetApps</t>
  </si>
  <si>
    <t>856 20 58885000</t>
  </si>
  <si>
    <t>CE0000002033</t>
  </si>
  <si>
    <t>79C2EC30-E0B3-4B4F-BCDB-FE0FAC505692</t>
  </si>
  <si>
    <t>Italthai Industrial Co Ltd</t>
  </si>
  <si>
    <t>24/18 Moo 4, Rama 2 Road</t>
  </si>
  <si>
    <t>Samut Sakhon</t>
  </si>
  <si>
    <t>TH720116</t>
  </si>
  <si>
    <t>Atiphong Phongwan</t>
  </si>
  <si>
    <t>ABG Pavers|Articulated Haulers|Backhoe Loaders|Compact Equipment|Compact Excavators|Compact Wheel Loaders|Crawler Excavators|Large Asphalt Compactors|Large Soil Compactors|Milling Equipment|Motor Graders|Small Asphalt Compactors|Small Soil Compactors|Wheel Loaders|Wheeled Excavators</t>
  </si>
  <si>
    <t>BANGKOK</t>
  </si>
  <si>
    <t>OU=Italthai Industrial Co Ltd,OU=Volvo East Asia Pte Ltd,OU=APAC,OU=Enterprise,OU=VCE,OU=VeBiz2CustomArea,OU=AppPartition,O=ExtranetApps</t>
  </si>
  <si>
    <t>66 34 834 590</t>
  </si>
  <si>
    <t>atiphong_p@italthai.co.th</t>
  </si>
  <si>
    <t>66 34 834 57789</t>
  </si>
  <si>
    <t>http://admin.volvo.com/constructionequipment/asia/th-th/</t>
  </si>
  <si>
    <t>CE0000002044</t>
  </si>
  <si>
    <t>339CE722-BAD2-6E45-4840-56D02094525D</t>
  </si>
  <si>
    <t>Italthai Industrial Co Ltd - Ayutthaya</t>
  </si>
  <si>
    <t>89/3-4 Moo4, Samruan, Bangpa In, Ayutthaya</t>
  </si>
  <si>
    <t>Ayutthay</t>
  </si>
  <si>
    <t>ABG Pavers|Backhoe Loaders|Crawler Excavators|Large Soil Compactors|Motor Graders|Small Soil Compactors|Wheel Loaders|Wheeled Excavators</t>
  </si>
  <si>
    <t>OU=Italthai Industrial Co Ltd - Ayutthaya,OU=Italthai Industrial Co Ltd,OU=Volvo East Asia Pte Ltd,OU=APAC,OU=Enterprise,OU=VCE,OU=VeBiz2CustomArea,OU=AppPartition,O=ExtranetApps</t>
  </si>
  <si>
    <t>5BA9CF34-B7F3-0171-C546-8D2F637DC3A7</t>
  </si>
  <si>
    <t>Italthai Industrial Co Ltd - Chachoengsao</t>
  </si>
  <si>
    <t>154/41-42 Moo4, Muangkao, Pahnom Sarakham, Chachoengsao</t>
  </si>
  <si>
    <t>Chachoengsao</t>
  </si>
  <si>
    <t>OU=Italthai Industrial Co Ltd - Chachoengsao,OU=Italthai Industrial Co Ltd,OU=Volvo East Asia Pte Ltd,OU=APAC,OU=Enterprise,OU=VCE,OU=VeBiz2CustomArea,OU=AppPartition,O=ExtranetApps</t>
  </si>
  <si>
    <t>+66-3808 6063</t>
  </si>
  <si>
    <t>CE0000002032</t>
  </si>
  <si>
    <t>6E1FF274-FCA1-CD68-9B24-D4137FA99D56</t>
  </si>
  <si>
    <t>Italthai Industrial Co Ltd - Chonburi</t>
  </si>
  <si>
    <t>9/19 Moo 11 Baan Nongkha</t>
  </si>
  <si>
    <t>Bang Phra</t>
  </si>
  <si>
    <t>iti_chonburi@italthai.co.th</t>
  </si>
  <si>
    <t>OU=Italthai Industrial Co Ltd - Chonburi,OU=Italthai Industrial Co Ltd,OU=Volvo East Asia Pte Ltd,OU=APAC,OU=Enterprise,OU=VCE,OU=VeBiz2CustomArea,OU=AppPartition,O=ExtranetApps</t>
  </si>
  <si>
    <t>+66 2 402 8211-3</t>
  </si>
  <si>
    <t>CE0000002046</t>
  </si>
  <si>
    <t>E45F1B93-4CF3-10E4-E516-28C02E4E7976</t>
  </si>
  <si>
    <t>Italthai Industrial Co Ltd - Hadyai</t>
  </si>
  <si>
    <t>40/25-26 Lopburi-Lamaesuan, Amphur Hadyai</t>
  </si>
  <si>
    <t>Songkha</t>
  </si>
  <si>
    <t xml:space="preserve">TH721116    </t>
  </si>
  <si>
    <t>Surasak Panjathep</t>
  </si>
  <si>
    <t>OU=Italthai Industrial Co Ltd - Hadyai,OU=Italthai Industrial Co Ltd,OU=Volvo East Asia Pte Ltd,OU=APAC,OU=Enterprise,OU=VCE,OU=VeBiz2CustomArea,OU=AppPartition,O=ExtranetApps</t>
  </si>
  <si>
    <t>+66 74 258568</t>
  </si>
  <si>
    <t>iti_hadyai@italthai.co.th</t>
  </si>
  <si>
    <t>+66 74 258570</t>
  </si>
  <si>
    <t>http://www.volvoce.com/</t>
  </si>
  <si>
    <t>CE0000002050</t>
  </si>
  <si>
    <t>BB051AC3-A4B1-C00A-949F-635027B1511E</t>
  </si>
  <si>
    <t>Italthai Industrial Co Ltd - Khon Kaen</t>
  </si>
  <si>
    <t>456  Moo7, Mittaphap Road, Thapra, Mueang, Khon Kaen</t>
  </si>
  <si>
    <t>Khon Kaen</t>
  </si>
  <si>
    <t>OU=Italthai Industrial Co Ltd - Khon Kaen,OU=Italthai Industrial Co Ltd,OU=Volvo East Asia Pte Ltd,OU=APAC,OU=Enterprise,OU=VCE,OU=VeBiz2CustomArea,OU=AppPartition,O=ExtranetApps</t>
  </si>
  <si>
    <t>CE0000002034</t>
  </si>
  <si>
    <t>BF6E7FE0-6988-FEE4-57B5-53BB8C5E84B6</t>
  </si>
  <si>
    <t>Italthai Industrial Co Ltd - Korat</t>
  </si>
  <si>
    <t>523/22-24 Mitraparp-Khonkaen Road, Amphur Muang,</t>
  </si>
  <si>
    <t>Nakornrachasima</t>
  </si>
  <si>
    <t>Suthiphan Lekhawatthana</t>
  </si>
  <si>
    <t>OU=Italthai Industrial Co Ltd - Korat,OU=Italthai Industrial Co Ltd,OU=Volvo East Asia Pte Ltd,OU=APAC,OU=Enterprise,OU=VCE,OU=VeBiz2CustomArea,OU=AppPartition,O=ExtranetApps</t>
  </si>
  <si>
    <t>+66 44 276853</t>
  </si>
  <si>
    <t>iti_korat@italthai.co.th</t>
  </si>
  <si>
    <t>+66 44276851-2</t>
  </si>
  <si>
    <t>CE0000002035</t>
  </si>
  <si>
    <t>0300BE91-8025-31E7-3B32-9F8893BDD6F1</t>
  </si>
  <si>
    <t>Italthai Industrial Co Ltd - Lampang</t>
  </si>
  <si>
    <t>506 Super Highway Road, Amphur Muang</t>
  </si>
  <si>
    <t>Lampang</t>
  </si>
  <si>
    <t>Saichon Sapsom</t>
  </si>
  <si>
    <t>OU=Italthai Industrial Co Ltd - Lampang,OU=Italthai Industrial Co Ltd,OU=Volvo East Asia Pte Ltd,OU=APAC,OU=Enterprise,OU=VCE,OU=VeBiz2CustomArea,OU=AppPartition,O=ExtranetApps</t>
  </si>
  <si>
    <t>+66 54 226405</t>
  </si>
  <si>
    <t>iti_lampang@italthai.co.th</t>
  </si>
  <si>
    <t>+66 54 225635</t>
  </si>
  <si>
    <t>59E1AABD-E949-9AA7-220A-5EF05B3BA55D</t>
  </si>
  <si>
    <t>Italthai Industrial Co Ltd - Mahachai</t>
  </si>
  <si>
    <t>24/18 Moo 4, Rama 2 Road, (KM.26) Tambon Nadee,</t>
  </si>
  <si>
    <t>Samutsakhon</t>
  </si>
  <si>
    <t>TH721116</t>
  </si>
  <si>
    <t>OU=Italthai Industrial Co Ltd - Mahachai,OU=Italthai Industrial Co Ltd,OU=Volvo East Asia Pte Ltd,OU=APAC,OU=Enterprise,OU=VCE,OU=VeBiz2CustomArea,OU=AppPartition,O=ExtranetApps</t>
  </si>
  <si>
    <t>+66 34 834 590</t>
  </si>
  <si>
    <t>+66 34 834 57789</t>
  </si>
  <si>
    <t>484D05D4-EE99-5BDA-A4FF-F0D5ACAF9759</t>
  </si>
  <si>
    <t>Italthai Industrial Co Ltd - Phang Nga</t>
  </si>
  <si>
    <t>45/85  Moo3, Takdad, Mueang, Phang Nga</t>
  </si>
  <si>
    <t>Phang Nga</t>
  </si>
  <si>
    <t>OU=Italthai Industrial Co Ltd - Phang Nga,OU=Italthai Industrial Co Ltd,OU=Volvo East Asia Pte Ltd,OU=APAC,OU=Enterprise,OU=VCE,OU=VeBiz2CustomArea,OU=AppPartition,O=ExtranetApps</t>
  </si>
  <si>
    <t>CE0000002043</t>
  </si>
  <si>
    <t>476488F7-F284-EC25-F4E4-ECD54E2BE5C7</t>
  </si>
  <si>
    <t>Italthai Industrial Co Ltd - Phitsanulok</t>
  </si>
  <si>
    <t>11/7-8 Moo 11 Nakornsawan-Phitsanulok Rd</t>
  </si>
  <si>
    <t>Tathong</t>
  </si>
  <si>
    <t>iti_phitsanulok@italthai.co.th</t>
  </si>
  <si>
    <t>OU=Italthai Industrial Co Ltd - Phitsanulok,OU=Italthai Industrial Co Ltd,OU=Volvo East Asia Pte Ltd,OU=APAC,OU=Enterprise,OU=VCE,OU=VeBiz2CustomArea,OU=AppPartition,O=ExtranetApps</t>
  </si>
  <si>
    <t>+66 55 333 334</t>
  </si>
  <si>
    <t>F6649A95-65E0-43BD-9DC8-1EE7A9BE5C30</t>
  </si>
  <si>
    <t>Italthai Industrial Co Ltd - Phuket</t>
  </si>
  <si>
    <t>59/24,m.5, Thepkrasattre Rd., T. srisunthorn, A.thalang</t>
  </si>
  <si>
    <t>Phuket</t>
  </si>
  <si>
    <t>Vorakorn  Apirakkrisri</t>
  </si>
  <si>
    <t>OU=Italthai Industrial Co Ltd - Phuket,OU=Italthai Industrial Co Ltd,OU=Volvo East Asia Pte Ltd,OU=APAC,OU=Enterprise,OU=VCE,OU=VeBiz2CustomArea,OU=AppPartition,O=ExtranetApps</t>
  </si>
  <si>
    <t>vorakorn_a@italthai.co.th</t>
  </si>
  <si>
    <t>CE0000002031</t>
  </si>
  <si>
    <t>64B99B1D-313B-8E5E-F36D-2FA2EC2D8D2A</t>
  </si>
  <si>
    <t>Italthai Industrial Co Ltd - Suratthani</t>
  </si>
  <si>
    <t>16/10 Moo 6 By-pass Road, Amphur Muang.</t>
  </si>
  <si>
    <t>Suratthani</t>
  </si>
  <si>
    <t>Sathit Keawlaaeid</t>
  </si>
  <si>
    <t>OU=Italthai Industrial Co Ltd - Suratthani,OU=Italthai Industrial Co Ltd,OU=Volvo East Asia Pte Ltd,OU=APAC,OU=Enterprise,OU=VCE,OU=VeBiz2CustomArea,OU=AppPartition,O=ExtranetApps</t>
  </si>
  <si>
    <t>+66 74 201135</t>
  </si>
  <si>
    <t>iti_surat@italthai.co.th</t>
  </si>
  <si>
    <t>+66 77 200135</t>
  </si>
  <si>
    <t>CE0000002045</t>
  </si>
  <si>
    <t>F7D6D616-705B-41B2-C452-FEFA20072028</t>
  </si>
  <si>
    <t>Italthai Industrial Co Ltd - Ubonratchathani</t>
  </si>
  <si>
    <t>62 Moo 6 M.Nimitmaipattana, Srisaket Rd</t>
  </si>
  <si>
    <t>Khamnamsab</t>
  </si>
  <si>
    <t>iti_ubon@italthai.co.th</t>
  </si>
  <si>
    <t>OU=Italthai Industrial Co Ltd - Ubonratchathani,OU=Italthai Industrial Co Ltd,OU=Volvo East Asia Pte Ltd,OU=APAC,OU=Enterprise,OU=VCE,OU=VeBiz2CustomArea,OU=AppPartition,O=ExtranetApps</t>
  </si>
  <si>
    <t>+66 45 324 389</t>
  </si>
  <si>
    <t>8DFFC0E7-42AE-E8BD-BD05-FD885C858685</t>
  </si>
  <si>
    <t>OU=Ivory Coast,OU=Africa,OU=Int AB,OU=EMEA,OU=Enterprise,OU=VCE,OU=VeBiz2CustomArea,OU=AppPartition,O=ExtranetApps</t>
  </si>
  <si>
    <t>CE0000001917</t>
  </si>
  <si>
    <t>FAEFBF37-CFF5-0789-A8B6-EE68CF3889D0</t>
  </si>
  <si>
    <t>Jamil Odeh&amp;Son</t>
  </si>
  <si>
    <t>JO</t>
  </si>
  <si>
    <t>Jordan</t>
  </si>
  <si>
    <t>P.o box 473 abu alanda</t>
  </si>
  <si>
    <t>11 592</t>
  </si>
  <si>
    <t>Amman</t>
  </si>
  <si>
    <t>OU=Jamil Odeh&amp;Son,OU=Jordan.,OU=Middle East,OU=Int AB,OU=EMEA,OU=Enterprise,OU=VCE,OU=VeBiz2CustomArea,OU=AppPartition,O=ExtranetApps</t>
  </si>
  <si>
    <t>F658C03E-7112-0EB4-0C2B-64DFB7F131FE</t>
  </si>
  <si>
    <t>JANAKA BANDARA</t>
  </si>
  <si>
    <t>Narahenpita</t>
  </si>
  <si>
    <t>Compact Excavators|Compact Wheel Loaders|Motor Graders|Wheel Loaders</t>
  </si>
  <si>
    <t>OU=JANAKA BANDARA,OU=Volvo East Asia Pte Ltd,OU=APAC,OU=Enterprise,OU=VCE,OU=VeBiz2CustomArea,OU=AppPartition,O=ExtranetApps</t>
  </si>
  <si>
    <t>0094 112805417</t>
  </si>
  <si>
    <t>janakab@daxholdings.lk</t>
  </si>
  <si>
    <t>0094 114547547</t>
  </si>
  <si>
    <t>9CEE2FC1-E109-CDD9-2AB6-140966D76FC0</t>
  </si>
  <si>
    <t>JASMIN M d.o.o.</t>
  </si>
  <si>
    <t>BA</t>
  </si>
  <si>
    <t>Bosnia-Herzegovina</t>
  </si>
  <si>
    <t>Ljeskovica bb</t>
  </si>
  <si>
    <t>BA-72230</t>
  </si>
  <si>
    <t>Ljeskovica</t>
  </si>
  <si>
    <t>Articulated Haulers|Compact Equipment|Compact Excavators|Compact Wheel Loaders|Crawler Excavators|Skidsteer Loaders|Wheel Loaders|Wheeled Excavators</t>
  </si>
  <si>
    <t>OU=JASMIN M d.o.o.,OU=Ascendum Baumaschinen osterreich GmbH - Headquarters,OU=Europe,OU=EMEA,OU=Enterprise,OU=VCE,OU=VeBiz2CustomArea,OU=AppPartition,O=ExtranetApps</t>
  </si>
  <si>
    <t>ademir.mujacevic@jasminm.com</t>
  </si>
  <si>
    <t>+387 32 881 778</t>
  </si>
  <si>
    <t>2F1ED85A-B4CB-74CA-EE30-B58CEC04175B</t>
  </si>
  <si>
    <t>JASMIN M d.o.o. PSC Sarajevo</t>
  </si>
  <si>
    <t>Safeta Zajke 137D</t>
  </si>
  <si>
    <t>Sarajevo</t>
  </si>
  <si>
    <t>OU=JASMIN M d.o.o. PSC Sarajevo,OU=JASMIN M d.o.o.,OU=Ascendum Baumaschinen osterreich GmbH - Headquarters,OU=Europe,OU=EMEA,OU=Enterprise,OU=VCE,OU=VeBiz2CustomArea,OU=AppPartition,O=ExtranetApps</t>
  </si>
  <si>
    <t>+387 33 898 200</t>
  </si>
  <si>
    <t>ascendum@jasminm.com</t>
  </si>
  <si>
    <t>+387 33 753 900</t>
  </si>
  <si>
    <t>1F2B5F71-8022-8286-259B-41BAC8CEB1F7</t>
  </si>
  <si>
    <t>JCK Limited</t>
  </si>
  <si>
    <t>Port View</t>
  </si>
  <si>
    <t>IM9 2AJ</t>
  </si>
  <si>
    <t>Ballasalla</t>
  </si>
  <si>
    <t>GB900025</t>
  </si>
  <si>
    <t>OU=JCK Limited,OU=SMT GB,OU=Europe,OU=EMEA,OU=Enterprise,OU=VCE,OU=VeBiz2CustomArea,OU=AppPartition,O=ExtranetApps</t>
  </si>
  <si>
    <t>01624 824729</t>
  </si>
  <si>
    <t>fred.quaye@jck.co.im</t>
  </si>
  <si>
    <t>01624 824893</t>
  </si>
  <si>
    <t>http://www.jck.co.im</t>
  </si>
  <si>
    <t>63EBFBB4-B13F-25C9-E507-4D8BBB615A79</t>
  </si>
  <si>
    <t>Jeju</t>
  </si>
  <si>
    <t>1296-6, Nohyeong-dong, Jeju-si, Jeju-do</t>
  </si>
  <si>
    <t>690-804</t>
  </si>
  <si>
    <t>OU=Jeju,OU=Sub-dealers,OU=Hub Korea Service,OU=HUB KOREA,OU=Volvo Construction Equipment Korea Ltd,OU=APAC,OU=Enterprise,OU=VCE,OU=VeBiz2CustomArea,OU=AppPartition,O=ExtranetApps</t>
  </si>
  <si>
    <t>+82 64 712-2485</t>
  </si>
  <si>
    <t>+82 64 712-2486</t>
  </si>
  <si>
    <t>51EF48BC-28FC-DBC9-E68B-80034DA640E3</t>
  </si>
  <si>
    <t>Jeju Center</t>
  </si>
  <si>
    <t>1070-10, Idho 2-Dong, Jeju, KOREA</t>
  </si>
  <si>
    <t>690-825</t>
  </si>
  <si>
    <t>KR900018</t>
  </si>
  <si>
    <t>OU=Jeju Center,OU=Hub Korea Parts,OU=HUB KOREA,OU=Volvo Construction Equipment Korea Ltd,OU=APAC,OU=Enterprise,OU=VCE,OU=VeBiz2CustomArea,OU=AppPartition,O=ExtranetApps</t>
  </si>
  <si>
    <t>8264722-6328</t>
  </si>
  <si>
    <t>8264702-7800</t>
  </si>
  <si>
    <t>694E7775-6545-172E-FF64-168B63BE96B0</t>
  </si>
  <si>
    <t>Jeju dealer</t>
  </si>
  <si>
    <t>1296-6, Nohyung-Dong</t>
  </si>
  <si>
    <t>690-180</t>
  </si>
  <si>
    <t>Jeju-Do</t>
  </si>
  <si>
    <t>KR900019</t>
  </si>
  <si>
    <t>Articulated Haulers|Compact Excavators|Crawler Excavators|Motor Graders|Wheel Loaders|Wheeled Excavators</t>
  </si>
  <si>
    <t>OU=Jeju dealer,OU=HUB KOREA,OU=Volvo Construction Equipment Korea Ltd,OU=APAC,OU=Enterprise,OU=VCE,OU=VeBiz2CustomArea,OU=AppPartition,O=ExtranetApps</t>
  </si>
  <si>
    <t>CE0000007141</t>
  </si>
  <si>
    <t>CAEC624D-9937-5BB7-A284-D80DF5E9E769</t>
  </si>
  <si>
    <t>Jeonbuk</t>
  </si>
  <si>
    <t>1133-1, Dosan-dong, Gwangsan-gu, Gwangju</t>
  </si>
  <si>
    <t>506-020</t>
  </si>
  <si>
    <t>Gwangju</t>
  </si>
  <si>
    <t>OU=Jeonbuk,OU=KSS BRANCH,OU=Hub Korea Service,OU=HUB KOREA,OU=Volvo Construction Equipment Korea Ltd,OU=APAC,OU=Enterprise,OU=VCE,OU=VeBiz2CustomArea,OU=AppPartition,O=ExtranetApps</t>
  </si>
  <si>
    <t>+82 62 945-3777</t>
  </si>
  <si>
    <t>+82 62 945-4441</t>
  </si>
  <si>
    <t>CE0000007142</t>
  </si>
  <si>
    <t>44EF1077-A84E-0230-9216-58D83709C844</t>
  </si>
  <si>
    <t>Jeonnam</t>
  </si>
  <si>
    <t>836-3, Hoseong-dong 1-ga , Deokjin-gu, Jeonju-si, Jeollabuk-do</t>
  </si>
  <si>
    <t>561-211</t>
  </si>
  <si>
    <t>Jeonju</t>
  </si>
  <si>
    <t>OU=Jeonnam,OU=KSS BRANCH,OU=Hub Korea Service,OU=HUB KOREA,OU=Volvo Construction Equipment Korea Ltd,OU=APAC,OU=Enterprise,OU=VCE,OU=VeBiz2CustomArea,OU=AppPartition,O=ExtranetApps</t>
  </si>
  <si>
    <t>+82 63 278-8210</t>
  </si>
  <si>
    <t>+82 63 278-8211</t>
  </si>
  <si>
    <t>CE0000000258</t>
  </si>
  <si>
    <t>38FEAC64-1BA5-D966-73DF-37753025278A</t>
  </si>
  <si>
    <t>Jiangsu Beili Construction Machinery Co.Ltd</t>
  </si>
  <si>
    <t>Beili Machinery Industry Park,Guangshan Part East Third Ring Road</t>
  </si>
  <si>
    <t>Xuzhou</t>
  </si>
  <si>
    <t>ABG Pavers|Articulated Haulers|Backhoe Loaders|Blaw-Knox Pavers|Compact Equipment|Compact Excavators|Compact Wheel Loaders|Crawler Excavators|Large Asphalt Compactors|Large Soil Compactors|Motor Graders|Skidsteer Loaders|Small Asphalt Compactors|Small Soil Compactors|Wheel Loaders|Wheeled Excavators</t>
  </si>
  <si>
    <t>OU=Jiangsu Beili Construction Machinery Co.Ltd,OU=CHINA-INACTIVE COMPANIES,OU=China,OU=Enterprise,OU=VCE,OU=VeBiz2CustomArea,OU=AppPartition,O=ExtranetApps</t>
  </si>
  <si>
    <t>+86-516-8777 2333</t>
  </si>
  <si>
    <t>+86-516-8777 2368</t>
  </si>
  <si>
    <t>EAE51FF9-0E89-022C-BFB3-10760CE92543</t>
  </si>
  <si>
    <t>Jiangsu Beili Construction Machinery Co.Ltd - Xuzhou</t>
  </si>
  <si>
    <t>OU=Jiangsu Beili Construction Machinery Co.Ltd - Xuzhou,OU=CHINA-INACTIVE COMPANIES,OU=China,OU=Enterprise,OU=VCE,OU=VeBiz2CustomArea,OU=AppPartition,O=ExtranetApps</t>
  </si>
  <si>
    <t>CE0000000967</t>
  </si>
  <si>
    <t>EA6A18ED-FEE3-00DC-EBFF-C6008987ED6C</t>
  </si>
  <si>
    <t>Jiangsu Huiqin Construction Machinery Co Ltd</t>
  </si>
  <si>
    <t>No.55 XuHai Road,Economic And Technological Development Zone, Xuzhou Jiangsu</t>
  </si>
  <si>
    <t>OU=Jiangsu Huiqin Construction Machinery Co Ltd,OU=Volvo Construction Equipment China Co Ltd,OU=China,OU=Enterprise,OU=VCE,OU=VeBiz2CustomArea,OU=AppPartition,O=ExtranetApps</t>
  </si>
  <si>
    <t>86 - 0156-61889888</t>
  </si>
  <si>
    <t>Jiangsu Zhengdao Engineering Equipment Co.Ltd</t>
  </si>
  <si>
    <t>98CF9A21-FBE7-17FD-71BC-A0DD3ACE6B3E</t>
  </si>
  <si>
    <t>No.104,Mufu Road(E)</t>
  </si>
  <si>
    <t>Nanjing</t>
  </si>
  <si>
    <t>CN722109</t>
  </si>
  <si>
    <t>OU=Jiangsu Zhengdao Engineering Equipment Co.Ltd,OU=Volvo Construction Equipment China Co Ltd,OU=China,OU=Enterprise,OU=VCE,OU=VeBiz2CustomArea,OU=AppPartition,O=ExtranetApps</t>
  </si>
  <si>
    <t>+86-25-8564 1381-8002</t>
  </si>
  <si>
    <t>+86-25-8554 7199</t>
  </si>
  <si>
    <t>Jiangsu Zhengdao Engineering Equipment Co.Ltd - Road Machine</t>
  </si>
  <si>
    <t>D93A4E12-1B6B-192B-EEAB-26DBD47F49F2</t>
  </si>
  <si>
    <t>OU=Jiangsu Zhengdao Engineering Equipment Co.Ltd - Road Machine,OU=Volvo Construction Equipment China Co Ltd,OU=China,OU=Enterprise,OU=VCE,OU=VeBiz2CustomArea,OU=AppPartition,O=ExtranetApps</t>
  </si>
  <si>
    <t>Jiangsu Zhengdao Engineering Equipment Co.Ltd - Traditional</t>
  </si>
  <si>
    <t>35B1994C-4BA1-C1CB-23D6-CBFF4C033A52</t>
  </si>
  <si>
    <t>OU=Jiangsu Zhengdao Engineering Equipment Co.Ltd - Traditional,OU=Volvo Construction Equipment China Co Ltd,OU=China,OU=Enterprise,OU=VCE,OU=VeBiz2CustomArea,OU=AppPartition,O=ExtranetApps</t>
  </si>
  <si>
    <t>CE0000001208</t>
  </si>
  <si>
    <t>7EFC7D5E-6CB8-BCC0-BFE1-000BBABE31FB</t>
  </si>
  <si>
    <t>Jiangsu Zhengwo Machinery Co., Ltd.</t>
  </si>
  <si>
    <t>500 meters west to Sanxing Statue, northside of North Sanhuan Road, Gulou District, Xuzhou, Jiangsu 221000, China</t>
  </si>
  <si>
    <t>Xuzhou, Jiangsu</t>
  </si>
  <si>
    <t>Articulated Haulers|Compact Equipment|Compact Excavators|Crawler Excavators|Wheel Loaders|Wheeled Excavators</t>
  </si>
  <si>
    <t>JSZW</t>
  </si>
  <si>
    <t>OU=Jiangsu Zhengwo Machinery Co.\, Ltd.,OU=Volvo Construction Equipment China Co Ltd,OU=China,OU=Enterprise,OU=VCE,OU=VeBiz2CustomArea,OU=AppPartition,O=ExtranetApps</t>
  </si>
  <si>
    <t>+86–516–8753 5599</t>
  </si>
  <si>
    <t>CE0000001456</t>
  </si>
  <si>
    <t>DE974021-5E03-C073-1172-66DB6D1C0C8B</t>
  </si>
  <si>
    <t>Jiangxi Huawo Construction Machinery Co.Ltd</t>
  </si>
  <si>
    <t>175 Shop D4,5,6 Fenghe Xincheng</t>
  </si>
  <si>
    <t>Nanchang</t>
  </si>
  <si>
    <t>Compact Excavators|Crawler Excavators</t>
  </si>
  <si>
    <t>OU=Jiangxi Huawo Construction Machinery Co.Ltd,OU=Volvo Construction Equipment China Co Ltd,OU=China,OU=Enterprise,OU=VCE,OU=VeBiz2CustomArea,OU=AppPartition,O=ExtranetApps</t>
  </si>
  <si>
    <t>86 - 791-3977809</t>
  </si>
  <si>
    <t>CE0000000252</t>
  </si>
  <si>
    <t>DCFA5B80-D8CE-DDD8-5DB1-5D8A9A9E8360</t>
  </si>
  <si>
    <t>Jiangxi JUVO Construction Machinery Co. Ltd.</t>
  </si>
  <si>
    <t>NO.77,Chunqiu Road,Xiaolan Industry Zone,Nanchang City,Jiangxi Province</t>
  </si>
  <si>
    <t>OU=Jiangxi JUVO Construction Machinery Co. Ltd.,OU=Volvo Construction Equipment China Co Ltd,OU=China,OU=Enterprise,OU=VCE,OU=VeBiz2CustomArea,OU=AppPartition,O=ExtranetApps</t>
  </si>
  <si>
    <t>0791-5761176</t>
  </si>
  <si>
    <t>0791-5761308</t>
  </si>
  <si>
    <t>CE0000001459</t>
  </si>
  <si>
    <t>E2BC8436-5137-76A1-903B-9E0082AC2EE0</t>
  </si>
  <si>
    <t>Jilin Bangke Construction Machinery Co. Ltd</t>
  </si>
  <si>
    <t>No.2777 kunshan Road of Changchun, Jilin, P.R. China.</t>
  </si>
  <si>
    <t>Changchun</t>
  </si>
  <si>
    <t>CN720210</t>
  </si>
  <si>
    <t>OU=Jilin Bangke Construction Machinery Co. Ltd,OU=Volvo Construction Equipment China Co Ltd,OU=China,OU=Enterprise,OU=VCE,OU=VeBiz2CustomArea,OU=AppPartition,O=ExtranetApps</t>
  </si>
  <si>
    <t>CE0000001450</t>
  </si>
  <si>
    <t>37D5F44F-8B7B-42FB-9081-0CF9673F430A</t>
  </si>
  <si>
    <t>Jinan Tianye Construction Machinery Co Ltd</t>
  </si>
  <si>
    <t>No.61, Gongye Road (South)</t>
  </si>
  <si>
    <t>Jinan City</t>
  </si>
  <si>
    <t xml:space="preserve">CN722106    </t>
  </si>
  <si>
    <t>Zong Yanmin</t>
  </si>
  <si>
    <t>OU=Jinan Tianye Construction Machinery Co Ltd,OU=Volvo Construction Equipment China Co Ltd,OU=China,OU=Enterprise,OU=VCE,OU=VeBiz2CustomArea,OU=AppPartition,O=ExtranetApps</t>
  </si>
  <si>
    <t>86 531 8880645</t>
  </si>
  <si>
    <t>zym@tianyecm.com</t>
  </si>
  <si>
    <t>86 531 8880266</t>
  </si>
  <si>
    <t>B4D19D41-6122-EE87-EBA1-F747F2D9ACDC</t>
  </si>
  <si>
    <t>Jinan Tianye Construction Machinery Co Ltd-CSR</t>
  </si>
  <si>
    <t>OU=Jinan Tianye Construction Machinery Co Ltd-CSR,OU=CHINA-INACTIVE COMPANIES,OU=China,OU=Enterprise,OU=VCE,OU=VeBiz2CustomArea,OU=AppPartition,O=ExtranetApps</t>
  </si>
  <si>
    <t>C29A2917-84E0-C62E-9315-96B5CE956989</t>
  </si>
  <si>
    <t>Jinan Tianye Construction Machinery Co Ltd - Gangkou</t>
  </si>
  <si>
    <t>No.663, Qongqing Road (M)</t>
  </si>
  <si>
    <t>Gangkou</t>
  </si>
  <si>
    <t>OU=Jinan Tianye Construction Machinery Co Ltd - Gangkou,OU=CHINA-INACTIVE COMPANIES,OU=China,OU=Enterprise,OU=VCE,OU=VeBiz2CustomArea,OU=AppPartition,O=ExtranetApps</t>
  </si>
  <si>
    <t>86 - 532 87066581</t>
  </si>
  <si>
    <t>B9F3E898-43BF-F247-0A9E-1BA794DED4E0</t>
  </si>
  <si>
    <t>Jinan Tianye Construction Machinery Co Ltd - Kuangshan</t>
  </si>
  <si>
    <t>Kuangshan</t>
  </si>
  <si>
    <t>OU=Jinan Tianye Construction Machinery Co Ltd - Kuangshan,OU=CHINA-INACTIVE COMPANIES,OU=China,OU=Enterprise,OU=VCE,OU=VeBiz2CustomArea,OU=AppPartition,O=ExtranetApps</t>
  </si>
  <si>
    <t>526793B8-C4FC-1307-CA0B-66E140ACF642</t>
  </si>
  <si>
    <t>Jinan Tianye Construction Machinery Co Ltd - Lubei</t>
  </si>
  <si>
    <t>Lubei</t>
  </si>
  <si>
    <t>OU=Jinan Tianye Construction Machinery Co Ltd - Lubei,OU=CHINA-INACTIVE COMPANIES,OU=China,OU=Enterprise,OU=VCE,OU=VeBiz2CustomArea,OU=AppPartition,O=ExtranetApps</t>
  </si>
  <si>
    <t>6AD779C6-E3DD-4473-E6F0-D058C4A3F9DD</t>
  </si>
  <si>
    <t>Jinan Tianye Construction Machinery Co Ltd - Lunan</t>
  </si>
  <si>
    <t>No.2,Building,Xinhuayuan District, Lucai Road</t>
  </si>
  <si>
    <t>Lunan</t>
  </si>
  <si>
    <t>OU=Jinan Tianye Construction Machinery Co Ltd - Lunan,OU=CHINA-INACTIVE COMPANIES,OU=China,OU=Enterprise,OU=VCE,OU=VeBiz2CustomArea,OU=AppPartition,O=ExtranetApps</t>
  </si>
  <si>
    <t>86 - 533 3586120</t>
  </si>
  <si>
    <t>BAACC3D8-93DB-9CA9-642B-E7BC2EDE2B8A</t>
  </si>
  <si>
    <t>Jinju Samsung</t>
  </si>
  <si>
    <t>203-22, Sangpyeong-dong, Jinju-si, Gyeongsangnam-do, Korea</t>
  </si>
  <si>
    <t>OU=Jinju Samsung,OU=Hub Korea Parts,OU=HUB KOREA,OU=Volvo Construction Equipment Korea Ltd,OU=APAC,OU=Enterprise,OU=VCE,OU=VeBiz2CustomArea,OU=AppPartition,O=ExtranetApps</t>
  </si>
  <si>
    <t>8255  757-1313</t>
  </si>
  <si>
    <t>Min2866@naver.com</t>
  </si>
  <si>
    <t>+82 55 757 1313</t>
  </si>
  <si>
    <t>607AE186-0093-8B2D-CC0D-B36A507F2470</t>
  </si>
  <si>
    <t>JJ Equipment Service Co Ltd</t>
  </si>
  <si>
    <t>TW</t>
  </si>
  <si>
    <t>Taiwan</t>
  </si>
  <si>
    <t>4F-8, 186, Nanking East Road Sec. 4</t>
  </si>
  <si>
    <t>Taipei</t>
  </si>
  <si>
    <t>TW720115</t>
  </si>
  <si>
    <t>OU=JJ Equipment Service Co Ltd,OU=Volvo East Asia Pte Ltd,OU=APAC,OU=Enterprise,OU=VCE,OU=VeBiz2CustomArea,OU=AppPartition,O=ExtranetApps</t>
  </si>
  <si>
    <t>886 2 25776271</t>
  </si>
  <si>
    <t>ECE1436E-93E2-14FF-985C-465B7E06D553</t>
  </si>
  <si>
    <t>John Nixon Ltd - Carlisle</t>
  </si>
  <si>
    <t>Westmoor</t>
  </si>
  <si>
    <t>CA6 4BH</t>
  </si>
  <si>
    <t>Carlisle</t>
  </si>
  <si>
    <t>OU=John Nixon Ltd - Carlisle,OU=SMT GB,OU=Europe,OU=EMEA,OU=Enterprise,OU=VCE,OU=VeBiz2CustomArea,OU=AppPartition,O=ExtranetApps</t>
  </si>
  <si>
    <t>00 44 1228 674 146</t>
  </si>
  <si>
    <t>enquiries@nixonhire.co.uk</t>
  </si>
  <si>
    <t>0044 1228 67383</t>
  </si>
  <si>
    <t>http://www.nixonhire.co.uk</t>
  </si>
  <si>
    <t>CE0000000571</t>
  </si>
  <si>
    <t>3E30ED7B-AFF9-44AA-AD2F-3771EF769626</t>
  </si>
  <si>
    <t>John Nixon Ltd - Newcastle</t>
  </si>
  <si>
    <t>Water Street</t>
  </si>
  <si>
    <t>NE4 7AX</t>
  </si>
  <si>
    <t>Newcastle upon Tyne</t>
  </si>
  <si>
    <t>GB900005</t>
  </si>
  <si>
    <t>OU=John Nixon Ltd - Newcastle,OU=SMT GB,OU=Europe,OU=EMEA,OU=Enterprise,OU=VCE,OU=VeBiz2CustomArea,OU=AppPartition,O=ExtranetApps</t>
  </si>
  <si>
    <t>0044 (0) 191 27 22 17 6</t>
  </si>
  <si>
    <t>0044 (0) 191 22 60 66 6</t>
  </si>
  <si>
    <t>31DE5F6A-C00A-4C91-BB21-FD2E70ED4191</t>
  </si>
  <si>
    <t>John Nixon Ltd - Stockton on Tees</t>
  </si>
  <si>
    <t>Portrack Road</t>
  </si>
  <si>
    <t>TS18 2PF</t>
  </si>
  <si>
    <t>Stockton on Tees</t>
  </si>
  <si>
    <t>GB900006</t>
  </si>
  <si>
    <t>OU=John Nixon Ltd - Stockton on Tees,OU=SMT GB,OU=Europe,OU=EMEA,OU=Enterprise,OU=VCE,OU=VeBiz2CustomArea,OU=AppPartition,O=ExtranetApps</t>
  </si>
  <si>
    <t>0044 (0) 1642 63 38 57</t>
  </si>
  <si>
    <t>0044 (0) 1642 67 26 94</t>
  </si>
  <si>
    <t>A4F5C191-4583-A376-AD0B-7E421CF70A93</t>
  </si>
  <si>
    <t>Joil Junggi</t>
  </si>
  <si>
    <t>587-1, Dal-dong, Nam-gu, Ulsan, Korea</t>
  </si>
  <si>
    <t>680-801</t>
  </si>
  <si>
    <t>Ulsan</t>
  </si>
  <si>
    <t>KR900020</t>
  </si>
  <si>
    <t>OU=Joil Junggi,OU=Hub Korea Parts,OU=HUB KOREA,OU=Volvo Construction Equipment Korea Ltd,OU=APAC,OU=Enterprise,OU=VCE,OU=VeBiz2CustomArea,OU=AppPartition,O=ExtranetApps</t>
  </si>
  <si>
    <t>8252  266-8701</t>
  </si>
  <si>
    <t>cyber092@hanmir.com</t>
  </si>
  <si>
    <t>+82 52 266 8700</t>
  </si>
  <si>
    <t>E052578B-CD8E-89AE-5865-F4E0D2E9ACCE</t>
  </si>
  <si>
    <t>JOOHEONG</t>
  </si>
  <si>
    <t>675-1, Joonghung-Dong, Buk-Ku, Kwangju, KOREA</t>
  </si>
  <si>
    <t>500-040</t>
  </si>
  <si>
    <t>OU=JOOHEONG,OU=HUB KOREA,OU=Volvo Construction Equipment Korea Ltd,OU=APAC,OU=Enterprise,OU=VCE,OU=VeBiz2CustomArea,OU=AppPartition,O=ExtranetApps</t>
  </si>
  <si>
    <t>8262 524-1311</t>
  </si>
  <si>
    <t>8262 523-1311</t>
  </si>
  <si>
    <t>D8CB8EE5-3063-37BA-CFCF-350D65CCA430</t>
  </si>
  <si>
    <t>Joongwon Sangsa</t>
  </si>
  <si>
    <t>264-4, Gosadong 2-Ga, Wansan-Ku, Junjoo, Jeonbuk, KOREA</t>
  </si>
  <si>
    <t>560-802</t>
  </si>
  <si>
    <t>KR900021</t>
  </si>
  <si>
    <t>OU=Joongwon Sangsa,OU=Hub Korea Parts,OU=HUB KOREA,OU=Volvo Construction Equipment Korea Ltd,OU=APAC,OU=Enterprise,OU=VCE,OU=VeBiz2CustomArea,OU=AppPartition,O=ExtranetApps</t>
  </si>
  <si>
    <t>8263  277-2383</t>
  </si>
  <si>
    <t>8263  272-7101</t>
  </si>
  <si>
    <t>F0EC6E55-9DFE-7137-4F84-798F691390EF</t>
  </si>
  <si>
    <t>Jooyoung Sangsa</t>
  </si>
  <si>
    <t>30-33, Nae-dong, Seo-gu, Daejeon, Korea</t>
  </si>
  <si>
    <t>302-817</t>
  </si>
  <si>
    <t>KR900023</t>
  </si>
  <si>
    <t>OU=Jooyoung Sangsa,OU=Hub Korea Parts,OU=HUB KOREA,OU=Volvo Construction Equipment Korea Ltd,OU=APAC,OU=Enterprise,OU=VCE,OU=VeBiz2CustomArea,OU=AppPartition,O=ExtranetApps</t>
  </si>
  <si>
    <t>8242 535-8984</t>
  </si>
  <si>
    <t>+82 42 535 8982</t>
  </si>
  <si>
    <t>DAD81E65-35AA-D4A5-B974-663FDBEC2CEB</t>
  </si>
  <si>
    <t>JOOYUN SANGSA</t>
  </si>
  <si>
    <t>11-105, Saneupdanji, 948, Maewoul-Dong, Seo-Ku, Kwangju, KOREA</t>
  </si>
  <si>
    <t>KR900022</t>
  </si>
  <si>
    <t>OU=JOOYUN SANGSA,OU=HUB KOREA,OU=Volvo Construction Equipment Korea Ltd,OU=APAC,OU=Enterprise,OU=VCE,OU=VeBiz2CustomArea,OU=AppPartition,O=ExtranetApps</t>
  </si>
  <si>
    <t>8262603-4999</t>
  </si>
  <si>
    <t>8262603-4996</t>
  </si>
  <si>
    <t>30BC3636-12DD-807D-A2C5-EFDBE087526A</t>
  </si>
  <si>
    <t>Jordan.</t>
  </si>
  <si>
    <t>OU=Jordan.,OU=Middle East,OU=Int AB,OU=EMEA,OU=Enterprise,OU=VCE,OU=VeBiz2CustomArea,OU=AppPartition,O=ExtranetApps</t>
  </si>
  <si>
    <t>CE0000000018</t>
  </si>
  <si>
    <t>43A0636D-F712-4F45-ADC5-14E56E0A55B2</t>
  </si>
  <si>
    <t>Jou International Co Ltd</t>
  </si>
  <si>
    <t>John Jou</t>
  </si>
  <si>
    <t>TAIWAN</t>
  </si>
  <si>
    <t>OU=Jou International Co Ltd,OU=Volvo East Asia Pte Ltd,OU=APAC,OU=Enterprise,OU=VCE,OU=VeBiz2CustomArea,OU=AppPartition,O=ExtranetApps</t>
  </si>
  <si>
    <t>886-2-25794545</t>
  </si>
  <si>
    <t>jouco@ms21.hinet.net</t>
  </si>
  <si>
    <t>https://www.volvoce.com/taiwan/en-tw/jou/</t>
  </si>
  <si>
    <t>4DE5A8D1-16A7-B120-4433-C380B02FA001</t>
  </si>
  <si>
    <t>Jung Boo Bupomp Center</t>
  </si>
  <si>
    <t>230-1, Oegacheon-ri, Wongok-myeon, Anseong-si, Gyeonggi-do, Korea</t>
  </si>
  <si>
    <t>456-811</t>
  </si>
  <si>
    <t>Pyungtek</t>
  </si>
  <si>
    <t>KR900024</t>
  </si>
  <si>
    <t>OU=Jung Boo Bupomp Center,OU=Hub Korea Parts,OU=HUB KOREA,OU=Volvo Construction Equipment Korea Ltd,OU=APAC,OU=Enterprise,OU=VCE,OU=VeBiz2CustomArea,OU=AppPartition,O=ExtranetApps</t>
  </si>
  <si>
    <t>8231  657-6427</t>
  </si>
  <si>
    <t>+82 31 657 6426</t>
  </si>
  <si>
    <t>CE0000000490</t>
  </si>
  <si>
    <t>71A644E9-EFC4-42F1-B4F3-B3BC765CAD03</t>
  </si>
  <si>
    <t>Jungbluth Baumaschinen GmbH</t>
  </si>
  <si>
    <t>Alliger Weg 8</t>
  </si>
  <si>
    <t>Kruft</t>
  </si>
  <si>
    <t>DE323117</t>
  </si>
  <si>
    <t>KRUFT</t>
  </si>
  <si>
    <t>OU=Jungbluth Baumaschinen GmbH,OU=Swecon Baumaschinen GmbH – HV,OU=Volvo Construction Equipment Europe GmbH,OU=Europe,OU=EMEA,OU=Enterprise,OU=VCE,OU=VeBiz2CustomArea,OU=AppPartition,O=ExtranetApps</t>
  </si>
  <si>
    <t>0049 (0) 2652 92 84 30</t>
  </si>
  <si>
    <t>baumaschinen@jungbluth.com</t>
  </si>
  <si>
    <t>0049 (0) 2652 92 84 0</t>
  </si>
  <si>
    <t>http://www.jungbluth.com</t>
  </si>
  <si>
    <t>3259EB8F-92A7-1405-F7CA-0A383CEB50AF</t>
  </si>
  <si>
    <t>Justo Otero e Hijos S.R.L</t>
  </si>
  <si>
    <t>Ruta Provincial N° 26 km 1</t>
  </si>
  <si>
    <t>Comodoro Rivadavia</t>
  </si>
  <si>
    <t>OU=Justo Otero e Hijos S.R.L,OU=Escandinavia Del Plata SA,OU=Latin America,OU=Enterprise,OU=VCE,OU=VeBiz2CustomArea,OU=AppPartition,O=ExtranetApps</t>
  </si>
  <si>
    <t>54 297 406 3600</t>
  </si>
  <si>
    <t>20C16BE7-4A58-4FED-9A2C-ECEB9204E483</t>
  </si>
  <si>
    <t>JW Obbink BV</t>
  </si>
  <si>
    <t>NL</t>
  </si>
  <si>
    <t>Netherlands</t>
  </si>
  <si>
    <t>Huppelseweg 4</t>
  </si>
  <si>
    <t>7105 CJ</t>
  </si>
  <si>
    <t>Winterswijk</t>
  </si>
  <si>
    <t>NL900009</t>
  </si>
  <si>
    <t>WINTERSWIJK</t>
  </si>
  <si>
    <t>OU=JW Obbink BV,OU=SMT Netherlands B V,OU=Europe,OU=EMEA,OU=Enterprise,OU=VCE,OU=VeBiz2CustomArea,OU=AppPartition,O=ExtranetApps</t>
  </si>
  <si>
    <t>00 31 (0)543 51 47 06</t>
  </si>
  <si>
    <t>00 31 (0)543 51 33 81</t>
  </si>
  <si>
    <t>http://www.kuiken.nl/</t>
  </si>
  <si>
    <t>DBEAE63A-1039-4CD0-8D54-F05D8F2D608E</t>
  </si>
  <si>
    <t>Kalmar Lantman - Borgholm</t>
  </si>
  <si>
    <t>Hamnvägen 10</t>
  </si>
  <si>
    <t>387 30</t>
  </si>
  <si>
    <t>Borgholm</t>
  </si>
  <si>
    <t>BORGHOLM</t>
  </si>
  <si>
    <t>OU=Kalmar Lantman - Borgholm,OU=Swecon Anlaggningsmaskiner AB,OU=Europe,OU=EMEA,OU=Enterprise,OU=VCE,OU=VeBiz2CustomArea,OU=AppPartition,O=ExtranetApps</t>
  </si>
  <si>
    <t>B88C94B3-5BEA-4591-90B3-75B1720933B9</t>
  </si>
  <si>
    <t>Kalmar Lantman - Hogsby</t>
  </si>
  <si>
    <t>Verkstadsgatan 8</t>
  </si>
  <si>
    <t>579 32</t>
  </si>
  <si>
    <t>Hogsby</t>
  </si>
  <si>
    <t>HOGSBY</t>
  </si>
  <si>
    <t>OU=Kalmar Lantman - Hogsby,OU=Swecon Anlaggningsmaskiner AB,OU=Europe,OU=EMEA,OU=Enterprise,OU=VCE,OU=VeBiz2CustomArea,OU=AppPartition,O=ExtranetApps</t>
  </si>
  <si>
    <t>713B38E7-4C05-4520-A9C6-B2F049E679AB</t>
  </si>
  <si>
    <t>Kalmar Lantman - Lenhovda</t>
  </si>
  <si>
    <t>Järnvägsgatan</t>
  </si>
  <si>
    <t>360 73</t>
  </si>
  <si>
    <t>Lenhovda</t>
  </si>
  <si>
    <t>LENHOVDA</t>
  </si>
  <si>
    <t>OU=Kalmar Lantman - Lenhovda,OU=Swecon Anlaggningsmaskiner AB,OU=Europe,OU=EMEA,OU=Enterprise,OU=VCE,OU=VeBiz2CustomArea,OU=AppPartition,O=ExtranetApps</t>
  </si>
  <si>
    <t>CE0000001434</t>
  </si>
  <si>
    <t>168798B0-78D7-BAB4-F30D-6A23F0745BD5</t>
  </si>
  <si>
    <t>Kane Caribbean Inc.</t>
  </si>
  <si>
    <t>Highway 189 KM 2.8</t>
  </si>
  <si>
    <t>Caguas</t>
  </si>
  <si>
    <t>ABG Pavers|Blaw-Knox Pavers|Material Transfer Vehicles|Milling Equipment|Road Wideners</t>
  </si>
  <si>
    <t>OU=Kane Caribbean Inc.,OU=Kane Caribbean Inc. HQ,OU=RM (NA),OU=Independent RM Dealers,OU=Enterprise,OU=VCE,OU=VeBiz2CustomArea,OU=AppPartition,O=ExtranetApps</t>
  </si>
  <si>
    <t>(787) 251-8909</t>
  </si>
  <si>
    <t>(787) 798-6600</t>
  </si>
  <si>
    <t>5338BE5D-26FE-CEB6-9F52-5D4C901D83B9</t>
  </si>
  <si>
    <t>Kane Caribbean Inc. HQ</t>
  </si>
  <si>
    <t>OU=Kane Caribbean Inc. HQ,OU=RM (NA),OU=Independent RM Dealers,OU=Enterprise,OU=VCE,OU=VeBiz2CustomArea,OU=AppPartition,O=ExtranetApps</t>
  </si>
  <si>
    <t>787-251-8909</t>
  </si>
  <si>
    <t>787-798-6600</t>
  </si>
  <si>
    <t>FB7D0065-6A48-9964-708E-DB062AB3FC63</t>
  </si>
  <si>
    <t>KANGWON KUNGI</t>
  </si>
  <si>
    <t>Daeryoung Bld1st fl101, 919, Geodu-Rhee, Dongnae-Myoun, Chuncheon, Kwangwon, KOREA</t>
  </si>
  <si>
    <t>200-881</t>
  </si>
  <si>
    <t>Chuncheon</t>
  </si>
  <si>
    <t>KR900025</t>
  </si>
  <si>
    <t>OU=KANGWON KUNGI,OU=HUB KOREA,OU=Volvo Construction Equipment Korea Ltd,OU=APAC,OU=Enterprise,OU=VCE,OU=VeBiz2CustomArea,OU=AppPartition,O=ExtranetApps</t>
  </si>
  <si>
    <t>8233263-7625</t>
  </si>
  <si>
    <t>8233263-7623</t>
  </si>
  <si>
    <t>E4C3A9AA-DDF2-70F2-31C5-44E44D0670C3</t>
  </si>
  <si>
    <t>Kazakhstan.</t>
  </si>
  <si>
    <t>OU=Kazakhstan.,OU=Russia and Central Asia,OU=Int AB,OU=EMEA,OU=Enterprise,OU=VCE,OU=VeBiz2CustomArea,OU=AppPartition,O=ExtranetApps</t>
  </si>
  <si>
    <t>1300612A-B750-E483-5E29-1C95D13E540D</t>
  </si>
  <si>
    <t>KBR SERVICES NOTIFY:KBR SERVICES</t>
  </si>
  <si>
    <t>PO BOX 20336</t>
  </si>
  <si>
    <t>DUBAI</t>
  </si>
  <si>
    <t>KBR</t>
  </si>
  <si>
    <t>OU=KBR SERVICES NOTIFY:KBR SERVICES,OU=Volvo Region Office - Middle East,OU=UAE,OU=Middle East,OU=Int AB,OU=EMEA,OU=Enterprise,OU=VCE,OU=VeBiz2CustomArea,OU=AppPartition,O=ExtranetApps</t>
  </si>
  <si>
    <t>2A23BBB0-160C-C71D-7BB9-06CEB9FB0683</t>
  </si>
  <si>
    <t>Kenya.</t>
  </si>
  <si>
    <t>OU=Kenya.,OU=Africa,OU=Int AB,OU=EMEA,OU=Enterprise,OU=VCE,OU=VeBiz2CustomArea,OU=AppPartition,O=ExtranetApps</t>
  </si>
  <si>
    <t>01F3D9EA-1537-85C6-6DE0-FB56E35E55FD</t>
  </si>
  <si>
    <t>Key Accounts</t>
  </si>
  <si>
    <t>XJ900006</t>
  </si>
  <si>
    <t>OU=Key Accounts,OU=National Accounts,OU=Enterprise,OU=VCE,OU=VeBiz2CustomArea,OU=AppPartition,O=ExtranetApps</t>
  </si>
  <si>
    <t>E99A03A6-575B-3956-E913-425B626FF375</t>
  </si>
  <si>
    <t>Kinder Morgan</t>
  </si>
  <si>
    <t>ABG Pavers|Articulated Haulers|Backhoe Loaders|Blaw-Knox Pavers|Compact Equipment|Compact Excavators|Compact Wheel Loaders|Crawler Excavators|Large Asphalt Compactors|Large Soil Compactors|Milling Equipment|Motor Graders|Road Wideners|Skidsteer Loaders|Small Asphalt Compactors|Small Soil Compactors|Wheel Loaders|Wheeled Excavators</t>
  </si>
  <si>
    <t>OU=Kinder Morgan,OU=National Accounts,OU=Enterprise,OU=VCE,OU=VeBiz2CustomArea,OU=AppPartition,O=ExtranetApps</t>
  </si>
  <si>
    <t>773-646-8000</t>
  </si>
  <si>
    <t>6AEF1D77-7652-4B76-87B0-2C5F718C14E5</t>
  </si>
  <si>
    <t>Kirkenes</t>
  </si>
  <si>
    <t>KIRKENES</t>
  </si>
  <si>
    <t>OU=Kirkenes,OU=Volvo Maskin AS,OU=Volvo Construction Equipment Europe AB-HUB-NW,OU=Europe,OU=EMEA,OU=Enterprise,OU=VCE,OU=VeBiz2CustomArea,OU=AppPartition,O=ExtranetApps</t>
  </si>
  <si>
    <t>CE0000001912</t>
  </si>
  <si>
    <t>2D7BF4CF-C060-4133-9259-C796479C3182</t>
  </si>
  <si>
    <t>Kleber Malecot</t>
  </si>
  <si>
    <t>24, avenue de Verdun</t>
  </si>
  <si>
    <t>45 170</t>
  </si>
  <si>
    <t>Neuville aux Bois</t>
  </si>
  <si>
    <t>FR900035</t>
  </si>
  <si>
    <t>OU=Kleber Malecot,OU=Volvo Construction Equipment Europe SAS - Dealer HQ,OU=Europe,OU=EMEA,OU=Enterprise,OU=VCE,OU=VeBiz2CustomArea,OU=AppPartition,O=ExtranetApps</t>
  </si>
  <si>
    <t>0033 (0) 238 91 06 74</t>
  </si>
  <si>
    <t>0033 (0) 238 91 03 70</t>
  </si>
  <si>
    <t>5A5F8F1F-2563-4C02-AF84-0DB909A602C6</t>
  </si>
  <si>
    <t>Klofta</t>
  </si>
  <si>
    <t>OU=Klofta,OU=Volvo Maskin AS,OU=Volvo Construction Equipment Europe AB-HUB-NW,OU=Europe,OU=EMEA,OU=Enterprise,OU=VCE,OU=VeBiz2CustomArea,OU=AppPartition,O=ExtranetApps</t>
  </si>
  <si>
    <t>25442AD4-8939-6082-F5B7-8BD16F1B77DB</t>
  </si>
  <si>
    <t>Knock</t>
  </si>
  <si>
    <t>Av. Paraguay 2536</t>
  </si>
  <si>
    <t>OU=Knock,OU=Escandinavia Del Plata SA,OU=Latin America,OU=Enterprise,OU=VCE,OU=VeBiz2CustomArea,OU=AppPartition,O=ExtranetApps</t>
  </si>
  <si>
    <t>54(0387)4271921</t>
  </si>
  <si>
    <t>EACACA74-41D9-B1FC-AF70-AC10B372203A</t>
  </si>
  <si>
    <t>Knoll KFZ-Service GmbH</t>
  </si>
  <si>
    <t>Theumaer Straße 3</t>
  </si>
  <si>
    <t>Oelsnitz/Vogtland</t>
  </si>
  <si>
    <t>sub dealer to Swecon Germany</t>
  </si>
  <si>
    <t>OU=Knoll KFZ-Service GmbH,OU=Swecon Baumaschinen GmbH – HV,OU=Volvo Construction Equipment Europe GmbH,OU=Europe,OU=EMEA,OU=Enterprise,OU=VCE,OU=VeBiz2CustomArea,OU=AppPartition,O=ExtranetApps</t>
  </si>
  <si>
    <t>037421 59110</t>
  </si>
  <si>
    <t>info@knoll-kfz.de</t>
  </si>
  <si>
    <t>037421 5910</t>
  </si>
  <si>
    <t>FE61F487-2873-4F8F-A596-ACF993BD3A08</t>
  </si>
  <si>
    <t>Knorr-Bremse Syst For Comm Veh Ltd</t>
  </si>
  <si>
    <t>Douglas Road, Bristol</t>
  </si>
  <si>
    <t>BS15 8NL</t>
  </si>
  <si>
    <t>Kingswood</t>
  </si>
  <si>
    <t>OU=Knorr-Bremse Syst For Comm Veh Ltd,OU=Renovators,OU=Europe,OU=EMEA,OU=Enterprise,OU=VCE,OU=VeBiz2CustomArea,OU=AppPartition,O=ExtranetApps</t>
  </si>
  <si>
    <t>0044 1179846100</t>
  </si>
  <si>
    <t>7F8E00F9-7A7C-477D-897E-7653C84A9128</t>
  </si>
  <si>
    <t>Komatsu Forest AB</t>
  </si>
  <si>
    <t>Box 7124</t>
  </si>
  <si>
    <t>907 04</t>
  </si>
  <si>
    <t>Umea</t>
  </si>
  <si>
    <t>UMEKOMATSU</t>
  </si>
  <si>
    <t>OU=Komatsu Forest AB,OU=Swecon Anlaggningsmaskiner AB,OU=Europe,OU=EMEA,OU=Enterprise,OU=VCE,OU=VeBiz2CustomArea,OU=AppPartition,O=ExtranetApps</t>
  </si>
  <si>
    <t>692D998E-FEC5-46B9-817E-27E87CEA9F56</t>
  </si>
  <si>
    <t>Kristiansund</t>
  </si>
  <si>
    <t>KRISTIANSUND</t>
  </si>
  <si>
    <t>OU=Kristiansund,OU=Volvo Maskin AS,OU=Volvo Construction Equipment Europe AB-HUB-NW,OU=Europe,OU=EMEA,OU=Enterprise,OU=VCE,OU=VeBiz2CustomArea,OU=AppPartition,O=ExtranetApps</t>
  </si>
  <si>
    <t>B1A71EDD-BAB9-C355-8808-30921C66A8C9</t>
  </si>
  <si>
    <t>KSS BRANCH</t>
  </si>
  <si>
    <t>85, Paryongdang-gil, Pyeongtaek-si, Gyeonggi-do</t>
  </si>
  <si>
    <t>Pyeongtaek</t>
  </si>
  <si>
    <t>OU=KSS BRANCH,OU=Hub Korea Service,OU=HUB KOREA,OU=Volvo Construction Equipment Korea Ltd,OU=APAC,OU=Enterprise,OU=VCE,OU=VeBiz2CustomArea,OU=AppPartition,O=ExtranetApps</t>
  </si>
  <si>
    <t>+82 31 610-7915</t>
  </si>
  <si>
    <t>+82 31 610-7901</t>
  </si>
  <si>
    <t>243DBBCF-82B6-6A81-DFF6-4A30329702A5</t>
  </si>
  <si>
    <t>KSS Sales</t>
  </si>
  <si>
    <t xml:space="preserve">(140-210) Volvo Building 5th Floor, 726-173 Hannam-dong, </t>
  </si>
  <si>
    <t>ABG Pavers|Articulated Haulers|Compact Equipment|Compact Excavators|Compact Wheel Loaders|Crawler Excavators|Large Asphalt Compactors|Large Soil Compactors|Motor Graders|Skidsteer Loaders|Small Asphalt Compactors|Small Soil Compactors|Wheel Loaders|Wheeled Excavators</t>
  </si>
  <si>
    <t>OU=KSS Sales,OU=Volvo Construction Equipment Korea Ltd,OU=APAC,OU=Enterprise,OU=VCE,OU=VeBiz2CustomArea,OU=AppPartition,O=ExtranetApps</t>
  </si>
  <si>
    <t>82 2 3780 9175</t>
  </si>
  <si>
    <t>F038C546-F96F-4AD5-98C4-876307238062</t>
  </si>
  <si>
    <t>Kullenbergs Maskiner AB - Eslov</t>
  </si>
  <si>
    <t>Box 227</t>
  </si>
  <si>
    <t>Eslov</t>
  </si>
  <si>
    <t>ESLOV</t>
  </si>
  <si>
    <t>Grene - Eslov</t>
  </si>
  <si>
    <t>OU=Kullenbergs Maskiner AB - Eslov,OU=Swecon Anlaggningsmaskiner AB,OU=Europe,OU=EMEA,OU=Enterprise,OU=VCE,OU=VeBiz2CustomArea,OU=AppPartition,O=ExtranetApps</t>
  </si>
  <si>
    <t>283115FB-22C9-4170-9C49-BA12572CFD3B</t>
  </si>
  <si>
    <t>Kullenbergs Maskiner AB - Kristianstad</t>
  </si>
  <si>
    <t>Hedentorpsvägen 11</t>
  </si>
  <si>
    <t>Kristianstad</t>
  </si>
  <si>
    <t>KRISTIANSTAD</t>
  </si>
  <si>
    <t>Lantmannen Maskin AB - Kristianstad</t>
  </si>
  <si>
    <t>OU=Kullenbergs Maskiner AB - Kristianstad,OU=Swecon Anlaggningsmaskiner AB,OU=Europe,OU=EMEA,OU=Enterprise,OU=VCE,OU=VeBiz2CustomArea,OU=AppPartition,O=ExtranetApps</t>
  </si>
  <si>
    <t>805D192F-A591-41C0-82A2-C25AED709523</t>
  </si>
  <si>
    <t>Kullenbergs Maskiner AB - Morarp</t>
  </si>
  <si>
    <t>Box 62</t>
  </si>
  <si>
    <t>Morarp</t>
  </si>
  <si>
    <t>MORARP</t>
  </si>
  <si>
    <t>Lantmannen Maskin AB - Morarp</t>
  </si>
  <si>
    <t>OU=Kullenbergs Maskiner AB - Morarp,OU=Swecon Anlaggningsmaskiner AB,OU=Europe,OU=EMEA,OU=Enterprise,OU=VCE,OU=VeBiz2CustomArea,OU=AppPartition,O=ExtranetApps</t>
  </si>
  <si>
    <t>9B5337FC-AB87-76AF-44F6-B9D5A3C4688D</t>
  </si>
  <si>
    <t>Kumsan Junggi</t>
  </si>
  <si>
    <t>DAERYOUNG BLD1ST FL101, 919, GEODU-RHEE, DONGNAE-M</t>
  </si>
  <si>
    <t>576-120</t>
  </si>
  <si>
    <t>Kimje</t>
  </si>
  <si>
    <t>OU=Kumsan Junggi,OU=Hub Korea Parts,OU=HUB KOREA,OU=Volvo Construction Equipment Korea Ltd,OU=APAC,OU=Enterprise,OU=VCE,OU=VeBiz2CustomArea,OU=AppPartition,O=ExtranetApps</t>
  </si>
  <si>
    <t>volvocenter@yahoo.co.kr</t>
  </si>
  <si>
    <t>+82 63 544 1411</t>
  </si>
  <si>
    <t>CE0000001447</t>
  </si>
  <si>
    <t>BDAD0550-7ED7-48E8-AA13-FE16295A7B1C</t>
  </si>
  <si>
    <t>Kunming Enrich Construction Machinery Co Ltd</t>
  </si>
  <si>
    <t>Xiao Yu Cun, Ming Bo Section, Shi An Road</t>
  </si>
  <si>
    <t>Kunming</t>
  </si>
  <si>
    <t xml:space="preserve">CN730015    </t>
  </si>
  <si>
    <t>Zhang Guanghui</t>
  </si>
  <si>
    <t>OU=Kunming Enrich Construction Machinery Co Ltd,OU=Volvo Construction Equipment China Co Ltd,OU=China,OU=Enterprise,OU=VCE,OU=VeBiz2CustomArea,OU=AppPartition,O=ExtranetApps</t>
  </si>
  <si>
    <t>86-871 8171886</t>
  </si>
  <si>
    <t>ZGH@nt.kmsti.net.cn</t>
  </si>
  <si>
    <t>86 871 8171886</t>
  </si>
  <si>
    <t>85AEBA53-A35C-AE4E-6F84-4F52F5777DFB</t>
  </si>
  <si>
    <t>Kunming Enrich Construction Machinery Co Ltd - Diandong</t>
  </si>
  <si>
    <t>Diandong</t>
  </si>
  <si>
    <t>CN730015</t>
  </si>
  <si>
    <t>OU=Kunming Enrich Construction Machinery Co Ltd - Diandong,OU=Volvo Construction Equipment China Co Ltd,OU=China,OU=Enterprise,OU=VCE,OU=VeBiz2CustomArea,OU=AppPartition,O=ExtranetApps</t>
  </si>
  <si>
    <t>D3545A2C-9CFB-4C1C-66D6-0CBD5CEB3BD5</t>
  </si>
  <si>
    <t>Kunming Enrich Construction Machinery Co Ltd - Diannan</t>
  </si>
  <si>
    <t>Diannan</t>
  </si>
  <si>
    <t>OU=Kunming Enrich Construction Machinery Co Ltd - Diannan,OU=Volvo Construction Equipment China Co Ltd,OU=China,OU=Enterprise,OU=VCE,OU=VeBiz2CustomArea,OU=AppPartition,O=ExtranetApps</t>
  </si>
  <si>
    <t>B1CE6E2E-7CA8-D5C0-3E9A-07CB8589FB09</t>
  </si>
  <si>
    <t>Kunming Enrich Construction Machinery Co Ltd - Dianxi</t>
  </si>
  <si>
    <t>Dianxi</t>
  </si>
  <si>
    <t>OU=Kunming Enrich Construction Machinery Co Ltd - Dianxi,OU=Volvo Construction Equipment China Co Ltd,OU=China,OU=Enterprise,OU=VCE,OU=VeBiz2CustomArea,OU=AppPartition,O=ExtranetApps</t>
  </si>
  <si>
    <t>A8499804-914E-FBAB-04A3-5E7CAED575EB</t>
  </si>
  <si>
    <t>Kunming Enrich Construction Machinery Co Ltd - Dianzhong</t>
  </si>
  <si>
    <t>Dianzhong</t>
  </si>
  <si>
    <t>OU=Kunming Enrich Construction Machinery Co Ltd - Dianzhong,OU=Volvo Construction Equipment China Co Ltd,OU=China,OU=Enterprise,OU=VCE,OU=VeBiz2CustomArea,OU=AppPartition,O=ExtranetApps</t>
  </si>
  <si>
    <t>C39DE476-4A04-82CA-A59A-F8342182775B</t>
  </si>
  <si>
    <t>KUNSAN JUNGGI</t>
  </si>
  <si>
    <t>519-7, Jigok-Dong, Kunsan, Jeonbuk, KOREA</t>
  </si>
  <si>
    <t>573-390</t>
  </si>
  <si>
    <t>Kunsan</t>
  </si>
  <si>
    <t>KR900027</t>
  </si>
  <si>
    <t>OU=KUNSAN JUNGGI,OU=HUB KOREA,OU=Volvo Construction Equipment Korea Ltd,OU=APAC,OU=Enterprise,OU=VCE,OU=VeBiz2CustomArea,OU=AppPartition,O=ExtranetApps</t>
  </si>
  <si>
    <t>8263471-8780</t>
  </si>
  <si>
    <t>8263471-8779</t>
  </si>
  <si>
    <t>C29E53C9-EAAA-56C7-400C-206E615D0615</t>
  </si>
  <si>
    <t>Kuwait.</t>
  </si>
  <si>
    <t>OU=Kuwait.,OU=Middle East,OU=Int AB,OU=EMEA,OU=Enterprise,OU=VCE,OU=VeBiz2CustomArea,OU=AppPartition,O=ExtranetApps</t>
  </si>
  <si>
    <t>3175CF6E-64DC-9ACD-F0FE-4AB906177592</t>
  </si>
  <si>
    <t>Kwangju 3S</t>
  </si>
  <si>
    <t>1133-1 Dosandong Kwangsanku Kwangju</t>
  </si>
  <si>
    <t>502-804</t>
  </si>
  <si>
    <t>OU=Kwangju 3S,OU=Direct Parts Sales,OU=Hub Korea Parts,OU=HUB KOREA,OU=Volvo Construction Equipment Korea Ltd,OU=APAC,OU=Enterprise,OU=VCE,OU=VeBiz2CustomArea,OU=AppPartition,O=ExtranetApps</t>
  </si>
  <si>
    <t>chansoo.kim@volvo.com</t>
  </si>
  <si>
    <t>+82 62 945 4445</t>
  </si>
  <si>
    <t>9E800EB9-5E8F-48C7-5920-C068AE17E088</t>
  </si>
  <si>
    <t>LA (Latin America)</t>
  </si>
  <si>
    <t>Av Juscelino K de Oliveira, 2600 - Cic</t>
  </si>
  <si>
    <t>81260-900</t>
  </si>
  <si>
    <t>OU=LA (Latin America),OU=Independent RM Dealers,OU=Enterprise,OU=VCE,OU=VeBiz2CustomArea,OU=AppPartition,O=ExtranetApps</t>
  </si>
  <si>
    <t>+55 41 33177642</t>
  </si>
  <si>
    <t>CE0000001034</t>
  </si>
  <si>
    <t>A6203CAF-4794-B96B-4016-90FEF566742A</t>
  </si>
  <si>
    <t>LA NORDICA MACCHINE S.n.c.</t>
  </si>
  <si>
    <t>Via C.da Profeta 7</t>
  </si>
  <si>
    <t>Caraffa di Catanzaro</t>
  </si>
  <si>
    <t>IT900053</t>
  </si>
  <si>
    <t>OU=LA NORDICA MACCHINE S.n.c.,OU=VOLVO CE ITALIA S.p.A.,OU=Europe,OU=EMEA,OU=Enterprise,OU=VCE,OU=VeBiz2CustomArea,OU=AppPartition,O=ExtranetApps</t>
  </si>
  <si>
    <t>0961 34666</t>
  </si>
  <si>
    <t>guido.chi@lanordicagroup.it</t>
  </si>
  <si>
    <t>0961 754594</t>
  </si>
  <si>
    <t>http://www.volvoce.com/dealers/it-it/LA NORDICA MACCHINE/</t>
  </si>
  <si>
    <t>9309F0BC-9E61-987C-4B19-A1FFE72E2D0C</t>
  </si>
  <si>
    <t>Lafarge North America</t>
  </si>
  <si>
    <t>OU=Lafarge North America,OU=National Accounts,OU=Enterprise,OU=VCE,OU=VeBiz2CustomArea,OU=AppPartition,O=ExtranetApps</t>
  </si>
  <si>
    <t>36B98BF3-0F44-3C02-90F3-B0DC71FEF1FE</t>
  </si>
  <si>
    <t>Lane Construction</t>
  </si>
  <si>
    <t>US900088</t>
  </si>
  <si>
    <t>OU=Lane Construction,OU=National Accounts,OU=Enterprise,OU=VCE,OU=VeBiz2CustomArea,OU=AppPartition,O=ExtranetApps</t>
  </si>
  <si>
    <t>CE0000001176</t>
  </si>
  <si>
    <t>8638BBE6-6155-20EA-8EAF-0D0018A8E04C</t>
  </si>
  <si>
    <t>Lang Fang Blade Machinery Equipment Co. Ltd.</t>
  </si>
  <si>
    <t>No. 19, Yinhe Avenue, Lanfang, Hebei</t>
  </si>
  <si>
    <t>Lanfang, Hebei</t>
  </si>
  <si>
    <t>ABG Pavers|Blaw-Knox Pavers|Large Asphalt Compactors|Large Soil Compactors|Milling Equipment|Motor Graders|Road Wideners|Small Asphalt Compactors|Small Soil Compactors</t>
  </si>
  <si>
    <t>OU=Lang Fang Blade Machinery Equipment Co. Ltd.,OU=Volvo Construction Equipment China Co Ltd,OU=China,OU=Enterprise,OU=VCE,OU=VeBiz2CustomArea,OU=AppPartition,O=ExtranetApps</t>
  </si>
  <si>
    <t>Fax +86 – 316 - 2113030</t>
  </si>
  <si>
    <t>CE0000006399</t>
  </si>
  <si>
    <t>AD455573-5B47-4FFC-9732-FB227E739F1A</t>
  </si>
  <si>
    <t>Lanmannen Maskin AB - Tomelilla</t>
  </si>
  <si>
    <t>Vastra industriomradet</t>
  </si>
  <si>
    <t>Tomelilla</t>
  </si>
  <si>
    <t>SE150366</t>
  </si>
  <si>
    <t>TOMELILLA</t>
  </si>
  <si>
    <t>OU=Lanmannen Maskin AB - Tomelilla,OU=Swecon Anlaggningsmaskiner AB,OU=Europe,OU=EMEA,OU=Enterprise,OU=VCE,OU=VeBiz2CustomArea,OU=AppPartition,O=ExtranetApps</t>
  </si>
  <si>
    <t>0046 (0) 417 129 41</t>
  </si>
  <si>
    <t>0046 (0) 417 282 80</t>
  </si>
  <si>
    <t>D5409215-D344-4B8A-8EC9-88F63F8C1FE5</t>
  </si>
  <si>
    <t>Lantbruksservice - Vollsjo</t>
  </si>
  <si>
    <t>Ostergatan 2</t>
  </si>
  <si>
    <t>Vollsjo</t>
  </si>
  <si>
    <t>VOLLSJO</t>
  </si>
  <si>
    <t>OU=Lantbruksservice - Vollsjo,OU=Swecon Anlaggningsmaskiner AB,OU=Europe,OU=EMEA,OU=Enterprise,OU=VCE,OU=VeBiz2CustomArea,OU=AppPartition,O=ExtranetApps</t>
  </si>
  <si>
    <t>E5E2F22E-A43D-4FF0-940B-4EC149C687A1</t>
  </si>
  <si>
    <t>Lantmannen - Angelholm</t>
  </si>
  <si>
    <t>Kungsgårdsleden</t>
  </si>
  <si>
    <t>Angelholm</t>
  </si>
  <si>
    <t>ANGELHOLM</t>
  </si>
  <si>
    <t>OU=Lantmannen - Angelholm,OU=Swecon Anlaggningsmaskiner AB,OU=Europe,OU=EMEA,OU=Enterprise,OU=VCE,OU=VeBiz2CustomArea,OU=AppPartition,O=ExtranetApps</t>
  </si>
  <si>
    <t>2CE6CDB8-AD42-47E7-81CD-C6FDF9F3DB48</t>
  </si>
  <si>
    <t>Lantmannen - Hassleholm</t>
  </si>
  <si>
    <t>Industrigatan 6</t>
  </si>
  <si>
    <t>Hassleholm</t>
  </si>
  <si>
    <t>HASSLEHOLM</t>
  </si>
  <si>
    <t>OU=Lantmannen - Hassleholm,OU=Swecon Anlaggningsmaskiner AB,OU=Europe,OU=EMEA,OU=Enterprise,OU=VCE,OU=VeBiz2CustomArea,OU=AppPartition,O=ExtranetApps</t>
  </si>
  <si>
    <t>52B6D304-3D87-47DC-8D39-1A808FB8227F</t>
  </si>
  <si>
    <t>Lantmannen - Horby</t>
  </si>
  <si>
    <t>Råbygatan 42</t>
  </si>
  <si>
    <t>Horby</t>
  </si>
  <si>
    <t>HORBY</t>
  </si>
  <si>
    <t>OU=Lantmannen - Horby,OU=Swecon Anlaggningsmaskiner AB,OU=Europe,OU=EMEA,OU=Enterprise,OU=VCE,OU=VeBiz2CustomArea,OU=AppPartition,O=ExtranetApps</t>
  </si>
  <si>
    <t>CE0000000830</t>
  </si>
  <si>
    <t>4DAE81A5-E50E-162B-C534-6F0B4D10E454</t>
  </si>
  <si>
    <t>Lanzhou Tongguan Construction Machinery Co. Ltd</t>
  </si>
  <si>
    <t>No.1,Zone A,Minxing Contruction Material Market,South Bin He Road</t>
  </si>
  <si>
    <t>OU=Lanzhou Tongguan Construction Machinery Co. Ltd,OU=Volvo Construction Equipment China Co Ltd,OU=China,OU=Enterprise,OU=VCE,OU=VeBiz2CustomArea,OU=AppPartition,O=ExtranetApps</t>
  </si>
  <si>
    <t>+86  21 63352335</t>
  </si>
  <si>
    <t>DB16A8DE-DC98-4FAF-9CA8-592317D8F7C1</t>
  </si>
  <si>
    <t>Latin America</t>
  </si>
  <si>
    <t>Av. J. K. Oliveira, 2600 - CIC</t>
  </si>
  <si>
    <t>BR803027</t>
  </si>
  <si>
    <t>OU=Latin America,OU=Enterprise,OU=VCE,OU=VeBiz2CustomArea,OU=AppPartition,O=ExtranetApps</t>
  </si>
  <si>
    <t>42C3942C-BA9B-4819-8921-DCB96BF708AD</t>
  </si>
  <si>
    <t>Leal Equipements Compagnie Ltee Madagascar</t>
  </si>
  <si>
    <t>MU</t>
  </si>
  <si>
    <t>Madagascar</t>
  </si>
  <si>
    <t>Materauto Route des Hydrocarbures Ankorondano</t>
  </si>
  <si>
    <t>Antananarivo</t>
  </si>
  <si>
    <t xml:space="preserve">MU532029    </t>
  </si>
  <si>
    <t>PAILLES</t>
  </si>
  <si>
    <t>OU=Leal Equipements Compagnie Ltee Madagascar,OU=Madagaskar,OU=Africa,OU=Int AB,OU=EMEA,OU=Enterprise,OU=VCE,OU=VeBiz2CustomArea,OU=AppPartition,O=ExtranetApps</t>
  </si>
  <si>
    <t>00230 212 5504</t>
  </si>
  <si>
    <t>djauffret@lec.lealgroup.com</t>
  </si>
  <si>
    <t>00230 207 2470</t>
  </si>
  <si>
    <t>https://www.volvoce.com/africa/fr-ma/</t>
  </si>
  <si>
    <t>CE0000000076</t>
  </si>
  <si>
    <t>81A75F5E-9D86-45AA-197A-28BA5F4AAE1D</t>
  </si>
  <si>
    <t>Leal Equipements Compagnie Ltee Mauritius</t>
  </si>
  <si>
    <t>Mauritius</t>
  </si>
  <si>
    <t>Autoroute M 1</t>
  </si>
  <si>
    <t>Pailles</t>
  </si>
  <si>
    <t>MU532029</t>
  </si>
  <si>
    <t>OU=Leal Equipements Compagnie Ltee Mauritius,OU=Mauritius.,OU=Africa,OU=Int AB,OU=EMEA,OU=Enterprise,OU=VCE,OU=VeBiz2CustomArea,OU=AppPartition,O=ExtranetApps</t>
  </si>
  <si>
    <t>lec@lec.lealgroup.com</t>
  </si>
  <si>
    <t>9FE451CF-F2B1-0D96-3C64-A5C255C736F7</t>
  </si>
  <si>
    <t>Leal Equipment Compagnie LTEE</t>
  </si>
  <si>
    <t>Seychelles</t>
  </si>
  <si>
    <t>Caravelle House BPP 882</t>
  </si>
  <si>
    <t>Victoria</t>
  </si>
  <si>
    <t>Didier Jauffret</t>
  </si>
  <si>
    <t>OU=Leal Equipment Compagnie LTEE,OU=Seychelles,OU=Africa,OU=Int AB,OU=EMEA,OU=Enterprise,OU=VCE,OU=VeBiz2CustomArea,OU=AppPartition,O=ExtranetApps</t>
  </si>
  <si>
    <t>+230 2072100</t>
  </si>
  <si>
    <t>888EE805-9D64-9B94-70C3-FB2106B1EC25</t>
  </si>
  <si>
    <t>OU=Lebanon,OU=Middle East,OU=Int AB,OU=EMEA,OU=Enterprise,OU=VCE,OU=VeBiz2CustomArea,OU=AppPartition,O=ExtranetApps</t>
  </si>
  <si>
    <t>5319A41E-79D0-1166-4AAC-6DA0004A194F</t>
  </si>
  <si>
    <t>Lehigh Hanson Inc</t>
  </si>
  <si>
    <t>PO Box 369069</t>
  </si>
  <si>
    <t>US900091</t>
  </si>
  <si>
    <t>OU=Lehigh Hanson Inc,OU=National Accounts,OU=Enterprise,OU=VCE,OU=VeBiz2CustomArea,OU=AppPartition,O=ExtranetApps</t>
  </si>
  <si>
    <t>858-715-5647</t>
  </si>
  <si>
    <t>F78D1E2C-8CB3-1CE9-52F9-937851D30A02</t>
  </si>
  <si>
    <t>Leith’s (Scotland) Ltd</t>
  </si>
  <si>
    <t>Rigifa, Cove</t>
  </si>
  <si>
    <t>AB12 3LR</t>
  </si>
  <si>
    <t>Aberdeen</t>
  </si>
  <si>
    <t>OU=Leith’s (Scotland) Ltd,OU=SMT GB,OU=Europe,OU=EMEA,OU=Enterprise,OU=VCE,OU=VeBiz2CustomArea,OU=AppPartition,O=ExtranetApps</t>
  </si>
  <si>
    <t>+441224 876332</t>
  </si>
  <si>
    <t>bcampbell@leiths-group.co.uk</t>
  </si>
  <si>
    <t>+441224 876333</t>
  </si>
  <si>
    <t>CE0000001577</t>
  </si>
  <si>
    <t>EFB56A46-D54A-480A-8254-DFEA88F17B97</t>
  </si>
  <si>
    <t>Lejarza - Vizcaya</t>
  </si>
  <si>
    <t>Abra Parque Empesarial, Vial E parcela 142a</t>
  </si>
  <si>
    <t>Gallarta</t>
  </si>
  <si>
    <t>ES321157</t>
  </si>
  <si>
    <t>OU=Lejarza - Vizcaya,OU=Lejarza SA,OU=ASCENDUM MAQUINARIA SAU,OU=Europe,OU=EMEA,OU=Enterprise,OU=VCE,OU=VeBiz2CustomArea,OU=AppPartition,O=ExtranetApps</t>
  </si>
  <si>
    <t>94 453 60 20</t>
  </si>
  <si>
    <t>cmaquinaria@lejarza.com</t>
  </si>
  <si>
    <t>94 636 02 59</t>
  </si>
  <si>
    <t>680BAA4A-CDE8-4657-8410-D691F1A76F3B</t>
  </si>
  <si>
    <t>Lejarza SA</t>
  </si>
  <si>
    <t>ABRA PARQUE EMP. VIAL E PARCELA 142</t>
  </si>
  <si>
    <t>GALLARTA</t>
  </si>
  <si>
    <t>BILBAO</t>
  </si>
  <si>
    <t>OU=Lejarza SA,OU=ASCENDUM MAQUINARIA SAU,OU=Europe,OU=EMEA,OU=Enterprise,OU=VCE,OU=VeBiz2CustomArea,OU=AppPartition,O=ExtranetApps</t>
  </si>
  <si>
    <t>00 34 (0)944 53 39 58</t>
  </si>
  <si>
    <t>00 34 (0)944 53 37 00</t>
  </si>
  <si>
    <t>CE0000006649</t>
  </si>
  <si>
    <t>1584603B-FC2C-6BE9-1859-BB5002D09D23</t>
  </si>
  <si>
    <t>LeLu AB</t>
  </si>
  <si>
    <t>Storgatan 81</t>
  </si>
  <si>
    <t>S-933 21</t>
  </si>
  <si>
    <t>Arvidsjaur</t>
  </si>
  <si>
    <t>OU=LeLu AB,OU=Swecon Anlaggningsmaskiner AB,OU=Europe,OU=EMEA,OU=Enterprise,OU=VCE,OU=VeBiz2CustomArea,OU=AppPartition,O=ExtranetApps</t>
  </si>
  <si>
    <t>+46 70 219 56 05</t>
  </si>
  <si>
    <t>http://www.swecon.se</t>
  </si>
  <si>
    <t>CE0000000255</t>
  </si>
  <si>
    <t>028DE1FA-4F66-4441-93E4-5DF3D5EFFC2A</t>
  </si>
  <si>
    <t>Liaoning Liao An Construction Machinery Co Ltd</t>
  </si>
  <si>
    <t>99 Liao An Road</t>
  </si>
  <si>
    <t>Lianyang County</t>
  </si>
  <si>
    <t xml:space="preserve">CN720206    </t>
  </si>
  <si>
    <t>Guan Hong Qiang</t>
  </si>
  <si>
    <t>OU=Liaoning Liao An Construction Machinery Co Ltd,OU=CHINA-INACTIVE COMPANIES,OU=China,OU=Enterprise,OU=VCE,OU=VeBiz2CustomArea,OU=AppPartition,O=ExtranetApps</t>
  </si>
  <si>
    <t>86-419-767 5588</t>
  </si>
  <si>
    <t>liaoan@liaoan.com</t>
  </si>
  <si>
    <t>86-419-767 5599</t>
  </si>
  <si>
    <t>http://liaoan.icm.cn</t>
  </si>
  <si>
    <t>5C111F06-E018-DFE0-BBF4-A9DF4C7FABF8</t>
  </si>
  <si>
    <t>Liaoning Liao An Construction Machinery Co Ltd-Jinzhou Liaoxi</t>
  </si>
  <si>
    <t>CN720206</t>
  </si>
  <si>
    <t>OU=Liaoning Liao An Construction Machinery Co Ltd-Jinzhou Liaoxi,OU=CHINA-INACTIVE COMPANIES,OU=China,OU=Enterprise,OU=VCE,OU=VeBiz2CustomArea,OU=AppPartition,O=ExtranetApps</t>
  </si>
  <si>
    <t>0BC1E571-75F5-B635-3F66-BD7A94E70098</t>
  </si>
  <si>
    <t>Liaoning Liao An Construction Machinery Co Ltd-Liaoyang</t>
  </si>
  <si>
    <t>Liaoyang area</t>
  </si>
  <si>
    <t>OU=Liaoning Liao An Construction Machinery Co Ltd-Liaoyang,OU=CHINA-INACTIVE COMPANIES,OU=China,OU=Enterprise,OU=VCE,OU=VeBiz2CustomArea,OU=AppPartition,O=ExtranetApps</t>
  </si>
  <si>
    <t>FD8E8D99-88C3-ED61-C540-893CE0FB8EED</t>
  </si>
  <si>
    <t>Liaoning Liao An Construction Machinery Co Ltd-Shenyang Liaobei</t>
  </si>
  <si>
    <t>Shenyang Liaobei area</t>
  </si>
  <si>
    <t>OU=Liaoning Liao An Construction Machinery Co Ltd-Shenyang Liaobei,OU=CHINA-INACTIVE COMPANIES,OU=China,OU=Enterprise,OU=VCE,OU=VeBiz2CustomArea,OU=AppPartition,O=ExtranetApps</t>
  </si>
  <si>
    <t>37042888-DFAE-B9E8-4987-DFF01E84972E</t>
  </si>
  <si>
    <t>Liaoning Liao An Construction Machinery Co Ltd - Dalian Liaonan</t>
  </si>
  <si>
    <t>100 meters west to the intersection between the Hatungaole road and  210 federal highway, Jiuyuan District, Baotou 014060, China</t>
  </si>
  <si>
    <t>Dalian Liaonan area</t>
  </si>
  <si>
    <t>Articulated Haulers|Compact Equipment|Compact Excavators|Crawler Excavators|Motor Graders|Wheel Loaders|Wheeled Excavators</t>
  </si>
  <si>
    <t>OU=Liaoning Liao An Construction Machinery Co Ltd - Dalian Liaonan,OU=Liaoning Liao An Construction Machinery Co Ltd,OU=CHINA-INACTIVE COMPANIES,OU=China,OU=Enterprise,OU=VCE,OU=VeBiz2CustomArea,OU=AppPartition,O=ExtranetApps</t>
  </si>
  <si>
    <t>86-472-7166716</t>
  </si>
  <si>
    <t>CC15B222-937A-97C1-1E22-8BC29722DEEA</t>
  </si>
  <si>
    <t>Liaoning Liao An Construction Machinery Co Ltd - Project</t>
  </si>
  <si>
    <t>OU=Liaoning Liao An Construction Machinery Co Ltd - Project,OU=CHINA-INACTIVE COMPANIES,OU=China,OU=Enterprise,OU=VCE,OU=VeBiz2CustomArea,OU=AppPartition,O=ExtranetApps</t>
  </si>
  <si>
    <t>0B70BAEE-CD4B-F05D-CE0A-775BF6899938</t>
  </si>
  <si>
    <t>Liaoning Liao An Construction Machinery Co Ltd - Workshop</t>
  </si>
  <si>
    <t>OU=Liaoning Liao An Construction Machinery Co Ltd - Workshop,OU=CHINA-INACTIVE COMPANIES,OU=China,OU=Enterprise,OU=VCE,OU=VeBiz2CustomArea,OU=AppPartition,O=ExtranetApps</t>
  </si>
  <si>
    <t>CE0000000244</t>
  </si>
  <si>
    <t>3B11624F-F840-141A-CD83-DEA9BAFFB1B8</t>
  </si>
  <si>
    <t>LIAONING ZHONGWO MACHINERY CO.LTD</t>
  </si>
  <si>
    <t>88-3 Road, Liaoyan County Shoushan, Liaoning Province, P.R.China</t>
  </si>
  <si>
    <t>Shoushan</t>
  </si>
  <si>
    <t>CN720220</t>
  </si>
  <si>
    <t>OU=LIAONING ZHONGWO MACHINERY CO.LTD,OU=Volvo Construction Equipment China Co Ltd,OU=China,OU=Enterprise,OU=VCE,OU=VeBiz2CustomArea,OU=AppPartition,O=ExtranetApps</t>
  </si>
  <si>
    <t>C6B5130C-487E-BA1E-F820-741B19C2DB45</t>
  </si>
  <si>
    <t>Libya</t>
  </si>
  <si>
    <t>LY</t>
  </si>
  <si>
    <t>OU=Libya,OU=Africa,OU=Int AB,OU=EMEA,OU=Enterprise,OU=VCE,OU=VeBiz2CustomArea,OU=AppPartition,O=ExtranetApps</t>
  </si>
  <si>
    <t>CE0000001082</t>
  </si>
  <si>
    <t>26574C9C-FA76-3233-5458-3CBF87E55304</t>
  </si>
  <si>
    <t>Linck Máquinas S A - Eldorado do Sul</t>
  </si>
  <si>
    <t>Av. das Indústrias, 500</t>
  </si>
  <si>
    <t>92.990-000</t>
  </si>
  <si>
    <t>Eldorado do Sul</t>
  </si>
  <si>
    <t>Linck Poa</t>
  </si>
  <si>
    <t>Linck S A Equipamentos Rodoviarios e Industriais - Eldorado do Sul</t>
  </si>
  <si>
    <t>OU=Linck Máquinas S A - Eldorado do Sul,OU=Linck S A Equipamentos Rodoviarios e Industriais,OU=Latin America,OU=Enterprise,OU=VCE,OU=VeBiz2CustomArea,OU=AppPartition,O=ExtranetApps</t>
  </si>
  <si>
    <t>(51) 2125-3333</t>
  </si>
  <si>
    <t>EC006FD9-1849-4B45-B0BF-5822280112C1</t>
  </si>
  <si>
    <t>Linck S A Equipamentos Rodoviarios e Industriais</t>
  </si>
  <si>
    <t>Av. das indústrias, 500</t>
  </si>
  <si>
    <t>92990-000</t>
  </si>
  <si>
    <t>BR900014</t>
  </si>
  <si>
    <t>OU=Linck S A Equipamentos Rodoviarios e Industriais,OU=Latin America,OU=Enterprise,OU=VCE,OU=VeBiz2CustomArea,OU=AppPartition,O=ExtranetApps</t>
  </si>
  <si>
    <t>55 51 2125 3324</t>
  </si>
  <si>
    <t>55 51 2125 3333</t>
  </si>
  <si>
    <t>https://www.volvoce.com/brasil/pt-br/linck/</t>
  </si>
  <si>
    <t>CE0000000389</t>
  </si>
  <si>
    <t>92306315-9EAC-40E2-8C36-25AAA7E25F1B</t>
  </si>
  <si>
    <t>Linck S A Equipamentos Rodoviarios e Industriais - Curitiba</t>
  </si>
  <si>
    <t>Rodovia BR 116 Contorno Leste , 6965 -  Quissisana  -  São Jose dos Pinhais  -  PR</t>
  </si>
  <si>
    <t>80220-00</t>
  </si>
  <si>
    <t>afranio@linckmaquinas.com.br</t>
  </si>
  <si>
    <t>OU=Linck S A Equipamentos Rodoviarios e Industriais - Curitiba,OU=Linck S A Equipamentos Rodoviarios e Industriais,OU=Latin America,OU=Enterprise,OU=VCE,OU=VeBiz2CustomArea,OU=AppPartition,O=ExtranetApps</t>
  </si>
  <si>
    <t>55 41 2111-3767</t>
  </si>
  <si>
    <t>55 41 2111-3766</t>
  </si>
  <si>
    <t>CE0000001595</t>
  </si>
  <si>
    <t>6AE586F1-5CC1-4B69-AD6D-D87F351AD5F6</t>
  </si>
  <si>
    <t>Linck S A Equipamentos Rodoviarios e Industriais - Joinville</t>
  </si>
  <si>
    <t>Rua Rio Grande do Sul, 464 - bairro Anita Garibaldi</t>
  </si>
  <si>
    <t>89.203-570</t>
  </si>
  <si>
    <t>Joinville</t>
  </si>
  <si>
    <t>Linck Joivile</t>
  </si>
  <si>
    <t>OU=Linck S A Equipamentos Rodoviarios e Industriais - Joinville,OU=Linck S A Equipamentos Rodoviarios e Industriais,OU=Latin America,OU=Enterprise,OU=VCE,OU=VeBiz2CustomArea,OU=AppPartition,O=ExtranetApps</t>
  </si>
  <si>
    <t>+55 5121253333</t>
  </si>
  <si>
    <t>CE0000000638</t>
  </si>
  <si>
    <t>6B642A9A-A8F0-DD26-BF52-C0B0F5FB8F7D</t>
  </si>
  <si>
    <t>Linck S A Equipamentos Rodoviarios e Industriais - Palhoça</t>
  </si>
  <si>
    <t>Rodovia BR 101 sn Km215 Bairro Caminho Novo</t>
  </si>
  <si>
    <t>88130-050</t>
  </si>
  <si>
    <t>Palhoça</t>
  </si>
  <si>
    <t>Linck Florianopolis</t>
  </si>
  <si>
    <t>OU=Linck S A Equipamentos Rodoviarios e Industriais - Palhoça,OU=Linck S A Equipamentos Rodoviarios e Industriais,OU=Latin America,OU=Enterprise,OU=VCE,OU=VeBiz2CustomArea,OU=AppPartition,O=ExtranetApps</t>
  </si>
  <si>
    <t>debora.nichelle@linckmaquinas.com.br</t>
  </si>
  <si>
    <t>55 48 3203 6000</t>
  </si>
  <si>
    <t>CE0000000446</t>
  </si>
  <si>
    <t>0B056E30-CB99-E367-E33A-0BAE83A73E82</t>
  </si>
  <si>
    <t>Linck S A Equipamentos Rodoviaros e Industriais - Marialva</t>
  </si>
  <si>
    <t>Rua Maurício Coluci, nº 4735</t>
  </si>
  <si>
    <t>86990-000</t>
  </si>
  <si>
    <t>Marialva</t>
  </si>
  <si>
    <t>Linck Marialva</t>
  </si>
  <si>
    <t>OU=Linck S A Equipamentos Rodoviaros e Industriais - Marialva,OU=Linck S A Equipamentos Rodoviarios e Industriais,OU=Latin America,OU=Enterprise,OU=VCE,OU=VeBiz2CustomArea,OU=AppPartition,O=ExtranetApps</t>
  </si>
  <si>
    <t>55 44 3232-3535</t>
  </si>
  <si>
    <t>75ACCF51-349D-3FF1-D72B-3360F589B85E</t>
  </si>
  <si>
    <t>Lisboa-CMS</t>
  </si>
  <si>
    <t>This record Required for CMS system ONLY</t>
  </si>
  <si>
    <t>OU=Lisboa-CMS,OU=ASCENDUM Máquinas - Lisboa,OU=ASCENDUM Máquinas,OU=Europe,OU=EMEA,OU=Enterprise,OU=VCE,OU=VeBiz2CustomArea,OU=AppPartition,O=ExtranetApps</t>
  </si>
  <si>
    <t>lisboa@ascoimbra.pt</t>
  </si>
  <si>
    <t>CE0000001293</t>
  </si>
  <si>
    <t>4DBF63B1-D963-73D3-ACA8-CD504B12306C</t>
  </si>
  <si>
    <t>LO. COM. SRL</t>
  </si>
  <si>
    <t>VIA PECORINA, 111</t>
  </si>
  <si>
    <t>SARZANA</t>
  </si>
  <si>
    <t>Compact Equipment|Compact Excavators|Compact Wheel Loaders</t>
  </si>
  <si>
    <t>OU=LO. COM. SRL,OU=VOLVO CE ITALIA S.p.A.,OU=Europe,OU=EMEA,OU=Enterprise,OU=VCE,OU=VeBiz2CustomArea,OU=AppPartition,O=ExtranetApps</t>
  </si>
  <si>
    <t>0187 622476</t>
  </si>
  <si>
    <t>D57D99F1-C8E2-13D3-892F-84EE137ED649</t>
  </si>
  <si>
    <t>Logistic Support &amp; APS Material Control</t>
  </si>
  <si>
    <t>OU=Logistic Support &amp; APS Material Control,OU=Global Logistics,OU=Customer Solutions,OU=Global Organization,OU=Enterprise,OU=VCE,OU=VeBiz2CustomArea,OU=AppPartition,O=ExtranetApps</t>
  </si>
  <si>
    <t>CE0000000595</t>
  </si>
  <si>
    <t>2A7B5543-EA7E-41EE-9384-9DCEE1B04D7D</t>
  </si>
  <si>
    <t>Loizaga</t>
  </si>
  <si>
    <t>Onate 3</t>
  </si>
  <si>
    <t>Vitoria (Alava)</t>
  </si>
  <si>
    <t xml:space="preserve">ES321017    </t>
  </si>
  <si>
    <t>VITORIA</t>
  </si>
  <si>
    <t>OU=Loizaga,OU=ASCENDUM MAQUINARIA SAU,OU=Europe,OU=EMEA,OU=Enterprise,OU=VCE,OU=VeBiz2CustomArea,OU=AppPartition,O=ExtranetApps</t>
  </si>
  <si>
    <t>0034 (0) 945 28 67 06</t>
  </si>
  <si>
    <t>0034 (0) 945 26 02 34</t>
  </si>
  <si>
    <t>2EA5B680-1085-42EB-A980-A7A27AA16B2D</t>
  </si>
  <si>
    <t>Loizaga - Vitoria</t>
  </si>
  <si>
    <t>Lermandabide, 20 - P.I. Jundiz </t>
  </si>
  <si>
    <t>Alava - Loizaga</t>
  </si>
  <si>
    <t>OU=Loizaga - Vitoria,OU=Loizaga,OU=ASCENDUM MAQUINARIA SAU,OU=Europe,OU=EMEA,OU=Enterprise,OU=VCE,OU=VeBiz2CustomArea,OU=AppPartition,O=ExtranetApps</t>
  </si>
  <si>
    <t>9EDAE944-1B76-1C59-6E3E-771EA3B3016A</t>
  </si>
  <si>
    <t>LOIZAGA  ALQUILER Y VENTA DE MAQUINARIA</t>
  </si>
  <si>
    <t>C/ Hermes 20 - Parque Industrial de Meco</t>
  </si>
  <si>
    <t>Meco</t>
  </si>
  <si>
    <t>OU=LOIZAGA  ALQUILER Y VENTA DE MAQUINARIA,OU=Loizaga,OU=ASCENDUM MAQUINARIA SAU,OU=Europe,OU=EMEA,OU=Enterprise,OU=VCE,OU=VeBiz2CustomArea,OU=AppPartition,O=ExtranetApps</t>
  </si>
  <si>
    <t>+ 34 91 677 51 85</t>
  </si>
  <si>
    <t>+ 34 91 675 52 92</t>
  </si>
  <si>
    <t>http://www.loizaga.com/</t>
  </si>
  <si>
    <t>CE0000002070</t>
  </si>
  <si>
    <t>6FD921A9-A9FE-4E7C-2791-062EAA92E897</t>
  </si>
  <si>
    <t>M.M.T. MACCHINE MOVIMENTO TERRA S.A.S. DI TORTONE ENRICO &amp; C.</t>
  </si>
  <si>
    <t>Via Carmagnola</t>
  </si>
  <si>
    <t>CASALGRASSO</t>
  </si>
  <si>
    <t>OU=M.M.T. MACCHINE MOVIMENTO TERRA S.A.S. DI TORTONE ENRICO &amp; C.,OU=VOLVO CE ITALIA S.p.A.,OU=Europe,OU=EMEA,OU=Enterprise,OU=VCE,OU=VeBiz2CustomArea,OU=AppPartition,O=ExtranetApps</t>
  </si>
  <si>
    <t>CE0000002072</t>
  </si>
  <si>
    <t>F6FCA34F-9076-AD85-C8E1-92B63FBD5134</t>
  </si>
  <si>
    <t>MA.DE.BO. S.r.l. - Solo Assistenza</t>
  </si>
  <si>
    <t>Via Segheria 13</t>
  </si>
  <si>
    <t>Borgo San Michele</t>
  </si>
  <si>
    <t>IT900057</t>
  </si>
  <si>
    <t>MA DE BO</t>
  </si>
  <si>
    <t>OU=MA.DE.BO. S.r.l. - Solo Assistenza,OU=VOLVO CE ITALIA S.p.A.,OU=Europe,OU=EMEA,OU=Enterprise,OU=VCE,OU=VeBiz2CustomArea,OU=AppPartition,O=ExtranetApps</t>
  </si>
  <si>
    <t>0773 258342</t>
  </si>
  <si>
    <t>madebo2003@libero.it</t>
  </si>
  <si>
    <t>0773 250564 - 0773 254085</t>
  </si>
  <si>
    <t>914B2661-8F34-2F15-EE25-163778C95785</t>
  </si>
  <si>
    <t>MAC 3 S.r.l.</t>
  </si>
  <si>
    <t>Località Spinarol 1</t>
  </si>
  <si>
    <t>Calmasino di Bardolino</t>
  </si>
  <si>
    <t>IT900026</t>
  </si>
  <si>
    <t>MAC3</t>
  </si>
  <si>
    <t>OU=MAC 3 S.r.l.,OU=VOLVO CE ITALIA S.p.A.,OU=Europe,OU=EMEA,OU=Enterprise,OU=VCE,OU=VeBiz2CustomArea,OU=AppPartition,O=ExtranetApps</t>
  </si>
  <si>
    <t>045 6888063</t>
  </si>
  <si>
    <t>info@mac3vr.it</t>
  </si>
  <si>
    <t>045 6862502</t>
  </si>
  <si>
    <t>CE0000001965</t>
  </si>
  <si>
    <t>94936F31-4EC9-13C3-DFFC-B7E58EF7838C</t>
  </si>
  <si>
    <t>MACH DEAL</t>
  </si>
  <si>
    <t>Carrefour du larivot</t>
  </si>
  <si>
    <t>MATOURY</t>
  </si>
  <si>
    <t>OU=MACH DEAL,OU=Volvo Construction Equipment Europe SAS - Dealer HQ,OU=Europe,OU=EMEA,OU=Enterprise,OU=VCE,OU=VeBiz2CustomArea,OU=AppPartition,O=ExtranetApps</t>
  </si>
  <si>
    <t>594 (0) 594 29 66 12</t>
  </si>
  <si>
    <t>CE0000000234</t>
  </si>
  <si>
    <t>Impact for DL</t>
  </si>
  <si>
    <t>44CD1525-C1AC-B922-3D73-3FBF3975431E</t>
  </si>
  <si>
    <t>Machine  Caretech Coporation</t>
  </si>
  <si>
    <t>1-6-23, Mochida, Gyoda-shi, Saitama</t>
  </si>
  <si>
    <t>361-0056</t>
  </si>
  <si>
    <t>Gyoda</t>
  </si>
  <si>
    <t>OU=Machine  Caretech Coporation,OU=Volvo Nippon KK,OU=Volvo East Asia Pte Ltd,OU=APAC,OU=Enterprise,OU=VCE,OU=VeBiz2CustomArea,OU=AppPartition,O=ExtranetApps</t>
  </si>
  <si>
    <t>0CC32E47-D553-6FA8-AAFA-2C4F17391577</t>
  </si>
  <si>
    <t>MACHINE CARETECH CORPORATION</t>
  </si>
  <si>
    <t>1-6-23 Mochida, Saitama</t>
  </si>
  <si>
    <t>Gyoda City</t>
  </si>
  <si>
    <t>JP900001</t>
  </si>
  <si>
    <t>ABG Pavers|Large Asphalt Compactors|Large Soil Compactors|Small Asphalt Compactors|Small Soil Compactors|Wheel Loaders</t>
  </si>
  <si>
    <t>OU=MACHINE CARETECH CORPORATION,OU=Volvo East Asia Pte Ltd,OU=APAC,OU=Enterprise,OU=VCE,OU=VeBiz2CustomArea,OU=AppPartition,O=ExtranetApps</t>
  </si>
  <si>
    <t>81 48 555 2884</t>
  </si>
  <si>
    <t>81 48 5552881</t>
  </si>
  <si>
    <t>http://www.volvo.com/constructionequipment/asia/ja-jp/</t>
  </si>
  <si>
    <t>CE0000000092</t>
  </si>
  <si>
    <t>F948DD72-67D7-422B-B61F-114EBF10E86E</t>
  </si>
  <si>
    <t>Macori - Maquinaria Agricola de Costa Rica SA</t>
  </si>
  <si>
    <t>CR</t>
  </si>
  <si>
    <t>Costa Rica</t>
  </si>
  <si>
    <t>San Nicolás, La Lima Via Intermaricana 125m oeste de Bodegas Dos Pinos</t>
  </si>
  <si>
    <t>93-1150</t>
  </si>
  <si>
    <t>Cartago</t>
  </si>
  <si>
    <t>CR816083</t>
  </si>
  <si>
    <t>SAN JOSE</t>
  </si>
  <si>
    <t>Maquinaria Agricola de Costa Rica SA</t>
  </si>
  <si>
    <t>Macori S A</t>
  </si>
  <si>
    <t>OU=Macori - Maquinaria Agricola de Costa Rica SA,OU=Latin America,OU=Enterprise,OU=VCE,OU=VeBiz2CustomArea,OU=AppPartition,O=ExtranetApps</t>
  </si>
  <si>
    <t>506 232-6849</t>
  </si>
  <si>
    <t>506 2590-3000</t>
  </si>
  <si>
    <t>https://www.volvoce.com/costa-rica/es-cr/macori/</t>
  </si>
  <si>
    <t>2318118F-D7D1-F973-A4BA-FA0A19DFA1E8</t>
  </si>
  <si>
    <t>Madagaskar</t>
  </si>
  <si>
    <t>OU=Madagaskar,OU=Africa,OU=Int AB,OU=EMEA,OU=Enterprise,OU=VCE,OU=VeBiz2CustomArea,OU=AppPartition,O=ExtranetApps</t>
  </si>
  <si>
    <t>56CC5293-7B7F-0879-505E-0E0C545254AA</t>
  </si>
  <si>
    <t>Maintenance Parts</t>
  </si>
  <si>
    <t>OU=Maintenance Parts,OU=Parts Department,OU=Customer Solutions,OU=Global Organization,OU=Enterprise,OU=VCE,OU=VeBiz2CustomArea,OU=AppPartition,O=ExtranetApps</t>
  </si>
  <si>
    <t>790D3BB1-FE02-E798-58C1-CA6B6CABCE2E</t>
  </si>
  <si>
    <t>Malavi</t>
  </si>
  <si>
    <t>Malawi</t>
  </si>
  <si>
    <t>OU=Malavi,OU=Africa,OU=Int AB,OU=EMEA,OU=Enterprise,OU=VCE,OU=VeBiz2CustomArea,OU=AppPartition,O=ExtranetApps</t>
  </si>
  <si>
    <t>30C2C5F6-BC7A-7CBD-2D83-BC43A15ADACB</t>
  </si>
  <si>
    <t>Mali.</t>
  </si>
  <si>
    <t>ML</t>
  </si>
  <si>
    <t>Mali</t>
  </si>
  <si>
    <t>OU=Mali.,OU=Africa,OU=Int AB,OU=EMEA,OU=Enterprise,OU=VCE,OU=VeBiz2CustomArea,OU=AppPartition,O=ExtranetApps</t>
  </si>
  <si>
    <t>CE0000001683</t>
  </si>
  <si>
    <t>279FF1BD-2FB4-43B9-ABD2-0F28E6835948</t>
  </si>
  <si>
    <t>Malvese Equipment Co Inc</t>
  </si>
  <si>
    <t>1 Henrietta Street</t>
  </si>
  <si>
    <t>Hicksville</t>
  </si>
  <si>
    <t>NY</t>
  </si>
  <si>
    <t xml:space="preserve">US000126    </t>
  </si>
  <si>
    <t>OU=Malvese Equipment Co Inc,OU=North America,OU=Enterprise,OU=VCE,OU=VeBiz2CustomArea,OU=AppPartition,O=ExtranetApps</t>
  </si>
  <si>
    <t>516-938-8962</t>
  </si>
  <si>
    <t>djasins@attglobal.net</t>
  </si>
  <si>
    <t>516-681-7600</t>
  </si>
  <si>
    <t>https://www.volvoce.com/united-states/en-us/malveseequipment/</t>
  </si>
  <si>
    <t>2A71434D-4D94-4B0A-B9B1-3083B26899CB</t>
  </si>
  <si>
    <t>Malvese Equipment Co Inc - Hicksville - Long Island</t>
  </si>
  <si>
    <t>US000126</t>
  </si>
  <si>
    <t>OU=Malvese Equipment Co Inc - Hicksville - Long Island,OU=Malvese Equipment Co Inc,OU=North America,OU=Enterprise,OU=VCE,OU=VeBiz2CustomArea,OU=AppPartition,O=ExtranetApps</t>
  </si>
  <si>
    <t>info@malveseequipment.com</t>
  </si>
  <si>
    <t>CE0000000380</t>
  </si>
  <si>
    <t>8B3482C9-F73F-4896-A74F-19449712FAE1</t>
  </si>
  <si>
    <t>Malvese Equipment Co Inc - Riverhead</t>
  </si>
  <si>
    <t>232 East Old Country Road</t>
  </si>
  <si>
    <t>Riverhead</t>
  </si>
  <si>
    <t>OU=Malvese Equipment Co Inc - Riverhead,OU=Malvese Equipment Co Inc,OU=North America,OU=Enterprise,OU=VCE,OU=VeBiz2CustomArea,OU=AppPartition,O=ExtranetApps</t>
  </si>
  <si>
    <t>631-369-2662</t>
  </si>
  <si>
    <t>631-369-1147</t>
  </si>
  <si>
    <t>764D853A-AF86-370F-047A-C5042A8C2937</t>
  </si>
  <si>
    <t>Manasa - Viana</t>
  </si>
  <si>
    <t>Poligono Ind. La Alberguería, parcela 2-3</t>
  </si>
  <si>
    <t>Viana</t>
  </si>
  <si>
    <t>ES321117</t>
  </si>
  <si>
    <t>VIANA</t>
  </si>
  <si>
    <t>LA RIOJA - Manasa</t>
  </si>
  <si>
    <t>OU=Manasa - Viana,OU=Maquinaria Navarra SA,OU=ASCENDUM MAQUINARIA SAU,OU=Europe,OU=EMEA,OU=Enterprise,OU=VCE,OU=VeBiz2CustomArea,OU=AppPartition,O=ExtranetApps</t>
  </si>
  <si>
    <t>948 64 57 14</t>
  </si>
  <si>
    <t>948 64 62 19</t>
  </si>
  <si>
    <t>9FDC532C-6AF6-B6E0-4534-8C7FD5A5114F</t>
  </si>
  <si>
    <t>Mannucci Diesel SAC - Cajamarca</t>
  </si>
  <si>
    <t>Av.Atahualpa 400</t>
  </si>
  <si>
    <t>Cajamarca</t>
  </si>
  <si>
    <t>PE003286</t>
  </si>
  <si>
    <t>OU=Mannucci Diesel SAC - Cajamarca,OU=Volvo Peru S.A. – MC,OU=Latin America,OU=Enterprise,OU=VCE,OU=VeBiz2CustomArea,OU=AppPartition,O=ExtranetApps</t>
  </si>
  <si>
    <t>076 368076</t>
  </si>
  <si>
    <t>3EB75716-455F-C2FC-9CF7-7B99B0474012</t>
  </si>
  <si>
    <t>Mannucci Diesel SAC - Chiclayo</t>
  </si>
  <si>
    <t>Calle Piura 160 Urb. Patazca</t>
  </si>
  <si>
    <t>Chiclayo</t>
  </si>
  <si>
    <t>PE009442</t>
  </si>
  <si>
    <t>OU=Mannucci Diesel SAC - Chiclayo,OU=Volvo Peru S.A. – MC,OU=Latin America,OU=Enterprise,OU=VCE,OU=VeBiz2CustomArea,OU=AppPartition,O=ExtranetApps</t>
  </si>
  <si>
    <t>074 234912</t>
  </si>
  <si>
    <t>061EC3CF-4B6D-B88A-2264-4873527B35B7</t>
  </si>
  <si>
    <t>Mannucci Diesel SAC - Chimbote</t>
  </si>
  <si>
    <t>Av. Bolognesi 1053</t>
  </si>
  <si>
    <t>Chimbote</t>
  </si>
  <si>
    <t>PE034745</t>
  </si>
  <si>
    <t>OU=Mannucci Diesel SAC - Chimbote,OU=Volvo Peru S.A. – MC,OU=Latin America,OU=Enterprise,OU=VCE,OU=VeBiz2CustomArea,OU=AppPartition,O=ExtranetApps</t>
  </si>
  <si>
    <t>43 325571</t>
  </si>
  <si>
    <t>94E0AAB8-BA83-565F-6DA8-824FADFC702F</t>
  </si>
  <si>
    <t>Mannucci Diesel SAC - Huaraz</t>
  </si>
  <si>
    <t>Av. Monterrey 1898 Independencia</t>
  </si>
  <si>
    <t>Huaraz</t>
  </si>
  <si>
    <t>PE049130</t>
  </si>
  <si>
    <t>OU=Mannucci Diesel SAC - Huaraz,OU=Volvo Peru S.A. – MC,OU=Latin America,OU=Enterprise,OU=VCE,OU=VeBiz2CustomArea,OU=AppPartition,O=ExtranetApps</t>
  </si>
  <si>
    <t>043 422 973</t>
  </si>
  <si>
    <t>0354EE3B-5C7B-C318-A69A-D1B25C9E3D74</t>
  </si>
  <si>
    <t>Mannucci Diesel SAC - Piura</t>
  </si>
  <si>
    <t>Prolong. Sánchez Cerro Mza. A</t>
  </si>
  <si>
    <t>Piura</t>
  </si>
  <si>
    <t>PE009441</t>
  </si>
  <si>
    <t>OU=Mannucci Diesel SAC - Piura,OU=Volvo Peru S.A. – MC,OU=Latin America,OU=Enterprise,OU=VCE,OU=VeBiz2CustomArea,OU=AppPartition,O=ExtranetApps</t>
  </si>
  <si>
    <t>073 362963</t>
  </si>
  <si>
    <t>27CE94B2-93E4-4A29-C668-0173A45B6024</t>
  </si>
  <si>
    <t>Mannucci Diesel SAC - Trujillo</t>
  </si>
  <si>
    <t>Av. Mansiche 480</t>
  </si>
  <si>
    <t>Trujillo</t>
  </si>
  <si>
    <t>PE001401</t>
  </si>
  <si>
    <t>OU=Mannucci Diesel SAC - Trujillo,OU=Volvo Peru S.A. – MC,OU=Latin America,OU=Enterprise,OU=VCE,OU=VeBiz2CustomArea,OU=AppPartition,O=ExtranetApps</t>
  </si>
  <si>
    <t>(044) 232 869</t>
  </si>
  <si>
    <t>(044) 235 481</t>
  </si>
  <si>
    <t>6AE5BDC3-2034-4E56-A472-09E9B830A425</t>
  </si>
  <si>
    <t>Maquinaria Navarra S.A. - Guipuzcoa</t>
  </si>
  <si>
    <t>Polígono de Agustinos, Calle G, Parcela D-33</t>
  </si>
  <si>
    <t>31 160</t>
  </si>
  <si>
    <t>Orcoyen</t>
  </si>
  <si>
    <t>ES900016</t>
  </si>
  <si>
    <t>OU=Maquinaria Navarra S.A. - Guipuzcoa,OU=Maquinaria Navarra SA,OU=ASCENDUM MAQUINARIA SAU,OU=Europe,OU=EMEA,OU=Enterprise,OU=VCE,OU=VeBiz2CustomArea,OU=AppPartition,O=ExtranetApps</t>
  </si>
  <si>
    <t>00 34 (0)948 30 61 67</t>
  </si>
  <si>
    <t>00 34 (0)948 30 91 05</t>
  </si>
  <si>
    <t>CE0000001643/check if correct parma</t>
  </si>
  <si>
    <t>EBE6AC41-8B47-491E-AF69-32430DB3A12C</t>
  </si>
  <si>
    <t>Maquinaria Navarra S.A. - Navarra</t>
  </si>
  <si>
    <t>Pol. Ind. Erratzu, parc. J-1, 202</t>
  </si>
  <si>
    <t>Urnieta</t>
  </si>
  <si>
    <t>SAN SEBASTIAN</t>
  </si>
  <si>
    <t>GUIPÚZCOA - Manasa</t>
  </si>
  <si>
    <t>OU=Maquinaria Navarra S.A. - Navarra,OU=Maquinaria Navarra SA,OU=ASCENDUM MAQUINARIA SAU,OU=Europe,OU=EMEA,OU=Enterprise,OU=VCE,OU=VeBiz2CustomArea,OU=AppPartition,O=ExtranetApps</t>
  </si>
  <si>
    <t>00 34 (0)943 55 38 12</t>
  </si>
  <si>
    <t>00 34 (0)943 55 35 62</t>
  </si>
  <si>
    <t>CE0000001643</t>
  </si>
  <si>
    <t>2461F30A-6F73-41B2-92B0-20C3B52802DD</t>
  </si>
  <si>
    <t>Maquinaria Navarra SA</t>
  </si>
  <si>
    <t>PAMPLONA</t>
  </si>
  <si>
    <t>OU=Maquinaria Navarra SA,OU=ASCENDUM MAQUINARIA SAU,OU=Europe,OU=EMEA,OU=Enterprise,OU=VCE,OU=VeBiz2CustomArea,OU=AppPartition,O=ExtranetApps</t>
  </si>
  <si>
    <t>CE0000001516</t>
  </si>
  <si>
    <t>06C0B19C-66F9-43EC-80F0-BEBB1B1C227E</t>
  </si>
  <si>
    <t>Maquinaria y Recambios de Levante S L</t>
  </si>
  <si>
    <t>C/ Mas de Baló, esq. c/ Masía del Conde, parc.2.1.a Polígono industrial de Mas Baló</t>
  </si>
  <si>
    <t>Ribarroja del Turia</t>
  </si>
  <si>
    <t xml:space="preserve">ES321137    </t>
  </si>
  <si>
    <t>VALENCIA</t>
  </si>
  <si>
    <t>Maquinaria y Recambios de Levante S L --</t>
  </si>
  <si>
    <t>OU=Maquinaria y Recambios de Levante S L,OU=ASCENDUM MAQUINARIA SAU,OU=Europe,OU=EMEA,OU=Enterprise,OU=VCE,OU=VeBiz2CustomArea,OU=AppPartition,O=ExtranetApps</t>
  </si>
  <si>
    <t>0034 (0) 961640369</t>
  </si>
  <si>
    <t>0034 (0) 961640367</t>
  </si>
  <si>
    <t>CE0000001555</t>
  </si>
  <si>
    <t>AAD44D0E-81A9-425E-B847-4CF7BA15695F</t>
  </si>
  <si>
    <t>Maquiobras</t>
  </si>
  <si>
    <t>Ctra. Madrid-Irun, km. 230</t>
  </si>
  <si>
    <t>Saldana (Burgos)</t>
  </si>
  <si>
    <t xml:space="preserve">ES321057    </t>
  </si>
  <si>
    <t>BURGOS</t>
  </si>
  <si>
    <t>OU=Maquiobras,OU=ASCENDUM MAQUINARIA SAU,OU=Europe,OU=EMEA,OU=Enterprise,OU=VCE,OU=VeBiz2CustomArea,OU=AppPartition,O=ExtranetApps</t>
  </si>
  <si>
    <t>0034 (0) 947 40 41 37</t>
  </si>
  <si>
    <t>0034 (0) 947 40 41 01</t>
  </si>
  <si>
    <t>CF98181C-8803-4905-9A5B-E3B17243C759</t>
  </si>
  <si>
    <t>Maquiobras - Burgos</t>
  </si>
  <si>
    <t>Ctra. Madrid Irun, km 230</t>
  </si>
  <si>
    <t xml:space="preserve">Saldana </t>
  </si>
  <si>
    <t>OU=Maquiobras - Burgos,OU=Maquiobras,OU=ASCENDUM MAQUINARIA SAU,OU=Europe,OU=EMEA,OU=Enterprise,OU=VCE,OU=VeBiz2CustomArea,OU=AppPartition,O=ExtranetApps</t>
  </si>
  <si>
    <t>80A178B3-E468-0F19-CF38-085452F6DE5E</t>
  </si>
  <si>
    <t>Mariehamns Motor Company AB</t>
  </si>
  <si>
    <t>Varvsvägen</t>
  </si>
  <si>
    <t>Mariehamn</t>
  </si>
  <si>
    <t>FI900400</t>
  </si>
  <si>
    <t>Service Partner - workshop</t>
  </si>
  <si>
    <t>OU=Mariehamns Motor Company AB,OU=Volvo Construction Equipment Finland,OU=Europe,OU=EMEA,OU=Enterprise,OU=VCE,OU=VeBiz2CustomArea,OU=AppPartition,O=ExtranetApps</t>
  </si>
  <si>
    <t>+358 18 5253 15</t>
  </si>
  <si>
    <t>s-e.soderstrom@motorcompany.ax</t>
  </si>
  <si>
    <t>+358 18 5252</t>
  </si>
  <si>
    <t>CE0000001314</t>
  </si>
  <si>
    <t>F52ED82C-226E-DEDF-7DF6-1AD901815D6B</t>
  </si>
  <si>
    <t>Mario Janssen Baumaschinen und Fahrzeugservice</t>
  </si>
  <si>
    <t>Im Schlop 15</t>
  </si>
  <si>
    <t>Kranenburg</t>
  </si>
  <si>
    <t xml:space="preserve">sub dealer </t>
  </si>
  <si>
    <t>OU=Mario Janssen Baumaschinen und Fahrzeugservice,OU=Swecon Baumaschinen GmbH – HV,OU=Volvo Construction Equipment Europe GmbH,OU=Europe,OU=EMEA,OU=Enterprise,OU=VCE,OU=VeBiz2CustomArea,OU=AppPartition,O=ExtranetApps</t>
  </si>
  <si>
    <t>+49 (2826)  91 81 115</t>
  </si>
  <si>
    <t>m.janssen@baumaschinen-janssen.de</t>
  </si>
  <si>
    <t>+49 (2826) 91 81 10</t>
  </si>
  <si>
    <t>8042EBF3-62D0-8136-DCAE-C44D25C23975</t>
  </si>
  <si>
    <t>Martin Marietta</t>
  </si>
  <si>
    <t>2710 Wycliff Road</t>
  </si>
  <si>
    <t>Raleigh</t>
  </si>
  <si>
    <t>US900089</t>
  </si>
  <si>
    <t>OU=Martin Marietta,OU=National Accounts,OU=Enterprise,OU=VCE,OU=VeBiz2CustomArea,OU=AppPartition,O=ExtranetApps</t>
  </si>
  <si>
    <t>1FD93CCA-2220-5EFF-1EEE-7E87941A7B16</t>
  </si>
  <si>
    <t>MASAN SINHWA JUNGGI</t>
  </si>
  <si>
    <t>Saneupyoungjae 148, 471-11, Bongam-Dong, Hyoenwon-Ku, Masan, KOREA</t>
  </si>
  <si>
    <t>630-500</t>
  </si>
  <si>
    <t>Masan</t>
  </si>
  <si>
    <t>OU=MASAN SINHWA JUNGGI,OU=HUB KOREA,OU=Volvo Construction Equipment Korea Ltd,OU=APAC,OU=Enterprise,OU=VCE,OU=VeBiz2CustomArea,OU=AppPartition,O=ExtranetApps</t>
  </si>
  <si>
    <t>8255  293-0660</t>
  </si>
  <si>
    <t>8255  255-0496</t>
  </si>
  <si>
    <t>B21B9F23-2E63-4832-98CF-CB5441BA77DD</t>
  </si>
  <si>
    <t>Maskincenter i Kiruna AB</t>
  </si>
  <si>
    <t>Forvagen 29</t>
  </si>
  <si>
    <t>Kiruna</t>
  </si>
  <si>
    <t>SE150248</t>
  </si>
  <si>
    <t>KIRUNA</t>
  </si>
  <si>
    <t>OU=Maskincenter i Kiruna AB,OU=Swecon Gallivare,OU=Swecon Anlaggningsmaskiner AB,OU=Europe,OU=EMEA,OU=Enterprise,OU=VCE,OU=VeBiz2CustomArea,OU=AppPartition,O=ExtranetApps</t>
  </si>
  <si>
    <t>0046 (0) 980 788 82</t>
  </si>
  <si>
    <t>B63D58F6-91FD-4286-555B-FD1C0262D844</t>
  </si>
  <si>
    <t>Mauritanie</t>
  </si>
  <si>
    <t>MR</t>
  </si>
  <si>
    <t>Mauritania</t>
  </si>
  <si>
    <t>OU=Mauritanie,OU=Africa,OU=Int AB,OU=EMEA,OU=Enterprise,OU=VCE,OU=VeBiz2CustomArea,OU=AppPartition,O=ExtranetApps</t>
  </si>
  <si>
    <t>9DE99568-3E99-333C-3A08-8496FAE7258A</t>
  </si>
  <si>
    <t>Mauritius.</t>
  </si>
  <si>
    <t>OU=Mauritius.,OU=Africa,OU=Int AB,OU=EMEA,OU=Enterprise,OU=VCE,OU=VeBiz2CustomArea,OU=AppPartition,O=ExtranetApps</t>
  </si>
  <si>
    <t>CE0000002090</t>
  </si>
  <si>
    <t>4B7DAC95-7F63-4E56-8DAF-40D3973C1027</t>
  </si>
  <si>
    <t>Mayers Cars and Trucks Co Ltd</t>
  </si>
  <si>
    <t>6 Chaim Shapira St, New Industrial Zone</t>
  </si>
  <si>
    <t>Rishon Letzyon</t>
  </si>
  <si>
    <t xml:space="preserve">IL512026    </t>
  </si>
  <si>
    <t>RISHON LEZION</t>
  </si>
  <si>
    <t>OU=Mayers Cars and Trucks Co Ltd,OU=Israel.,OU=Europe,OU=EMEA,OU=Enterprise,OU=VCE,OU=VeBiz2CustomArea,OU=AppPartition,O=ExtranetApps</t>
  </si>
  <si>
    <t>+972 3 963 8116</t>
  </si>
  <si>
    <t>+972 3 963 8138</t>
  </si>
  <si>
    <t>CE0000001370</t>
  </si>
  <si>
    <t>27677709-BE82-875D-276E-55936AF58253</t>
  </si>
  <si>
    <t>Mayers Cars and Trucks Co Ltd - CE Parts</t>
  </si>
  <si>
    <t>50 Hamasger St. Tel-Aviv P.O.Box 20193</t>
  </si>
  <si>
    <t>Tel-Aviv</t>
  </si>
  <si>
    <t>OU=Mayers Cars and Trucks Co Ltd - CE Parts,OU=Mayers Cars and Trucks Co Ltd,OU=Israel.,OU=Europe,OU=EMEA,OU=Enterprise,OU=VCE,OU=VeBiz2CustomArea,OU=AppPartition,O=ExtranetApps</t>
  </si>
  <si>
    <t>39DFEF1A-9D4F-69AB-1D16-C3CA9A972481</t>
  </si>
  <si>
    <t>Mayers Cars and Trucks Co Ltd - CE Sales</t>
  </si>
  <si>
    <t>OU=Mayers Cars and Trucks Co Ltd - CE Sales,OU=Mayers Cars and Trucks Co Ltd,OU=Israel.,OU=Europe,OU=EMEA,OU=Enterprise,OU=VCE,OU=VeBiz2CustomArea,OU=AppPartition,O=ExtranetApps</t>
  </si>
  <si>
    <t>27C7E5E5-B14E-EFFE-05DA-AFE85CBA43B6</t>
  </si>
  <si>
    <t>Mayers Cars and Trucks Co Ltd - Dissel Atarot</t>
  </si>
  <si>
    <t>xxxx</t>
  </si>
  <si>
    <t>Dissel Atarot</t>
  </si>
  <si>
    <t>OU=Mayers Cars and Trucks Co Ltd - Dissel Atarot,OU=Mayers Cars and Trucks Co Ltd,OU=Israel.,OU=Europe,OU=EMEA,OU=Enterprise,OU=VCE,OU=VeBiz2CustomArea,OU=AppPartition,O=ExtranetApps</t>
  </si>
  <si>
    <t>xxxxx</t>
  </si>
  <si>
    <t>73A5A4DC-C03E-8973-E4A5-214FE342037B</t>
  </si>
  <si>
    <t>Mayers Cars and Trucks Co Ltd - Gilboa</t>
  </si>
  <si>
    <t>?</t>
  </si>
  <si>
    <t>OU=Mayers Cars and Trucks Co Ltd - Gilboa,OU=Mayers Cars and Trucks Co Ltd,OU=Israel.,OU=Europe,OU=EMEA,OU=Enterprise,OU=VCE,OU=VeBiz2CustomArea,OU=AppPartition,O=ExtranetApps</t>
  </si>
  <si>
    <t>A27995AC-075D-B4B5-817B-96F7BE4150B2</t>
  </si>
  <si>
    <t>Mayers Cars and Trucks Co Ltd - Mayer Ashdod</t>
  </si>
  <si>
    <t>xxx</t>
  </si>
  <si>
    <t>Rishon le Zion</t>
  </si>
  <si>
    <t>OU=Mayers Cars and Trucks Co Ltd - Mayer Ashdod,OU=Mayers Cars and Trucks Co Ltd,OU=Israel.,OU=Europe,OU=EMEA,OU=Enterprise,OU=VCE,OU=VeBiz2CustomArea,OU=AppPartition,O=ExtranetApps</t>
  </si>
  <si>
    <t>3C7F3232-C2C1-4701-62BB-DDF7C389B08D</t>
  </si>
  <si>
    <t>Mayers Cars and Trucks Co Ltd - Mayer Darom</t>
  </si>
  <si>
    <t>OU=Mayers Cars and Trucks Co Ltd - Mayer Darom,OU=Mayers Cars and Trucks Co Ltd,OU=Israel.,OU=Europe,OU=EMEA,OU=Enterprise,OU=VCE,OU=VeBiz2CustomArea,OU=AppPartition,O=ExtranetApps</t>
  </si>
  <si>
    <t>A8409C61-1A9A-811A-2324-EE372AC0F764</t>
  </si>
  <si>
    <t>Mayers Cars and Trucks Co Ltd - Mayer Emek-Hefer</t>
  </si>
  <si>
    <t>OU=Mayers Cars and Trucks Co Ltd - Mayer Emek-Hefer,OU=Mayers Cars and Trucks Co Ltd,OU=Israel.,OU=Europe,OU=EMEA,OU=Enterprise,OU=VCE,OU=VeBiz2CustomArea,OU=AppPartition,O=ExtranetApps</t>
  </si>
  <si>
    <t>D3E21948-E4FE-0856-B53D-5947A18BB4B3</t>
  </si>
  <si>
    <t>Mayers Cars and Trucks Co Ltd - Saliba</t>
  </si>
  <si>
    <t>OU=Mayers Cars and Trucks Co Ltd - Saliba,OU=Mayers Cars and Trucks Co Ltd,OU=Israel.,OU=Europe,OU=EMEA,OU=Enterprise,OU=VCE,OU=VeBiz2CustomArea,OU=AppPartition,O=ExtranetApps</t>
  </si>
  <si>
    <t>48BF2F37-9888-89E2-F9B8-B46904340D0E</t>
  </si>
  <si>
    <t>Mayers Cars and Trucks Co Ltd - Tzler</t>
  </si>
  <si>
    <t>OU=Mayers Cars and Trucks Co Ltd - Tzler,OU=Mayers Cars and Trucks Co Ltd,OU=Israel.,OU=Europe,OU=EMEA,OU=Enterprise,OU=VCE,OU=VeBiz2CustomArea,OU=AppPartition,O=ExtranetApps</t>
  </si>
  <si>
    <t>CE0000000212</t>
  </si>
  <si>
    <t>141745B1-03D6-41DA-8C04-3F83DBFB751D</t>
  </si>
  <si>
    <t>McAllister Equipment Co</t>
  </si>
  <si>
    <t>12500 South Cicero Avenue</t>
  </si>
  <si>
    <t>Alsip</t>
  </si>
  <si>
    <t xml:space="preserve">US000098    </t>
  </si>
  <si>
    <t>ABG Pavers|Articulated Haulers|Backhoe Loaders|Blaw-Knox Pavers|Compact Equipment|Compact Excavators|Compact Wheel Loaders|Crawler Excavators|Large Asphalt Compactors|Material Transfer Vehicles|Milling Equipment|Motor Graders|Road Wideners|Skidsteer Loaders|Small Asphalt Compactors|Wheel Loaders|Wheeled Excavators</t>
  </si>
  <si>
    <t>OU=McAllister Equipment Co,OU=North America,OU=Enterprise,OU=VCE,OU=VeBiz2CustomArea,OU=AppPartition,O=ExtranetApps</t>
  </si>
  <si>
    <t>tmaher@mcquipco.com</t>
  </si>
  <si>
    <t>(844) 859-2084</t>
  </si>
  <si>
    <t>CE0000001929</t>
  </si>
  <si>
    <t>B66D7C32-141E-47F4-8910-6862FF9C96FF</t>
  </si>
  <si>
    <t>McAllister Equipment Co - Alsip - Chicago</t>
  </si>
  <si>
    <t>US000098</t>
  </si>
  <si>
    <t>OU=McAllister Equipment Co - Alsip - Chicago,OU=McAllister Equipment Co,OU=North America,OU=Enterprise,OU=VCE,OU=VeBiz2CustomArea,OU=AppPartition,O=ExtranetApps</t>
  </si>
  <si>
    <t>CE0000000525</t>
  </si>
  <si>
    <t>133AD712-A833-47A8-8B42-8B2ADE617D18</t>
  </si>
  <si>
    <t>McAllister Equipment Co - East Peoria</t>
  </si>
  <si>
    <t>3501 North Main Street</t>
  </si>
  <si>
    <t>East Peoria</t>
  </si>
  <si>
    <t>OU=McAllister Equipment Co - East Peoria,OU=McAllister Equipment Co,OU=North America,OU=Enterprise,OU=VCE,OU=VeBiz2CustomArea,OU=AppPartition,O=ExtranetApps</t>
  </si>
  <si>
    <t>CE0000000382</t>
  </si>
  <si>
    <t>02313354-DF1F-488C-8085-6E38E98F0638</t>
  </si>
  <si>
    <t>McAllister Equipment Co - Rockford</t>
  </si>
  <si>
    <t>5958 Columbia Parkway</t>
  </si>
  <si>
    <t>Rockford</t>
  </si>
  <si>
    <t>OU=McAllister Equipment Co - Rockford,OU=McAllister Equipment Co,OU=North America,OU=Enterprise,OU=VCE,OU=VeBiz2CustomArea,OU=AppPartition,O=ExtranetApps</t>
  </si>
  <si>
    <t>nvalenti@mcquipco.com</t>
  </si>
  <si>
    <t>844-859-2084</t>
  </si>
  <si>
    <t>CE0000001694</t>
  </si>
  <si>
    <t>50E7744D-5369-EE5D-A41D-408C9C5BA90A</t>
  </si>
  <si>
    <t>McAllister Equipment Co - Springfield</t>
  </si>
  <si>
    <t>3805 N. Dirksen Parkway</t>
  </si>
  <si>
    <t>OU=McAllister Equipment Co - Springfield,OU=McAllister Equipment Co,OU=North America,OU=Enterprise,OU=VCE,OU=VeBiz2CustomArea,OU=AppPartition,O=ExtranetApps</t>
  </si>
  <si>
    <t xml:space="preserve">(844) 859-2084 </t>
  </si>
  <si>
    <t>CE0000001649</t>
  </si>
  <si>
    <t>35755E67-3AF6-69DB-125E-F9C3BFA7490C</t>
  </si>
  <si>
    <t>McAllister Equipment Co - Villa Park</t>
  </si>
  <si>
    <t>150 E. North Avenue</t>
  </si>
  <si>
    <t>Villa Park</t>
  </si>
  <si>
    <t>OU=McAllister Equipment Co - Villa Park,OU=McAllister Equipment Co,OU=North America,OU=Enterprise,OU=VCE,OU=VeBiz2CustomArea,OU=AppPartition,O=ExtranetApps</t>
  </si>
  <si>
    <t>CE0000001914</t>
  </si>
  <si>
    <t>1BD8CBD0-0D9D-4339-99B3-4A7453954B93</t>
  </si>
  <si>
    <t>McClung-Logan Equipment Company Inc</t>
  </si>
  <si>
    <t>4601 Washington Blvd.</t>
  </si>
  <si>
    <t>Baltimore</t>
  </si>
  <si>
    <t xml:space="preserve">US000150    </t>
  </si>
  <si>
    <t>Articulated Haulers|Backhoe Loaders|Compact Equipment|Compact Excavators|Compact Wheel Loaders|Crawler Excavators|Large Asphalt Compactors|Large Soil Compactors|Motor Graders|Skidsteer Loaders|Small Soil Compactors|Wheel Loaders|Wheeled Excavators</t>
  </si>
  <si>
    <t>OU=McClung-Logan Equipment Company Inc,OU=North America,OU=Enterprise,OU=VCE,OU=VeBiz2CustomArea,OU=AppPartition,O=ExtranetApps</t>
  </si>
  <si>
    <t>410-242-7835</t>
  </si>
  <si>
    <t>tlogan@mcclung-logan.com</t>
  </si>
  <si>
    <t>410-242-6500</t>
  </si>
  <si>
    <t>http://www.volvo.com/dealers/en-us/mcclung-logan/</t>
  </si>
  <si>
    <t>CE0000000475</t>
  </si>
  <si>
    <t>69588D0A-6AD9-41AA-92C6-37048F0FBD72</t>
  </si>
  <si>
    <t>McClung-Logan Equipment Company Inc - Baltimore</t>
  </si>
  <si>
    <t>US000150</t>
  </si>
  <si>
    <t>Articulated Haulers|Backhoe Loaders|Compact Equipment|Compact Excavators|Compact Wheel Loaders|Crawler Excavators|Large Asphalt Compactors|Large Soil Compactors|Material Transfer Vehicles|Milling Equipment|Motor Graders|Skidsteer Loaders|Small Asphalt Compactors|Small Soil Compactors|Wheel Loaders|Wheeled Excavators</t>
  </si>
  <si>
    <t>OU=McClung-Logan Equipment Company Inc - Baltimore,OU=McClung-Logan Equipment Company Inc,OU=North America,OU=Enterprise,OU=VCE,OU=VeBiz2CustomArea,OU=AppPartition,O=ExtranetApps</t>
  </si>
  <si>
    <t>CE0000000541</t>
  </si>
  <si>
    <t>0DD1E5E8-7132-4C78-A48C-6946FC2D228F</t>
  </si>
  <si>
    <t>McClung-Logan Equipment Company Inc - Bridgeville</t>
  </si>
  <si>
    <t>17941 Sussex Highway</t>
  </si>
  <si>
    <t>Bridgeville</t>
  </si>
  <si>
    <t>OU=McClung-Logan Equipment Company Inc - Bridgeville,OU=McClung-Logan Equipment Company Inc,OU=North America,OU=Enterprise,OU=VCE,OU=VeBiz2CustomArea,OU=AppPartition,O=ExtranetApps</t>
  </si>
  <si>
    <t>302-337-9083</t>
  </si>
  <si>
    <t>302-337-3400</t>
  </si>
  <si>
    <t>CE0000000497</t>
  </si>
  <si>
    <t>406FE306-B984-4FDE-9B39-DDFDBC084F62</t>
  </si>
  <si>
    <t>McClung-Logan Equipment Company Inc - Chesapeake</t>
  </si>
  <si>
    <t>4112 Holland Blvd.</t>
  </si>
  <si>
    <t>Chesapeake</t>
  </si>
  <si>
    <t>OU=McClung-Logan Equipment Company Inc - Chesapeake,OU=McClung-Logan Equipment Company Inc,OU=North America,OU=Enterprise,OU=VCE,OU=VeBiz2CustomArea,OU=AppPartition,O=ExtranetApps</t>
  </si>
  <si>
    <t>757-485-3415</t>
  </si>
  <si>
    <t>757-485-3314</t>
  </si>
  <si>
    <t>CE0000001688</t>
  </si>
  <si>
    <t>653A4BF4-9A58-43C5-BBDA-19AE027472A8</t>
  </si>
  <si>
    <t>McClung-Logan Equipment Company Inc - Glen Allen - Richmond</t>
  </si>
  <si>
    <t>1345 Mountain Road</t>
  </si>
  <si>
    <t>Glen Allen</t>
  </si>
  <si>
    <t>OU=McClung-Logan Equipment Company Inc - Glen Allen - Richmond,OU=McClung-Logan Equipment Company Inc,OU=North America,OU=Enterprise,OU=VCE,OU=VeBiz2CustomArea,OU=AppPartition,O=ExtranetApps</t>
  </si>
  <si>
    <t>804-266-3087</t>
  </si>
  <si>
    <t>804-266-0000</t>
  </si>
  <si>
    <t>CE0000000600</t>
  </si>
  <si>
    <t>456231F1-5DB6-4513-91B7-E87149E3AE4F</t>
  </si>
  <si>
    <t>McClung-Logan Equipment Company Inc - Manassas</t>
  </si>
  <si>
    <t>8450 Quarry Road</t>
  </si>
  <si>
    <t>Manassas</t>
  </si>
  <si>
    <t>OU=McClung-Logan Equipment Company Inc - Manassas,OU=McClung-Logan Equipment Company Inc,OU=North America,OU=Enterprise,OU=VCE,OU=VeBiz2CustomArea,OU=AppPartition,O=ExtranetApps</t>
  </si>
  <si>
    <t>703-393-7844</t>
  </si>
  <si>
    <t>msmith@mcclung-logan.com</t>
  </si>
  <si>
    <t>703-393-7344</t>
  </si>
  <si>
    <t>CE0000000612</t>
  </si>
  <si>
    <t>84FAB6B1-97D9-4AF0-BCE1-5CF00E32464E</t>
  </si>
  <si>
    <t>McClung-Logan Equipment Company Inc - Salem - Roanoke</t>
  </si>
  <si>
    <t>2025 Cook Drive</t>
  </si>
  <si>
    <t>Salem</t>
  </si>
  <si>
    <t>OU=McClung-Logan Equipment Company Inc - Salem - Roanoke,OU=McClung-Logan Equipment Company Inc,OU=North America,OU=Enterprise,OU=VCE,OU=VeBiz2CustomArea,OU=AppPartition,O=ExtranetApps</t>
  </si>
  <si>
    <t>540-989-4164</t>
  </si>
  <si>
    <t>540-989-3750</t>
  </si>
  <si>
    <t>CE0000000455</t>
  </si>
  <si>
    <t>72C2170C-85F7-4315-8D05-66666140B912</t>
  </si>
  <si>
    <t>McClung-Logan Equipment Company Inc - Winchester</t>
  </si>
  <si>
    <t>160 Kentmere Court</t>
  </si>
  <si>
    <t>Winchester</t>
  </si>
  <si>
    <t>OU=McClung-Logan Equipment Company Inc - Winchester,OU=McClung-Logan Equipment Company Inc,OU=North America,OU=Enterprise,OU=VCE,OU=VeBiz2CustomArea,OU=AppPartition,O=ExtranetApps</t>
  </si>
  <si>
    <t>540-722-4441</t>
  </si>
  <si>
    <t>540-722-3700</t>
  </si>
  <si>
    <t>CE0000000653</t>
  </si>
  <si>
    <t>2D868E5C-452A-4CC5-B299-E6E507DCD1B9</t>
  </si>
  <si>
    <t>McClung-Logan Equipment Company Inc - Wise</t>
  </si>
  <si>
    <t>808 Norton Road</t>
  </si>
  <si>
    <t>Wise</t>
  </si>
  <si>
    <t>OU=McClung-Logan Equipment Company Inc - Wise,OU=McClung-Logan Equipment Company Inc,OU=North America,OU=Enterprise,OU=VCE,OU=VeBiz2CustomArea,OU=AppPartition,O=ExtranetApps</t>
  </si>
  <si>
    <t>276-328-2825</t>
  </si>
  <si>
    <t>276-328-8027</t>
  </si>
  <si>
    <t>738BA5E3-FCC8-2029-DD82-BF077671DC1C</t>
  </si>
  <si>
    <t>MCJV</t>
  </si>
  <si>
    <t>PO Box 12997 Brisbane Qld Australia 4000</t>
  </si>
  <si>
    <t>Brisbane</t>
  </si>
  <si>
    <t>OU=MCJV,OU=Oceania,OU=APAC,OU=Enterprise,OU=VCE,OU=VeBiz2CustomArea,OU=AppPartition,O=ExtranetApps</t>
  </si>
  <si>
    <t>+61 0732129464</t>
  </si>
  <si>
    <t>CE0000001879</t>
  </si>
  <si>
    <t>D0297768-3EEB-4EC4-6151-91777AF30200</t>
  </si>
  <si>
    <t>Mekatronic</t>
  </si>
  <si>
    <t>Juan Burghi 2552</t>
  </si>
  <si>
    <t>Montevideo</t>
  </si>
  <si>
    <t>OU=Mekatronic,OU=Latin America,OU=Enterprise,OU=VCE,OU=VeBiz2CustomArea,OU=AppPartition,O=ExtranetApps</t>
  </si>
  <si>
    <t>adriana.arbiza@ciruy.com</t>
  </si>
  <si>
    <t>60CCEB0C-4DCE-6FC0-66E0-73831A7E4891</t>
  </si>
  <si>
    <t>Mendes Gomes and CA Lda</t>
  </si>
  <si>
    <t>PARQUE IND CANCELA PAV 5-1</t>
  </si>
  <si>
    <t>9125-042</t>
  </si>
  <si>
    <t>CANICO</t>
  </si>
  <si>
    <t>PT317018</t>
  </si>
  <si>
    <t>goncalo.mendes@mgl.pt</t>
  </si>
  <si>
    <t>OU=Mendes Gomes and CA Lda,OU=ASCENDUM Máquinas,OU=Europe,OU=EMEA,OU=Enterprise,OU=VCE,OU=VeBiz2CustomArea,OU=AppPartition,O=ExtranetApps</t>
  </si>
  <si>
    <t>+351 291934368</t>
  </si>
  <si>
    <t>+351 291934400</t>
  </si>
  <si>
    <t>7128C1B1-E490-9C95-08AA-B5BF19A1C65D</t>
  </si>
  <si>
    <t>MG Kompanija</t>
  </si>
  <si>
    <t>MK</t>
  </si>
  <si>
    <t>Macedonia</t>
  </si>
  <si>
    <t>Lerinska str. No 68a</t>
  </si>
  <si>
    <t>Skopje</t>
  </si>
  <si>
    <t>Natasa Spasovska</t>
  </si>
  <si>
    <t>ABG Pavers|Articulated Haulers|Backhoe Loaders|Compact Excavators|Compact Wheel Loaders|Crawler Excavators|Large Asphalt Compactors|Large Soil Compactors|Motor Graders|Skidsteer Loaders|Small Asphalt Compactors|Small Soil Compactors|Wheel Loaders|Wheeled Excavators</t>
  </si>
  <si>
    <t>OU=MG Kompanija,OU=EVOCON d.o.o. - Serbia,OU=Europe,OU=EMEA,OU=Enterprise,OU=VCE,OU=VeBiz2CustomArea,OU=AppPartition,O=ExtranetApps</t>
  </si>
  <si>
    <t>n.spasoska@mgk.mk</t>
  </si>
  <si>
    <t>+389 78 226 659;</t>
  </si>
  <si>
    <t>CE0000001979</t>
  </si>
  <si>
    <t>35CE5955-716A-479F-9D28-31D27F4D0160</t>
  </si>
  <si>
    <t>MIC TP</t>
  </si>
  <si>
    <t>Rue Orange</t>
  </si>
  <si>
    <t>Cebazat</t>
  </si>
  <si>
    <t>FR900036</t>
  </si>
  <si>
    <t>OU=MIC TP,OU=Volvo Construction Equipment Europe SAS - Dealer HQ,OU=Europe,OU=EMEA,OU=Enterprise,OU=VCE,OU=VeBiz2CustomArea,OU=AppPartition,O=ExtranetApps</t>
  </si>
  <si>
    <t>0033 (0) 473 74 90 99</t>
  </si>
  <si>
    <t>0033 (0) 473 74 90 90</t>
  </si>
  <si>
    <t>54A05726-834C-3146-E9F8-C02F0343EE10</t>
  </si>
  <si>
    <t>Middle East</t>
  </si>
  <si>
    <t>OU=Middle East,OU=Int AB,OU=EMEA,OU=Enterprise,OU=VCE,OU=VeBiz2CustomArea,OU=AppPartition,O=ExtranetApps</t>
  </si>
  <si>
    <t>CE0000000103</t>
  </si>
  <si>
    <t>581D9C3A-4CD2-4E90-A412-C7990FE757F6</t>
  </si>
  <si>
    <t>Minecon SA</t>
  </si>
  <si>
    <t>DO</t>
  </si>
  <si>
    <t>Dominican Republic</t>
  </si>
  <si>
    <t>Prolongacion Av 27 de Febrero - Sector Alameda - Casi Esquina Autopista Duarte</t>
  </si>
  <si>
    <t>Santo Domingo</t>
  </si>
  <si>
    <t>BR811001</t>
  </si>
  <si>
    <t>SANTO DOMINGO</t>
  </si>
  <si>
    <t>OU=Minecon SA,OU=Latin America,OU=Enterprise,OU=VCE,OU=VeBiz2CustomArea,OU=AppPartition,O=ExtranetApps</t>
  </si>
  <si>
    <t>1 809 561-8368</t>
  </si>
  <si>
    <t>1 809 561-8851</t>
  </si>
  <si>
    <t>https://www.volvoce.com/dominican-republic/es-do/minecon/</t>
  </si>
  <si>
    <t>5BE14F6D-D230-431D-B008-05AC192AAB62</t>
  </si>
  <si>
    <t>Modine Europe GmbH</t>
  </si>
  <si>
    <t>Arthur B Modine Strasse</t>
  </si>
  <si>
    <t>FILDERSTADT</t>
  </si>
  <si>
    <t>OU=Modine Europe GmbH,OU=Renovators,OU=Europe,OU=EMEA,OU=Enterprise,OU=VCE,OU=VeBiz2CustomArea,OU=AppPartition,O=ExtranetApps</t>
  </si>
  <si>
    <t>5CF4345A-7E62-B3AB-876D-A925F51950B0</t>
  </si>
  <si>
    <t>Mona Tractors Company Limited</t>
  </si>
  <si>
    <t>Denbigh Road</t>
  </si>
  <si>
    <t>LL15 2TN</t>
  </si>
  <si>
    <t>Ruthin</t>
  </si>
  <si>
    <t>Backhoe Loaders|Compact Equipment|Compact Excavators|Compact Wheel Loaders</t>
  </si>
  <si>
    <t>OU=Mona Tractors Company Limited,OU=SMT GB,OU=Europe,OU=EMEA,OU=Enterprise,OU=VCE,OU=VeBiz2CustomArea,OU=AppPartition,O=ExtranetApps</t>
  </si>
  <si>
    <t>meiradams@monatractors.co.uk</t>
  </si>
  <si>
    <t>01824 708810</t>
  </si>
  <si>
    <t>CD64B04A-D153-09DB-4D2E-6B8FFDB5AB4E</t>
  </si>
  <si>
    <t>Morocco.</t>
  </si>
  <si>
    <t>OU=Morocco.,OU=Africa,OU=Int AB,OU=EMEA,OU=Enterprise,OU=VCE,OU=VeBiz2CustomArea,OU=AppPartition,O=ExtranetApps</t>
  </si>
  <si>
    <t>A30306F6-AF42-4D82-BA27-480EDE15879E</t>
  </si>
  <si>
    <t>Mosjon</t>
  </si>
  <si>
    <t>MOSJON</t>
  </si>
  <si>
    <t>OU=Mosjon,OU=Volvo Maskin AS,OU=Volvo Construction Equipment Europe AB-HUB-NW,OU=Europe,OU=EMEA,OU=Enterprise,OU=VCE,OU=VeBiz2CustomArea,OU=AppPartition,O=ExtranetApps</t>
  </si>
  <si>
    <t>626CBF72-7D82-14D6-F32C-76E54C910B06</t>
  </si>
  <si>
    <t>Motormarket SA</t>
  </si>
  <si>
    <t>PY</t>
  </si>
  <si>
    <t>Paraguay</t>
  </si>
  <si>
    <t>Avda Defensores del Chaco 955</t>
  </si>
  <si>
    <t>San Pablo</t>
  </si>
  <si>
    <t>BR900019</t>
  </si>
  <si>
    <t>OU=Motormarket SA,OU=Latin America,OU=Enterprise,OU=VCE,OU=VeBiz2CustomArea,OU=AppPartition,O=ExtranetApps</t>
  </si>
  <si>
    <t>+595 (21) 219-0738</t>
  </si>
  <si>
    <t>http://www.motormarket.com.py/</t>
  </si>
  <si>
    <t>8483A099-2FFF-7C4C-5A2A-737A4B0956CA</t>
  </si>
  <si>
    <t>Mouse Valley Plant Ltd</t>
  </si>
  <si>
    <t>Eastend, Gleghorn</t>
  </si>
  <si>
    <t>ML11 8NR</t>
  </si>
  <si>
    <t>Lanark</t>
  </si>
  <si>
    <t>Compact Excavators|Crawler Excavators|Wheeled Excavators</t>
  </si>
  <si>
    <t>OU=Mouse Valley Plant Ltd,OU=EMEA - INACTIVE COMPANIES,OU=EMEA,OU=Enterprise,OU=VCE,OU=VeBiz2CustomArea,OU=AppPartition,O=ExtranetApps</t>
  </si>
  <si>
    <t>9036C0F5-2943-366B-186B-A6B084A1D40E</t>
  </si>
  <si>
    <t>Mozambique.</t>
  </si>
  <si>
    <t>OU=Mozambique.,OU=Africa,OU=Int AB,OU=EMEA,OU=Enterprise,OU=VCE,OU=VeBiz2CustomArea,OU=AppPartition,O=ExtranetApps</t>
  </si>
  <si>
    <t>CE0000001349</t>
  </si>
  <si>
    <t>F90CE99B-C75C-33B2-AD30-1C0E976C8A12</t>
  </si>
  <si>
    <t>Multi Corporation (S) (multico) Pte Ltd</t>
  </si>
  <si>
    <t>11 Tuas View Crescent (off Tuas South Ave 3)</t>
  </si>
  <si>
    <t>OU=Multi Corporation (S) (multico) Pte Ltd,OU=Volvo East Asia Pte Ltd,OU=APAC,OU=Enterprise,OU=VCE,OU=VeBiz2CustomArea,OU=AppPartition,O=ExtranetApps</t>
  </si>
  <si>
    <t>2ECD53E2-269C-D45E-FC3F-6822E2130EF6</t>
  </si>
  <si>
    <t>MUSTAFA SAAD</t>
  </si>
  <si>
    <t>SY</t>
  </si>
  <si>
    <t>Syria</t>
  </si>
  <si>
    <t>P.O.BOX 407</t>
  </si>
  <si>
    <t>DAMASCUS</t>
  </si>
  <si>
    <t>OU=MUSTAFA SAAD,OU=Volvo Group Middle East - Branch of Volvo Goup Malta,OU=UAE,OU=Middle East,OU=Int AB,OU=EMEA,OU=Enterprise,OU=VCE,OU=VeBiz2CustomArea,OU=AppPartition,O=ExtranetApps</t>
  </si>
  <si>
    <t>E6833E36-069D-8963-FC28-AE01EA402DB8</t>
  </si>
  <si>
    <t>Myungmoon Junggi</t>
  </si>
  <si>
    <t>216-102, Sangpeong-Dong, Jinju, Gyeongnam, KOREA</t>
  </si>
  <si>
    <t>660-904</t>
  </si>
  <si>
    <t>KR900028</t>
  </si>
  <si>
    <t>OU=Myungmoon Junggi,OU=Hub Korea Parts,OU=HUB KOREA,OU=Volvo Construction Equipment Korea Ltd,OU=APAC,OU=Enterprise,OU=VCE,OU=VeBiz2CustomArea,OU=AppPartition,O=ExtranetApps</t>
  </si>
  <si>
    <t>8255 758-0505</t>
  </si>
  <si>
    <t>8255 758-0506</t>
  </si>
  <si>
    <t>2FB2130E-279F-88A4-E826-30D761F7B745</t>
  </si>
  <si>
    <t>OU=Namibia,OU=Africa,OU=Int AB,OU=EMEA,OU=Enterprise,OU=VCE,OU=VeBiz2CustomArea,OU=AppPartition,O=ExtranetApps</t>
  </si>
  <si>
    <t>F143D6CA-DF64-4B0F-8414-24C2D4A562F1</t>
  </si>
  <si>
    <t>Nassib Saad Est Trading Import</t>
  </si>
  <si>
    <t>Fardoss Street</t>
  </si>
  <si>
    <t>Damascus</t>
  </si>
  <si>
    <t xml:space="preserve">SY621027    </t>
  </si>
  <si>
    <t>saadmt@scs-net.org</t>
  </si>
  <si>
    <t>NASSIB SAAD</t>
  </si>
  <si>
    <t>OU=Nassib Saad Est Trading Import,OU=Syria,OU=Middle East,OU=Int AB,OU=EMEA,OU=Enterprise,OU=VCE,OU=VeBiz2CustomArea,OU=AppPartition,O=ExtranetApps</t>
  </si>
  <si>
    <t>00963 11 221 6493</t>
  </si>
  <si>
    <t>00963 11 222 5432</t>
  </si>
  <si>
    <t>EC9A18C3-26F0-1F95-38E6-BDC34E8AC916</t>
  </si>
  <si>
    <t>National Accounts</t>
  </si>
  <si>
    <t>OU=National Accounts,OU=Enterprise,OU=VCE,OU=VeBiz2CustomArea,OU=AppPartition,O=ExtranetApps</t>
  </si>
  <si>
    <t>FFFBA09A-4A5F-F8EB-CF2E-02565EE88C91</t>
  </si>
  <si>
    <t>National Rental</t>
  </si>
  <si>
    <t>4814 Mead Drive</t>
  </si>
  <si>
    <t>Doylestown</t>
  </si>
  <si>
    <t>OU=National Rental,OU=National Accounts,OU=Enterprise,OU=VCE,OU=VeBiz2CustomArea,OU=AppPartition,O=ExtranetApps</t>
  </si>
  <si>
    <t>410-796-3000</t>
  </si>
  <si>
    <t>CE0000000104</t>
  </si>
  <si>
    <t>E0F394A9-B7A3-32FA-ABF7-B96633D895C9</t>
  </si>
  <si>
    <t>National Supply Co. Ltd.</t>
  </si>
  <si>
    <t>JM</t>
  </si>
  <si>
    <t>Jamaica</t>
  </si>
  <si>
    <t>60 Constant Spring Road</t>
  </si>
  <si>
    <t>Kingston</t>
  </si>
  <si>
    <t>JM816086</t>
  </si>
  <si>
    <t>OU=National Supply Co. Ltd.,OU=LA (Latin America),OU=Independent RM Dealers,OU=Enterprise,OU=VCE,OU=VeBiz2CustomArea,OU=AppPartition,O=ExtranetApps</t>
  </si>
  <si>
    <t>876 969-6377</t>
  </si>
  <si>
    <t>CE0000001755</t>
  </si>
  <si>
    <t>681226BF-DA37-3011-EBF2-07D812E1A233</t>
  </si>
  <si>
    <t>Navin Infrasolutions Pvt. Ltd.</t>
  </si>
  <si>
    <t>2nd Floor, Rampurawala Building, 71, M.G.Road</t>
  </si>
  <si>
    <t>452 007</t>
  </si>
  <si>
    <t>Indore</t>
  </si>
  <si>
    <t>OU=Navin Infrasolutions Pvt. Ltd.,OU=Volvo India Private Limited,OU=APAC,OU=Enterprise,OU=VCE,OU=VeBiz2CustomArea,OU=AppPartition,O=ExtranetApps</t>
  </si>
  <si>
    <t>0731-2434757</t>
  </si>
  <si>
    <t>sales.indore@navininfra.com</t>
  </si>
  <si>
    <t>0731-2530244, 2435621</t>
  </si>
  <si>
    <t>F4B90305-8085-9010-24FE-3AEE3D15FC0E</t>
  </si>
  <si>
    <t>NCT Trading</t>
  </si>
  <si>
    <t>ZAC Parc d’activite du Nid de Grives,5 avenue Joseph Paxton</t>
  </si>
  <si>
    <t>Ferrieres-en-Brie</t>
  </si>
  <si>
    <t>OU=NCT Trading,OU=Mauritanie,OU=Africa,OU=Int AB,OU=EMEA,OU=Enterprise,OU=VCE,OU=VeBiz2CustomArea,OU=AppPartition,O=ExtranetApps</t>
  </si>
  <si>
    <t>+222 529 39 61</t>
  </si>
  <si>
    <t>+222 529 37 49</t>
  </si>
  <si>
    <t>CE0000001319</t>
  </si>
  <si>
    <t>Incorrect name/address from parma</t>
  </si>
  <si>
    <t>09D71FE2-B110-FB13-C5DD-210D12F8CBD0</t>
  </si>
  <si>
    <t>NECST Group</t>
  </si>
  <si>
    <t>Apex Business Park Center, Off Mombasa Road, Plot 1208, Units 6 &amp; 7, P.O. Box 18101</t>
  </si>
  <si>
    <t>OU=NECST Group,OU=Africa,OU=Int AB,OU=EMEA,OU=Enterprise,OU=VCE,OU=VeBiz2CustomArea,OU=AppPartition,O=ExtranetApps</t>
  </si>
  <si>
    <t>002540786677400; 00254716255591</t>
  </si>
  <si>
    <t>correct name/address as on web</t>
  </si>
  <si>
    <t>5E9480DC-82AA-3410-D5A3-3B505229D740</t>
  </si>
  <si>
    <t>NECST MOTORS KENYA Ltd.</t>
  </si>
  <si>
    <t>Place Four Forty Six, mlolongo along Mombasa Road. P.O. Box 76120</t>
  </si>
  <si>
    <t>OU=NECST MOTORS KENYA Ltd.,OU=NECST Group,OU=Africa,OU=Int AB,OU=EMEA,OU=Enterprise,OU=VCE,OU=VeBiz2CustomArea,OU=AppPartition,O=ExtranetApps</t>
  </si>
  <si>
    <t>CE0000001971</t>
  </si>
  <si>
    <t>41C411A3-5A86-5020-13E7-2CA90EC0B675</t>
  </si>
  <si>
    <t>NECST MOTORS TANZANIA Ltd</t>
  </si>
  <si>
    <t>Plot 114, Nyerere Rd, Kipawa Industrial Area</t>
  </si>
  <si>
    <t>OU=NECST MOTORS TANZANIA Ltd,OU=NECST Group,OU=Africa,OU=Int AB,OU=EMEA,OU=Enterprise,OU=VCE,OU=VeBiz2CustomArea,OU=AppPartition,O=ExtranetApps</t>
  </si>
  <si>
    <t>+ 255 222 866 333</t>
  </si>
  <si>
    <t>1E707295-43AF-A236-7F51-D007C452FBB1</t>
  </si>
  <si>
    <t>NEFF</t>
  </si>
  <si>
    <t>ATTN WENDY FLORES</t>
  </si>
  <si>
    <t>MIAMI</t>
  </si>
  <si>
    <t>OU=NEFF,OU=National Rental,OU=National Accounts,OU=Enterprise,OU=VCE,OU=VeBiz2CustomArea,OU=AppPartition,O=ExtranetApps</t>
  </si>
  <si>
    <t>CCC2D1F8-73CA-2293-F4FB-1EADF7D8E272</t>
  </si>
  <si>
    <t>Netwise</t>
  </si>
  <si>
    <t>Szamocka 8</t>
  </si>
  <si>
    <t>01-748</t>
  </si>
  <si>
    <t>Warszawa</t>
  </si>
  <si>
    <t>OU=Netwise,OU=VCE,OU=VeBiz2CustomArea,OU=AppPartition,O=ExtranetApps</t>
  </si>
  <si>
    <t>+48 22 379 71 70</t>
  </si>
  <si>
    <t>CE0000000098</t>
  </si>
  <si>
    <t>0F3D891A-5F1C-BF32-3F25-5CEFF63345AE</t>
  </si>
  <si>
    <t>Neumatica del Caribe S.A.</t>
  </si>
  <si>
    <t>Calle 45 N. 51-02</t>
  </si>
  <si>
    <t>OU=Neumatica del Caribe S.A.,OU=LA (Latin America),OU=Independent RM Dealers,OU=Enterprise,OU=VCE,OU=VeBiz2CustomArea,OU=AppPartition,O=ExtranetApps</t>
  </si>
  <si>
    <t>575 349 1149</t>
  </si>
  <si>
    <t>2222C74A-50E9-F01C-53E5-935F4E6C2C50</t>
  </si>
  <si>
    <t>New Caledonia.</t>
  </si>
  <si>
    <t>OU=New Caledonia.,OU=Oceania,OU=APAC,OU=Enterprise,OU=VCE,OU=VeBiz2CustomArea,OU=AppPartition,O=ExtranetApps</t>
  </si>
  <si>
    <t>939B24DB-8149-4E4A-05A1-2E45EDC0EF97</t>
  </si>
  <si>
    <t>New Zealand.</t>
  </si>
  <si>
    <t>NZ</t>
  </si>
  <si>
    <t>New Zealand</t>
  </si>
  <si>
    <t>OU=New Zealand.,OU=Oceania,OU=APAC,OU=Enterprise,OU=VCE,OU=VeBiz2CustomArea,OU=AppPartition,O=ExtranetApps</t>
  </si>
  <si>
    <t>79E5BA5E-6BC9-0349-5E4F-82BFF1AEA5B5</t>
  </si>
  <si>
    <t>Nigeria.</t>
  </si>
  <si>
    <t>NG</t>
  </si>
  <si>
    <t>Nigeria</t>
  </si>
  <si>
    <t xml:space="preserve"> NIGERIA</t>
  </si>
  <si>
    <t>Lagos</t>
  </si>
  <si>
    <t>OU=Nigeria.,OU=Africa,OU=Int AB,OU=EMEA,OU=Enterprise,OU=VCE,OU=VeBiz2CustomArea,OU=AppPartition,O=ExtranetApps</t>
  </si>
  <si>
    <t>CE0000001926</t>
  </si>
  <si>
    <t>52016287-5B17-F7C0-592F-23C0832645AB</t>
  </si>
  <si>
    <t>Ningxia Senvo Machinery Co. Ltd</t>
  </si>
  <si>
    <t>No.151,Li Min Street,Xingqing District,Yinchuan</t>
  </si>
  <si>
    <t>Yinchuan</t>
  </si>
  <si>
    <t>OU=Ningxia Senvo Machinery Co. Ltd,OU=Volvo Construction Equipment China Co Ltd,OU=China,OU=Enterprise,OU=VCE,OU=VeBiz2CustomArea,OU=AppPartition,O=ExtranetApps</t>
  </si>
  <si>
    <t>CE0000000068</t>
  </si>
  <si>
    <t>43512297-4345-841A-773B-625A3385E635</t>
  </si>
  <si>
    <t>Nordic Machinery</t>
  </si>
  <si>
    <t>Tunisia</t>
  </si>
  <si>
    <t>Lot 22 industrielle meghira</t>
  </si>
  <si>
    <t>Ben Aruos</t>
  </si>
  <si>
    <t>TN543058</t>
  </si>
  <si>
    <t>OU=Nordic Machinery,OU=Tunisia.,OU=Africa,OU=Int AB,OU=EMEA,OU=Enterprise,OU=VCE,OU=VeBiz2CustomArea,OU=AppPartition,O=ExtranetApps</t>
  </si>
  <si>
    <t>F8DCE3D2-B331-4204-B904-FDF5B7EABF9B</t>
  </si>
  <si>
    <t>Norrbottens Lantman - Boden</t>
  </si>
  <si>
    <t>Ugglegatan 11</t>
  </si>
  <si>
    <t>Boden</t>
  </si>
  <si>
    <t>BODEN</t>
  </si>
  <si>
    <t>Svenska Lantmannen Ek.forening- Boden</t>
  </si>
  <si>
    <t>OU=Norrbottens Lantman - Boden,OU=Swecon Lulea,OU=Swecon Anlaggningsmaskiner AB,OU=Europe,OU=EMEA,OU=Enterprise,OU=VCE,OU=VeBiz2CustomArea,OU=AppPartition,O=ExtranetApps</t>
  </si>
  <si>
    <t>DEFA2615-6E63-4F02-B709-74092189AE66</t>
  </si>
  <si>
    <t>Norrbottens Lantman - kalix</t>
  </si>
  <si>
    <t>Järnvägsgatan 2</t>
  </si>
  <si>
    <t>Kalix</t>
  </si>
  <si>
    <t>KALIX</t>
  </si>
  <si>
    <t>Svenska Lantmannen Ek.forening - Kalix</t>
  </si>
  <si>
    <t>OU=Norrbottens Lantman - kalix,OU=Swecon Lulea,OU=Swecon Anlaggningsmaskiner AB,OU=Europe,OU=EMEA,OU=Enterprise,OU=VCE,OU=VeBiz2CustomArea,OU=AppPartition,O=ExtranetApps</t>
  </si>
  <si>
    <t>75E99654-16E6-4877-AC3B-4B9FA4072D56</t>
  </si>
  <si>
    <t>Norrbottens Lantman - overtornea</t>
  </si>
  <si>
    <t>Matarengiv. 39</t>
  </si>
  <si>
    <t>957 31</t>
  </si>
  <si>
    <t>Overtornea</t>
  </si>
  <si>
    <t>OVERTORNEA</t>
  </si>
  <si>
    <t>Svenska Lantmannen Ek.forening - Overtornea</t>
  </si>
  <si>
    <t>OU=Norrbottens Lantman - overtornea,OU=Swecon Lulea,OU=Swecon Anlaggningsmaskiner AB,OU=Europe,OU=EMEA,OU=Enterprise,OU=VCE,OU=VeBiz2CustomArea,OU=AppPartition,O=ExtranetApps</t>
  </si>
  <si>
    <t>9CB12279-57E4-F289-327E-415A79E100BE</t>
  </si>
  <si>
    <t>Nortech Vocational Training</t>
  </si>
  <si>
    <t>Chela Road</t>
  </si>
  <si>
    <t>Ndola</t>
  </si>
  <si>
    <t>OU=Nortech Vocational Training,OU=Zambia,OU=Africa,OU=Int AB,OU=EMEA,OU=Enterprise,OU=VCE,OU=VeBiz2CustomArea,OU=AppPartition,O=ExtranetApps</t>
  </si>
  <si>
    <t>712FFD0C-69C0-4117-A238-97CF03429A88</t>
  </si>
  <si>
    <t>North America</t>
  </si>
  <si>
    <t>US900075</t>
  </si>
  <si>
    <t>OU=North America,OU=Enterprise,OU=VCE,OU=VeBiz2CustomArea,OU=AppPartition,O=ExtranetApps</t>
  </si>
  <si>
    <t>matt.andronica@volvo.com</t>
  </si>
  <si>
    <t>(828) 650-2000</t>
  </si>
  <si>
    <t>377F99B4-DCF9-8733-4024-B31C1BAB7B0E</t>
  </si>
  <si>
    <t>North America Key Accounts</t>
  </si>
  <si>
    <t>OU=North America Key Accounts,OU=National Accounts,OU=Enterprise,OU=VCE,OU=VeBiz2CustomArea,OU=AppPartition,O=ExtranetApps</t>
  </si>
  <si>
    <t>CE0000007135</t>
  </si>
  <si>
    <t>FC33993B-D153-BF93-0241-5F9762DAFEF4</t>
  </si>
  <si>
    <t>North Gyeonggi</t>
  </si>
  <si>
    <t>72-11, Songjeong-dong, Icheon-si, Gyeonggi-do</t>
  </si>
  <si>
    <t>467-040</t>
  </si>
  <si>
    <t>Icheon</t>
  </si>
  <si>
    <t>OU=North Gyeonggi,OU=KSS BRANCH,OU=Hub Korea Service,OU=HUB KOREA,OU=Volvo Construction Equipment Korea Ltd,OU=APAC,OU=Enterprise,OU=VCE,OU=VeBiz2CustomArea,OU=AppPartition,O=ExtranetApps</t>
  </si>
  <si>
    <t>+82 31 632-0654</t>
  </si>
  <si>
    <t>+82 31 632-0608</t>
  </si>
  <si>
    <t>CE0000000129</t>
  </si>
  <si>
    <t>9600B21E-4991-0508-CC44-0ACF5852F212</t>
  </si>
  <si>
    <t>Nuss Truck &amp; Equipment</t>
  </si>
  <si>
    <t>6500 Highway 63 South</t>
  </si>
  <si>
    <t>Rochester</t>
  </si>
  <si>
    <t>OU=Nuss Truck &amp; Equipment,OU=North America,OU=Enterprise,OU=VCE,OU=VeBiz2CustomArea,OU=AppPartition,O=ExtranetApps</t>
  </si>
  <si>
    <t>(507) 288-1393</t>
  </si>
  <si>
    <t>(507) 288-9488</t>
  </si>
  <si>
    <t>CE0000000493</t>
  </si>
  <si>
    <t>3C30BACC-941A-A8F4-54AE-78A637525F16</t>
  </si>
  <si>
    <t>Nuss Truck &amp; Equipment - Burnsville</t>
  </si>
  <si>
    <t>12540 Dupont Avenue South</t>
  </si>
  <si>
    <t>Burnsville</t>
  </si>
  <si>
    <t>OU=Nuss Truck &amp; Equipment - Burnsville,OU=Nuss Truck &amp; Equipment,OU=North America,OU=Enterprise,OU=VCE,OU=VeBiz2CustomArea,OU=AppPartition,O=ExtranetApps</t>
  </si>
  <si>
    <t>(952) 894-1619</t>
  </si>
  <si>
    <t>(952) 894-9595</t>
  </si>
  <si>
    <t>http://www.nussgrp.com/default.shtml</t>
  </si>
  <si>
    <t>CE0000001588</t>
  </si>
  <si>
    <t>E08DCFA7-5063-CDB8-489C-3EC527BF5631</t>
  </si>
  <si>
    <t>Nuss Truck &amp; Equipment - Duluth</t>
  </si>
  <si>
    <t>9403 Westgate Blvd.</t>
  </si>
  <si>
    <t>Duluth</t>
  </si>
  <si>
    <t>OU=Nuss Truck &amp; Equipment - Duluth,OU=Nuss Truck &amp; Equipment,OU=North America,OU=Enterprise,OU=VCE,OU=VeBiz2CustomArea,OU=AppPartition,O=ExtranetApps</t>
  </si>
  <si>
    <t>(218) 628-1822</t>
  </si>
  <si>
    <t>(218) 628-0333</t>
  </si>
  <si>
    <t>CE0000001582</t>
  </si>
  <si>
    <t>2AAF12BD-1AE5-8C01-C444-42B2EE4844A5</t>
  </si>
  <si>
    <t>Nuss Truck &amp; Equipment - Mankato</t>
  </si>
  <si>
    <t>53976 208 Lane</t>
  </si>
  <si>
    <t>Mankato</t>
  </si>
  <si>
    <t>OU=Nuss Truck &amp; Equipment - Mankato,OU=Nuss Truck &amp; Equipment,OU=North America,OU=Enterprise,OU=VCE,OU=VeBiz2CustomArea,OU=AppPartition,O=ExtranetApps</t>
  </si>
  <si>
    <t>(507) 387-5886</t>
  </si>
  <si>
    <t>(507) 345-6225</t>
  </si>
  <si>
    <t>CE0000001936</t>
  </si>
  <si>
    <t>82B8B082-0CAF-20E9-C85F-2EA2243564F7</t>
  </si>
  <si>
    <t>Nuss Truck &amp; Equipment - Rochester</t>
  </si>
  <si>
    <t>OU=Nuss Truck &amp; Equipment - Rochester,OU=Nuss Truck &amp; Equipment,OU=North America,OU=Enterprise,OU=VCE,OU=VeBiz2CustomArea,OU=AppPartition,O=ExtranetApps</t>
  </si>
  <si>
    <t>CE0000000634</t>
  </si>
  <si>
    <t>4474D1EF-D8D4-AD6B-7397-A1F968414B7A</t>
  </si>
  <si>
    <t>Nuss Truck &amp; Equipment - Roseville</t>
  </si>
  <si>
    <t>2195 West County Road C-2</t>
  </si>
  <si>
    <t>Roseville</t>
  </si>
  <si>
    <t>OU=Nuss Truck &amp; Equipment - Roseville,OU=Nuss Truck &amp; Equipment,OU=North America,OU=Enterprise,OU=VCE,OU=VeBiz2CustomArea,OU=AppPartition,O=ExtranetApps</t>
  </si>
  <si>
    <t>(651) 635-0928</t>
  </si>
  <si>
    <t>(651) 633-4810</t>
  </si>
  <si>
    <t>CE0000001579</t>
  </si>
  <si>
    <t>96E7DEF1-3E6B-037B-B825-CF94DAACBF78</t>
  </si>
  <si>
    <t>Nuss Truck &amp; Equipment - St Cloud</t>
  </si>
  <si>
    <t>2625 Quail Road</t>
  </si>
  <si>
    <t>Sauk Rapids</t>
  </si>
  <si>
    <t>OU=Nuss Truck &amp; Equipment - St Cloud,OU=Nuss Truck &amp; Equipment,OU=North America,OU=Enterprise,OU=VCE,OU=VeBiz2CustomArea,OU=AppPartition,O=ExtranetApps</t>
  </si>
  <si>
    <t>(320) 253-0176</t>
  </si>
  <si>
    <t>(320) 253-6941</t>
  </si>
  <si>
    <t>6F3B27C3-1977-AB58-5E58-8D83FA3B75BD</t>
  </si>
  <si>
    <t>Nyírség Nehézgép '93 Bt</t>
  </si>
  <si>
    <t>Debreceni út 162</t>
  </si>
  <si>
    <t>Nyíregyháza</t>
  </si>
  <si>
    <t>OU=Nyírség Nehézgép '93 Bt,OU=Ascendum Epitogepek Hungaria Kereskedelmi Kft - HQ,OU=Ascendum Baumaschinen osterreich GmbH - Headquarters,OU=Europe,OU=EMEA,OU=Enterprise,OU=VCE,OU=VeBiz2CustomArea,OU=AppPartition,O=ExtranetApps</t>
  </si>
  <si>
    <t>serabalazs@nehezgep.hu</t>
  </si>
  <si>
    <t>+36 42 462 388</t>
  </si>
  <si>
    <t>CE0000001896</t>
  </si>
  <si>
    <t>5773FA72-8495-8BA9-940D-8794684212A4</t>
  </si>
  <si>
    <t>O.ME.CO. SpA</t>
  </si>
  <si>
    <t>Via Trionfale 12526</t>
  </si>
  <si>
    <t>Roma</t>
  </si>
  <si>
    <t>OU=O.ME.CO. SpA,OU=VOLVO CE ITALIA S.p.A.,OU=Europe,OU=EMEA,OU=Enterprise,OU=VCE,OU=VeBiz2CustomArea,OU=AppPartition,O=ExtranetApps</t>
  </si>
  <si>
    <t>06 30311220</t>
  </si>
  <si>
    <t>federico@omeco.it</t>
  </si>
  <si>
    <t>06 30310820</t>
  </si>
  <si>
    <t>http://www.omeco.it</t>
  </si>
  <si>
    <t>9C17977B-53A4-EF02-7B40-BF510883C7A3</t>
  </si>
  <si>
    <t>Oceania</t>
  </si>
  <si>
    <t>OU=Oceania,OU=APAC,OU=Enterprise,OU=VCE,OU=VeBiz2CustomArea,OU=AppPartition,O=ExtranetApps</t>
  </si>
  <si>
    <t>3F64BAB2-2198-3A83-0A0B-23710950FEE8</t>
  </si>
  <si>
    <t>Ochsenkühn Baumaschinen</t>
  </si>
  <si>
    <t>Gutenbergstraße 5</t>
  </si>
  <si>
    <t>Berching - Pollanten</t>
  </si>
  <si>
    <t>Compact Excavators|Compact Wheel Loaders|Small Asphalt Compactors|Small Soil Compactors</t>
  </si>
  <si>
    <t>OU=Ochsenkühn Baumaschinen,OU=Robert Aebi GmbH,OU=Robert Aebi AG,OU=Volvo Construction Equipment Europe GmbH,OU=Europe,OU=EMEA,OU=Enterprise,OU=VCE,OU=VeBiz2CustomArea,OU=AppPartition,O=ExtranetApps</t>
  </si>
  <si>
    <t>+49 84 62 / 200-526</t>
  </si>
  <si>
    <t>ochsenkuehnbb@t-online.de</t>
  </si>
  <si>
    <t>+49 84 62 / 200-524</t>
  </si>
  <si>
    <t>http://www.ochsenkuehn-baumaschinen.de</t>
  </si>
  <si>
    <t>0A3EFFEC-5FED-45F1-F476-024BF82419CA</t>
  </si>
  <si>
    <t>Odorizzi Ottorino &amp; Figli Snc</t>
  </si>
  <si>
    <t>Via della Canova, 18</t>
  </si>
  <si>
    <t>Gardolo</t>
  </si>
  <si>
    <t>OU=Odorizzi Ottorino &amp; Figli Snc,OU=VOLVO CE ITALIA S.p.A.,OU=Europe,OU=EMEA,OU=Enterprise,OU=VCE,OU=VeBiz2CustomArea,OU=AppPartition,O=ExtranetApps</t>
  </si>
  <si>
    <t>+39 0461 992521</t>
  </si>
  <si>
    <t>6F327FD8-D5D3-7185-E296-FDF9C149752E</t>
  </si>
  <si>
    <t>Old Castle</t>
  </si>
  <si>
    <t>US900090</t>
  </si>
  <si>
    <t>OU=Old Castle,OU=National Accounts,OU=Enterprise,OU=VCE,OU=VeBiz2CustomArea,OU=AppPartition,O=ExtranetApps</t>
  </si>
  <si>
    <t>A70ED511-A85B-EDC2-39DD-3DDC28D7CE9D</t>
  </si>
  <si>
    <t>Oman.</t>
  </si>
  <si>
    <t>OU=Oman.,OU=Middle East,OU=Int AB,OU=EMEA,OU=Enterprise,OU=VCE,OU=VeBiz2CustomArea,OU=AppPartition,O=ExtranetApps</t>
  </si>
  <si>
    <t>ADE297AF-B998-4980-EB89-59BE41EAAC54</t>
  </si>
  <si>
    <t>OMI TRE S.r.l. - Solo Assistenza</t>
  </si>
  <si>
    <t>Vicolco Mattei 10</t>
  </si>
  <si>
    <t>Quinto di Treviso</t>
  </si>
  <si>
    <t>OU=OMI TRE S.r.l. - Solo Assistenza,OU=VOLVO CE ITALIA S.p.A.,OU=Europe,OU=EMEA,OU=Enterprise,OU=VCE,OU=VeBiz2CustomArea,OU=AppPartition,O=ExtranetApps</t>
  </si>
  <si>
    <t>0422 370035</t>
  </si>
  <si>
    <t>omitresrl@alice.it</t>
  </si>
  <si>
    <t>CE0000001056</t>
  </si>
  <si>
    <t>641F9EC4-7BA0-B8A9-7810-1A0A9E97808A</t>
  </si>
  <si>
    <t>PACT MACHINES PRIVATE LIMITED</t>
  </si>
  <si>
    <t>SYNERGY TOWERS, IV/456 B-E</t>
  </si>
  <si>
    <t>ALUVA</t>
  </si>
  <si>
    <t>OU=PACT MACHINES PRIVATE LIMITED,OU=Volvo India Private Limited,OU=APAC,OU=Enterprise,OU=VCE,OU=VeBiz2CustomArea,OU=AppPartition,O=ExtranetApps</t>
  </si>
  <si>
    <t>+91 9995537350 / 91 9995111796</t>
  </si>
  <si>
    <t>CE0000001276</t>
  </si>
  <si>
    <t>5186169F-1150-0CE0-F338-87EC176277EA</t>
  </si>
  <si>
    <t>PacWest Machinery LLC</t>
  </si>
  <si>
    <t>8207 S 216th Street</t>
  </si>
  <si>
    <t>Kent</t>
  </si>
  <si>
    <t>OU=PacWest Machinery LLC,OU=North America,OU=Enterprise,OU=VCE,OU=VeBiz2CustomArea,OU=AppPartition,O=ExtranetApps</t>
  </si>
  <si>
    <t>https://www.volvoce.com/united-states/en-us/pacwest/</t>
  </si>
  <si>
    <t>CE0000001278</t>
  </si>
  <si>
    <t>63048E26-BF3E-9D91-7721-5617668C9014</t>
  </si>
  <si>
    <t>PacWest Machinery LLC - Eugene</t>
  </si>
  <si>
    <t>1550 Irving Road</t>
  </si>
  <si>
    <t>Eugene</t>
  </si>
  <si>
    <t>OR</t>
  </si>
  <si>
    <t>Jake Zayas</t>
  </si>
  <si>
    <t>OU=PacWest Machinery LLC - Eugene,OU=PacWest Machinery LLC,OU=North America,OU=Enterprise,OU=VCE,OU=VeBiz2CustomArea,OU=AppPartition,O=ExtranetApps</t>
  </si>
  <si>
    <t>541-302-3763</t>
  </si>
  <si>
    <t>jzayas@PacWestMachinery.com</t>
  </si>
  <si>
    <t>866-920-5933</t>
  </si>
  <si>
    <t>CE0000001888</t>
  </si>
  <si>
    <t>D85E3DB4-9590-E902-BD23-1B8FFDAF8ECE</t>
  </si>
  <si>
    <t>PacWest Machinery LLC - Kent</t>
  </si>
  <si>
    <t>8207 S. 216th Street</t>
  </si>
  <si>
    <t>Gary Labelle</t>
  </si>
  <si>
    <t>OU=PacWest Machinery LLC - Kent,OU=PacWest Machinery LLC,OU=North America,OU=Enterprise,OU=VCE,OU=VeBiz2CustomArea,OU=AppPartition,O=ExtranetApps</t>
  </si>
  <si>
    <t>(206) 763-3117</t>
  </si>
  <si>
    <t>glabelle@PacWestMachinery.com</t>
  </si>
  <si>
    <t>(800) 935-5933</t>
  </si>
  <si>
    <t>CE0000001277</t>
  </si>
  <si>
    <t>6D7A9409-A502-9441-954C-A7D78711F85D</t>
  </si>
  <si>
    <t>PacWest Machinery LLC - Portland</t>
  </si>
  <si>
    <t>19255 NE Sandy Blvd.</t>
  </si>
  <si>
    <t>Portland</t>
  </si>
  <si>
    <t>OU=PacWest Machinery LLC - Portland,OU=PacWest Machinery LLC,OU=North America,OU=Enterprise,OU=VCE,OU=VeBiz2CustomArea,OU=AppPartition,O=ExtranetApps</t>
  </si>
  <si>
    <t>(503) 252-1769</t>
  </si>
  <si>
    <t>(800) 929-5933</t>
  </si>
  <si>
    <t>CE0000001889</t>
  </si>
  <si>
    <t>DC572727-2005-112E-5BDC-013740B2A5C0</t>
  </si>
  <si>
    <t>PacWest Machinery LLC - Spokane</t>
  </si>
  <si>
    <t>4030 E. Trent Avenue</t>
  </si>
  <si>
    <t>Spokane</t>
  </si>
  <si>
    <t>John Cushman</t>
  </si>
  <si>
    <t>OU=PacWest Machinery LLC - Spokane,OU=PacWest Machinery LLC,OU=North America,OU=Enterprise,OU=VCE,OU=VeBiz2CustomArea,OU=AppPartition,O=ExtranetApps</t>
  </si>
  <si>
    <t>(509) 534-5286</t>
  </si>
  <si>
    <t>jcushman@PacWestMachinery.com</t>
  </si>
  <si>
    <t>(800) 938-5933</t>
  </si>
  <si>
    <t>2081A8E3-E101-412B-0762-6455AB68E184</t>
  </si>
  <si>
    <t>Pakistan.</t>
  </si>
  <si>
    <t>PK</t>
  </si>
  <si>
    <t>Pakistan</t>
  </si>
  <si>
    <t>OU=Pakistan.,OU=Middle East,OU=Int AB,OU=EMEA,OU=Enterprise,OU=VCE,OU=VeBiz2CustomArea,OU=AppPartition,O=ExtranetApps</t>
  </si>
  <si>
    <t>93FDA1D1-DDC7-448A-10F1-667A715FA20A</t>
  </si>
  <si>
    <t>PAL Infrastructure Solutions</t>
  </si>
  <si>
    <t>B.S Tower, 1st Floor, AKS Colony Patiala Road, Zirakpur</t>
  </si>
  <si>
    <t>Mohali</t>
  </si>
  <si>
    <t>Nishanth Luthra</t>
  </si>
  <si>
    <t>OU=PAL Infrastructure Solutions,OU=Volvo India Private Limited,OU=APAC,OU=Enterprise,OU=VCE,OU=VeBiz2CustomArea,OU=AppPartition,O=ExtranetApps</t>
  </si>
  <si>
    <t>CD7FB7DE-1623-8C26-BBFE-3AFF689ED66C</t>
  </si>
  <si>
    <t>Paramount Transport</t>
  </si>
  <si>
    <t>TT</t>
  </si>
  <si>
    <t>Trinidad and Tobago</t>
  </si>
  <si>
    <t>44 Maharaj Street</t>
  </si>
  <si>
    <t>Box 4 San Fernando</t>
  </si>
  <si>
    <t>Marabella Trinidad</t>
  </si>
  <si>
    <t>OU=Paramount Transport,OU=Latin America,OU=Enterprise,OU=VCE,OU=VeBiz2CustomArea,OU=AppPartition,O=ExtranetApps</t>
  </si>
  <si>
    <t>ian@paramounttransport.com</t>
  </si>
  <si>
    <t>1 868 653 3802</t>
  </si>
  <si>
    <t>www.paramounttransport.com</t>
  </si>
  <si>
    <t>CE0000000586</t>
  </si>
  <si>
    <t>709B66D0-7923-A5A1-0A2F-071453B18098</t>
  </si>
  <si>
    <t>Paraná Maquinarias</t>
  </si>
  <si>
    <t>Av. Eva Perón 9501</t>
  </si>
  <si>
    <t>Rosário</t>
  </si>
  <si>
    <t>OU=Paraná Maquinarias,OU=Escandinavia Del Plata SA,OU=Latin America,OU=Enterprise,OU=VCE,OU=VeBiz2CustomArea,OU=AppPartition,O=ExtranetApps</t>
  </si>
  <si>
    <t>54 341 451 2600</t>
  </si>
  <si>
    <t>CE0000000061</t>
  </si>
  <si>
    <t>10B7AEA3-F1D9-B8AE-C18A-D4433B9056CD</t>
  </si>
  <si>
    <t>Parsian Pishro Sanat</t>
  </si>
  <si>
    <t>No. 25, Zagros Avenue, Argentine Squere</t>
  </si>
  <si>
    <t>Tehran</t>
  </si>
  <si>
    <t>IR607569</t>
  </si>
  <si>
    <t>Behzad Fatemi</t>
  </si>
  <si>
    <t>TEHRAN</t>
  </si>
  <si>
    <t>OU=Parsian Pishro Sanat,OU=Iran,OU=Middle East,OU=Int AB,OU=EMEA,OU=Enterprise,OU=VCE,OU=VeBiz2CustomArea,OU=AppPartition,O=ExtranetApps</t>
  </si>
  <si>
    <t>+98 21 88 87 82 61</t>
  </si>
  <si>
    <t>info@parsianind.com</t>
  </si>
  <si>
    <t>+98 21 88 77 44 99</t>
  </si>
  <si>
    <t>B012D456-F994-1B9C-E786-E08F6DCBE343</t>
  </si>
  <si>
    <t>Parts Department</t>
  </si>
  <si>
    <t>OU=Parts Department,OU=Customer Solutions,OU=Global Organization,OU=Enterprise,OU=VCE,OU=VeBiz2CustomArea,OU=AppPartition,O=ExtranetApps</t>
  </si>
  <si>
    <t>CE0000000323</t>
  </si>
  <si>
    <t>D5DFA476-A148-4F51-9C1E-7EE0DE4E8C9F</t>
  </si>
  <si>
    <t>Pat O Donnell and Co</t>
  </si>
  <si>
    <t>CALIFORNIA HEIGHTS, CHAPELIZOD</t>
  </si>
  <si>
    <t>D.20</t>
  </si>
  <si>
    <t>Dublin 20</t>
  </si>
  <si>
    <t>IE900003</t>
  </si>
  <si>
    <t>OU=Pat O Donnell and Co,OU=Europe,OU=EMEA,OU=Enterprise,OU=VCE,OU=VeBiz2CustomArea,OU=AppPartition,O=ExtranetApps</t>
  </si>
  <si>
    <t>+353 1 616 6711</t>
  </si>
  <si>
    <t>info@patodonnell.com</t>
  </si>
  <si>
    <t>+353 1 616 1000</t>
  </si>
  <si>
    <t>http://volvo.com/dealers/en-gb/patodonnell/</t>
  </si>
  <si>
    <t>BA661A9E-500C-4FA9-A9A2-97323EF3330A</t>
  </si>
  <si>
    <t>Pat O Donnell and Co - Cork</t>
  </si>
  <si>
    <t>Sallybrook, Glanmire</t>
  </si>
  <si>
    <t>Cork</t>
  </si>
  <si>
    <t>CORK</t>
  </si>
  <si>
    <t>OU=Pat O Donnell and Co - Cork,OU=Pat O Donnell and Co,OU=Europe,OU=EMEA,OU=Enterprise,OU=VCE,OU=VeBiz2CustomArea,OU=AppPartition,O=ExtranetApps</t>
  </si>
  <si>
    <t>00353 21 482 1540</t>
  </si>
  <si>
    <t>cork@patodonnell.com</t>
  </si>
  <si>
    <t>00353 21 482 1288</t>
  </si>
  <si>
    <t>4B4F50CD-C832-4C02-B1B3-32337DF53109</t>
  </si>
  <si>
    <t>Pat O Donnell and Co - Dublin</t>
  </si>
  <si>
    <t>California Heights, Chepelizod</t>
  </si>
  <si>
    <t>Dublin</t>
  </si>
  <si>
    <t>DUBLIN</t>
  </si>
  <si>
    <t>OU=Pat O Donnell and Co - Dublin,OU=Pat O Donnell and Co,OU=Europe,OU=EMEA,OU=Enterprise,OU=VCE,OU=VeBiz2CustomArea,OU=AppPartition,O=ExtranetApps</t>
  </si>
  <si>
    <t>00353 1 616 6711</t>
  </si>
  <si>
    <t>00353 1 616 1000</t>
  </si>
  <si>
    <t>1E7A69E6-BCAC-4A8A-A7B7-310E6115D9DA</t>
  </si>
  <si>
    <t>Pat O Donnell and Co - Galway</t>
  </si>
  <si>
    <t>Carnmore West, Oranmore</t>
  </si>
  <si>
    <t>Oranmore</t>
  </si>
  <si>
    <t>GALWAY</t>
  </si>
  <si>
    <t>OU=Pat O Donnell and Co - Galway,OU=Pat O Donnell and Co,OU=Europe,OU=EMEA,OU=Enterprise,OU=VCE,OU=VeBiz2CustomArea,OU=AppPartition,O=ExtranetApps</t>
  </si>
  <si>
    <t>00353 91 790 722</t>
  </si>
  <si>
    <t>galway@patodonnell.com</t>
  </si>
  <si>
    <t>CE0000001275</t>
  </si>
  <si>
    <t>45F363EA-5397-4EED-AF6F-5AA47A5B9962</t>
  </si>
  <si>
    <t>Pat O Donnell and Co - Portadown</t>
  </si>
  <si>
    <t>Seagoe Industrial Area,</t>
  </si>
  <si>
    <t>BT63 5QE</t>
  </si>
  <si>
    <t>Portadown</t>
  </si>
  <si>
    <t>ARMAGH</t>
  </si>
  <si>
    <t>OU=Pat O Donnell and Co - Portadown,OU=Pat O Donnell and Co,OU=Europe,OU=EMEA,OU=Enterprise,OU=VCE,OU=VeBiz2CustomArea,OU=AppPartition,O=ExtranetApps</t>
  </si>
  <si>
    <t>0044 1762 35 02 67</t>
  </si>
  <si>
    <t>portadown@patodonnell.com</t>
  </si>
  <si>
    <t>0044 1762 33 72 22</t>
  </si>
  <si>
    <t>CE0000001332</t>
  </si>
  <si>
    <t>2B6C51CB-551B-4B1B-BA6B-F92066AF0510</t>
  </si>
  <si>
    <t>PAYANT MTP</t>
  </si>
  <si>
    <t>8, rue Ampere</t>
  </si>
  <si>
    <t>Chassieu</t>
  </si>
  <si>
    <t>FR900013</t>
  </si>
  <si>
    <t>OU=PAYANT MTP,OU=Volvo Construction Equipment Europe SAS - Dealer HQ,OU=Europe,OU=EMEA,OU=Enterprise,OU=VCE,OU=VeBiz2CustomArea,OU=AppPartition,O=ExtranetApps</t>
  </si>
  <si>
    <t>0033 (0) 478 40 16 12</t>
  </si>
  <si>
    <t>0033 (0) 478 40 12 91</t>
  </si>
  <si>
    <t>CE0000001980</t>
  </si>
  <si>
    <t>D27DF285-1FE9-61EC-7F4B-6939A142EE06</t>
  </si>
  <si>
    <t>PAYANT PACA</t>
  </si>
  <si>
    <t>ZI LES MILLES 75 RUE MARCELLIN BERTHELOT</t>
  </si>
  <si>
    <t>AIX EN PROVENCE</t>
  </si>
  <si>
    <t>Articulated Haulers|Compact Equipment|Compact Excavators|Compact Wheel Loaders|Crawler Excavators|Large Asphalt Compactors|Large Soil Compactors|Motor Graders|Small Asphalt Compactors|Small Soil Compactors|Wheel Loaders|Wheeled Excavators</t>
  </si>
  <si>
    <t>OU=PAYANT PACA,OU=Volvo Construction Equipment Europe SAS - Dealer HQ,OU=Europe,OU=EMEA,OU=Enterprise,OU=VCE,OU=VeBiz2CustomArea,OU=AppPartition,O=ExtranetApps</t>
  </si>
  <si>
    <t>+33 4 42 67 47 71</t>
  </si>
  <si>
    <t>49E04229-1F67-5C73-7F93-6F123A886AF7</t>
  </si>
  <si>
    <t>PDC</t>
  </si>
  <si>
    <t>OU=PDC,OU=Ascendum Turkey,OU=Turkey,OU=Middle East,OU=Int AB,OU=EMEA,OU=Enterprise,OU=VCE,OU=VeBiz2CustomArea,OU=AppPartition,O=ExtranetApps</t>
  </si>
  <si>
    <t>216 581 44 00</t>
  </si>
  <si>
    <t>0D777DFF-1B09-4305-A673-6C6B844DE90F</t>
  </si>
  <si>
    <t>PEAB - Forslov</t>
  </si>
  <si>
    <t>Margretetorpsvägen</t>
  </si>
  <si>
    <t>260 92</t>
  </si>
  <si>
    <t>Forslov</t>
  </si>
  <si>
    <t>FORSLOV</t>
  </si>
  <si>
    <t>OU=PEAB - Forslov,OU=Swecon Anlaggningsmaskiner AB,OU=Europe,OU=EMEA,OU=Enterprise,OU=VCE,OU=VeBiz2CustomArea,OU=AppPartition,O=ExtranetApps</t>
  </si>
  <si>
    <t>2CBF8055-64D8-43C8-828C-B0B00241DA82</t>
  </si>
  <si>
    <t>PEAB - Orkelljunga</t>
  </si>
  <si>
    <t>Box 133</t>
  </si>
  <si>
    <t>286 22</t>
  </si>
  <si>
    <t>Orkelljunga</t>
  </si>
  <si>
    <t>ORKELLJUNGA</t>
  </si>
  <si>
    <t>OU=PEAB - Orkelljunga,OU=Swecon Anlaggningsmaskiner AB,OU=Europe,OU=EMEA,OU=Enterprise,OU=VCE,OU=VeBiz2CustomArea,OU=AppPartition,O=ExtranetApps</t>
  </si>
  <si>
    <t>CE0000000548</t>
  </si>
  <si>
    <t>AFCEADAE-D612-6694-0AEE-EC3C2FFF84ED</t>
  </si>
  <si>
    <t>Penn-Jersey Machinery</t>
  </si>
  <si>
    <t>120 Gordon Drive</t>
  </si>
  <si>
    <t>Lionville</t>
  </si>
  <si>
    <t>OU=Penn-Jersey Machinery,OU=North America,OU=Enterprise,OU=VCE,OU=VeBiz2CustomArea,OU=AppPartition,O=ExtranetApps</t>
  </si>
  <si>
    <t>610-594-0829</t>
  </si>
  <si>
    <t>610-363-9200</t>
  </si>
  <si>
    <t>http://www.pennjerseymachinery.com</t>
  </si>
  <si>
    <t>CE0000001586</t>
  </si>
  <si>
    <t>99996BAA-6320-4605-BEF4-16002469DFD4</t>
  </si>
  <si>
    <t>Penn-Jersey Machinery - Deptford</t>
  </si>
  <si>
    <t>1330 Hurfville Road</t>
  </si>
  <si>
    <t>Deptford</t>
  </si>
  <si>
    <t>NJ</t>
  </si>
  <si>
    <t>OU=Penn-Jersey Machinery - Deptford,OU=Penn-Jersey Machinery,OU=North America,OU=Enterprise,OU=VCE,OU=VeBiz2CustomArea,OU=AppPartition,O=ExtranetApps</t>
  </si>
  <si>
    <t>856-227-0046</t>
  </si>
  <si>
    <t>856-227-6400</t>
  </si>
  <si>
    <t>http://www.pjmvolvo.com</t>
  </si>
  <si>
    <t>CE0000000530</t>
  </si>
  <si>
    <t>4BAE5E4D-87D3-DE16-FF92-D343498EE553</t>
  </si>
  <si>
    <t>Penn-Jersey Machinery - Flemington</t>
  </si>
  <si>
    <t>333 Cedar Avenue</t>
  </si>
  <si>
    <t>Middlesex</t>
  </si>
  <si>
    <t>Penn-Jersey Machinery - Middlesex</t>
  </si>
  <si>
    <t>OU=Penn-Jersey Machinery - Flemington,OU=Penn-Jersey Machinery,OU=North America,OU=Enterprise,OU=VCE,OU=VeBiz2CustomArea,OU=AppPartition,O=ExtranetApps</t>
  </si>
  <si>
    <t>908-218-1959</t>
  </si>
  <si>
    <t>908-218-1919</t>
  </si>
  <si>
    <t>3E05EFC0-8CF4-4C58-96BF-74AB37FAC30C</t>
  </si>
  <si>
    <t>Penn-Jersey Machinery - Lionville</t>
  </si>
  <si>
    <t>OU=Penn-Jersey Machinery - Lionville,OU=Penn-Jersey Machinery,OU=North America,OU=Enterprise,OU=VCE,OU=VeBiz2CustomArea,OU=AppPartition,O=ExtranetApps</t>
  </si>
  <si>
    <t>CE0000000577</t>
  </si>
  <si>
    <t>99FB0180-4A73-1E7D-6417-B47D98150ACF</t>
  </si>
  <si>
    <t>Penn-Jersey Machinery - Staten Island</t>
  </si>
  <si>
    <t>20 Kinsey Place</t>
  </si>
  <si>
    <t>Staten Island</t>
  </si>
  <si>
    <t>OU=Penn-Jersey Machinery - Staten Island,OU=Penn-Jersey Machinery,OU=North America,OU=Enterprise,OU=VCE,OU=VeBiz2CustomArea,OU=AppPartition,O=ExtranetApps</t>
  </si>
  <si>
    <t>(718) 448-2443</t>
  </si>
  <si>
    <t>(718) 448-2444</t>
  </si>
  <si>
    <t>6F70071F-7F22-48BA-B1D4-F598AC222F09</t>
  </si>
  <si>
    <t>Perkins Engines Company Limited</t>
  </si>
  <si>
    <t>Frank Perkins Way</t>
  </si>
  <si>
    <t>M44 5PP</t>
  </si>
  <si>
    <t>MANCHESTER</t>
  </si>
  <si>
    <t>OU=Perkins Engines Company Limited,OU=Renovators,OU=Europe,OU=EMEA,OU=Enterprise,OU=VCE,OU=VeBiz2CustomArea,OU=AppPartition,O=ExtranetApps</t>
  </si>
  <si>
    <t>0044 1617 765 160</t>
  </si>
  <si>
    <t>529FF1FA-A10B-C4ED-251F-EEA73963BBEF</t>
  </si>
  <si>
    <t>Peter Kiewit Son Inc</t>
  </si>
  <si>
    <t>Kiewit Plaza</t>
  </si>
  <si>
    <t>Omaha</t>
  </si>
  <si>
    <t>NE</t>
  </si>
  <si>
    <t>OU=Peter Kiewit Son Inc,OU=National Accounts,OU=Enterprise,OU=VCE,OU=VeBiz2CustomArea,OU=AppPartition,O=ExtranetApps</t>
  </si>
  <si>
    <t>5AD35887-33B5-0CD0-A087-3B91A80999C1</t>
  </si>
  <si>
    <t>PF Dalibor Bogdan</t>
  </si>
  <si>
    <t>Timisoara, Str. Recoltei, Nr. 12, Bl. E11, Ap. 4</t>
  </si>
  <si>
    <t>Timisoara</t>
  </si>
  <si>
    <t>OU=PF Dalibor Bogdan,OU=Ascendum Machinery SRL,OU=Ascendum Baumaschinen osterreich GmbH - Headquarters,OU=Europe,OU=EMEA,OU=Enterprise,OU=VCE,OU=VeBiz2CustomArea,OU=AppPartition,O=ExtranetApps</t>
  </si>
  <si>
    <t>004072 6746 553</t>
  </si>
  <si>
    <t>41744371-741D-178C-E142-22610663F548</t>
  </si>
  <si>
    <t>Picabuey SRL</t>
  </si>
  <si>
    <t>Av Paraguay, 2880</t>
  </si>
  <si>
    <t>OU=Picabuey SRL,OU=Escandinavia Del Plata SA,OU=Latin America,OU=Enterprise,OU=VCE,OU=VeBiz2CustomArea,OU=AppPartition,O=ExtranetApps</t>
  </si>
  <si>
    <t>54 387 427 0404</t>
  </si>
  <si>
    <t>296BD273-2552-D3D8-B2CB-163C9E5DB08F</t>
  </si>
  <si>
    <t>Pipelays</t>
  </si>
  <si>
    <t>US900092</t>
  </si>
  <si>
    <t>OU=Pipelays,OU=National Accounts,OU=Enterprise,OU=VCE,OU=VeBiz2CustomArea,OU=AppPartition,O=ExtranetApps</t>
  </si>
  <si>
    <t>9B5E90C0-D548-3807-39F5-3257784F7B9D</t>
  </si>
  <si>
    <t>Pixel Interactive</t>
  </si>
  <si>
    <t>30 Bukit Batok St. 21, #10-01</t>
  </si>
  <si>
    <t>OU=Pixel Interactive,OU=Volvo East Asia Pte Ltd,OU=APAC,OU=Enterprise,OU=VCE,OU=VeBiz2CustomArea,OU=AppPartition,O=ExtranetApps</t>
  </si>
  <si>
    <t>CE0000001052</t>
  </si>
  <si>
    <t>48899C45-DC80-CC6D-10E2-F4A0AEF8E6CD</t>
  </si>
  <si>
    <t>Plant and Engineering Services Ltd - Exeter</t>
  </si>
  <si>
    <t>Beare</t>
  </si>
  <si>
    <t>EX5 3JX</t>
  </si>
  <si>
    <t>Exeter</t>
  </si>
  <si>
    <t>GB900023</t>
  </si>
  <si>
    <t>OU=Plant and Engineering Services Ltd - Exeter,OU=SMT GB,OU=Europe,OU=EMEA,OU=Enterprise,OU=VCE,OU=VeBiz2CustomArea,OU=AppPartition,O=ExtranetApps</t>
  </si>
  <si>
    <t>01392 881986</t>
  </si>
  <si>
    <t>sales@pesplant.co.uk</t>
  </si>
  <si>
    <t>01392 882220</t>
  </si>
  <si>
    <t>http://www.pesplant.co.uk</t>
  </si>
  <si>
    <t>5721BCBE-2FDB-CEE4-2E69-64120491ABA7</t>
  </si>
  <si>
    <t>Plant and Engineering Services Ltd - Southampton</t>
  </si>
  <si>
    <t>Locks Farm ,  Dibden,</t>
  </si>
  <si>
    <t>SO45 5TD</t>
  </si>
  <si>
    <t>Southampton</t>
  </si>
  <si>
    <t>OU=Plant and Engineering Services Ltd - Southampton,OU=SMT GB,OU=Europe,OU=EMEA,OU=Enterprise,OU=VCE,OU=VeBiz2CustomArea,OU=AppPartition,O=ExtranetApps</t>
  </si>
  <si>
    <t>07771 635779</t>
  </si>
  <si>
    <t>95F959BD-A961-14D9-AB6B-952F2190A3D9</t>
  </si>
  <si>
    <t>Pohang Samsung Center</t>
  </si>
  <si>
    <t>326 OCHENLI, YEONILEUM, NAMGU, POHANG CITY, KYUNGBUK,790-884</t>
  </si>
  <si>
    <t>790-884</t>
  </si>
  <si>
    <t>Pohang</t>
  </si>
  <si>
    <t>OU=Pohang Samsung Center,OU=Hub Korea Parts,OU=HUB KOREA,OU=Volvo Construction Equipment Korea Ltd,OU=APAC,OU=Enterprise,OU=VCE,OU=VeBiz2CustomArea,OU=AppPartition,O=ExtranetApps</t>
  </si>
  <si>
    <t>volvo0823@paran.com</t>
  </si>
  <si>
    <t>+82 54 285 0010</t>
  </si>
  <si>
    <t>1B6C0003-98A4-0B8D-ECF0-B7A93DF69F38</t>
  </si>
  <si>
    <t>Pollu-Tech Engineering - Joda - Barbil</t>
  </si>
  <si>
    <t>M/s Pollu-Tech Engineering, Near Banaikala Post Office,</t>
  </si>
  <si>
    <t>Keonjhar</t>
  </si>
  <si>
    <t>IN900018</t>
  </si>
  <si>
    <t>Narendra - +91 94370 72669; Prabodh Kar-+91 94370 69667; K.R.Anasari - +91 94370 49763</t>
  </si>
  <si>
    <t>OU=Pollu-Tech Engineering - Joda - Barbil,OU=Pollutech Engineering,OU=Volvo India Private Limited,OU=APAC,OU=Enterprise,OU=VCE,OU=VeBiz2CustomArea,OU=AppPartition,O=ExtranetApps</t>
  </si>
  <si>
    <t>+91 6767 272144</t>
  </si>
  <si>
    <t>http://www.pollutech.in</t>
  </si>
  <si>
    <t>CE0000000219</t>
  </si>
  <si>
    <t>F79320A3-B0B1-4D06-8F88-2762284482EF</t>
  </si>
  <si>
    <t>Pollutech Engineering</t>
  </si>
  <si>
    <t>S-3/18, Sector A, Zone B</t>
  </si>
  <si>
    <t>Bhubaneshwar</t>
  </si>
  <si>
    <t>IN900017</t>
  </si>
  <si>
    <t>OU=Pollutech Engineering,OU=Volvo India Private Limited,OU=APAC,OU=Enterprise,OU=VCE,OU=VeBiz2CustomArea,OU=AppPartition,O=ExtranetApps</t>
  </si>
  <si>
    <t>contactus@pollutech.in</t>
  </si>
  <si>
    <t>2C4275B2-A555-4607-1B6C-9770BFD2E59F</t>
  </si>
  <si>
    <t>Pollutech Engineering - Rayagada</t>
  </si>
  <si>
    <t>House No. 13-15-769, Gandhi Nagar, 1st Lane (Near Telephone Exchange)</t>
  </si>
  <si>
    <t>Rayagada</t>
  </si>
  <si>
    <t>OU=Pollutech Engineering - Rayagada,OU=Pollutech Engineering,OU=Volvo India Private Limited,OU=APAC,OU=Enterprise,OU=VCE,OU=VeBiz2CustomArea,OU=AppPartition,O=ExtranetApps</t>
  </si>
  <si>
    <t>+91 9437568777</t>
  </si>
  <si>
    <t>748F3E7C-8603-FBFD-FED5-8F205FCD507A</t>
  </si>
  <si>
    <t>Pollutech Engineering - Sambalpur</t>
  </si>
  <si>
    <t>C/o Brundaban Mohanty, House No-640, Ward No.27</t>
  </si>
  <si>
    <t>Sambalpur</t>
  </si>
  <si>
    <t>Brundaban Mohanty</t>
  </si>
  <si>
    <t>OU=Pollutech Engineering - Sambalpur,OU=Pollutech Engineering,OU=Volvo India Private Limited,OU=APAC,OU=Enterprise,OU=VCE,OU=VeBiz2CustomArea,OU=AppPartition,O=ExtranetApps</t>
  </si>
  <si>
    <t>746942F9-6B54-B052-5FC0-D67BE2826182</t>
  </si>
  <si>
    <t>Pollutech Engineering - Talcher</t>
  </si>
  <si>
    <t>House No. 5, Nijigarh, ITI Road, Baghuabol, Near Mining Hostel, Hatatota</t>
  </si>
  <si>
    <t>Talcher</t>
  </si>
  <si>
    <t>OU=Pollutech Engineering - Talcher,OU=Pollutech Engineering,OU=Volvo India Private Limited,OU=APAC,OU=Enterprise,OU=VCE,OU=VeBiz2CustomArea,OU=AppPartition,O=ExtranetApps</t>
  </si>
  <si>
    <t>(06760) 240010</t>
  </si>
  <si>
    <t>14090EEF-ECFB-6C31-E0F1-ED092E148C03</t>
  </si>
  <si>
    <t>Porto-CMS</t>
  </si>
  <si>
    <t>Rua da Telheira, S.Martinho D'Alem - Apartado 58</t>
  </si>
  <si>
    <t>4406-901</t>
  </si>
  <si>
    <t>Vila Nova de Gaia</t>
  </si>
  <si>
    <t>OU=Porto-CMS,OU=ASCENDUM Máquinas - Porto,OU=ASCENDUM Máquinas,OU=Europe,OU=EMEA,OU=Enterprise,OU=VCE,OU=VeBiz2CustomArea,OU=AppPartition,O=ExtranetApps</t>
  </si>
  <si>
    <t>CE0000002071</t>
  </si>
  <si>
    <t>ECF78E66-E287-FAB2-1022-B1152533D681</t>
  </si>
  <si>
    <t>POSSETTI S.r.l. - Solo Assistenza</t>
  </si>
  <si>
    <t>VIA SEMPIONE, 211</t>
  </si>
  <si>
    <t>CREVOLADOSSOLA (VB)</t>
  </si>
  <si>
    <t>MASSIMO POSSETTI</t>
  </si>
  <si>
    <t>OU=POSSETTI S.r.l. - Solo Assistenza,OU=VOLVO CE ITALIA S.p.A.,OU=Europe,OU=EMEA,OU=Enterprise,OU=VCE,OU=VeBiz2CustomArea,OU=AppPartition,O=ExtranetApps</t>
  </si>
  <si>
    <t>0324 238049</t>
  </si>
  <si>
    <t>possettisrl@tiscali.it</t>
  </si>
  <si>
    <t>0324 33190</t>
  </si>
  <si>
    <t>http://www.volvoce.com/dealers/it-it/POSSETTI/</t>
  </si>
  <si>
    <t>CE0000001642</t>
  </si>
  <si>
    <t>CA90D774-05CE-4EE4-BAFC-E23202EA71AC</t>
  </si>
  <si>
    <t>Power Equipment Company</t>
  </si>
  <si>
    <t>500 East 62nd Avenue</t>
  </si>
  <si>
    <t>Denver</t>
  </si>
  <si>
    <t>US000031</t>
  </si>
  <si>
    <t>OU=Power Equipment Company,OU=North America,OU=Enterprise,OU=VCE,OU=VeBiz2CustomArea,OU=AppPartition,O=ExtranetApps</t>
  </si>
  <si>
    <t>303-288-6809</t>
  </si>
  <si>
    <t>rmatz@power-equip.com</t>
  </si>
  <si>
    <t>303-288-6801</t>
  </si>
  <si>
    <t>https://power-equip.com/</t>
  </si>
  <si>
    <t>CE0000000451</t>
  </si>
  <si>
    <t>53B5DF5A-0F17-4FD6-9AB8-40436475BF43</t>
  </si>
  <si>
    <t>Power Equipment Company - Colorado Springs</t>
  </si>
  <si>
    <t>2940 East Las Vegas Street</t>
  </si>
  <si>
    <t>Colorado Springs</t>
  </si>
  <si>
    <t>OU=Power Equipment Company - Colorado Springs,OU=Power Equipment Company,OU=North America,OU=Enterprise,OU=VCE,OU=VeBiz2CustomArea,OU=AppPartition,O=ExtranetApps</t>
  </si>
  <si>
    <t>719-390-9604</t>
  </si>
  <si>
    <t>dcorley@power-equip.com</t>
  </si>
  <si>
    <t>719-392-1155</t>
  </si>
  <si>
    <t>8E8C08FD-59F5-460B-BE14-A1267478A760</t>
  </si>
  <si>
    <t>Power Equipment Company - Denver</t>
  </si>
  <si>
    <t>OU=Power Equipment Company - Denver,OU=Power Equipment Company,OU=North America,OU=Enterprise,OU=VCE,OU=VeBiz2CustomArea,OU=AppPartition,O=ExtranetApps</t>
  </si>
  <si>
    <t>rduncan@power-equip.com</t>
  </si>
  <si>
    <t>CE0000000639</t>
  </si>
  <si>
    <t>0147C2F1-24E5-46BD-A6D1-7807190A80CB</t>
  </si>
  <si>
    <t>Power Equipment Company - Grand Junction</t>
  </si>
  <si>
    <t>2329 River Road</t>
  </si>
  <si>
    <t>Grand Junction</t>
  </si>
  <si>
    <t>OU=Power Equipment Company - Grand Junction,OU=Power Equipment Company,OU=North America,OU=Enterprise,OU=VCE,OU=VeBiz2CustomArea,OU=AppPartition,O=ExtranetApps</t>
  </si>
  <si>
    <t>970-243-0726</t>
  </si>
  <si>
    <t>970-243-0722</t>
  </si>
  <si>
    <t>CE0000000764</t>
  </si>
  <si>
    <t>1C1D4BB4-7E6E-685E-C2D7-6F5E7F6449AF</t>
  </si>
  <si>
    <t>Power Equipment Company - Johnstown</t>
  </si>
  <si>
    <t>8806 US 34</t>
  </si>
  <si>
    <t>Johnstown</t>
  </si>
  <si>
    <t>OU=Power Equipment Company - Johnstown,OU=Power Equipment Company,OU=North America,OU=Enterprise,OU=VCE,OU=VeBiz2CustomArea,OU=AppPartition,O=ExtranetApps</t>
  </si>
  <si>
    <t>165A7560-C126-2D26-DF2A-9A57C1C17A8A</t>
  </si>
  <si>
    <t>Product Maintenance</t>
  </si>
  <si>
    <t>OU=Product Maintenance,OU=Product Support,OU=Global Organization,OU=Enterprise,OU=VCE,OU=VeBiz2CustomArea,OU=AppPartition,O=ExtranetApps</t>
  </si>
  <si>
    <t>4C7F80E1-C365-9D7F-8961-DB994A09646F</t>
  </si>
  <si>
    <t>Product Support</t>
  </si>
  <si>
    <t>OU=Product Support,OU=Global Organization,OU=Enterprise,OU=VCE,OU=VeBiz2CustomArea,OU=AppPartition,O=ExtranetApps</t>
  </si>
  <si>
    <t>CE0000001899</t>
  </si>
  <si>
    <t>548CEE2E-558E-8AEF-6799-0725239E1CA1</t>
  </si>
  <si>
    <t>PROGETTO CERVETTI S.r.l.</t>
  </si>
  <si>
    <t>Via Zaffiro 1/3</t>
  </si>
  <si>
    <t>Grosseto</t>
  </si>
  <si>
    <t>OU=PROGETTO CERVETTI S.r.l.,OU=VOLVO CE ITALIA S.p.A.,OU=Europe,OU=EMEA,OU=Enterprise,OU=VCE,OU=VeBiz2CustomArea,OU=AppPartition,O=ExtranetApps</t>
  </si>
  <si>
    <t>0564 462098</t>
  </si>
  <si>
    <t>info@cervettitractor.it</t>
  </si>
  <si>
    <t>0564 462089/90</t>
  </si>
  <si>
    <t>4390E8A3-A60D-62B6-66C3-0109922762DB</t>
  </si>
  <si>
    <t>PROGETTO CERVETTI S.r.l. - Filiale Roselle</t>
  </si>
  <si>
    <t>Via Senese, Località  Canonica</t>
  </si>
  <si>
    <t>Roselle</t>
  </si>
  <si>
    <t>IT900034</t>
  </si>
  <si>
    <t>PROGETTO</t>
  </si>
  <si>
    <t>OU=PROGETTO CERVETTI S.r.l. - Filiale Roselle,OU=VOLVO CE ITALIA S.p.A.,OU=Europe,OU=EMEA,OU=Enterprise,OU=VCE,OU=VeBiz2CustomArea,OU=AppPartition,O=ExtranetApps</t>
  </si>
  <si>
    <t>0564 402372</t>
  </si>
  <si>
    <t>info@progettocave.com</t>
  </si>
  <si>
    <t>0564 462090</t>
  </si>
  <si>
    <t>2EACABF0-85D1-B4EB-7EA4-3F2A7E520DCC</t>
  </si>
  <si>
    <t>PSC Metals</t>
  </si>
  <si>
    <t>5875 Landerbrook Drive Suite 200</t>
  </si>
  <si>
    <t>Mayfield Heights</t>
  </si>
  <si>
    <t>OU=PSC Metals,OU=National Accounts,OU=Enterprise,OU=VCE,OU=VeBiz2CustomArea,OU=AppPartition,O=ExtranetApps</t>
  </si>
  <si>
    <t>1-888-772-6385</t>
  </si>
  <si>
    <t>832E210D-767F-0F72-F7B6-D115B1CC048E</t>
  </si>
  <si>
    <t>PT Indotruck Utama - ITU Berau</t>
  </si>
  <si>
    <t>Indonesia</t>
  </si>
  <si>
    <t>Jl. Pulau Sambit No. 764 Tanjung Redeb, Berau</t>
  </si>
  <si>
    <t>Berau</t>
  </si>
  <si>
    <t>Crawler Excavators|Motor Graders</t>
  </si>
  <si>
    <t>OU=PT Indotruck Utama - ITU Berau,OU=PT. Indotruck Utama (Head Office),OU=Volvo Indonesia,OU=Volvo East Asia Pte Ltd,OU=APAC,OU=Enterprise,OU=VCE,OU=VeBiz2CustomArea,OU=AppPartition,O=ExtranetApps</t>
  </si>
  <si>
    <t>CE0000000036</t>
  </si>
  <si>
    <t>1BAB1262-1389-4190-8E6E-E878DA718609</t>
  </si>
  <si>
    <t>PT Intraco PentaTbk</t>
  </si>
  <si>
    <t>Jl. Raya Cakung Cilincing Km 3,5</t>
  </si>
  <si>
    <t>ID717159</t>
  </si>
  <si>
    <t>Jimmy Halim</t>
  </si>
  <si>
    <t>BALIKPAPAN AIR</t>
  </si>
  <si>
    <t>OU=PT Intraco PentaTbk,OU=Volvo Indonesia,OU=Volvo East Asia Pte Ltd,OU=APAC,OU=Enterprise,OU=VCE,OU=VeBiz2CustomArea,OU=AppPartition,O=ExtranetApps</t>
  </si>
  <si>
    <t>62 21 44830921</t>
  </si>
  <si>
    <t>corpsec@intracopenta.com</t>
  </si>
  <si>
    <t>62 21 4401408</t>
  </si>
  <si>
    <t>http://www.volvo.com/dealers/en-gb/inta/</t>
  </si>
  <si>
    <t>9F9D2608-958D-1B4E-223B-501219D43A30</t>
  </si>
  <si>
    <t>PT Intraco PentaTbk - INTA Bandung</t>
  </si>
  <si>
    <t>Jl. Terusan Kiara Condong No 44</t>
  </si>
  <si>
    <t>Bandung</t>
  </si>
  <si>
    <t>Muhartono</t>
  </si>
  <si>
    <t>OU=PT Intraco PentaTbk - INTA Bandung,OU=PT Intraco PentaTbk,OU=Volvo Indonesia,OU=Volvo East Asia Pte Ltd,OU=APAC,OU=Enterprise,OU=VCE,OU=VeBiz2CustomArea,OU=AppPartition,O=ExtranetApps</t>
  </si>
  <si>
    <t>(022) 7565383</t>
  </si>
  <si>
    <t>(022) 7566710, 7565383</t>
  </si>
  <si>
    <t>http://www.intracopenta.com</t>
  </si>
  <si>
    <t>54A81B6B-EE3E-EE08-7E9C-5D13E72FC815</t>
  </si>
  <si>
    <t>PT Intraco PentaTbk - INTA Banjarmasin</t>
  </si>
  <si>
    <t>Jl. Jend. A. Yani No. 9 (km 6), Kompleks Kencana</t>
  </si>
  <si>
    <t>Banjarmasin</t>
  </si>
  <si>
    <t xml:space="preserve">ID717159    </t>
  </si>
  <si>
    <t>Saptono</t>
  </si>
  <si>
    <t>OU=PT Intraco PentaTbk - INTA Banjarmasin,OU=PT Intraco PentaTbk,OU=Volvo Indonesia,OU=Volvo East Asia Pte Ltd,OU=APAC,OU=Enterprise,OU=VCE,OU=VeBiz2CustomArea,OU=AppPartition,O=ExtranetApps</t>
  </si>
  <si>
    <t>(0511) 256476</t>
  </si>
  <si>
    <t>intracobjm@telkom.net</t>
  </si>
  <si>
    <t>(0511) 252634, 256478</t>
  </si>
  <si>
    <t>FACB1087-A83E-A5C4-04E6-ABAF581091A6</t>
  </si>
  <si>
    <t>PT Intraco PentaTbk - INTA Bengkulu</t>
  </si>
  <si>
    <t>Jl. P. Natadirja No 110 (km 6,7)</t>
  </si>
  <si>
    <t>Bengkulu</t>
  </si>
  <si>
    <t>Anshori</t>
  </si>
  <si>
    <t>OU=PT Intraco PentaTbk - INTA Bengkulu,OU=PT Intraco PentaTbk,OU=Volvo Indonesia,OU=Volvo East Asia Pte Ltd,OU=APAC,OU=Enterprise,OU=VCE,OU=VeBiz2CustomArea,OU=AppPartition,O=ExtranetApps</t>
  </si>
  <si>
    <t>(0736) 21916</t>
  </si>
  <si>
    <t>(0736) 24878, 21411</t>
  </si>
  <si>
    <t>AEA48B42-AC1D-B591-0DFC-B8A84E469F40</t>
  </si>
  <si>
    <t>PT Intraco PentaTbk - INTA Biak</t>
  </si>
  <si>
    <t>Jl. Moh. Yamin No. 54, Biak</t>
  </si>
  <si>
    <t>Irian Jaya</t>
  </si>
  <si>
    <t>Romy</t>
  </si>
  <si>
    <t>OU=PT Intraco PentaTbk - INTA Biak,OU=PT Intraco PentaTbk,OU=Volvo Indonesia,OU=Volvo East Asia Pte Ltd,OU=APAC,OU=Enterprise,OU=VCE,OU=VeBiz2CustomArea,OU=AppPartition,O=ExtranetApps</t>
  </si>
  <si>
    <t>(0981) 22108</t>
  </si>
  <si>
    <t>(0981) 21157</t>
  </si>
  <si>
    <t>097162A3-F063-3D73-4CFD-7AE6E2261CA4</t>
  </si>
  <si>
    <t>PT Intraco PentaTbk - INTA Jambi</t>
  </si>
  <si>
    <t>Jl. Lingkar Barat IV/8, Simpang Rimbu</t>
  </si>
  <si>
    <t>Jambi</t>
  </si>
  <si>
    <t>Sukardi</t>
  </si>
  <si>
    <t>OU=PT Intraco PentaTbk - INTA Jambi,OU=PT Intraco PentaTbk,OU=Volvo Indonesia,OU=Volvo East Asia Pte Ltd,OU=APAC,OU=Enterprise,OU=VCE,OU=VeBiz2CustomArea,OU=AppPartition,O=ExtranetApps</t>
  </si>
  <si>
    <t>(0741) 580947</t>
  </si>
  <si>
    <t>(0741) 580948-49</t>
  </si>
  <si>
    <t>AD9D6B52-1BD2-2332-FC0B-4E5109AB5491</t>
  </si>
  <si>
    <t>PT Intraco PentaTbk - INTA Lampung</t>
  </si>
  <si>
    <t>Jl. Gatot Subroto No. 42</t>
  </si>
  <si>
    <t>Lampung</t>
  </si>
  <si>
    <t>Benny</t>
  </si>
  <si>
    <t>OU=PT Intraco PentaTbk - INTA Lampung,OU=PT Intraco PentaTbk,OU=Volvo Indonesia,OU=Volvo East Asia Pte Ltd,OU=APAC,OU=Enterprise,OU=VCE,OU=VeBiz2CustomArea,OU=AppPartition,O=ExtranetApps</t>
  </si>
  <si>
    <t>(0721) 252064</t>
  </si>
  <si>
    <t>6BAF59F2-3C27-B0B0-C342-BDCFBE2F4373</t>
  </si>
  <si>
    <t>PT Intraco PentaTbk - INTA Makassar</t>
  </si>
  <si>
    <t>Jl. Urip Sumaharjo No. 68</t>
  </si>
  <si>
    <t>Makassar</t>
  </si>
  <si>
    <t>Sutrisno</t>
  </si>
  <si>
    <t>OU=PT Intraco PentaTbk - INTA Makassar,OU=PT Intraco PentaTbk,OU=Volvo Indonesia,OU=Volvo East Asia Pte Ltd,OU=APAC,OU=Enterprise,OU=VCE,OU=VeBiz2CustomArea,OU=AppPartition,O=ExtranetApps</t>
  </si>
  <si>
    <t>(0411) 434035</t>
  </si>
  <si>
    <t>(0411) 442241</t>
  </si>
  <si>
    <t>5C166529-629E-B0A1-2C38-2FA8F1B08F12</t>
  </si>
  <si>
    <t>PT Intraco PentaTbk - INTA Manado</t>
  </si>
  <si>
    <t>Jl. A.A. Maramis Kiragih</t>
  </si>
  <si>
    <t>Kayuwatu Mapanget Manado</t>
  </si>
  <si>
    <t>Jennerson</t>
  </si>
  <si>
    <t>OU=PT Intraco PentaTbk - INTA Manado,OU=PT Intraco PentaTbk,OU=Volvo Indonesia,OU=Volvo East Asia Pte Ltd,OU=APAC,OU=Enterprise,OU=VCE,OU=VeBiz2CustomArea,OU=AppPartition,O=ExtranetApps</t>
  </si>
  <si>
    <t>(0431) 813734</t>
  </si>
  <si>
    <t>(0431) 813738, 811241</t>
  </si>
  <si>
    <t>7BBEFF23-9494-3F39-2184-A5DF88D7ABF4</t>
  </si>
  <si>
    <t>PT Intraco PentaTbk - INTA Manggar - Kalimantan</t>
  </si>
  <si>
    <t>Jl. Mulawarman No. 6 RT. 28/09, Batakan</t>
  </si>
  <si>
    <t>Balikpapan</t>
  </si>
  <si>
    <t>Aries</t>
  </si>
  <si>
    <t>OU=PT Intraco PentaTbk - INTA Manggar - Kalimantan,OU=PT Intraco PentaTbk,OU=Volvo Indonesia,OU=Volvo East Asia Pte Ltd,OU=APAC,OU=Enterprise,OU=VCE,OU=VeBiz2CustomArea,OU=AppPartition,O=ExtranetApps</t>
  </si>
  <si>
    <t>(0542) 770460</t>
  </si>
  <si>
    <t>ariesw@indo.net.id</t>
  </si>
  <si>
    <t>(0542) 770477</t>
  </si>
  <si>
    <t>6F589A7B-D857-B726-4D13-CFE80CD6CE47</t>
  </si>
  <si>
    <t>PT Intraco PentaTbk - INTA Padang</t>
  </si>
  <si>
    <t>Jl. Dr. Prof. Dr. Hamka No 78</t>
  </si>
  <si>
    <t>Padang</t>
  </si>
  <si>
    <t>Mirza</t>
  </si>
  <si>
    <t>OU=PT Intraco PentaTbk - INTA Padang,OU=PT Intraco PentaTbk,OU=Volvo Indonesia,OU=Volvo East Asia Pte Ltd,OU=APAC,OU=Enterprise,OU=VCE,OU=VeBiz2CustomArea,OU=AppPartition,O=ExtranetApps</t>
  </si>
  <si>
    <t>(0751) 55846</t>
  </si>
  <si>
    <t>D3C3ED81-095E-6D04-5A89-EFA064992408</t>
  </si>
  <si>
    <t>PT Intraco PentaTbk - INTA Pangkalan Bun</t>
  </si>
  <si>
    <t>Jl. Iskandar No. 12 RT/RW. 14, Kelurahan Madurejo</t>
  </si>
  <si>
    <t>Pangkalan BUN</t>
  </si>
  <si>
    <t>Joni</t>
  </si>
  <si>
    <t>OU=PT Intraco PentaTbk - INTA Pangkalan Bun,OU=PT Intraco PentaTbk,OU=Volvo Indonesia,OU=Volvo East Asia Pte Ltd,OU=APAC,OU=Enterprise,OU=VCE,OU=VeBiz2CustomArea,OU=AppPartition,O=ExtranetApps</t>
  </si>
  <si>
    <t>(0532) 24929</t>
  </si>
  <si>
    <t>(0532) 25291</t>
  </si>
  <si>
    <t>14EFAB2D-7815-385F-7407-86F33C1C8B16</t>
  </si>
  <si>
    <t>PT Intraco PentaTbk - INTA Pekanbaru</t>
  </si>
  <si>
    <t>Jl. Arengka Kav. 55 RT 003/010, Lebah Baru, Kec Tampan</t>
  </si>
  <si>
    <t>Pekanbaru</t>
  </si>
  <si>
    <t>Gordon Pangaribuan</t>
  </si>
  <si>
    <t>OU=PT Intraco PentaTbk - INTA Pekanbaru,OU=PT Intraco PentaTbk,OU=Volvo Indonesia,OU=Volvo East Asia Pte Ltd,OU=APAC,OU=Enterprise,OU=VCE,OU=VeBiz2CustomArea,OU=AppPartition,O=ExtranetApps</t>
  </si>
  <si>
    <t>(0761) 64533</t>
  </si>
  <si>
    <t>gordonp@indo.net.id</t>
  </si>
  <si>
    <t>(0761) 65798</t>
  </si>
  <si>
    <t>C9752997-8171-A4EF-0C6A-289108BF19D3</t>
  </si>
  <si>
    <t>PT Intraco PentaTbk - INTA Pontianak</t>
  </si>
  <si>
    <t>Jl. Adi Sucipto No. 55 (km 5,5)</t>
  </si>
  <si>
    <t>Pontianak</t>
  </si>
  <si>
    <t>Hendrik</t>
  </si>
  <si>
    <t>OU=PT Intraco PentaTbk - INTA Pontianak,OU=PT Intraco PentaTbk,OU=Volvo Indonesia,OU=Volvo East Asia Pte Ltd,OU=APAC,OU=Enterprise,OU=VCE,OU=VeBiz2CustomArea,OU=AppPartition,O=ExtranetApps</t>
  </si>
  <si>
    <t>(0561) 721755</t>
  </si>
  <si>
    <t>(0561) 722755</t>
  </si>
  <si>
    <t>53071A04-D300-E4EE-4A87-1313673F3496</t>
  </si>
  <si>
    <t>PT Intraco PentaTbk - INTA Samarinda</t>
  </si>
  <si>
    <t>Jl. Ciptomangunkusumo. No 55, Rt 27/06</t>
  </si>
  <si>
    <t>Samarinda</t>
  </si>
  <si>
    <t>Pairy S.</t>
  </si>
  <si>
    <t>OU=PT Intraco PentaTbk - INTA Samarinda,OU=PT Intraco PentaTbk,OU=Volvo Indonesia,OU=Volvo East Asia Pte Ltd,OU=APAC,OU=Enterprise,OU=VCE,OU=VeBiz2CustomArea,OU=AppPartition,O=ExtranetApps</t>
  </si>
  <si>
    <t>(0541)  262275</t>
  </si>
  <si>
    <t>(0541) 262272</t>
  </si>
  <si>
    <t>B9644ED8-69D4-E424-B36B-D30ACA88AF01</t>
  </si>
  <si>
    <t>PT Intraco PentaTbk - INTA Semarang</t>
  </si>
  <si>
    <t>Jl. Jendral Sudirman No 271</t>
  </si>
  <si>
    <t>Semarang</t>
  </si>
  <si>
    <t>Fuad</t>
  </si>
  <si>
    <t>OU=PT Intraco PentaTbk - INTA Semarang,OU=PT Intraco PentaTbk,OU=Volvo Indonesia,OU=Volvo East Asia Pte Ltd,OU=APAC,OU=Enterprise,OU=VCE,OU=VeBiz2CustomArea,OU=AppPartition,O=ExtranetApps</t>
  </si>
  <si>
    <t>(024) 7607627</t>
  </si>
  <si>
    <t>(024) 7609050</t>
  </si>
  <si>
    <t>A3CB7180-6AA0-753C-5135-B17D13F4FE00</t>
  </si>
  <si>
    <t>PT Intraco PentaTbk - INTA Tanjung Enim</t>
  </si>
  <si>
    <t>Jl. Raya Karang Raja, Kampung I Desa Karang Raja</t>
  </si>
  <si>
    <t>Muara Enim</t>
  </si>
  <si>
    <t>Adrian Adil</t>
  </si>
  <si>
    <t>OU=PT Intraco PentaTbk - INTA Tanjung Enim,OU=PT Intraco PentaTbk,OU=Volvo Indonesia,OU=Volvo East Asia Pte Ltd,OU=APAC,OU=Enterprise,OU=VCE,OU=VeBiz2CustomArea,OU=AppPartition,O=ExtranetApps</t>
  </si>
  <si>
    <t>(0734) 422796</t>
  </si>
  <si>
    <t>(0734) 422797-98</t>
  </si>
  <si>
    <t>2C89B207-ACA1-3F1D-17C5-D366CE799262</t>
  </si>
  <si>
    <t>PT Intraco PentaTbk - INTA Tarakan</t>
  </si>
  <si>
    <t>Jl. Laksda Yos Sudarso RT. III A No. 8-9</t>
  </si>
  <si>
    <t>Tarakan</t>
  </si>
  <si>
    <t>Slamet</t>
  </si>
  <si>
    <t>OU=PT Intraco PentaTbk - INTA Tarakan,OU=PT Intraco PentaTbk,OU=Volvo Indonesia,OU=Volvo East Asia Pte Ltd,OU=APAC,OU=Enterprise,OU=VCE,OU=VeBiz2CustomArea,OU=AppPartition,O=ExtranetApps</t>
  </si>
  <si>
    <t>(0551) 24497</t>
  </si>
  <si>
    <t>1CC693BA-B3DB-5B52-968F-031B4732B6A1</t>
  </si>
  <si>
    <t>PT Intraco PentaTbk – INTA Berau</t>
  </si>
  <si>
    <t>Jl. Gatot Subroto No. 169 Km 5, Kel Sei, Becungun Tanjung Redep</t>
  </si>
  <si>
    <t>Edi Agung</t>
  </si>
  <si>
    <t>Articulated Haulers|Compact Equipment|Crawler Excavators</t>
  </si>
  <si>
    <t>OU=PT Intraco PentaTbk – INTA Berau,OU=PT Intraco PentaTbk,OU=Volvo Indonesia,OU=Volvo East Asia Pte Ltd,OU=APAC,OU=Enterprise,OU=VCE,OU=VeBiz2CustomArea,OU=AppPartition,O=ExtranetApps</t>
  </si>
  <si>
    <t>+62 554 24915</t>
  </si>
  <si>
    <t>edi.agung@intracopenta.com</t>
  </si>
  <si>
    <t>+62 554 26487</t>
  </si>
  <si>
    <t>1126FB58-6EF9-742D-16C7-69CDE44B89F3</t>
  </si>
  <si>
    <t>PT Intraco PentaTbk – INTA Luwuk</t>
  </si>
  <si>
    <t>Jl. Cut Mutia No. 53, Kec. Luwuk</t>
  </si>
  <si>
    <t>Kab. Banggai</t>
  </si>
  <si>
    <t>Hidayat</t>
  </si>
  <si>
    <t>Articulated Haulers|Crawler Excavators</t>
  </si>
  <si>
    <t>OU=PT Intraco PentaTbk – INTA Luwuk,OU=PT Intraco PentaTbk,OU=Volvo Indonesia,OU=Volvo East Asia Pte Ltd,OU=APAC,OU=Enterprise,OU=VCE,OU=VeBiz2CustomArea,OU=AppPartition,O=ExtranetApps</t>
  </si>
  <si>
    <t>hidayat@intracopenta.com</t>
  </si>
  <si>
    <t>0756AB1D-BCB8-B91C-0AA4-B447215A7034</t>
  </si>
  <si>
    <t>PT Intraco PentaTbk – INTA Malinau</t>
  </si>
  <si>
    <t>Seluwing</t>
  </si>
  <si>
    <t>Malinau</t>
  </si>
  <si>
    <t>Ulin Nuha</t>
  </si>
  <si>
    <t>Articulated Haulers|Compact Equipment|Crawler Excavators|Motor Graders</t>
  </si>
  <si>
    <t>OU=PT Intraco PentaTbk – INTA Malinau,OU=PT Intraco PentaTbk,OU=Volvo Indonesia,OU=Volvo East Asia Pte Ltd,OU=APAC,OU=Enterprise,OU=VCE,OU=VeBiz2CustomArea,OU=AppPartition,O=ExtranetApps</t>
  </si>
  <si>
    <t>+62 553 21921</t>
  </si>
  <si>
    <t>ulin.nuha@intracopenta.com</t>
  </si>
  <si>
    <t>+62 553 21999</t>
  </si>
  <si>
    <t>D3B0661B-FEDC-FEA6-A9CB-CA2C83E48896</t>
  </si>
  <si>
    <t>PT Intraco PentaTbk – INTA Sangatta</t>
  </si>
  <si>
    <t>Volvo Shop, Tanggo  Delta, KPC</t>
  </si>
  <si>
    <t>Sangatta</t>
  </si>
  <si>
    <t>Firman Hidayat</t>
  </si>
  <si>
    <t>Articulated Haulers|Compact Equipment|Crawler Excavators|Motor Graders|Wheel Loaders</t>
  </si>
  <si>
    <t>OU=PT Intraco PentaTbk – INTA Sangatta,OU=PT Intraco PentaTbk,OU=Volvo Indonesia,OU=Volvo East Asia Pte Ltd,OU=APAC,OU=Enterprise,OU=VCE,OU=VeBiz2CustomArea,OU=AppPartition,O=ExtranetApps</t>
  </si>
  <si>
    <t>+62 549 521349</t>
  </si>
  <si>
    <t>firman.h@intracopenta.com</t>
  </si>
  <si>
    <t>+62 549 521348</t>
  </si>
  <si>
    <t>80FB0614-3000-B1A7-F5A6-77EDDBD7AE13</t>
  </si>
  <si>
    <t>PT Intraco PentaTbk – INTA Tanjung</t>
  </si>
  <si>
    <t>Jl. Ir. R. H. M Noor, Komp. Ruko Mabuun, RT. 08, Tanjung</t>
  </si>
  <si>
    <t>Tabalong</t>
  </si>
  <si>
    <t>Suyadi</t>
  </si>
  <si>
    <t>OU=PT Intraco PentaTbk – INTA Tanjung,OU=PT Intraco PentaTbk,OU=Volvo Indonesia,OU=Volvo East Asia Pte Ltd,OU=APAC,OU=Enterprise,OU=VCE,OU=VeBiz2CustomArea,OU=AppPartition,O=ExtranetApps</t>
  </si>
  <si>
    <t>suyadi@intracopenta.com</t>
  </si>
  <si>
    <t>+62 526 2023472</t>
  </si>
  <si>
    <t>74ED5C49-99A5-DB31-9D05-9468DC13A8CA</t>
  </si>
  <si>
    <t>PT Intraco Tbk</t>
  </si>
  <si>
    <t>Jl. Mulawarman No. 6 RT.28 RW.09, Manggar- Balikpapan</t>
  </si>
  <si>
    <t>OU=PT Intraco Tbk,OU=PT Intraco PentaTbk,OU=Volvo Indonesia,OU=Volvo East Asia Pte Ltd,OU=APAC,OU=Enterprise,OU=VCE,OU=VeBiz2CustomArea,OU=AppPartition,O=ExtranetApps</t>
  </si>
  <si>
    <t>(0542) 770450</t>
  </si>
  <si>
    <t>3623B72A-6086-2297-D654-F89DF59312A4</t>
  </si>
  <si>
    <t>PT. Indotruck Utama -  ITU Pekanbaru</t>
  </si>
  <si>
    <t>Jl. Komodor Yos Sudarso Km.2 No.333 Umban Sari, Rumbai Pekanbaru.</t>
  </si>
  <si>
    <t>Crawler Excavators|Large Asphalt Compactors|Large Soil Compactors|Small Asphalt Compactors|Small Soil Compactors</t>
  </si>
  <si>
    <t>OU=PT. Indotruck Utama -  ITU Pekanbaru,OU=PT. Indotruck Utama (Head Office),OU=Volvo Indonesia,OU=Volvo East Asia Pte Ltd,OU=APAC,OU=Enterprise,OU=VCE,OU=VeBiz2CustomArea,OU=AppPartition,O=ExtranetApps</t>
  </si>
  <si>
    <t>+62-761-53022, 554 566</t>
  </si>
  <si>
    <t>6469D8FC-4917-3A01-A439-09ACC9B00F4F</t>
  </si>
  <si>
    <t>PT. Indotruck Utama – Cilegon</t>
  </si>
  <si>
    <t>Jl. Raya Gerem No. 15  Desa Gerem, Grogol Cilegon, Banten</t>
  </si>
  <si>
    <t>Cilegon</t>
  </si>
  <si>
    <t>Compact Equipment|Compact Excavators|Compact Wheel Loaders|Crawler Excavators|Motor Graders|Wheel Loaders</t>
  </si>
  <si>
    <t>OU=PT. Indotruck Utama – Cilegon,OU=PT. Indotruck Utama (Head Office),OU=Volvo Indonesia,OU=Volvo East Asia Pte Ltd,OU=APAC,OU=Enterprise,OU=VCE,OU=VeBiz2CustomArea,OU=AppPartition,O=ExtranetApps</t>
  </si>
  <si>
    <t>52EED994-25F2-BADE-A9AA-856FA7B06CE5</t>
  </si>
  <si>
    <t>PT. Indotruck Utama – ITU Bengkulu</t>
  </si>
  <si>
    <t>Jln Raya Adam Malik KM 9,5 Rt 01 / RW 001 No 15 Kelurahan Pagar Dewa,  Kecamatan Selebar - Bengkulu Kota</t>
  </si>
  <si>
    <t>OU=PT. Indotruck Utama – ITU Bengkulu,OU=PT. Indotruck Utama (Head Office),OU=Volvo Indonesia,OU=Volvo East Asia Pte Ltd,OU=APAC,OU=Enterprise,OU=VCE,OU=VeBiz2CustomArea,OU=AppPartition,O=ExtranetApps</t>
  </si>
  <si>
    <t>807444FA-BAC4-52F4-7D42-A4FA1A9C15A5</t>
  </si>
  <si>
    <t>PT. Indotruck Utama – ITU Duri</t>
  </si>
  <si>
    <t>Caltex Pasific Indonesia. Rep Office CMS Workshop, Duri, Riau</t>
  </si>
  <si>
    <t>Riau</t>
  </si>
  <si>
    <t>OU=PT. Indotruck Utama – ITU Duri,OU=PT. Indotruck Utama (Head Office),OU=Volvo Indonesia,OU=Volvo East Asia Pte Ltd,OU=APAC,OU=Enterprise,OU=VCE,OU=VeBiz2CustomArea,OU=AppPartition,O=ExtranetApps</t>
  </si>
  <si>
    <t>+62-765-995 062</t>
  </si>
  <si>
    <t>7E571375-EB4C-4F8A-E0D1-583CE0357266</t>
  </si>
  <si>
    <t>PT. Indotruck Utama – ITU Jambi</t>
  </si>
  <si>
    <t>Jl. Pangeran Hidayat No.70 Kel. Pal Lima, Kecamatan Kota Baru, Jambi</t>
  </si>
  <si>
    <t>OU=PT. Indotruck Utama – ITU Jambi,OU=PT. Indotruck Utama (Head Office),OU=Volvo Indonesia,OU=Volvo East Asia Pte Ltd,OU=APAC,OU=Enterprise,OU=VCE,OU=VeBiz2CustomArea,OU=AppPartition,O=ExtranetApps</t>
  </si>
  <si>
    <t>+62-0741 41327</t>
  </si>
  <si>
    <t>F7CC7E9C-1741-2EC2-5039-0A42B4DE0A66</t>
  </si>
  <si>
    <t>PT. Indotruck Utama – ITU Kerinci</t>
  </si>
  <si>
    <t>Jl. SP 7 Pangkalan Kerinci, Kab. Pelelawan, Riau</t>
  </si>
  <si>
    <t>Pelelawan</t>
  </si>
  <si>
    <t>OU=PT. Indotruck Utama – ITU Kerinci,OU=PT. Indotruck Utama (Head Office),OU=Volvo Indonesia,OU=Volvo East Asia Pte Ltd,OU=APAC,OU=Enterprise,OU=VCE,OU=VeBiz2CustomArea,OU=AppPartition,O=ExtranetApps</t>
  </si>
  <si>
    <t>DF4E4D49-326A-ACE4-34EB-FB542E786DA7</t>
  </si>
  <si>
    <t>PT. Indotruck Utama – ITU Medan</t>
  </si>
  <si>
    <t>Jl. Sisingamangaraja Km 7,4 Medan Amplas, Medan- Sumatera Utara</t>
  </si>
  <si>
    <t>Medan</t>
  </si>
  <si>
    <t>OU=PT. Indotruck Utama – ITU Medan,OU=PT. Indotruck Utama (Head Office),OU=Volvo Indonesia,OU=Volvo East Asia Pte Ltd,OU=APAC,OU=Enterprise,OU=VCE,OU=VeBiz2CustomArea,OU=AppPartition,O=ExtranetApps</t>
  </si>
  <si>
    <t>+62-61-7868 777</t>
  </si>
  <si>
    <t>FD47BCA2-8699-E6DB-EB11-97651E6CE2A3</t>
  </si>
  <si>
    <t>PT. Indotruck Utama – ITU Muara Bungo</t>
  </si>
  <si>
    <t>Lintas Tengah Muara Bungo, Jl. Rantai Ikit Tanjung Belit Simpang TKA , Site BHBA, Jambi</t>
  </si>
  <si>
    <t>Muara Bungo</t>
  </si>
  <si>
    <t>OU=PT. Indotruck Utama – ITU Muara Bungo,OU=PT. Indotruck Utama (Head Office),OU=Volvo Indonesia,OU=Volvo East Asia Pte Ltd,OU=APAC,OU=Enterprise,OU=VCE,OU=VeBiz2CustomArea,OU=AppPartition,O=ExtranetApps</t>
  </si>
  <si>
    <t>+62-852-71846 490</t>
  </si>
  <si>
    <t>2BFA5D94-DD1D-1F5F-73AD-00A796BD2053</t>
  </si>
  <si>
    <t>PT. Indotruck Utama – ITU Palembang</t>
  </si>
  <si>
    <t>Palembang</t>
  </si>
  <si>
    <t>OU=PT. Indotruck Utama – ITU Palembang,OU=PT. Indotruck Utama (Head Office),OU=Volvo Indonesia,OU=Volvo East Asia Pte Ltd,OU=APAC,OU=Enterprise,OU=VCE,OU=VeBiz2CustomArea,OU=AppPartition,O=ExtranetApps</t>
  </si>
  <si>
    <t>FB6F7110-DA9D-0D2B-2980-1946B84F82B3</t>
  </si>
  <si>
    <t>PT. Indotruck Utama – ITU Sorong</t>
  </si>
  <si>
    <t>Jl. Jendra Sudirman Sorong, Papua Barat</t>
  </si>
  <si>
    <t>Sorong, Papua</t>
  </si>
  <si>
    <t>OU=PT. Indotruck Utama – ITU Sorong,OU=PT. Indotruck Utama (Head Office),OU=Volvo Indonesia,OU=Volvo East Asia Pte Ltd,OU=APAC,OU=Enterprise,OU=VCE,OU=VeBiz2CustomArea,OU=AppPartition,O=ExtranetApps</t>
  </si>
  <si>
    <t>E51411B3-E3CD-782B-FAAC-811B2C12657A</t>
  </si>
  <si>
    <t>PT. Indotruck Utama – ITU Surabaya</t>
  </si>
  <si>
    <t>Jl. Perak Timur No.356, Surabaya</t>
  </si>
  <si>
    <t>Surabaya</t>
  </si>
  <si>
    <t>OU=PT. Indotruck Utama – ITU Surabaya,OU=PT. Indotruck Utama (Head Office),OU=Volvo Indonesia,OU=Volvo East Asia Pte Ltd,OU=APAC,OU=Enterprise,OU=VCE,OU=VeBiz2CustomArea,OU=AppPartition,O=ExtranetApps</t>
  </si>
  <si>
    <t>6202C74A-F4AD-302A-B1F4-D1017B1FA8FD</t>
  </si>
  <si>
    <t>PT. Indotruck Utama – ITU Tanjung Enim</t>
  </si>
  <si>
    <t>Jl. Lintas Sumatra No.103A-B,Tanjung Raya village, Muara Enim Sumatra Selatan</t>
  </si>
  <si>
    <t>OU=PT. Indotruck Utama – ITU Tanjung Enim,OU=PT. Indotruck Utama (Head Office),OU=Volvo Indonesia,OU=Volvo East Asia Pte Ltd,OU=APAC,OU=Enterprise,OU=VCE,OU=VeBiz2CustomArea,OU=AppPartition,O=ExtranetApps</t>
  </si>
  <si>
    <t>+62-734  4521, 452159</t>
  </si>
  <si>
    <t>FDB087B2-5A4E-0E55-F213-EA24BD93099A</t>
  </si>
  <si>
    <t>PT. Indotruck Utama – Semarang</t>
  </si>
  <si>
    <t>Jl. Marina Kav. 14 Semarang</t>
  </si>
  <si>
    <t>OU=PT. Indotruck Utama – Semarang,OU=PT. Indotruck Utama (Head Office),OU=Volvo Indonesia,OU=Volvo East Asia Pte Ltd,OU=APAC,OU=Enterprise,OU=VCE,OU=VeBiz2CustomArea,OU=AppPartition,O=ExtranetApps</t>
  </si>
  <si>
    <t>CE0000000031</t>
  </si>
  <si>
    <t>3471B1E6-CE9A-EBB3-A28E-394130D5BD9C</t>
  </si>
  <si>
    <t>PT. Indotruck Utama  - ITU Jakarta</t>
  </si>
  <si>
    <t>Jl. Raya Cakung Cilincing, Kav 3A Semper Timur, Jakarta</t>
  </si>
  <si>
    <t>OU=PT. Indotruck Utama  - ITU Jakarta,OU=PT. Indotruck Utama (Head Office),OU=Volvo Indonesia,OU=Volvo East Asia Pte Ltd,OU=APAC,OU=Enterprise,OU=VCE,OU=VeBiz2CustomArea,OU=AppPartition,O=ExtranetApps</t>
  </si>
  <si>
    <t>03F76925-2287-5A05-74D4-61877563EC94</t>
  </si>
  <si>
    <t>PT. Indotruck Utama (Head Office)</t>
  </si>
  <si>
    <t>Jl. Raya Cakung Cilincing, Kav 3A, Semper Timur, Jakarta</t>
  </si>
  <si>
    <t>OU=PT. Indotruck Utama (Head Office),OU=Volvo Indonesia,OU=Volvo East Asia Pte Ltd,OU=APAC,OU=Enterprise,OU=VCE,OU=VeBiz2CustomArea,OU=AppPartition,O=ExtranetApps</t>
  </si>
  <si>
    <t>62 21 4412168</t>
  </si>
  <si>
    <t>5B95F911-DB6A-D261-57AB-380B7478FD16</t>
  </si>
  <si>
    <t>Pusan 3S</t>
  </si>
  <si>
    <t>21-9 Shinjeonri Sangbukmyun Yansan si Kyungnam</t>
  </si>
  <si>
    <t>Pusan</t>
  </si>
  <si>
    <t>OU=Pusan 3S,OU=Direct Parts Sales,OU=Hub Korea Parts,OU=HUB KOREA,OU=Volvo Construction Equipment Korea Ltd,OU=APAC,OU=Enterprise,OU=VCE,OU=VeBiz2CustomArea,OU=AppPartition,O=ExtranetApps</t>
  </si>
  <si>
    <t>youngdoo.yun@volvo.com</t>
  </si>
  <si>
    <t>+82 55 375 7755</t>
  </si>
  <si>
    <t>DEF076D8-4D42-729F-8C08-2EC5B1EB1159</t>
  </si>
  <si>
    <t>PUSAN SINHWA JUNGGI</t>
  </si>
  <si>
    <t>568-9, Guebup-Dong, Sasang-Ku, Pusan, KOREA</t>
  </si>
  <si>
    <t>617-809</t>
  </si>
  <si>
    <t>KR900029</t>
  </si>
  <si>
    <t>OU=PUSAN SINHWA JUNGGI,OU=HUB KOREA,OU=Volvo Construction Equipment Korea Ltd,OU=APAC,OU=Enterprise,OU=VCE,OU=VeBiz2CustomArea,OU=AppPartition,O=ExtranetApps</t>
  </si>
  <si>
    <t>8251 808-3652</t>
  </si>
  <si>
    <t>8251 802-5757</t>
  </si>
  <si>
    <t>1F5289B5-9F4A-94DB-9349-4A24EE43D3CD</t>
  </si>
  <si>
    <t>Qatar.</t>
  </si>
  <si>
    <t>OU=Qatar.,OU=Middle East,OU=Int AB,OU=EMEA,OU=Enterprise,OU=VCE,OU=VeBiz2CustomArea,OU=AppPartition,O=ExtranetApps</t>
  </si>
  <si>
    <t>CE0000001453</t>
  </si>
  <si>
    <t>494C2519-EF58-E8F8-4780-B0899EC2EFDE</t>
  </si>
  <si>
    <t>Qinghai Tongguan Construction Machinery Co. Ltd.</t>
  </si>
  <si>
    <t>No45, chaidamu Road</t>
  </si>
  <si>
    <t>Xining</t>
  </si>
  <si>
    <t>OU=Qinghai Tongguan Construction Machinery Co. Ltd.,OU=Volvo Construction Equipment China Co Ltd,OU=China,OU=Enterprise,OU=VCE,OU=VeBiz2CustomArea,OU=AppPartition,O=ExtranetApps</t>
  </si>
  <si>
    <t>+86 9715221111</t>
  </si>
  <si>
    <t>68C19FEA-B9B2-F2D9-75AE-E1D4EE8797AD</t>
  </si>
  <si>
    <t>Quality Trucks</t>
  </si>
  <si>
    <t>Calle de Ignacio Martín Baro</t>
  </si>
  <si>
    <t>Las Rubiesas</t>
  </si>
  <si>
    <t>ES321381</t>
  </si>
  <si>
    <t>OU=Quality Trucks,OU=ASCENDUM MAQUINARIA SAU,OU=Europe,OU=EMEA,OU=Enterprise,OU=VCE,OU=VeBiz2CustomArea,OU=AppPartition,O=ExtranetApps</t>
  </si>
  <si>
    <t>6CC000AF-A223-B42B-A156-80BC092EE728</t>
  </si>
  <si>
    <t>R G R SERVICES</t>
  </si>
  <si>
    <t xml:space="preserve">135 Blaauwberg Street  </t>
  </si>
  <si>
    <t>Polokwane</t>
  </si>
  <si>
    <t>OU=R G R SERVICES,OU=Babcock Equipment,OU=South Africa.,OU=Africa,OU=Int AB,OU=EMEA,OU=Enterprise,OU=VCE,OU=VeBiz2CustomArea,OU=AppPartition,O=ExtranetApps</t>
  </si>
  <si>
    <t>(015) 297 6711</t>
  </si>
  <si>
    <t>CE0000000264</t>
  </si>
  <si>
    <t>317370C5-D7BE-4B9C-069A-91F6723FD499</t>
  </si>
  <si>
    <t>R.M. ASIA (HK) LIMITED</t>
  </si>
  <si>
    <t>38th Floor, Tower One, Lippo Centre, 89 Queensway, Hong Kong</t>
  </si>
  <si>
    <t>Motor Graders</t>
  </si>
  <si>
    <t>OU=R.M. ASIA (HK) LIMITED,OU=Volvo East Asia Pte Ltd,OU=APAC,OU=Enterprise,OU=VCE,OU=VeBiz2CustomArea,OU=AppPartition,O=ExtranetApps</t>
  </si>
  <si>
    <t>66 27 126 002</t>
  </si>
  <si>
    <t>66 27 126 110</t>
  </si>
  <si>
    <t>B1203F14-A506-B2F3-39D1-F320EC96239F</t>
  </si>
  <si>
    <t>Rapid Rents</t>
  </si>
  <si>
    <t>Volvo Way</t>
  </si>
  <si>
    <t>OU=Rapid Rents,OU=National Rental,OU=National Accounts,OU=Enterprise,OU=VCE,OU=VeBiz2CustomArea,OU=AppPartition,O=ExtranetApps</t>
  </si>
  <si>
    <t>CC5B4713-FC5A-30D7-C8BC-82A259AC5440</t>
  </si>
  <si>
    <t>Raskaspari Oy</t>
  </si>
  <si>
    <t>Lukkotie 9</t>
  </si>
  <si>
    <t>Joensuu</t>
  </si>
  <si>
    <t>Kalle Salonen</t>
  </si>
  <si>
    <t>OU=Raskaspari Oy,OU=Volvo Construction Equipment Finland,OU=Europe,OU=EMEA,OU=Enterprise,OU=VCE,OU=VeBiz2CustomArea,OU=AppPartition,O=ExtranetApps</t>
  </si>
  <si>
    <t>Kalle.salonen@raskaspari.fi</t>
  </si>
  <si>
    <t>+358 10 289 6949</t>
  </si>
  <si>
    <t>0D9DF6D5-2A0B-6DC8-5270-FEDB5B0F0115</t>
  </si>
  <si>
    <t>Raskone Oy</t>
  </si>
  <si>
    <t>Insinöörinkatu 6</t>
  </si>
  <si>
    <t>Mikkeli</t>
  </si>
  <si>
    <t>FI900010</t>
  </si>
  <si>
    <t>Pekka Ahola</t>
  </si>
  <si>
    <t>MIKKELI</t>
  </si>
  <si>
    <t>OU=Raskone Oy,OU=Volvo Construction Equipment Finland,OU=Europe,OU=EMEA,OU=Enterprise,OU=VCE,OU=VeBiz2CustomArea,OU=AppPartition,O=ExtranetApps</t>
  </si>
  <si>
    <t>tuomo.nousiainen@raskone.fi</t>
  </si>
  <si>
    <t>84FE80DF-6F62-362F-CF5C-372856C41748</t>
  </si>
  <si>
    <t>Recovery</t>
  </si>
  <si>
    <t>OU=Recovery,OU=Product Support,OU=Global Organization,OU=Enterprise,OU=VCE,OU=VeBiz2CustomArea,OU=AppPartition,O=ExtranetApps</t>
  </si>
  <si>
    <t>CE0000000043</t>
  </si>
  <si>
    <t>ABDAD1E1-950B-4C6C-8FE8-CEE099D8B9FE</t>
  </si>
  <si>
    <t>Redhead Equipment</t>
  </si>
  <si>
    <t>Box 32098, Highway 1 East</t>
  </si>
  <si>
    <t>S4N 7L2</t>
  </si>
  <si>
    <t>Regina</t>
  </si>
  <si>
    <t xml:space="preserve">US006763    </t>
  </si>
  <si>
    <t>OU=Redhead Equipment,OU=North America,OU=Enterprise,OU=VCE,OU=VeBiz2CustomArea,OU=AppPartition,O=ExtranetApps</t>
  </si>
  <si>
    <t>306-721-2899</t>
  </si>
  <si>
    <t>richard.young@redheadequipment.ca</t>
  </si>
  <si>
    <t>306-721-2666</t>
  </si>
  <si>
    <t>https://www.volvoce.com/united-states/en-us/redheadequipment/</t>
  </si>
  <si>
    <t>CE0000001748</t>
  </si>
  <si>
    <t>A6DA21CF-CFF1-61E7-6465-0056871971F9</t>
  </si>
  <si>
    <t>Redhead Equipment - Estevan</t>
  </si>
  <si>
    <t>Highway 39 West</t>
  </si>
  <si>
    <t>S4A 2A7</t>
  </si>
  <si>
    <t>Estevan</t>
  </si>
  <si>
    <t>OU=Redhead Equipment - Estevan,OU=Redhead Equipment,OU=North America,OU=Enterprise,OU=VCE,OU=VeBiz2CustomArea,OU=AppPartition,O=ExtranetApps</t>
  </si>
  <si>
    <t>(306) 634-2299</t>
  </si>
  <si>
    <t>(306) 634-4788</t>
  </si>
  <si>
    <t>CE0000001605</t>
  </si>
  <si>
    <t>F4B3EBB9-F778-4179-A343-51E2E7FC179A</t>
  </si>
  <si>
    <t>Redhead Equipment - Lloydminster</t>
  </si>
  <si>
    <t>4404 - 37th Avenue</t>
  </si>
  <si>
    <t>S9V 1R6</t>
  </si>
  <si>
    <t>Lloydminster</t>
  </si>
  <si>
    <t>US006763</t>
  </si>
  <si>
    <t>OU=Redhead Equipment - Lloydminster,OU=Redhead Equipment,OU=North America,OU=Enterprise,OU=VCE,OU=VeBiz2CustomArea,OU=AppPartition,O=ExtranetApps</t>
  </si>
  <si>
    <t>306-825-9837</t>
  </si>
  <si>
    <t>306-825-3434</t>
  </si>
  <si>
    <t>CE0000002027</t>
  </si>
  <si>
    <t>5C3B3A8E-CC65-35CC-A656-C125A3D36375</t>
  </si>
  <si>
    <t>Redhead Equipment - Melfort</t>
  </si>
  <si>
    <t>2420 Saskatchewan Drive South</t>
  </si>
  <si>
    <t>S0E 1A0</t>
  </si>
  <si>
    <t>Melfort</t>
  </si>
  <si>
    <t>OU=Redhead Equipment - Melfort,OU=Redhead Equipment,OU=North America,OU=Enterprise,OU=VCE,OU=VeBiz2CustomArea,OU=AppPartition,O=ExtranetApps</t>
  </si>
  <si>
    <t>306-752-2273</t>
  </si>
  <si>
    <t>CE0000002026</t>
  </si>
  <si>
    <t>4DC28E34-73C0-1778-4686-6902CCE8C345</t>
  </si>
  <si>
    <t>Redhead Equipment - Prince Albert</t>
  </si>
  <si>
    <t>3802 4th Avenue East</t>
  </si>
  <si>
    <t>S6W 1A4</t>
  </si>
  <si>
    <t>Prince Albert</t>
  </si>
  <si>
    <t>OU=Redhead Equipment - Prince Albert,OU=Redhead Equipment,OU=North America,OU=Enterprise,OU=VCE,OU=VeBiz2CustomArea,OU=AppPartition,O=ExtranetApps</t>
  </si>
  <si>
    <t>306-763-6454</t>
  </si>
  <si>
    <t>http://www.volvo.com/dealers/en-us/redheadequipment/</t>
  </si>
  <si>
    <t>CE0000000547</t>
  </si>
  <si>
    <t>F0EFBA99-DA09-454E-B3A4-317A05A2AB02</t>
  </si>
  <si>
    <t>Redhead Equipment - Regina</t>
  </si>
  <si>
    <t>OU=Redhead Equipment - Regina,OU=Redhead Equipment,OU=North America,OU=Enterprise,OU=VCE,OU=VeBiz2CustomArea,OU=AppPartition,O=ExtranetApps</t>
  </si>
  <si>
    <t>EE370421-1B91-4FCA-9372-3A819E7F780E</t>
  </si>
  <si>
    <t>Redhead Equipment - Regina Motor Graders</t>
  </si>
  <si>
    <t>OU=Redhead Equipment - Regina Motor Graders,OU=Redhead Equipment,OU=North America,OU=Enterprise,OU=VCE,OU=VeBiz2CustomArea,OU=AppPartition,O=ExtranetApps</t>
  </si>
  <si>
    <t>306-721-2855</t>
  </si>
  <si>
    <t>306-721-5555</t>
  </si>
  <si>
    <t>0481F2BA-BFDB-28D6-037F-418717D5D47D</t>
  </si>
  <si>
    <t>Redhead Equipment - Regina.</t>
  </si>
  <si>
    <t>OU=Redhead Equipment - Regina.,OU=Redhead Equipment,OU=North America,OU=Enterprise,OU=VCE,OU=VeBiz2CustomArea,OU=AppPartition,O=ExtranetApps</t>
  </si>
  <si>
    <t>CE0000000743</t>
  </si>
  <si>
    <t>48D64163-3744-419B-AE7A-2AD40C7AE57C</t>
  </si>
  <si>
    <t>Redhead Equipment - Saskatoon</t>
  </si>
  <si>
    <t>910 North Service Road</t>
  </si>
  <si>
    <t>S7K 7E8</t>
  </si>
  <si>
    <t>Saskatoon</t>
  </si>
  <si>
    <t>OU=Redhead Equipment - Saskatoon,OU=Redhead Equipment,OU=North America,OU=Enterprise,OU=VCE,OU=VeBiz2CustomArea,OU=AppPartition,O=ExtranetApps</t>
  </si>
  <si>
    <t>306-933-1158</t>
  </si>
  <si>
    <t>306-931-4600</t>
  </si>
  <si>
    <t>782C878E-DDD3-4B6F-95EF-E23AC9134D69</t>
  </si>
  <si>
    <t>Redhead Equipment - Saskatoon Motor Graders</t>
  </si>
  <si>
    <t>OU=Redhead Equipment - Saskatoon Motor Graders,OU=Redhead Equipment,OU=North America,OU=Enterprise,OU=VCE,OU=VeBiz2CustomArea,OU=AppPartition,O=ExtranetApps</t>
  </si>
  <si>
    <t>306-934-2776</t>
  </si>
  <si>
    <t>306-934-3555</t>
  </si>
  <si>
    <t>CE0000000584</t>
  </si>
  <si>
    <t>400C0813-7B2F-4008-9E3B-D409FE056EE5</t>
  </si>
  <si>
    <t>Redhead Equipment - Swift Current</t>
  </si>
  <si>
    <t>2604 South Service Rd. W.</t>
  </si>
  <si>
    <t>S9H 5J9</t>
  </si>
  <si>
    <t>Swift Current</t>
  </si>
  <si>
    <t>OU=Redhead Equipment - Swift Current,OU=Redhead Equipment,OU=North America,OU=Enterprise,OU=VCE,OU=VeBiz2CustomArea,OU=AppPartition,O=ExtranetApps</t>
  </si>
  <si>
    <t>306-778-2154</t>
  </si>
  <si>
    <t>306-773-2951</t>
  </si>
  <si>
    <t>E215AAA8-181B-4AB3-AC22-89433FBBB552</t>
  </si>
  <si>
    <t>Region APAC HQ</t>
  </si>
  <si>
    <t>OU=Region APAC HQ,OU=APAC,OU=Enterprise,OU=VCE,OU=VeBiz2CustomArea,OU=AppPartition,O=ExtranetApps</t>
  </si>
  <si>
    <t>+65 62213111</t>
  </si>
  <si>
    <t>93FDA5E4-5DEC-D0F5-82C4-D9D15010A3D4</t>
  </si>
  <si>
    <t>Region EMEA  Product Support EXC &amp; BHL</t>
  </si>
  <si>
    <t>Max Planck Strase 1</t>
  </si>
  <si>
    <t>Konz - Koenen</t>
  </si>
  <si>
    <t>Region EMEA Product Support EXC &amp; BHL</t>
  </si>
  <si>
    <t>OU=Region EMEA  Product Support EXC &amp; BHL,OU=Volvo CE Region EMEA Konz,OU=Volvo CE Region EMEA Eskilstuna,OU=Europe,OU=EMEA,OU=Enterprise,OU=VCE,OU=VeBiz2CustomArea,OU=AppPartition,O=ExtranetApps</t>
  </si>
  <si>
    <t>+49 6501 840</t>
  </si>
  <si>
    <t>B7B47573-61A8-7115-8BE3-B9D2C4A72F92</t>
  </si>
  <si>
    <t>Region EMEA Area Management</t>
  </si>
  <si>
    <t>OU=Region EMEA Area Management,OU=Volvo CE Region EMEA Eskilstuna,OU=Europe,OU=EMEA,OU=Enterprise,OU=VCE,OU=VeBiz2CustomArea,OU=AppPartition,O=ExtranetApps</t>
  </si>
  <si>
    <t>EBE7EF19-284F-6445-7B53-D9CDA19A0CF9</t>
  </si>
  <si>
    <t>Region EMEA Customer Services Eskilstuna</t>
  </si>
  <si>
    <t>OU=Region EMEA Customer Services Eskilstuna,OU=Volvo CE Region EMEA Eskilstuna,OU=Europe,OU=EMEA,OU=Enterprise,OU=VCE,OU=VeBiz2CustomArea,OU=AppPartition,O=ExtranetApps</t>
  </si>
  <si>
    <t>5BB7DF71-9B6C-369D-11A2-2C79F51FC81C</t>
  </si>
  <si>
    <t>Region EMEA Parts Offering</t>
  </si>
  <si>
    <t>OU=Region EMEA Parts Offering,OU=Volvo CE Region EMEA Eskilstuna,OU=Europe,OU=EMEA,OU=Enterprise,OU=VCE,OU=VeBiz2CustomArea,OU=AppPartition,O=ExtranetApps</t>
  </si>
  <si>
    <t>12898D47-03A4-7791-40D8-C6A148928460</t>
  </si>
  <si>
    <t>Region EMEA Product Support ART</t>
  </si>
  <si>
    <t>360 42</t>
  </si>
  <si>
    <t>OU=Region EMEA Product Support ART,OU=Volvo CE Region EMEA Eskilstuna,OU=Europe,OU=EMEA,OU=Enterprise,OU=VCE,OU=VeBiz2CustomArea,OU=AppPartition,O=ExtranetApps</t>
  </si>
  <si>
    <t>12D21364-4486-DA33-4D80-AE72CF86167F</t>
  </si>
  <si>
    <t>Region EMEA Product Support Road &amp; SSL</t>
  </si>
  <si>
    <t>Hameln</t>
  </si>
  <si>
    <t>M Puunberg</t>
  </si>
  <si>
    <t>OU=Region EMEA Product Support Road &amp; SSL,OU=Volvo CE Region EMEA Hameln,OU=Volvo CE Region EMEA Eskilstuna,OU=Europe,OU=EMEA,OU=Enterprise,OU=VCE,OU=VeBiz2CustomArea,OU=AppPartition,O=ExtranetApps</t>
  </si>
  <si>
    <t>+49 5151 209213</t>
  </si>
  <si>
    <t>31462D21-6372-9225-E348-F58897FAF6E5</t>
  </si>
  <si>
    <t>Region EMEA Product Support Warranty &amp; Systems</t>
  </si>
  <si>
    <t>Bolinderv. 100</t>
  </si>
  <si>
    <t>OU=Region EMEA Product Support Warranty &amp; Systems,OU=Volvo CE Region EMEA Eskilstuna,OU=Europe,OU=EMEA,OU=Enterprise,OU=VCE,OU=VeBiz2CustomArea,OU=AppPartition,O=ExtranetApps</t>
  </si>
  <si>
    <t>F92E7698-DD31-57DB-F9D8-0F076158CA78</t>
  </si>
  <si>
    <t>Region EMEA Product Support WLO</t>
  </si>
  <si>
    <t>OU=Region EMEA Product Support WLO,OU=Volvo CE Region EMEA Eskilstuna,OU=Europe,OU=EMEA,OU=Enterprise,OU=VCE,OU=VeBiz2CustomArea,OU=AppPartition,O=ExtranetApps</t>
  </si>
  <si>
    <t>9A277840-F5FB-0508-416D-D0DC464F72D6</t>
  </si>
  <si>
    <t>Region EMEA Training Eskilstuna</t>
  </si>
  <si>
    <t>OU=Region EMEA Training Eskilstuna,OU=Volvo CE Region EMEA Eskilstuna,OU=Europe,OU=EMEA,OU=Enterprise,OU=VCE,OU=VeBiz2CustomArea,OU=AppPartition,O=ExtranetApps</t>
  </si>
  <si>
    <t>9C3D84CD-DE6D-EB1B-F109-86BE59219B5D</t>
  </si>
  <si>
    <t>Region EMEA Training Konz</t>
  </si>
  <si>
    <t>OU=Region EMEA Training Konz,OU=Volvo CE Region EMEA Konz,OU=Volvo CE Region EMEA Eskilstuna,OU=Europe,OU=EMEA,OU=Enterprise,OU=VCE,OU=VeBiz2CustomArea,OU=AppPartition,O=ExtranetApps</t>
  </si>
  <si>
    <t>5087A08B-4D26-371F-ADED-949E602C2871</t>
  </si>
  <si>
    <t>Region Office</t>
  </si>
  <si>
    <t>OU=Region Office,OU=APAC Internal,OU=APAC,OU=Enterprise,OU=VCE,OU=VeBiz2CustomArea,OU=AppPartition,O=ExtranetApps</t>
  </si>
  <si>
    <t>6432ADFE-EB8D-4FE6-8127-4C6E21F333B6</t>
  </si>
  <si>
    <t>Reman Technologies</t>
  </si>
  <si>
    <t>11421 Reames Road</t>
  </si>
  <si>
    <t>US900041</t>
  </si>
  <si>
    <t>OU=Reman Technologies,OU=North America,OU=Enterprise,OU=VCE,OU=VeBiz2CustomArea,OU=AppPartition,O=ExtranetApps</t>
  </si>
  <si>
    <t>704-921-1641</t>
  </si>
  <si>
    <t>704-921-2037</t>
  </si>
  <si>
    <t>6E46C0EB-DADC-4F4C-9451-5FC48FB167CE</t>
  </si>
  <si>
    <t>Reman Technologies - Charlotte</t>
  </si>
  <si>
    <t>OU=Reman Technologies - Charlotte,OU=Reman Technologies,OU=North America,OU=Enterprise,OU=VCE,OU=VeBiz2CustomArea,OU=AppPartition,O=ExtranetApps</t>
  </si>
  <si>
    <t>D8BF2C55-8B48-A354-D0E2-A3DF2DCE491F</t>
  </si>
  <si>
    <t>Renax-Camion Kft</t>
  </si>
  <si>
    <t>Megyeri út 26</t>
  </si>
  <si>
    <t>Pécs</t>
  </si>
  <si>
    <t>OU=Renax-Camion Kft,OU=Ascendum Epitogepek Hungaria Kereskedelmi Kft - HQ,OU=Ascendum Baumaschinen osterreich GmbH - Headquarters,OU=Europe,OU=EMEA,OU=Enterprise,OU=VCE,OU=VeBiz2CustomArea,OU=AppPartition,O=ExtranetApps</t>
  </si>
  <si>
    <t>tomcsanyit@renax.hu</t>
  </si>
  <si>
    <t>+36 62 517 306</t>
  </si>
  <si>
    <t>E50D49D5-45BC-407F-84FF-66788EA32F4F</t>
  </si>
  <si>
    <t>Renovators</t>
  </si>
  <si>
    <t>OU=Renovators,OU=Europe,OU=EMEA,OU=Enterprise,OU=VCE,OU=VeBiz2CustomArea,OU=AppPartition,O=ExtranetApps</t>
  </si>
  <si>
    <t>1CBE880C-A169-4A68-A26C-E957F086FA22</t>
  </si>
  <si>
    <t>Rents North America</t>
  </si>
  <si>
    <t>220 Continuum Drive</t>
  </si>
  <si>
    <t>US900076</t>
  </si>
  <si>
    <t>Backhoe Loaders|Compact Excavators|Compact Wheel Loaders|Crawler Excavators|Large Soil Compactors|Skidsteer Loaders|Small Asphalt Compactors|Small Soil Compactors|Wheel Loaders</t>
  </si>
  <si>
    <t>OU=Rents North America,OU=Enterprise,OU=VCE,OU=VeBiz2CustomArea,OU=AppPartition,O=ExtranetApps</t>
  </si>
  <si>
    <t>111-111-1111</t>
  </si>
  <si>
    <t>1C0D34C0-2363-1495-19C0-863DD56AB35C</t>
  </si>
  <si>
    <t>Repair Parts and Options</t>
  </si>
  <si>
    <t>OU=Repair Parts and Options,OU=Parts Department,OU=Customer Solutions,OU=Global Organization,OU=Enterprise,OU=VCE,OU=VeBiz2CustomArea,OU=AppPartition,O=ExtranetApps</t>
  </si>
  <si>
    <t>4F0359BD-329A-6FE7-DF8B-58A199635BDB</t>
  </si>
  <si>
    <t>Republic of Congo (Brazzaville)</t>
  </si>
  <si>
    <t>Brazzaville</t>
  </si>
  <si>
    <t>Brazaville</t>
  </si>
  <si>
    <t>OU=Republic of Congo (Brazzaville),OU=Africa,OU=Int AB,OU=EMEA,OU=Enterprise,OU=VCE,OU=VeBiz2CustomArea,OU=AppPartition,O=ExtranetApps</t>
  </si>
  <si>
    <t>XXXXXXXXX</t>
  </si>
  <si>
    <t>9BB65BD3-9F89-5C0C-01CE-8D56FBDC6AE9</t>
  </si>
  <si>
    <t>Republic Service</t>
  </si>
  <si>
    <t>US900042</t>
  </si>
  <si>
    <t>OU=Republic Service,OU=National Accounts,OU=Enterprise,OU=VCE,OU=VeBiz2CustomArea,OU=AppPartition,O=ExtranetApps</t>
  </si>
  <si>
    <t>CE0000000211</t>
  </si>
  <si>
    <t>a3606b2b-aa11-4b88-99c5-54405b8089f1</t>
  </si>
  <si>
    <t>Richmond Machinery &amp; Equipment Co Inc.</t>
  </si>
  <si>
    <t>1701 Roseneath Road</t>
  </si>
  <si>
    <t>RICHMOND</t>
  </si>
  <si>
    <t>XJ900018</t>
  </si>
  <si>
    <t>ABG Pavers|Blaw-Knox Pavers|Material Transfer Vehicles|Milling Equipment|Road Wideners|Small Asphalt Compactors</t>
  </si>
  <si>
    <t>OU=Richmond Machinery &amp; Equipment Co Inc.,OU=Richmond Machinery &amp; Equipment Co Inc. HQ,OU=RM (NA),OU=Independent RM Dealers,OU=Enterprise,OU=VCE,OU=VeBiz2CustomArea,OU=AppPartition,O=ExtranetApps</t>
  </si>
  <si>
    <t>(804) 359-4179</t>
  </si>
  <si>
    <t>(804) 359-4048</t>
  </si>
  <si>
    <t>www.richmondmachinery.com</t>
  </si>
  <si>
    <t>340E3E2D-1234-2409-5679-6C4976385657</t>
  </si>
  <si>
    <t>Richmond Machinery &amp; Equipment Co Inc. HQ</t>
  </si>
  <si>
    <t>Richmond</t>
  </si>
  <si>
    <t>OU=Richmond Machinery &amp; Equipment Co Inc. HQ,OU=RM (NA),OU=Independent RM Dealers,OU=Enterprise,OU=VCE,OU=VeBiz2CustomArea,OU=AppPartition,O=ExtranetApps</t>
  </si>
  <si>
    <t>804-359-4179</t>
  </si>
  <si>
    <t>804-359-4048</t>
  </si>
  <si>
    <t>CE0000001650</t>
  </si>
  <si>
    <t>11235029-D2F2-4C0D-9AB0-AEBF89881488</t>
  </si>
  <si>
    <t>Rickmar</t>
  </si>
  <si>
    <t>Unit 15</t>
  </si>
  <si>
    <t>LN1 2LR</t>
  </si>
  <si>
    <t>Saxilby</t>
  </si>
  <si>
    <t>GB900010</t>
  </si>
  <si>
    <t>Rickmar Plant Sales Ltd</t>
  </si>
  <si>
    <t>OU=Rickmar,OU=SMT GB,OU=Europe,OU=EMEA,OU=Enterprise,OU=VCE,OU=VeBiz2CustomArea,OU=AppPartition,O=ExtranetApps</t>
  </si>
  <si>
    <t>0044 1522 702930</t>
  </si>
  <si>
    <t>rickmar@hotmail.co.uk</t>
  </si>
  <si>
    <t>0044 1522 703110</t>
  </si>
  <si>
    <t>http://www.rickmarplantsales.co.uk</t>
  </si>
  <si>
    <t>CE0000000110</t>
  </si>
  <si>
    <t>5E37D0F2-3DA4-42E2-B48C-00DB850B6D58</t>
  </si>
  <si>
    <t>Rieder Cia SACI</t>
  </si>
  <si>
    <t>Avda Artigas No.1945 e Altos y Central 1945</t>
  </si>
  <si>
    <t>Assuncion</t>
  </si>
  <si>
    <t>PY000001</t>
  </si>
  <si>
    <t>Jorgen Johansen</t>
  </si>
  <si>
    <t>ASUNCION</t>
  </si>
  <si>
    <t>OU=Rieder Cia SACI,OU=Latin America,OU=Enterprise,OU=VCE,OU=VeBiz2CustomArea,OU=AppPartition,O=ExtranetApps</t>
  </si>
  <si>
    <t>595 21 212021</t>
  </si>
  <si>
    <t>volvo@rieder.net.py</t>
  </si>
  <si>
    <t>595 21 214114</t>
  </si>
  <si>
    <t>http://www.rieder.com.py/</t>
  </si>
  <si>
    <t>86926A45-993A-8D5F-37BF-F891B904CA01</t>
  </si>
  <si>
    <t>Rieder Cia SACI - Ciudad del Este</t>
  </si>
  <si>
    <t>Ruta n.º 7 Km 5, Avda Monseñor Rodriguez esq L. Petit</t>
  </si>
  <si>
    <t>Ciudad del Este</t>
  </si>
  <si>
    <t>OU=Rieder Cia SACI - Ciudad del Este,OU=Rieder Cia SACI,OU=Latin America,OU=Enterprise,OU=VCE,OU=VeBiz2CustomArea,OU=AppPartition,O=ExtranetApps</t>
  </si>
  <si>
    <t>5154 497327</t>
  </si>
  <si>
    <t>CE0000001220</t>
  </si>
  <si>
    <t>87A9450E-15CD-EEF8-B8FC-3C44A95241E3</t>
  </si>
  <si>
    <t>Rieder Cia SACI - Encarnación</t>
  </si>
  <si>
    <t>Barrio Florida Sobre Ruta VI</t>
  </si>
  <si>
    <t>Encarnación</t>
  </si>
  <si>
    <t>OU=Rieder Cia SACI - Encarnación,OU=Rieder Cia SACI,OU=Latin America,OU=Enterprise,OU=VCE,OU=VeBiz2CustomArea,OU=AppPartition,O=ExtranetApps</t>
  </si>
  <si>
    <t>+(595) 21 214114</t>
  </si>
  <si>
    <t>https://www.volvoce.com/paraguay/es-py/rieder/</t>
  </si>
  <si>
    <t>8EB3B977-81E6-2030-6198-0C10EE8E7A86</t>
  </si>
  <si>
    <t>Rieder Cia SACI - Katuete</t>
  </si>
  <si>
    <t>Av. de las Residentas, nº 530</t>
  </si>
  <si>
    <t>Katuete</t>
  </si>
  <si>
    <t>OU=Rieder Cia SACI - Katuete,OU=Rieder Cia SACI,OU=Latin America,OU=Enterprise,OU=VCE,OU=VeBiz2CustomArea,OU=AppPartition,O=ExtranetApps</t>
  </si>
  <si>
    <t>(0471) 234 098</t>
  </si>
  <si>
    <t>69087004-28F0-B252-327F-1FA7F564B000</t>
  </si>
  <si>
    <t>Rieder Cia SACI - Santa Rita</t>
  </si>
  <si>
    <t>Ruta 6 - Km 207</t>
  </si>
  <si>
    <t>Santa Rita</t>
  </si>
  <si>
    <t>OU=Rieder Cia SACI - Santa Rita,OU=Rieder Cia SACI,OU=Latin America,OU=Enterprise,OU=VCE,OU=VeBiz2CustomArea,OU=AppPartition,O=ExtranetApps</t>
  </si>
  <si>
    <t>(0673) 220 151</t>
  </si>
  <si>
    <t>CE0000005284</t>
  </si>
  <si>
    <t>E072FB29-3126-C9CD-5F7A-61B5A9994A84</t>
  </si>
  <si>
    <t>Riesebeck Baumaschinen</t>
  </si>
  <si>
    <t>Woldeforster Straße 7</t>
  </si>
  <si>
    <t>Demmin</t>
  </si>
  <si>
    <t xml:space="preserve">Kurt Riesebeck </t>
  </si>
  <si>
    <t>sub dealer to Swercon Germany</t>
  </si>
  <si>
    <t>OU=Riesebeck Baumaschinen,OU=Swecon Baumaschinen GmbH – HV,OU=Volvo Construction Equipment Europe GmbH,OU=Europe,OU=EMEA,OU=Enterprise,OU=VCE,OU=VeBiz2CustomArea,OU=AppPartition,O=ExtranetApps</t>
  </si>
  <si>
    <t>riesebeck@riesebeckbaumaschinen.de</t>
  </si>
  <si>
    <t>03998 27 26 0</t>
  </si>
  <si>
    <t>CE0000001347</t>
  </si>
  <si>
    <t>F440C273-5EB0-B9A3-E45B-4B3BAC60DF56</t>
  </si>
  <si>
    <t>Riwang Heavy Equipment &amp; Services</t>
  </si>
  <si>
    <t>PO Box 1132 Chang Lam, Rinch Building 1(11)</t>
  </si>
  <si>
    <t>Thimphu</t>
  </si>
  <si>
    <t>Rinzy Wangchuk</t>
  </si>
  <si>
    <t>OU=Riwang Heavy Equipment &amp; Services,OU=Volvo East Asia Pte Ltd,OU=APAC,OU=Enterprise,OU=VCE,OU=VeBiz2CustomArea,OU=AppPartition,O=ExtranetApps</t>
  </si>
  <si>
    <t>00975-2-338889</t>
  </si>
  <si>
    <t>rinzy@riwangs.com</t>
  </si>
  <si>
    <t>00975-2-334499</t>
  </si>
  <si>
    <t>4834AE0E-32E1-E224-D3DE-FB290E2D2F0E</t>
  </si>
  <si>
    <t>RM (NA)</t>
  </si>
  <si>
    <t>NA (North America)</t>
  </si>
  <si>
    <t>OU=RM (NA),OU=Independent RM Dealers,OU=Enterprise,OU=VCE,OU=VeBiz2CustomArea,OU=AppPartition,O=ExtranetApps</t>
  </si>
  <si>
    <t>9D8A64B8-E5CB-E650-E6ED-10DC1ADF9588</t>
  </si>
  <si>
    <t>RM India - SCM OMS</t>
  </si>
  <si>
    <t>Lake View Building Block A</t>
  </si>
  <si>
    <t>560 093</t>
  </si>
  <si>
    <t>Karnataka</t>
  </si>
  <si>
    <t>Sangram Rout</t>
  </si>
  <si>
    <t>WSS access to OMS and SCM for India users (no access to Xnet)</t>
  </si>
  <si>
    <t>OU=RM India - SCM OMS,OU=Volvo India Private Limited,OU=APAC,OU=Enterprise,OU=VCE,OU=VeBiz2CustomArea,OU=AppPartition,O=ExtranetApps</t>
  </si>
  <si>
    <t>sangram.rout@volvo.com</t>
  </si>
  <si>
    <t>+91 80 66914621</t>
  </si>
  <si>
    <t>FA7A282C-6C71-B1A2-1D54-E08EC91B8B58</t>
  </si>
  <si>
    <t>RMC</t>
  </si>
  <si>
    <t>US900043</t>
  </si>
  <si>
    <t>US Military</t>
  </si>
  <si>
    <t>OU=RMC,OU=National Accounts,OU=Enterprise,OU=VCE,OU=VeBiz2CustomArea,OU=AppPartition,O=ExtranetApps</t>
  </si>
  <si>
    <t>CE0000000650</t>
  </si>
  <si>
    <t>44b1213e-b78d-441d-808f-238c764f8afb</t>
  </si>
  <si>
    <t>Road Builders Machinery &amp; Supply Co Inc-Omaha</t>
  </si>
  <si>
    <t>4115 S. 90th St.</t>
  </si>
  <si>
    <t>OMAHA</t>
  </si>
  <si>
    <t>Blaw-Knox Pavers|Large Asphalt Compactors|Large Soil Compactors|Material Transfer Vehicles|Milling Equipment|Road Wideners|Small Asphalt Compactors|Small Soil Compactors</t>
  </si>
  <si>
    <t>OU=Road Builders Machinery &amp; Supply Co Inc-Omaha,OU=Road Builders Machinery &amp; Supply Co Inc. HQ,OU=RM (NA),OU=Independent RM Dealers,OU=Enterprise,OU=VCE,OU=VeBiz2CustomArea,OU=AppPartition,O=ExtranetApps</t>
  </si>
  <si>
    <t>(402) 339-6620</t>
  </si>
  <si>
    <t>(402) 331-9200</t>
  </si>
  <si>
    <t>http://www.roadbuildersmachinery.com/</t>
  </si>
  <si>
    <t>inactive?</t>
  </si>
  <si>
    <t>9ec7ddf3-ceed-42ca-b9c7-8444782104c9</t>
  </si>
  <si>
    <t>Road Builders Machinery &amp; Supply Co Inc. - Grand Island</t>
  </si>
  <si>
    <t>106 S. Webb Rd</t>
  </si>
  <si>
    <t>GRAND ISLAND</t>
  </si>
  <si>
    <t>OU=Road Builders Machinery &amp; Supply Co Inc. - Grand Island,OU=Road Builders Machinery &amp; Supply Co Inc. HQ,OU=RM (NA),OU=Independent RM Dealers,OU=Enterprise,OU=VCE,OU=VeBiz2CustomArea,OU=AppPartition,O=ExtranetApps</t>
  </si>
  <si>
    <t>(308) 384-0686</t>
  </si>
  <si>
    <t>(308) 384-2620</t>
  </si>
  <si>
    <t>CE0000001329</t>
  </si>
  <si>
    <t>2d0672d0-cf2d-430e-b205-a4ce7af87783</t>
  </si>
  <si>
    <t>Road Builders Machinery &amp; Supply Co Inc. - Lincoln</t>
  </si>
  <si>
    <t>5601 Fletcher Ave.</t>
  </si>
  <si>
    <t>LINCOLN</t>
  </si>
  <si>
    <t>OU=Road Builders Machinery &amp; Supply Co Inc. - Lincoln,OU=Road Builders Machinery &amp; Supply Co Inc. HQ,OU=RM (NA),OU=Independent RM Dealers,OU=Enterprise,OU=VCE,OU=VeBiz2CustomArea,OU=AppPartition,O=ExtranetApps</t>
  </si>
  <si>
    <t>(402) 325-0753</t>
  </si>
  <si>
    <t>(402) 325-0447</t>
  </si>
  <si>
    <t>CE0000001397</t>
  </si>
  <si>
    <t>97D68EEA-CFC3-D636-D741-161FBE3B0DE7</t>
  </si>
  <si>
    <t>Road Builders Machinery &amp; Supply Co Inc. HQ</t>
  </si>
  <si>
    <t>OU=Road Builders Machinery &amp; Supply Co Inc. HQ,OU=RM (NA),OU=Independent RM Dealers,OU=Enterprise,OU=VCE,OU=VeBiz2CustomArea,OU=AppPartition,O=ExtranetApps</t>
  </si>
  <si>
    <t>402-339-6620</t>
  </si>
  <si>
    <t>402-331-9200</t>
  </si>
  <si>
    <t>CE0000001689</t>
  </si>
  <si>
    <t>bb33f784-e74a-4f66-a573-65ac3e952283</t>
  </si>
  <si>
    <t>Road Machinery &amp; Supplies Co. - Cedar Rapids</t>
  </si>
  <si>
    <t>2525 16th Ave SW</t>
  </si>
  <si>
    <t>CEDAR RAPIDS</t>
  </si>
  <si>
    <t>OU=Road Machinery &amp; Supplies Co. - Cedar Rapids,OU=Road Machinery &amp; Supplies Co. HQ,OU=RM (NA),OU=Independent RM Dealers,OU=Enterprise,OU=VCE,OU=VeBiz2CustomArea,OU=AppPartition,O=ExtranetApps</t>
  </si>
  <si>
    <t>(319) 363-2075</t>
  </si>
  <si>
    <t>(319) 363-9655</t>
  </si>
  <si>
    <t>http://www.rmsequipment.com/</t>
  </si>
  <si>
    <t>CE0000000615</t>
  </si>
  <si>
    <t>b5884f8c-2c28-421a-923d-4c5fd522905c</t>
  </si>
  <si>
    <t>Road Machinery &amp; Supplies Co. - Des Moines</t>
  </si>
  <si>
    <t>100 Sheridan Avenue</t>
  </si>
  <si>
    <t>DES MOINES</t>
  </si>
  <si>
    <t>OU=Road Machinery &amp; Supplies Co. - Des Moines,OU=Road Machinery &amp; Supplies Co. HQ,OU=RM (NA),OU=Independent RM Dealers,OU=Enterprise,OU=VCE,OU=VeBiz2CustomArea,OU=AppPartition,O=ExtranetApps</t>
  </si>
  <si>
    <t>(515) 282-4876</t>
  </si>
  <si>
    <t>(515) 282-0404</t>
  </si>
  <si>
    <t>7a6e4dbc-1a95-4512-a87f-e8a649576799</t>
  </si>
  <si>
    <t>Road Machinery &amp; Supplies Co. - Duluth</t>
  </si>
  <si>
    <t>314 Garfield Ave.</t>
  </si>
  <si>
    <t>DULUTH</t>
  </si>
  <si>
    <t>OU=Road Machinery &amp; Supplies Co. - Duluth,OU=Road Machinery &amp; Supplies Co. HQ,OU=RM (NA),OU=Independent RM Dealers,OU=Enterprise,OU=VCE,OU=VeBiz2CustomArea,OU=AppPartition,O=ExtranetApps</t>
  </si>
  <si>
    <t>(218) 727-3340</t>
  </si>
  <si>
    <t>(218) 727-8611</t>
  </si>
  <si>
    <t>CE0000001615</t>
  </si>
  <si>
    <t>f6012acd-c14d-43e9-b94b-ad0931041e63</t>
  </si>
  <si>
    <t>Road Machinery &amp; Supplies Co. - Milan</t>
  </si>
  <si>
    <t>3150 5th Ave</t>
  </si>
  <si>
    <t>East Moline</t>
  </si>
  <si>
    <t>Road Machinery &amp; Supplies Co. - East Moline</t>
  </si>
  <si>
    <t>OU=Road Machinery &amp; Supplies Co. - Milan,OU=Road Machinery &amp; Supplies Co. HQ,OU=RM (NA),OU=Independent RM Dealers,OU=Enterprise,OU=VCE,OU=VeBiz2CustomArea,OU=AppPartition,O=ExtranetApps</t>
  </si>
  <si>
    <t>(309) 755-7203</t>
  </si>
  <si>
    <t>CE0000000488</t>
  </si>
  <si>
    <t>6BAEAD52-3858-6B98-7E2B-CBBC88695279</t>
  </si>
  <si>
    <t>Road Machinery &amp; Supplies Co. - Savage</t>
  </si>
  <si>
    <t>5633 West Hwy, 13</t>
  </si>
  <si>
    <t>SAVAGE</t>
  </si>
  <si>
    <t>XJ900019</t>
  </si>
  <si>
    <t>OU=Road Machinery &amp; Supplies Co. - Savage,OU=Road Machinery &amp; Supplies Co. HQ,OU=RM (NA),OU=Independent RM Dealers,OU=Enterprise,OU=VCE,OU=VeBiz2CustomArea,OU=AppPartition,O=ExtranetApps</t>
  </si>
  <si>
    <t>(952)895-9564</t>
  </si>
  <si>
    <t>(952)895-9595</t>
  </si>
  <si>
    <t>CE0000000390</t>
  </si>
  <si>
    <t>63ad000d-2511-4422-a20f-bdd1584f9f28</t>
  </si>
  <si>
    <t>Road Machinery &amp; Supplies Co. - Sioux City</t>
  </si>
  <si>
    <t>1400 N. Highway 75</t>
  </si>
  <si>
    <t>SIOUX CITY</t>
  </si>
  <si>
    <t>OU=Road Machinery &amp; Supplies Co. - Sioux City,OU=Road Machinery &amp; Supplies Co. HQ,OU=RM (NA),OU=Independent RM Dealers,OU=Enterprise,OU=VCE,OU=VeBiz2CustomArea,OU=AppPartition,O=ExtranetApps</t>
  </si>
  <si>
    <t>(712) 252-5064</t>
  </si>
  <si>
    <t>(712) 252-0538</t>
  </si>
  <si>
    <t>CE0000000448</t>
  </si>
  <si>
    <t>9960C89E-B3F9-E686-87CE-7E07E32BCB2B</t>
  </si>
  <si>
    <t>Road Machinery &amp; Supplies Co. - Virginia</t>
  </si>
  <si>
    <t>315 North Hoover Road</t>
  </si>
  <si>
    <t>VIRGINIA</t>
  </si>
  <si>
    <t>OU=Road Machinery &amp; Supplies Co. - Virginia,OU=Road Machinery &amp; Supplies Co. HQ,OU=RM (NA),OU=Independent RM Dealers,OU=Enterprise,OU=VCE,OU=VeBiz2CustomArea,OU=AppPartition,O=ExtranetApps</t>
  </si>
  <si>
    <t>(218) 711-9465</t>
  </si>
  <si>
    <t>(218) 741-9011</t>
  </si>
  <si>
    <t>CE0000001416</t>
  </si>
  <si>
    <t>E25C1E8E-C410-CD6A-5706-6C9C420AC52D</t>
  </si>
  <si>
    <t>Road Machinery &amp; Supplies Co. HQ</t>
  </si>
  <si>
    <t>5633 West Hwy. 13</t>
  </si>
  <si>
    <t>Savage</t>
  </si>
  <si>
    <t>OU=Road Machinery &amp; Supplies Co. HQ,OU=RM (NA),OU=Independent RM Dealers,OU=Enterprise,OU=VCE,OU=VeBiz2CustomArea,OU=AppPartition,O=ExtranetApps</t>
  </si>
  <si>
    <t>952-895-9564</t>
  </si>
  <si>
    <t>952-895-9595</t>
  </si>
  <si>
    <t>CE0000000347</t>
  </si>
  <si>
    <t>179AD643-716C-4803-81C7-2B6B55B84AA5</t>
  </si>
  <si>
    <t>Robert Aebi AG</t>
  </si>
  <si>
    <t xml:space="preserve">CH319027    </t>
  </si>
  <si>
    <t>OU=Robert Aebi AG,OU=Volvo Construction Equipment Europe GmbH,OU=Europe,OU=EMEA,OU=Enterprise,OU=VCE,OU=VeBiz2CustomArea,OU=AppPartition,O=ExtranetApps</t>
  </si>
  <si>
    <t>0041 (0) 1 842 51 20</t>
  </si>
  <si>
    <t>s.zahner@robert-aebi.com</t>
  </si>
  <si>
    <t>0041 (0) 1 842 51 11</t>
  </si>
  <si>
    <t>http://www.robert-aebi.com</t>
  </si>
  <si>
    <t>CE0000002103</t>
  </si>
  <si>
    <t>3E05E8E3-B214-4722-905A-4FCC5D57E97E</t>
  </si>
  <si>
    <t>Robert Aebi AG - Regensdorf</t>
  </si>
  <si>
    <t>REGENSDORF</t>
  </si>
  <si>
    <t>OU=Robert Aebi AG - Regensdorf,OU=Robert Aebi AG,OU=Volvo Construction Equipment Europe GmbH,OU=Europe,OU=EMEA,OU=Enterprise,OU=VCE,OU=VeBiz2CustomArea,OU=AppPartition,O=ExtranetApps</t>
  </si>
  <si>
    <t>0041 44 842 51 20</t>
  </si>
  <si>
    <t>0041 44 842 51 11</t>
  </si>
  <si>
    <t>CE0000000609</t>
  </si>
  <si>
    <t>7EC47FE4-FE99-4B2B-9DB0-980E6710DAA2</t>
  </si>
  <si>
    <t>Robert Aebi Bayern GmbH</t>
  </si>
  <si>
    <t>Posthalterring 3</t>
  </si>
  <si>
    <t>Parsdorf</t>
  </si>
  <si>
    <t>DE323287</t>
  </si>
  <si>
    <t>MUENCHEN</t>
  </si>
  <si>
    <t>OU=Robert Aebi Bayern GmbH,OU=Robert Aebi AG,OU=Volvo Construction Equipment Europe GmbH,OU=Europe,OU=EMEA,OU=Enterprise,OU=VCE,OU=VeBiz2CustomArea,OU=AppPartition,O=ExtranetApps</t>
  </si>
  <si>
    <t>0049 (0) 89 90 99 67 11</t>
  </si>
  <si>
    <t>info.volvobayern@volvo.com</t>
  </si>
  <si>
    <t>0049 (0) 89 90 99 67 0</t>
  </si>
  <si>
    <t>http://www.robert-aebi.de</t>
  </si>
  <si>
    <t>CE0000001499</t>
  </si>
  <si>
    <t>15B59856-E625-2CFE-1F8E-B189A4E4E571</t>
  </si>
  <si>
    <t>Robert Aebi GmbH</t>
  </si>
  <si>
    <t>DE323267</t>
  </si>
  <si>
    <t>ACHSTETTEN</t>
  </si>
  <si>
    <t>OU=Robert Aebi GmbH,OU=Robert Aebi AG,OU=Volvo Construction Equipment Europe GmbH,OU=Europe,OU=EMEA,OU=Enterprise,OU=VCE,OU=VeBiz2CustomArea,OU=AppPartition,O=ExtranetApps</t>
  </si>
  <si>
    <t>0049 7392 96 53 21</t>
  </si>
  <si>
    <t>info@robert-aebi.de</t>
  </si>
  <si>
    <t>0049 7392 96 53 0</t>
  </si>
  <si>
    <t>A26DF6A5-21D6-CF68-4E2A-061E5A0DFEC2</t>
  </si>
  <si>
    <t>Robert Aebi GmbH - Achstetten</t>
  </si>
  <si>
    <t>DE323207</t>
  </si>
  <si>
    <t>OU=Robert Aebi GmbH - Achstetten,OU=Robert Aebi GmbH,OU=Robert Aebi AG,OU=Volvo Construction Equipment Europe GmbH,OU=Europe,OU=EMEA,OU=Enterprise,OU=VCE,OU=VeBiz2CustomArea,OU=AppPartition,O=ExtranetApps</t>
  </si>
  <si>
    <t>f.nemeth@robert-aebi.com</t>
  </si>
  <si>
    <t>57167BF3-1C74-696C-2BEA-41134D2AFA03</t>
  </si>
  <si>
    <t>Robert Aebi GmbH - Barbing</t>
  </si>
  <si>
    <t>Sarchinger Feld 6</t>
  </si>
  <si>
    <t>Barbing</t>
  </si>
  <si>
    <t>OU=Robert Aebi GmbH - Barbing,OU=Robert Aebi GmbH,OU=Robert Aebi AG,OU=Volvo Construction Equipment Europe GmbH,OU=Europe,OU=EMEA,OU=Enterprise,OU=VCE,OU=VeBiz2CustomArea,OU=AppPartition,O=ExtranetApps</t>
  </si>
  <si>
    <t>+49 9401 91254 10</t>
  </si>
  <si>
    <t>CE0000000375</t>
  </si>
  <si>
    <t>3B1806E7-BEAC-29E8-42C6-6B0F51FD9107</t>
  </si>
  <si>
    <t>Robert Aebi GmbH - Leonberg</t>
  </si>
  <si>
    <t>Hertichstrasse 49</t>
  </si>
  <si>
    <t>Leonberg</t>
  </si>
  <si>
    <t>DE323557</t>
  </si>
  <si>
    <t>LEONBERG</t>
  </si>
  <si>
    <t>OU=Robert Aebi GmbH - Leonberg,OU=Robert Aebi GmbH,OU=Robert Aebi AG,OU=Volvo Construction Equipment Europe GmbH,OU=Europe,OU=EMEA,OU=Enterprise,OU=VCE,OU=VeBiz2CustomArea,OU=AppPartition,O=ExtranetApps</t>
  </si>
  <si>
    <t>07152-31968-20</t>
  </si>
  <si>
    <t>g.treige@robert-aebi.com</t>
  </si>
  <si>
    <t>07152-31968-0</t>
  </si>
  <si>
    <t>B4A4663F-3FCD-C04B-ECDA-F585FCE7345D</t>
  </si>
  <si>
    <t>Robert Aebi GmbH - Muenchen</t>
  </si>
  <si>
    <t>Address: Posthalterring 3</t>
  </si>
  <si>
    <t>OU=Robert Aebi GmbH - Muenchen,OU=Robert Aebi GmbH,OU=Robert Aebi AG,OU=Volvo Construction Equipment Europe GmbH,OU=Europe,OU=EMEA,OU=Enterprise,OU=VCE,OU=VeBiz2CustomArea,OU=AppPartition,O=ExtranetApps</t>
  </si>
  <si>
    <t>d.babalj@robert-aebi.com</t>
  </si>
  <si>
    <t>CE0000005211</t>
  </si>
  <si>
    <t>EA51E09B-B656-1DEF-2124-C1DAF74A22D3</t>
  </si>
  <si>
    <t>Robert Aebi GmbH - Nürnberg</t>
  </si>
  <si>
    <t>Edisonstrasse 49</t>
  </si>
  <si>
    <t>Nürnberg</t>
  </si>
  <si>
    <t>NURNBERG</t>
  </si>
  <si>
    <t>OU=Robert Aebi GmbH - Nürnberg,OU=Robert Aebi GmbH,OU=Robert Aebi AG,OU=Volvo Construction Equipment Europe GmbH,OU=Europe,OU=EMEA,OU=Enterprise,OU=VCE,OU=VeBiz2CustomArea,OU=AppPartition,O=ExtranetApps</t>
  </si>
  <si>
    <t>00 49 (0)911- 506 21 22</t>
  </si>
  <si>
    <t>r.gerbig@robert-aebi.com</t>
  </si>
  <si>
    <t>00 49 (0)911- 50 62 10</t>
  </si>
  <si>
    <t>CD53545F-5F8A-90C6-2A02-8FBBA5F28FE2</t>
  </si>
  <si>
    <t>Robert Aebi GmbH - Würzburg</t>
  </si>
  <si>
    <t>Industriestraße 4</t>
  </si>
  <si>
    <t>Volkach</t>
  </si>
  <si>
    <t>OU=Robert Aebi GmbH - Würzburg,OU=Robert Aebi GmbH,OU=Robert Aebi AG,OU=Volvo Construction Equipment Europe GmbH,OU=Europe,OU=EMEA,OU=Enterprise,OU=VCE,OU=VeBiz2CustomArea,OU=AppPartition,O=ExtranetApps</t>
  </si>
  <si>
    <t>447AB2B1-FEE4-2870-4CA3-98C9A5EC4637</t>
  </si>
  <si>
    <t>Robert Aebi GmbH -Teningen</t>
  </si>
  <si>
    <t>Robert-Bosch Strasse 9</t>
  </si>
  <si>
    <t>Teningen</t>
  </si>
  <si>
    <t>Articulated Haulers|Compact Equipment|Compact Excavators|Compact Wheel Loaders|Crawler Excavators|Motor Graders|Skidsteer Loaders|Wheel Loaders|Wheeled Excavators</t>
  </si>
  <si>
    <t>OU=Robert Aebi GmbH -Teningen,OU=Robert Aebi GmbH,OU=Robert Aebi AG,OU=Volvo Construction Equipment Europe GmbH,OU=Europe,OU=EMEA,OU=Enterprise,OU=VCE,OU=VeBiz2CustomArea,OU=AppPartition,O=ExtranetApps</t>
  </si>
  <si>
    <t>+49 79 41 96860 50</t>
  </si>
  <si>
    <t>j.trosien@robert-aebi.com</t>
  </si>
  <si>
    <t>+49 76 41 96860 40</t>
  </si>
  <si>
    <t>EE06CDC0-EBF5-C9A2-7CA6-62D2CF2E28B9</t>
  </si>
  <si>
    <t>Rockbreakers</t>
  </si>
  <si>
    <t>13 Crawfield Lane</t>
  </si>
  <si>
    <t>EH51 0QG</t>
  </si>
  <si>
    <t>Bo’ness</t>
  </si>
  <si>
    <t>Articulated Haulers|Backhoe Loaders|Compact Excavators|Compact Wheel Loaders|Crawler Excavators|Motor Graders|Skidsteer Loaders|Wheel Loaders|Wheeled Excavators</t>
  </si>
  <si>
    <t>OU=Rockbreakers,OU=SMT GB,OU=Europe,OU=EMEA,OU=Enterprise,OU=VCE,OU=VeBiz2CustomArea,OU=AppPartition,O=ExtranetApps</t>
  </si>
  <si>
    <t>+441506 826110</t>
  </si>
  <si>
    <t>info@rockbreakers.co.uk</t>
  </si>
  <si>
    <t>+441506 824652</t>
  </si>
  <si>
    <t>CE0000001386</t>
  </si>
  <si>
    <t>969AEE15-B86D-58EA-A956-22381D2E08A8</t>
  </si>
  <si>
    <t>Rodrigues Y Londono S.A.</t>
  </si>
  <si>
    <t>Diagonal 22 A N. 35-63</t>
  </si>
  <si>
    <t>OU=Rodrigues Y Londono S.A.,OU=LA (Latin America),OU=Independent RM Dealers,OU=Enterprise,OU=VCE,OU=VeBiz2CustomArea,OU=AppPartition,O=ExtranetApps</t>
  </si>
  <si>
    <t>571 340 7515</t>
  </si>
  <si>
    <t>CE0000000217</t>
  </si>
  <si>
    <t>DAB1AE45-87E3-421E-85C7-21A9667539C3</t>
  </si>
  <si>
    <t>ROMCO Equipment Co</t>
  </si>
  <si>
    <t>3900 Halifax Road</t>
  </si>
  <si>
    <t>Dallas</t>
  </si>
  <si>
    <t xml:space="preserve">US000015    </t>
  </si>
  <si>
    <t>OU=ROMCO Equipment Co,OU=North America,OU=Enterprise,OU=VCE,OU=VeBiz2CustomArea,OU=AppPartition,O=ExtranetApps</t>
  </si>
  <si>
    <t>214-819-4131</t>
  </si>
  <si>
    <t>cclarkson@romco.com</t>
  </si>
  <si>
    <t>800-227-6626</t>
  </si>
  <si>
    <t>https://www.volvoce.com/united-states/en-us/romco/</t>
  </si>
  <si>
    <t>CE0000000570</t>
  </si>
  <si>
    <t>F953310E-CB3F-45EE-9177-7BDBA1DD1B5F</t>
  </si>
  <si>
    <t>ROMCO Equipment Co - Buffalo</t>
  </si>
  <si>
    <t>I-45 and Highway 164</t>
  </si>
  <si>
    <t>Buffalo</t>
  </si>
  <si>
    <t>US000015</t>
  </si>
  <si>
    <t>OU=ROMCO Equipment Co - Buffalo,OU=ROMCO Equipment Co,OU=North America,OU=Enterprise,OU=VCE,OU=VeBiz2CustomArea,OU=AppPartition,O=ExtranetApps</t>
  </si>
  <si>
    <t>903-322-5605</t>
  </si>
  <si>
    <t>903-322-5602</t>
  </si>
  <si>
    <t>CE0000001081</t>
  </si>
  <si>
    <t>A4F2F1CC-747F-CA02-EC6B-98DB5B165F97</t>
  </si>
  <si>
    <t>ROMCO Equipment Co - Carmine</t>
  </si>
  <si>
    <t>17931 US Highway 290W</t>
  </si>
  <si>
    <t>Carmine</t>
  </si>
  <si>
    <t>OU=ROMCO Equipment Co - Carmine,OU=ROMCO Equipment Co,OU=North America,OU=Enterprise,OU=VCE,OU=VeBiz2CustomArea,OU=AppPartition,O=ExtranetApps</t>
  </si>
  <si>
    <t>(979) 278-3573</t>
  </si>
  <si>
    <t>(979) 278-3570</t>
  </si>
  <si>
    <t>CE0000002125</t>
  </si>
  <si>
    <t>1787A3E8-A54D-0C86-C1BB-D0FF497DA548</t>
  </si>
  <si>
    <t>ROMCO Equipment Co - Corpus Christi</t>
  </si>
  <si>
    <t>1610 N. Padre Island Drive</t>
  </si>
  <si>
    <t>Corpus Christi</t>
  </si>
  <si>
    <t>OU=ROMCO Equipment Co - Corpus Christi,OU=ROMCO Equipment Co,OU=North America,OU=Enterprise,OU=VCE,OU=VeBiz2CustomArea,OU=AppPartition,O=ExtranetApps</t>
  </si>
  <si>
    <t>361-881-4897</t>
  </si>
  <si>
    <t>361-881-4891</t>
  </si>
  <si>
    <t>CE0000001536</t>
  </si>
  <si>
    <t>EA60F57D-A072-487D-B27D-655F210F4DDA</t>
  </si>
  <si>
    <t>ROMCO Equipment Co - Dallas</t>
  </si>
  <si>
    <t>1519 West Belt Line Rd.</t>
  </si>
  <si>
    <t>Carrollton</t>
  </si>
  <si>
    <t>OU=ROMCO Equipment Co - Dallas,OU=ROMCO Equipment Co,OU=North America,OU=Enterprise,OU=VCE,OU=VeBiz2CustomArea,OU=AppPartition,O=ExtranetApps</t>
  </si>
  <si>
    <t>(214) 819-4100</t>
  </si>
  <si>
    <t>CE0000000647</t>
  </si>
  <si>
    <t>955466A3-D53C-43A7-85D2-EAD7583A3D8E</t>
  </si>
  <si>
    <t>ROMCO Equipment Co - Ft Worth</t>
  </si>
  <si>
    <t>2400 Lone Star Boulevard</t>
  </si>
  <si>
    <t>76106-1727</t>
  </si>
  <si>
    <t>OU=ROMCO Equipment Co - Ft Worth,OU=ROMCO Equipment Co,OU=North America,OU=Enterprise,OU=VCE,OU=VeBiz2CustomArea,OU=AppPartition,O=ExtranetApps</t>
  </si>
  <si>
    <t>817-626-8983</t>
  </si>
  <si>
    <t>(817) 626-2288</t>
  </si>
  <si>
    <t>CE0000000542</t>
  </si>
  <si>
    <t>DAE339F5-09FB-4503-BF93-89A3A7265D1D</t>
  </si>
  <si>
    <t>ROMCO Equipment Co - Houston</t>
  </si>
  <si>
    <t>8450 Breen Road</t>
  </si>
  <si>
    <t>OU=ROMCO Equipment Co - Houston,OU=ROMCO Equipment Co,OU=North America,OU=Enterprise,OU=VCE,OU=VeBiz2CustomArea,OU=AppPartition,O=ExtranetApps</t>
  </si>
  <si>
    <t>713-937-7541</t>
  </si>
  <si>
    <t>(713) 937-3005</t>
  </si>
  <si>
    <t>CE0000001562</t>
  </si>
  <si>
    <t>6D5A8FBA-BFCE-43F0-B820-64F48771FF98</t>
  </si>
  <si>
    <t>ROMCO Equipment Co - Longview</t>
  </si>
  <si>
    <t>2116 East Loop 281</t>
  </si>
  <si>
    <t>Longview</t>
  </si>
  <si>
    <t>OU=ROMCO Equipment Co - Longview,OU=ROMCO Equipment Co,OU=North America,OU=Enterprise,OU=VCE,OU=VeBiz2CustomArea,OU=AppPartition,O=ExtranetApps</t>
  </si>
  <si>
    <t>903-758-3079</t>
  </si>
  <si>
    <t>903-758-5576</t>
  </si>
  <si>
    <t>CE0000001567</t>
  </si>
  <si>
    <t>245F4D76-33C8-4322-A9E9-D30DB9D644DB</t>
  </si>
  <si>
    <t>ROMCO Equipment Co - Mercedes - The Valley</t>
  </si>
  <si>
    <t>312 Park Street</t>
  </si>
  <si>
    <t>Mercedes</t>
  </si>
  <si>
    <t>OU=ROMCO Equipment Co - Mercedes - The Valley,OU=ROMCO Equipment Co,OU=North America,OU=Enterprise,OU=VCE,OU=VeBiz2CustomArea,OU=AppPartition,O=ExtranetApps</t>
  </si>
  <si>
    <t>956-565-1765</t>
  </si>
  <si>
    <t>956-565-0100</t>
  </si>
  <si>
    <t>CE0000000518</t>
  </si>
  <si>
    <t>BDE47B68-D298-4734-A8ED-6FFD0ABEB0EA</t>
  </si>
  <si>
    <t>ROMCO Equipment Co - Roundrock - Austin</t>
  </si>
  <si>
    <t>1150 W. Old Settlers Blvd.</t>
  </si>
  <si>
    <t>Roundrock</t>
  </si>
  <si>
    <t>OU=ROMCO Equipment Co - Roundrock - Austin,OU=ROMCO Equipment Co,OU=North America,OU=Enterprise,OU=VCE,OU=VeBiz2CustomArea,OU=AppPartition,O=ExtranetApps</t>
  </si>
  <si>
    <t>512-388-2673</t>
  </si>
  <si>
    <t>512-388-2529</t>
  </si>
  <si>
    <t>CE0000001610</t>
  </si>
  <si>
    <t>208586BD-D2E7-4E71-A19A-2D30E28E5DAD</t>
  </si>
  <si>
    <t>ROMCO Equipment Co - San Antonio</t>
  </si>
  <si>
    <t>1042 S.E. Loop 410</t>
  </si>
  <si>
    <t>San Antonio</t>
  </si>
  <si>
    <t>OU=ROMCO Equipment Co - San Antonio,OU=ROMCO Equipment Co,OU=North America,OU=Enterprise,OU=VCE,OU=VeBiz2CustomArea,OU=AppPartition,O=ExtranetApps</t>
  </si>
  <si>
    <t>210-648-1282</t>
  </si>
  <si>
    <t>(210) 648-4600</t>
  </si>
  <si>
    <t>64C7A444-170C-48A6-93F4-FA327538BB67</t>
  </si>
  <si>
    <t>ROMCO Equipment Co - San Antonio Special Service Center</t>
  </si>
  <si>
    <t>1042 S.E. Loop 410, Building 4</t>
  </si>
  <si>
    <t>OU=ROMCO Equipment Co - San Antonio Special Service Center,OU=ROMCO Equipment Co,OU=North America,OU=Enterprise,OU=VCE,OU=VeBiz2CustomArea,OU=AppPartition,O=ExtranetApps</t>
  </si>
  <si>
    <t>210-648-6439</t>
  </si>
  <si>
    <t>210-648-0185</t>
  </si>
  <si>
    <t>A7C4D643-0B78-360C-EABF-C4740401A4EC</t>
  </si>
  <si>
    <t>ROSELLI Srl - Solo Assistenza</t>
  </si>
  <si>
    <t>Via delle Sorgenti 102</t>
  </si>
  <si>
    <t>Nugola</t>
  </si>
  <si>
    <t>IT900054</t>
  </si>
  <si>
    <t>ROSELLI</t>
  </si>
  <si>
    <t>OU=ROSELLI Srl - Solo Assistenza,OU=VOLVO CE ITALIA S.p.A.,OU=Europe,OU=EMEA,OU=Enterprise,OU=VCE,OU=VeBiz2CustomArea,OU=AppPartition,O=ExtranetApps</t>
  </si>
  <si>
    <t>0586 977334</t>
  </si>
  <si>
    <t>info@rosellisnc.it</t>
  </si>
  <si>
    <t>0586 977018</t>
  </si>
  <si>
    <t>http://www.rosellisrl.it/</t>
  </si>
  <si>
    <t>4E041C6E-E04E-F8AB-C579-525E5D1EE6D5</t>
  </si>
  <si>
    <t>RSC Equipment Rental</t>
  </si>
  <si>
    <t>6929 E. Greenway Pkwy, #200</t>
  </si>
  <si>
    <t>Scottsdale</t>
  </si>
  <si>
    <t>OU=RSC Equipment Rental,OU=National Rental,OU=National Accounts,OU=Enterprise,OU=VCE,OU=VeBiz2CustomArea,OU=AppPartition,O=ExtranetApps</t>
  </si>
  <si>
    <t>(480) 905-3386</t>
  </si>
  <si>
    <t>CE0000000179</t>
  </si>
  <si>
    <t>EEBCCBB9-1DA6-4BD6-A9EC-21683533FFAA</t>
  </si>
  <si>
    <t>Rudd Equipment Company Inc</t>
  </si>
  <si>
    <t>4344 Poplar Level Road</t>
  </si>
  <si>
    <t>Louisville</t>
  </si>
  <si>
    <t xml:space="preserve">US000059    </t>
  </si>
  <si>
    <t>OU=Rudd Equipment Company Inc,OU=North America,OU=Enterprise,OU=VCE,OU=VeBiz2CustomArea,OU=AppPartition,O=ExtranetApps</t>
  </si>
  <si>
    <t>502-458-2515</t>
  </si>
  <si>
    <t>kharshberger@ruddequipment.com</t>
  </si>
  <si>
    <t>502-456-4050</t>
  </si>
  <si>
    <t>https://www.volvoce.com/united-states/en-us/ruddequipment/</t>
  </si>
  <si>
    <t>CE0000000517</t>
  </si>
  <si>
    <t>221F9E12-9DF6-CB02-A482-7869AE330C59</t>
  </si>
  <si>
    <t>Rudd Equipment Company Inc - Cincinnati</t>
  </si>
  <si>
    <t>11807 Enterprise Drive</t>
  </si>
  <si>
    <t>OU=Rudd Equipment Company Inc - Cincinnati,OU=Rudd Equipment Company Inc,OU=North America,OU=Enterprise,OU=VCE,OU=VeBiz2CustomArea,OU=AppPartition,O=ExtranetApps</t>
  </si>
  <si>
    <t>513-834-9887</t>
  </si>
  <si>
    <t>513-321-7833</t>
  </si>
  <si>
    <t>CE0000002143</t>
  </si>
  <si>
    <t>2DBA76F0-64DF-3A76-C7B1-C1B4CFECBD1D</t>
  </si>
  <si>
    <t>Rudd Equipment Company Inc - Cincinnati - Special Service Center</t>
  </si>
  <si>
    <t>OU=Rudd Equipment Company Inc - Cincinnati - Special Service Center,OU=Rudd Equipment Company Inc,OU=North America,OU=Enterprise,OU=VCE,OU=VeBiz2CustomArea,OU=AppPartition,O=ExtranetApps</t>
  </si>
  <si>
    <t>CE0000001638</t>
  </si>
  <si>
    <t>969B9A85-284C-44DD-98A1-62006456978B</t>
  </si>
  <si>
    <t>Rudd Equipment Company Inc - Clearfield</t>
  </si>
  <si>
    <t>Route 322 East</t>
  </si>
  <si>
    <t>Clearfield</t>
  </si>
  <si>
    <t>US000059</t>
  </si>
  <si>
    <t>OU=Rudd Equipment Company Inc - Clearfield,OU=Rudd Equipment Company Inc,OU=North America,OU=Enterprise,OU=VCE,OU=VeBiz2CustomArea,OU=AppPartition,O=ExtranetApps</t>
  </si>
  <si>
    <t>814-765-5219</t>
  </si>
  <si>
    <t>814-765-8500</t>
  </si>
  <si>
    <t>CE0000000435</t>
  </si>
  <si>
    <t>F436B9F3-A9F0-A933-43B4-9FBF9ADAECDE</t>
  </si>
  <si>
    <t>Rudd Equipment Company Inc - Columbus</t>
  </si>
  <si>
    <t>2512 Jackson Pike</t>
  </si>
  <si>
    <t>Columbus</t>
  </si>
  <si>
    <t>OU=Rudd Equipment Company Inc - Columbus,OU=Rudd Equipment Company Inc,OU=North America,OU=Enterprise,OU=VCE,OU=VeBiz2CustomArea,OU=AppPartition,O=ExtranetApps</t>
  </si>
  <si>
    <t>614-636-4050</t>
  </si>
  <si>
    <t>CE0000000431</t>
  </si>
  <si>
    <t>07EB0F0D-8028-4E7B-8E44-284A93E64019</t>
  </si>
  <si>
    <t>Rudd Equipment Company Inc - Corbin</t>
  </si>
  <si>
    <t>728 West Cumberland Gap Parkway</t>
  </si>
  <si>
    <t>Corbin</t>
  </si>
  <si>
    <t>OU=Rudd Equipment Company Inc - Corbin,OU=Rudd Equipment Company Inc,OU=North America,OU=Enterprise,OU=VCE,OU=VeBiz2CustomArea,OU=AppPartition,O=ExtranetApps</t>
  </si>
  <si>
    <t>606-523-0747</t>
  </si>
  <si>
    <t>606-528-9440</t>
  </si>
  <si>
    <t>CE0000000602</t>
  </si>
  <si>
    <t>21572BA3-E6AD-4EA1-9EB3-38C6CE6C6C39</t>
  </si>
  <si>
    <t>Rudd Equipment Company Inc - Evansville</t>
  </si>
  <si>
    <t>6901 Highway 41 North</t>
  </si>
  <si>
    <t>Evansville</t>
  </si>
  <si>
    <t>OU=Rudd Equipment Company Inc - Evansville,OU=Rudd Equipment Company Inc,OU=North America,OU=Enterprise,OU=VCE,OU=VeBiz2CustomArea,OU=AppPartition,O=ExtranetApps</t>
  </si>
  <si>
    <t>812-867-6598</t>
  </si>
  <si>
    <t>812-867-6661</t>
  </si>
  <si>
    <t>1E6F6431-9E03-4B23-91F1-5D0B576E81A2</t>
  </si>
  <si>
    <t>Rudd Equipment Company Inc - Evansville Special Service Center</t>
  </si>
  <si>
    <t>OU=Rudd Equipment Company Inc - Evansville Special Service Center,OU=Rudd Equipment Company Inc,OU=North America,OU=Enterprise,OU=VCE,OU=VeBiz2CustomArea,OU=AppPartition,O=ExtranetApps</t>
  </si>
  <si>
    <t>CE0000000418</t>
  </si>
  <si>
    <t>DCBB01DE-7192-4E6F-80A7-98255634BE2A</t>
  </si>
  <si>
    <t>Rudd Equipment Company Inc - Fort Wayne</t>
  </si>
  <si>
    <t>5820 Industrial Road</t>
  </si>
  <si>
    <t>Fort Wayne</t>
  </si>
  <si>
    <t>OU=Rudd Equipment Company Inc - Fort Wayne,OU=Rudd Equipment Company Inc,OU=North America,OU=Enterprise,OU=VCE,OU=VeBiz2CustomArea,OU=AppPartition,O=ExtranetApps</t>
  </si>
  <si>
    <t>260-482-6754</t>
  </si>
  <si>
    <t>260-482-3681</t>
  </si>
  <si>
    <t>CE0000001571</t>
  </si>
  <si>
    <t>57FA88CD-C0D6-4D6A-9C4A-29C654830493</t>
  </si>
  <si>
    <t>Rudd Equipment Company Inc - Indianapolis</t>
  </si>
  <si>
    <t>2655 Kentucky Avenue</t>
  </si>
  <si>
    <t>Indianapolis</t>
  </si>
  <si>
    <t>OU=Rudd Equipment Company Inc - Indianapolis,OU=Rudd Equipment Company Inc,OU=North America,OU=Enterprise,OU=VCE,OU=VeBiz2CustomArea,OU=AppPartition,O=ExtranetApps</t>
  </si>
  <si>
    <t>317-248-0569</t>
  </si>
  <si>
    <t>317-247-9125</t>
  </si>
  <si>
    <t>CE0000000534</t>
  </si>
  <si>
    <t>81EAAD7D-250B-4A55-99F1-6380F9ABE2A3</t>
  </si>
  <si>
    <t>Rudd Equipment Company Inc - Leetsdale - Pittsburgh</t>
  </si>
  <si>
    <t>Avenue A, Building 1, Buncher Industrial District</t>
  </si>
  <si>
    <t>Leetsdale</t>
  </si>
  <si>
    <t>OU=Rudd Equipment Company Inc - Leetsdale - Pittsburgh,OU=Rudd Equipment Company Inc,OU=North America,OU=Enterprise,OU=VCE,OU=VeBiz2CustomArea,OU=AppPartition,O=ExtranetApps</t>
  </si>
  <si>
    <t>412-741-6236</t>
  </si>
  <si>
    <t>412-741-1731</t>
  </si>
  <si>
    <t>CE0000001652</t>
  </si>
  <si>
    <t>C1E4A3A3-0748-4B6B-9B91-954A5F67188F</t>
  </si>
  <si>
    <t>Rudd Equipment Company Inc - Louisville</t>
  </si>
  <si>
    <t>OU=Rudd Equipment Company Inc - Louisville,OU=Rudd Equipment Company Inc,OU=North America,OU=Enterprise,OU=VCE,OU=VeBiz2CustomArea,OU=AppPartition,O=ExtranetApps</t>
  </si>
  <si>
    <t>CE0000000556</t>
  </si>
  <si>
    <t>D6B2EB3D-7108-4F20-8260-D4D64AA85777</t>
  </si>
  <si>
    <t>Rudd Equipment Company Inc - Nitro Charleston</t>
  </si>
  <si>
    <t>500 River Road, Hub Industrial Park</t>
  </si>
  <si>
    <t>Nitro</t>
  </si>
  <si>
    <t>WV</t>
  </si>
  <si>
    <t>OU=Rudd Equipment Company Inc - Nitro Charleston,OU=Rudd Equipment Company Inc,OU=North America,OU=Enterprise,OU=VCE,OU=VeBiz2CustomArea,OU=AppPartition,O=ExtranetApps</t>
  </si>
  <si>
    <t>304-755-7990</t>
  </si>
  <si>
    <t>304-755-7788</t>
  </si>
  <si>
    <t>CE0000001624</t>
  </si>
  <si>
    <t>ACD9DB9B-F0E2-421A-88E9-D7E7D55A6A6D</t>
  </si>
  <si>
    <t>Rudd Equipment Company Inc - Prestonsburg</t>
  </si>
  <si>
    <t>2114 Highway 1428</t>
  </si>
  <si>
    <t>Prestonsburg</t>
  </si>
  <si>
    <t>OU=Rudd Equipment Company Inc - Prestonsburg,OU=Rudd Equipment Company Inc,OU=North America,OU=Enterprise,OU=VCE,OU=VeBiz2CustomArea,OU=AppPartition,O=ExtranetApps</t>
  </si>
  <si>
    <t>606-874-9688</t>
  </si>
  <si>
    <t>606-874-2104</t>
  </si>
  <si>
    <t>CE0000001524</t>
  </si>
  <si>
    <t>542114A9-DF4C-4B5F-8FA7-B2C53DFC7DEC</t>
  </si>
  <si>
    <t>Rudd Equipment Company Inc - St Louis</t>
  </si>
  <si>
    <t>4679 New Baumgartner Road</t>
  </si>
  <si>
    <t>OU=Rudd Equipment Company Inc - St Louis,OU=Rudd Equipment Company Inc,OU=North America,OU=Enterprise,OU=VCE,OU=VeBiz2CustomArea,OU=AppPartition,O=ExtranetApps</t>
  </si>
  <si>
    <t>314-487-0833</t>
  </si>
  <si>
    <t>314-487-8925</t>
  </si>
  <si>
    <t>73DF8C43-C705-4D5D-BE97-5F222C569503</t>
  </si>
  <si>
    <t>Rudd Equipment Company Inc dba Advantage Rudd - Louisville</t>
  </si>
  <si>
    <t>OU=Rudd Equipment Company Inc dba Advantage Rudd - Louisville,OU=Rudd Equipment Company Inc,OU=North America,OU=Enterprise,OU=VCE,OU=VeBiz2CustomArea,OU=AppPartition,O=ExtranetApps</t>
  </si>
  <si>
    <t>502-454-0893</t>
  </si>
  <si>
    <t>90B75B59-5C54-98AF-7D78-53F309D989B5</t>
  </si>
  <si>
    <t>Rudolf GmbH</t>
  </si>
  <si>
    <t>Gewerbegebiet Süd 9</t>
  </si>
  <si>
    <t>Nettersheim-Zingsheim</t>
  </si>
  <si>
    <t>OU=Rudolf GmbH,OU=Swecon Baumaschinen GmbH – HV,OU=Volvo Construction Equipment Europe GmbH,OU=Europe,OU=EMEA,OU=Enterprise,OU=VCE,OU=VeBiz2CustomArea,OU=AppPartition,O=ExtranetApps</t>
  </si>
  <si>
    <t>post@rudolf-gmbh.de</t>
  </si>
  <si>
    <t>02486 800777</t>
  </si>
  <si>
    <t>A3734F6E-825A-46CD-7AE8-D87059B7987E</t>
  </si>
  <si>
    <t>Russia and Central Asia</t>
  </si>
  <si>
    <t>OU=Russia and Central Asia,OU=Int AB,OU=EMEA,OU=Enterprise,OU=VCE,OU=VeBiz2CustomArea,OU=AppPartition,O=ExtranetApps</t>
  </si>
  <si>
    <t>0CC832B8-F837-2BFE-19B3-6464994E2C24</t>
  </si>
  <si>
    <t>Russia.</t>
  </si>
  <si>
    <t>OU=Russia.,OU=Russia and Central Asia,OU=Int AB,OU=EMEA,OU=Enterprise,OU=VCE,OU=VeBiz2CustomArea,OU=AppPartition,O=ExtranetApps</t>
  </si>
  <si>
    <t>3E08A248-98DA-00FA-8EEE-E1317F989708</t>
  </si>
  <si>
    <t>Rwanda.</t>
  </si>
  <si>
    <t>Rewanda</t>
  </si>
  <si>
    <t>OU=Rwanda.,OU=Africa,OU=Int AB,OU=EMEA,OU=Enterprise,OU=VCE,OU=VeBiz2CustomArea,OU=AppPartition,O=ExtranetApps</t>
  </si>
  <si>
    <t>4C1B3A6A-1223-96CD-F196-2C58EF979582</t>
  </si>
  <si>
    <t>Ryan</t>
  </si>
  <si>
    <t>US900051</t>
  </si>
  <si>
    <t>OU=Ryan,OU=National Accounts,OU=Enterprise,OU=VCE,OU=VeBiz2CustomArea,OU=AppPartition,O=ExtranetApps</t>
  </si>
  <si>
    <t>8391E64D-07A1-BB2A-A827-BF682F90671A</t>
  </si>
  <si>
    <t>S.C. 3F Impex SRL</t>
  </si>
  <si>
    <t>Str. Privighetorii Nr 3, Bl. D16</t>
  </si>
  <si>
    <t>Brasov</t>
  </si>
  <si>
    <t>OU=S.C. 3F Impex SRL,OU=Ascendum Machinery SRL,OU=Ascendum Baumaschinen osterreich GmbH - Headquarters,OU=Europe,OU=EMEA,OU=Enterprise,OU=VCE,OU=VeBiz2CustomArea,OU=AppPartition,O=ExtranetApps</t>
  </si>
  <si>
    <t>+40 (0)368 409839</t>
  </si>
  <si>
    <t>ioan.trif@hotmail.com</t>
  </si>
  <si>
    <t>+40 (0)724 307060</t>
  </si>
  <si>
    <t>0D4693F6-6A5B-6390-EE5D-D709CD60393F</t>
  </si>
  <si>
    <t>S.C.Profinvol SRL</t>
  </si>
  <si>
    <t>Str. Pictor Octav Bancila Nr 38/2</t>
  </si>
  <si>
    <t>Cluj-Napoca</t>
  </si>
  <si>
    <t>OU=S.C.Profinvol SRL,OU=Ascendum Machinery SRL,OU=Ascendum Baumaschinen osterreich GmbH - Headquarters,OU=Europe,OU=EMEA,OU=Enterprise,OU=VCE,OU=VeBiz2CustomArea,OU=AppPartition,O=ExtranetApps</t>
  </si>
  <si>
    <t>liviu.litoiu@hotmail.com</t>
  </si>
  <si>
    <t>0040 729 991 974</t>
  </si>
  <si>
    <t>C144B132-90FF-4B30-9E57-9DEB9C4732C5</t>
  </si>
  <si>
    <t>Sa Robert Bosch</t>
  </si>
  <si>
    <t>Auf Der Breit 4</t>
  </si>
  <si>
    <t>OU=Sa Robert Bosch,OU=Renovators,OU=Europe,OU=EMEA,OU=Enterprise,OU=VCE,OU=VeBiz2CustomArea,OU=AppPartition,O=ExtranetApps</t>
  </si>
  <si>
    <t xml:space="preserve">
CE0000001918</t>
  </si>
  <si>
    <t>9870C472-75ED-4A88-A2D9-CEBB1EA542DC</t>
  </si>
  <si>
    <t>Saar-Mosel-Baumaschinen GmbH</t>
  </si>
  <si>
    <t>Am Mühlengarten 4</t>
  </si>
  <si>
    <t>Riegelsberg- Walpershofen</t>
  </si>
  <si>
    <t xml:space="preserve">DE323107    </t>
  </si>
  <si>
    <t>OU=Saar-Mosel-Baumaschinen GmbH,OU=Swecon Baumaschinen GmbH – HV,OU=Volvo Construction Equipment Europe GmbH,OU=Europe,OU=EMEA,OU=Enterprise,OU=VCE,OU=VeBiz2CustomArea,OU=AppPartition,O=ExtranetApps</t>
  </si>
  <si>
    <t>0049 (0) 68 06 98 77 610</t>
  </si>
  <si>
    <t>info@saar-mosel-baumaschinen.de</t>
  </si>
  <si>
    <t>0049 (0) 68 06 98 77 60</t>
  </si>
  <si>
    <t>http://www.saar-mosel-baumaschinen.de</t>
  </si>
  <si>
    <t>CE0000001918</t>
  </si>
  <si>
    <t>C98121DC-EE09-4936-B695-E6022AB577B2</t>
  </si>
  <si>
    <t>Saar-Mosel-Baumaschinen GmbH - Konz</t>
  </si>
  <si>
    <t>Albert-Einstein-Straße 5</t>
  </si>
  <si>
    <t>OU=Saar-Mosel-Baumaschinen GmbH - Konz,OU=Saar-Mosel-Baumaschinen GmbH,OU=Swecon Baumaschinen GmbH – HV,OU=Volvo Construction Equipment Europe GmbH,OU=Europe,OU=EMEA,OU=Enterprise,OU=VCE,OU=VeBiz2CustomArea,OU=AppPartition,O=ExtranetApps</t>
  </si>
  <si>
    <t>00496501 939541</t>
  </si>
  <si>
    <t>00496501 93950</t>
  </si>
  <si>
    <t>5D424291-E69C-4987-9DD1-F9869A232941</t>
  </si>
  <si>
    <t>Saar-Mosel-Baumaschinen GmbH - Riegelsberg</t>
  </si>
  <si>
    <t>RIEGELSBERG</t>
  </si>
  <si>
    <t>OU=Saar-Mosel-Baumaschinen GmbH - Riegelsberg,OU=Saar-Mosel-Baumaschinen GmbH,OU=Swecon Baumaschinen GmbH – HV,OU=Volvo Construction Equipment Europe GmbH,OU=Europe,OU=EMEA,OU=Enterprise,OU=VCE,OU=VeBiz2CustomArea,OU=AppPartition,O=ExtranetApps</t>
  </si>
  <si>
    <t>C546CC4E-3F89-F817-66BB-9529944F3168</t>
  </si>
  <si>
    <t>Sambang Junggi</t>
  </si>
  <si>
    <t>OU=Sambang Junggi,OU=Hub Korea Parts,OU=HUB KOREA,OU=Volvo Construction Equipment Korea Ltd,OU=APAC,OU=Enterprise,OU=VCE,OU=VeBiz2CustomArea,OU=AppPartition,O=ExtranetApps</t>
  </si>
  <si>
    <t>sam4415@bill36524.com</t>
  </si>
  <si>
    <t>+82 2 2677 4425</t>
  </si>
  <si>
    <t>9C723CD1-6FA7-8D1F-44FE-FF759F3DD115</t>
  </si>
  <si>
    <t>SAMGSUNG JUNGGI PARTS1</t>
  </si>
  <si>
    <t>390-1, Shinbu-Dong, Chonan, Chungnam, KOREA</t>
  </si>
  <si>
    <t>330-160</t>
  </si>
  <si>
    <t>Chonan</t>
  </si>
  <si>
    <t>KR900032</t>
  </si>
  <si>
    <t>SAMGSUNG JUNGGI PARTS3</t>
  </si>
  <si>
    <t>OU=SAMGSUNG JUNGGI PARTS1,OU=HUB KOREA,OU=Volvo Construction Equipment Korea Ltd,OU=APAC,OU=Enterprise,OU=VCE,OU=VeBiz2CustomArea,OU=AppPartition,O=ExtranetApps</t>
  </si>
  <si>
    <t>8241 555-8153</t>
  </si>
  <si>
    <t>8241 555-8000</t>
  </si>
  <si>
    <t>CE0000002069</t>
  </si>
  <si>
    <t>83DE7548-AE03-1F8B-3CBF-43F535CBD7FE</t>
  </si>
  <si>
    <t>SAMI di CHIAROT S.r.l. - Solo Assistenza</t>
  </si>
  <si>
    <t>Via Roveredo 16/c</t>
  </si>
  <si>
    <t>Pordenone</t>
  </si>
  <si>
    <t>IT900036</t>
  </si>
  <si>
    <t>SAMI</t>
  </si>
  <si>
    <t>OU=SAMI di CHIAROT S.r.l. - Solo Assistenza,OU=VOLVO CE ITALIA S.p.A.,OU=Europe,OU=EMEA,OU=Enterprise,OU=VCE,OU=VeBiz2CustomArea,OU=AppPartition,O=ExtranetApps</t>
  </si>
  <si>
    <t>0434 368739</t>
  </si>
  <si>
    <t>info@samipn.it</t>
  </si>
  <si>
    <t>0434 366669</t>
  </si>
  <si>
    <t>38498E57-6DDE-F7FB-77DC-19BC46A9EBD7</t>
  </si>
  <si>
    <t>Samsung Center</t>
  </si>
  <si>
    <t>94-117, Yeongdeungpo 2-Ga, Yeongdeungpo-Ku, Seoul, KOREA</t>
  </si>
  <si>
    <t>KR900033</t>
  </si>
  <si>
    <t>OU=Samsung Center,OU=Hub Korea Parts,OU=HUB KOREA,OU=Volvo Construction Equipment Korea Ltd,OU=APAC,OU=Enterprise,OU=VCE,OU=VeBiz2CustomArea,OU=AppPartition,O=ExtranetApps</t>
  </si>
  <si>
    <t>822 2675-0170</t>
  </si>
  <si>
    <t>822 2676-1181</t>
  </si>
  <si>
    <t>28230824-A498-18B4-2B0D-DB022F484F78</t>
  </si>
  <si>
    <t>Samsung Junggi</t>
  </si>
  <si>
    <t>326, Ohchun-Rhee, Yeonil-Eup, Nam-Ku, Pohang, KOREA</t>
  </si>
  <si>
    <t>KR900052</t>
  </si>
  <si>
    <t>OU=Samsung Junggi,OU=Hub Korea Parts,OU=HUB KOREA,OU=Volvo Construction Equipment Korea Ltd,OU=APAC,OU=Enterprise,OU=VCE,OU=VeBiz2CustomArea,OU=AppPartition,O=ExtranetApps</t>
  </si>
  <si>
    <t>8254285-3188</t>
  </si>
  <si>
    <t>8254285-0010</t>
  </si>
  <si>
    <t>A1CF9945-2ECE-9F37-5EF6-C52E2DEF5824</t>
  </si>
  <si>
    <t>SAMSUNG JUNGGI PARTS2</t>
  </si>
  <si>
    <t>802-12, Jumchon 3-Dong, Munkyung, Gyeongbuk, KOREA</t>
  </si>
  <si>
    <t>745-120</t>
  </si>
  <si>
    <t>Munkyung</t>
  </si>
  <si>
    <t>KR900035</t>
  </si>
  <si>
    <t>OU=SAMSUNG JUNGGI PARTS2,OU=HUB KOREA,OU=Volvo Construction Equipment Korea Ltd,OU=APAC,OU=Enterprise,OU=VCE,OU=VeBiz2CustomArea,OU=AppPartition,O=ExtranetApps</t>
  </si>
  <si>
    <t>8254 555-7435</t>
  </si>
  <si>
    <t>23974EE9-292A-DB72-3C8F-D3397E4B8A49</t>
  </si>
  <si>
    <t>Samsung Sanup</t>
  </si>
  <si>
    <t>1030-11, Gwonseon-dong, Gwonseon-gu, Suwon-si, Gyeonggi-do, Korea</t>
  </si>
  <si>
    <t>441-822</t>
  </si>
  <si>
    <t>Suwon</t>
  </si>
  <si>
    <t>KR900037</t>
  </si>
  <si>
    <t>OU=Samsung Sanup,OU=Hub Korea Parts,OU=HUB KOREA,OU=Volvo Construction Equipment Korea Ltd,OU=APAC,OU=Enterprise,OU=VCE,OU=VeBiz2CustomArea,OU=AppPartition,O=ExtranetApps</t>
  </si>
  <si>
    <t>8231  236-1255</t>
  </si>
  <si>
    <t>samsungsanup@naver.com</t>
  </si>
  <si>
    <t>+82 31 234 2488</t>
  </si>
  <si>
    <t>45268093-5476-4289-973E-A72F6B161034</t>
  </si>
  <si>
    <t>Sandane</t>
  </si>
  <si>
    <t>SANDANE</t>
  </si>
  <si>
    <t>OU=Sandane,OU=Volvo Maskin AS,OU=Volvo Construction Equipment Europe AB-HUB-NW,OU=Europe,OU=EMEA,OU=Enterprise,OU=VCE,OU=VeBiz2CustomArea,OU=AppPartition,O=ExtranetApps</t>
  </si>
  <si>
    <t>25A52B71-FAFC-4F73-8BB8-17365640F721</t>
  </si>
  <si>
    <t>Sandnessjon</t>
  </si>
  <si>
    <t>SANDNESSJON</t>
  </si>
  <si>
    <t>OU=Sandnessjon,OU=Volvo Maskin AS,OU=Volvo Construction Equipment Europe AB-HUB-NW,OU=Europe,OU=EMEA,OU=Enterprise,OU=VCE,OU=VeBiz2CustomArea,OU=AppPartition,O=ExtranetApps</t>
  </si>
  <si>
    <t>CE0000001464</t>
  </si>
  <si>
    <t>E9679900-1715-4434-A13E-85FF8B811A98</t>
  </si>
  <si>
    <t>Saracakis Brothers S A</t>
  </si>
  <si>
    <t>GR</t>
  </si>
  <si>
    <t>Greece</t>
  </si>
  <si>
    <t>Construction Equipment Division</t>
  </si>
  <si>
    <t>Athens</t>
  </si>
  <si>
    <t>GR307017</t>
  </si>
  <si>
    <t>OU=Saracakis Brothers S A,OU=Europe,OU=EMEA,OU=Enterprise,OU=VCE,OU=VeBiz2CustomArea,OU=AppPartition,O=ExtranetApps</t>
  </si>
  <si>
    <t>0030 (0) 1 34 67 329</t>
  </si>
  <si>
    <t>saracakisco@hol.gr</t>
  </si>
  <si>
    <t>0030 (0) 1 34 65 321</t>
  </si>
  <si>
    <t>http://www.saracakis.gr/</t>
  </si>
  <si>
    <t>DD80366A-576B-4D2D-8568-7B71B0CFEA42</t>
  </si>
  <si>
    <t>Saracakis Brothers S A - Athens</t>
  </si>
  <si>
    <t>101 73</t>
  </si>
  <si>
    <t>OU=Saracakis Brothers S A - Athens,OU=Saracakis Brothers S A,OU=Europe,OU=EMEA,OU=Enterprise,OU=VCE,OU=VeBiz2CustomArea,OU=AppPartition,O=ExtranetApps</t>
  </si>
  <si>
    <t>+ 30 210 3467329</t>
  </si>
  <si>
    <t>+ 30 210 3483300</t>
  </si>
  <si>
    <t>E48D8E8D-3E70-4ED1-0BBE-528D166C04DB</t>
  </si>
  <si>
    <t>Saracakis Brothers S A - Thessaloniki</t>
  </si>
  <si>
    <t>5th km National Road Thessaloniki - Katerini</t>
  </si>
  <si>
    <t>570 09</t>
  </si>
  <si>
    <t>Thessaloniki</t>
  </si>
  <si>
    <t>OU=Saracakis Brothers S A - Thessaloniki,OU=Saracakis Brothers S A,OU=Europe,OU=EMEA,OU=Enterprise,OU=VCE,OU=VeBiz2CustomArea,OU=AppPartition,O=ExtranetApps</t>
  </si>
  <si>
    <t>+30 2310 396350</t>
  </si>
  <si>
    <t>+30 2310 396300</t>
  </si>
  <si>
    <t>CE0000000075</t>
  </si>
  <si>
    <t>21C759C0-2878-E829-DC38-A7048463FF47</t>
  </si>
  <si>
    <t>Sardar Automobile and Machinery Trading Co</t>
  </si>
  <si>
    <t>Gulan Street, Sardar building</t>
  </si>
  <si>
    <t>Erbil</t>
  </si>
  <si>
    <t>OU=Sardar Automobile and Machinery Trading Co,OU=Iraq.,OU=Middle East,OU=Int AB,OU=EMEA,OU=Enterprise,OU=VCE,OU=VeBiz2CustomArea,OU=AppPartition,O=ExtranetApps</t>
  </si>
  <si>
    <t>ihsan@sardargroup.com</t>
  </si>
  <si>
    <t>+964 66 2574111</t>
  </si>
  <si>
    <t>86BBE4C3-389F-4C3C-4E48-12D9B9B4CBD1</t>
  </si>
  <si>
    <t>Saudi Arabia.</t>
  </si>
  <si>
    <t>OU=Saudi Arabia.,OU=Middle East,OU=Int AB,OU=EMEA,OU=Enterprise,OU=VCE,OU=VeBiz2CustomArea,OU=AppPartition,O=ExtranetApps</t>
  </si>
  <si>
    <t>9DC43983-43BB-D757-5118-35829CC1D732</t>
  </si>
  <si>
    <t>Savage Service Corp</t>
  </si>
  <si>
    <t>6340 South 3000 East # 600</t>
  </si>
  <si>
    <t>OU=Savage Service Corp,OU=National Accounts,OU=Enterprise,OU=VCE,OU=VeBiz2CustomArea,OU=AppPartition,O=ExtranetApps</t>
  </si>
  <si>
    <t>56B8F394-F814-65D8-C7A1-E7FF05D9BC09</t>
  </si>
  <si>
    <t>Saville Machinery - Road Machinery</t>
  </si>
  <si>
    <t>67 Moira Road</t>
  </si>
  <si>
    <t>BT26 6DX</t>
  </si>
  <si>
    <t>Hillsborough</t>
  </si>
  <si>
    <t>Road Machinery Only</t>
  </si>
  <si>
    <t>OU=Saville Machinery - Road Machinery,OU=Europe,OU=EMEA,OU=Enterprise,OU=VCE,OU=VeBiz2CustomArea,OU=AppPartition,O=ExtranetApps</t>
  </si>
  <si>
    <t>+44 2892 689333</t>
  </si>
  <si>
    <t>+44 2892 682220</t>
  </si>
  <si>
    <t>CE0000002111</t>
  </si>
  <si>
    <t>1463C7FE-79E7-D320-884D-AE1E14EF274E</t>
  </si>
  <si>
    <t>Scandic Polikraft SRL - Brasov</t>
  </si>
  <si>
    <t>6 Lunii Street</t>
  </si>
  <si>
    <t>RO405010</t>
  </si>
  <si>
    <t>BRASOV</t>
  </si>
  <si>
    <t>Service Centre</t>
  </si>
  <si>
    <t>OU=Scandic Polikraft SRL - Brasov,OU=Scandic Polikraft SRL - HQ,OU=Ascendum Machinery SRL,OU=Ascendum Baumaschinen osterreich GmbH - Headquarters,OU=Europe,OU=EMEA,OU=Enterprise,OU=VCE,OU=VeBiz2CustomArea,OU=AppPartition,O=ExtranetApps</t>
  </si>
  <si>
    <t>+4 0268 320 777</t>
  </si>
  <si>
    <t>magda.folea@scandic.ro</t>
  </si>
  <si>
    <t>+4 0268 315 794</t>
  </si>
  <si>
    <t>http://www.volvo.com/dealers/en-gb/scandic</t>
  </si>
  <si>
    <t>1B83899C-A677-1354-8243-12A179276919</t>
  </si>
  <si>
    <t>Scandic Polikraft SRL - HQ</t>
  </si>
  <si>
    <t>OU=Scandic Polikraft SRL - HQ,OU=Ascendum Machinery SRL,OU=Ascendum Baumaschinen osterreich GmbH - Headquarters,OU=Europe,OU=EMEA,OU=Enterprise,OU=VCE,OU=VeBiz2CustomArea,OU=AppPartition,O=ExtranetApps</t>
  </si>
  <si>
    <t>28D544B3-10DD-B5EC-8629-323F899D36EF</t>
  </si>
  <si>
    <t>Scandic PoliKraft SRL - Timisoara</t>
  </si>
  <si>
    <t>Calea Lugojului nr 107</t>
  </si>
  <si>
    <t>OU=Scandic PoliKraft SRL - Timisoara,OU=Scandic Polikraft SRL - HQ,OU=Ascendum Machinery SRL,OU=Ascendum Baumaschinen osterreich GmbH - Headquarters,OU=Europe,OU=EMEA,OU=Enterprise,OU=VCE,OU=VeBiz2CustomArea,OU=AppPartition,O=ExtranetApps</t>
  </si>
  <si>
    <t>ovidiu.rad@scandic.ro</t>
  </si>
  <si>
    <t>0040 256 49 22 53</t>
  </si>
  <si>
    <t>8B6DAA6C-0AF7-FFAB-98C6-8A1A5A37BBB5</t>
  </si>
  <si>
    <t>Schnitzer</t>
  </si>
  <si>
    <t>299 SW Clay Street, Ste. 350</t>
  </si>
  <si>
    <t>OU=Schnitzer,OU=National Accounts,OU=Enterprise,OU=VCE,OU=VeBiz2CustomArea,OU=AppPartition,O=ExtranetApps</t>
  </si>
  <si>
    <t>503-224-9900</t>
  </si>
  <si>
    <t>AC036C87-CDF5-1AE1-300B-E324FEACDE9E</t>
  </si>
  <si>
    <t>Schuster GmbH</t>
  </si>
  <si>
    <t>Im Gotthel 17-19</t>
  </si>
  <si>
    <t>Hattersheim</t>
  </si>
  <si>
    <t>OU=Schuster GmbH,OU=Swecon Baumaschinen GmbH – HV,OU=Volvo Construction Equipment Europe GmbH,OU=Europe,OU=EMEA,OU=Enterprise,OU=VCE,OU=VeBiz2CustomArea,OU=AppPartition,O=ExtranetApps</t>
  </si>
  <si>
    <t>axel.schmidt@schuster-baumaschinen.de</t>
  </si>
  <si>
    <t>0049 6415 93540</t>
  </si>
  <si>
    <t>286B7806-5C5D-9DAB-1955-AB2EA8883EE3</t>
  </si>
  <si>
    <t>Schwab GmbH</t>
  </si>
  <si>
    <t>Am Hambiegel 13+33</t>
  </si>
  <si>
    <t>Dettenheim</t>
  </si>
  <si>
    <t>OU=Schwab GmbH,OU=Swecon Baumaschinen GmbH – HV,OU=Volvo Construction Equipment Europe GmbH,OU=Europe,OU=EMEA,OU=Enterprise,OU=VCE,OU=VeBiz2CustomArea,OU=AppPartition,O=ExtranetApps</t>
  </si>
  <si>
    <t>u.metz@schwab-gruppe.com</t>
  </si>
  <si>
    <t>CE0000001925</t>
  </si>
  <si>
    <t>3578FF35-1FA6-4690-A274-64AD767E1B32</t>
  </si>
  <si>
    <t>Scott Construction Equipment Co LLC</t>
  </si>
  <si>
    <t>1002 Martin Luther King Drive</t>
  </si>
  <si>
    <t>Monroe</t>
  </si>
  <si>
    <t>LA</t>
  </si>
  <si>
    <t>US006242</t>
  </si>
  <si>
    <t>Scott Equipment Company, LLC</t>
  </si>
  <si>
    <t>OU=Scott Construction Equipment Co LLC,OU=North America,OU=Enterprise,OU=VCE,OU=VeBiz2CustomArea,OU=AppPartition,O=ExtranetApps</t>
  </si>
  <si>
    <t>318-388-9258</t>
  </si>
  <si>
    <t>318-388-9300</t>
  </si>
  <si>
    <t>https://www.volvoce.com/united-states/en-us/scottequipmentco/</t>
  </si>
  <si>
    <t>CE0000001597</t>
  </si>
  <si>
    <t>428C9726-93D5-45CF-AE71-9474B6536CB4</t>
  </si>
  <si>
    <t>Scott Construction Equipment Co LLC - Alexandria</t>
  </si>
  <si>
    <t>3007 MacAuther Drive</t>
  </si>
  <si>
    <t>Alexandria</t>
  </si>
  <si>
    <t>OU=Scott Construction Equipment Co LLC - Alexandria,OU=Scott Construction Equipment Co LLC,OU=North America,OU=Enterprise,OU=VCE,OU=VeBiz2CustomArea,OU=AppPartition,O=ExtranetApps</t>
  </si>
  <si>
    <t>318-487-4949</t>
  </si>
  <si>
    <t>318-448-1647</t>
  </si>
  <si>
    <t>CE0000000505</t>
  </si>
  <si>
    <t>7A4CF995-49FC-4FC8-BA48-31203496B46E</t>
  </si>
  <si>
    <t>Scott Construction Equipment Co LLC - Baton Rouge</t>
  </si>
  <si>
    <t>10160 Airline Highway</t>
  </si>
  <si>
    <t>Baton Rouge</t>
  </si>
  <si>
    <t>Scott Equipment Company, LLC - Baton Rouge</t>
  </si>
  <si>
    <t>OU=Scott Construction Equipment Co LLC - Baton Rouge,OU=Scott Construction Equipment Co LLC,OU=North America,OU=Enterprise,OU=VCE,OU=VeBiz2CustomArea,OU=AppPartition,O=ExtranetApps</t>
  </si>
  <si>
    <t>225-292-9658</t>
  </si>
  <si>
    <t>225-293-3683</t>
  </si>
  <si>
    <t>CE0000000373</t>
  </si>
  <si>
    <t>E46EEE59-C40B-418B-903D-B73CC3F2FF79</t>
  </si>
  <si>
    <t>Scott Construction Equipment Co LLC - Broussard - Lafayette</t>
  </si>
  <si>
    <t>100 Ida Road</t>
  </si>
  <si>
    <t>Broussard</t>
  </si>
  <si>
    <t>Scott Equipment Company, LLC - Broussard - Lafayette</t>
  </si>
  <si>
    <t>OU=Scott Construction Equipment Co LLC - Broussard - Lafayette,OU=Scott Construction Equipment Co LLC,OU=North America,OU=Enterprise,OU=VCE,OU=VeBiz2CustomArea,OU=AppPartition,O=ExtranetApps</t>
  </si>
  <si>
    <t>337-837-5116</t>
  </si>
  <si>
    <t>337-837-2907</t>
  </si>
  <si>
    <t>CE0000001626</t>
  </si>
  <si>
    <t>D70AC768-C5B8-3FF2-E867-492C6C66B2EF</t>
  </si>
  <si>
    <t>Scott Construction Equipment Co LLC - Jackson</t>
  </si>
  <si>
    <t>3860 I-55 South</t>
  </si>
  <si>
    <t>Jackson</t>
  </si>
  <si>
    <t>US004591</t>
  </si>
  <si>
    <t>OU=Scott Construction Equipment Co LLC - Jackson,OU=Scott Construction Equipment Co LLC,OU=North America,OU=Enterprise,OU=VCE,OU=VeBiz2CustomArea,OU=AppPartition,O=ExtranetApps</t>
  </si>
  <si>
    <t>601-326-3359</t>
  </si>
  <si>
    <t>601-373-4600</t>
  </si>
  <si>
    <t>CE0000000613</t>
  </si>
  <si>
    <t>1F50CB64-70DC-4D88-8934-6DDC86B8E99A</t>
  </si>
  <si>
    <t>Scott Construction Equipment Co LLC - Lake Charles</t>
  </si>
  <si>
    <t>6149 Highway 90 E</t>
  </si>
  <si>
    <t>Lake Charles</t>
  </si>
  <si>
    <t>Scott Equipment Company, LLC - Lake Charles</t>
  </si>
  <si>
    <t>OU=Scott Construction Equipment Co LLC - Lake Charles,OU=Scott Construction Equipment Co LLC,OU=North America,OU=Enterprise,OU=VCE,OU=VeBiz2CustomArea,OU=AppPartition,O=ExtranetApps</t>
  </si>
  <si>
    <t>337-433-6623</t>
  </si>
  <si>
    <t>337-433-9811</t>
  </si>
  <si>
    <t>CE0000000498</t>
  </si>
  <si>
    <t>23F99043-CED9-4290-80DA-86EB8F850F90</t>
  </si>
  <si>
    <t>Scott Construction Equipment Co LLC - Lavergne - Nashville</t>
  </si>
  <si>
    <t>1231 Bridgestone Parkway</t>
  </si>
  <si>
    <t>Lavergne</t>
  </si>
  <si>
    <t>Scott Equipment Company, LLC - Lavergne - Nashville</t>
  </si>
  <si>
    <t>OU=Scott Construction Equipment Co LLC - Lavergne - Nashville,OU=Scott Construction Equipment Co LLC,OU=North America,OU=Enterprise,OU=VCE,OU=VeBiz2CustomArea,OU=AppPartition,O=ExtranetApps</t>
  </si>
  <si>
    <t>615-793-9655</t>
  </si>
  <si>
    <t>615-793-3888</t>
  </si>
  <si>
    <t>CE0000000439</t>
  </si>
  <si>
    <t>A0425327-6256-4E14-92D4-F9EF3F0317A9</t>
  </si>
  <si>
    <t>Scott Construction Equipment Co LLC - Memphis</t>
  </si>
  <si>
    <t>4515 Pidgeon Roost Road</t>
  </si>
  <si>
    <t>Memphis</t>
  </si>
  <si>
    <t>Scott Equipment Company, LLC - Memphis</t>
  </si>
  <si>
    <t>OU=Scott Construction Equipment Co LLC - Memphis,OU=Scott Construction Equipment Co LLC,OU=North America,OU=Enterprise,OU=VCE,OU=VeBiz2CustomArea,OU=AppPartition,O=ExtranetApps</t>
  </si>
  <si>
    <t>901-547-8081</t>
  </si>
  <si>
    <t>901-547-8008</t>
  </si>
  <si>
    <t>CE0000001556</t>
  </si>
  <si>
    <t>BA0282AD-91FF-4913-B508-46252CDC04FE</t>
  </si>
  <si>
    <t>Scott Construction Equipment Co LLC - Monroe</t>
  </si>
  <si>
    <t>OU=Scott Construction Equipment Co LLC - Monroe,OU=Scott Construction Equipment Co LLC,OU=North America,OU=Enterprise,OU=VCE,OU=VeBiz2CustomArea,OU=AppPartition,O=ExtranetApps</t>
  </si>
  <si>
    <t>CE0000001617</t>
  </si>
  <si>
    <t>C5BA4A0B-70A5-4741-9ED2-C1B35C9A64FD</t>
  </si>
  <si>
    <t>Scott Construction Equipment Co LLC - Shreveport</t>
  </si>
  <si>
    <t>945 North Market Street</t>
  </si>
  <si>
    <t>71107-6744</t>
  </si>
  <si>
    <t>Shreveport</t>
  </si>
  <si>
    <t>OU=Scott Construction Equipment Co LLC - Shreveport,OU=Scott Construction Equipment Co LLC,OU=North America,OU=Enterprise,OU=VCE,OU=VeBiz2CustomArea,OU=AppPartition,O=ExtranetApps</t>
  </si>
  <si>
    <t>318-677-2493</t>
  </si>
  <si>
    <t>318-226-9696</t>
  </si>
  <si>
    <t>CE0000000652</t>
  </si>
  <si>
    <t>FE47A520-711D-417C-8F55-C42238C454EC</t>
  </si>
  <si>
    <t>Scott Construction Equipment Co LLC - St Rose New Orleans</t>
  </si>
  <si>
    <t>10176 W. Airline Highway</t>
  </si>
  <si>
    <t>St. Rose</t>
  </si>
  <si>
    <t>Scott Equipment Company, LLC - St Rose - New Orleans</t>
  </si>
  <si>
    <t>OU=Scott Construction Equipment Co LLC - St Rose New Orleans,OU=Scott Construction Equipment Co LLC,OU=North America,OU=Enterprise,OU=VCE,OU=VeBiz2CustomArea,OU=AppPartition,O=ExtranetApps</t>
  </si>
  <si>
    <t>504-461-0970</t>
  </si>
  <si>
    <t>504-461-0961</t>
  </si>
  <si>
    <t>CE0000000133</t>
  </si>
  <si>
    <t>28D17017-2402-F227-B87C-01FAA03FF068</t>
  </si>
  <si>
    <t>Scott Van Keppel LLC</t>
  </si>
  <si>
    <t>9229 S. 97th</t>
  </si>
  <si>
    <t>Papillion</t>
  </si>
  <si>
    <t>OU=Scott Van Keppel LLC,OU=North America,OU=Enterprise,OU=VCE,OU=VeBiz2CustomArea,OU=AppPartition,O=ExtranetApps</t>
  </si>
  <si>
    <t>(402) 597-0865</t>
  </si>
  <si>
    <t>(402) 597-0860</t>
  </si>
  <si>
    <t>http://www.scottvankeppel.com/</t>
  </si>
  <si>
    <t>CE0000000546</t>
  </si>
  <si>
    <t>577EDCF2-9537-71F0-436A-025CEB3FB2A4</t>
  </si>
  <si>
    <t>Scott Van Keppel LLC - Ankeny - Des Moines</t>
  </si>
  <si>
    <t>OU=Scott Van Keppel LLC - Ankeny - Des Moines,OU=Scott Van Keppel LLC,OU=North America,OU=Enterprise,OU=VCE,OU=VeBiz2CustomArea,OU=AppPartition,O=ExtranetApps</t>
  </si>
  <si>
    <t>(515) 964-2865</t>
  </si>
  <si>
    <t>ckellett@scottvankeppel.com</t>
  </si>
  <si>
    <t>(515) 964-2762</t>
  </si>
  <si>
    <t>CE0000001660</t>
  </si>
  <si>
    <t>82EB53A0-3D00-6853-3834-0341F5C34ABA</t>
  </si>
  <si>
    <t>Scott Van Keppel LLC - Cedar Rapids</t>
  </si>
  <si>
    <t>OU=Scott Van Keppel LLC - Cedar Rapids,OU=Scott Van Keppel LLC,OU=North America,OU=Enterprise,OU=VCE,OU=VeBiz2CustomArea,OU=AppPartition,O=ExtranetApps</t>
  </si>
  <si>
    <t>(319) 365-2525</t>
  </si>
  <si>
    <t>(319) 365-9155</t>
  </si>
  <si>
    <t>CE0000000419</t>
  </si>
  <si>
    <t>3D064E4A-932F-7AD6-9E9F-2C80A053DD01</t>
  </si>
  <si>
    <t>Scott Van Keppel LLC - Papillion - Omaha</t>
  </si>
  <si>
    <t>11202 S 150th St</t>
  </si>
  <si>
    <t>Scott Van Keppel LLC - Omaha</t>
  </si>
  <si>
    <t>OU=Scott Van Keppel LLC - Papillion - Omaha,OU=Scott Van Keppel LLC,OU=North America,OU=Enterprise,OU=VCE,OU=VeBiz2CustomArea,OU=AppPartition,O=ExtranetApps</t>
  </si>
  <si>
    <t>8B969AD4-89BA-4DAA-BDA8-4567AC76CDB9</t>
  </si>
  <si>
    <t>Seddons Plant  Egineers Ltd</t>
  </si>
  <si>
    <t>Duke Street</t>
  </si>
  <si>
    <t>ST4 3NX</t>
  </si>
  <si>
    <t>Stoke on Trent</t>
  </si>
  <si>
    <t>GB900011</t>
  </si>
  <si>
    <t>Seddons (Plant  Engineers) Ltd</t>
  </si>
  <si>
    <t>OU=Seddons Plant  Egineers Ltd,OU=SMT GB,OU=Europe,OU=EMEA,OU=Enterprise,OU=VCE,OU=VeBiz2CustomArea,OU=AppPartition,O=ExtranetApps</t>
  </si>
  <si>
    <t>0044 (0) 1782 593 555</t>
  </si>
  <si>
    <t>sales@seddonplant.co.uk</t>
  </si>
  <si>
    <t>0044 (0) 1782 32 97 44</t>
  </si>
  <si>
    <t>http://www.seddondirect.co.uk</t>
  </si>
  <si>
    <t>8B77F4BA-9E7C-EC59-7237-DC6DEAC3A3E6</t>
  </si>
  <si>
    <t>Selam Technical and Vocational Training center</t>
  </si>
  <si>
    <t>P.O Box 8075</t>
  </si>
  <si>
    <t>OU=Selam Technical and Vocational Training center,OU=Ethiopia.,OU=Africa,OU=Int AB,OU=EMEA,OU=Enterprise,OU=VCE,OU=VeBiz2CustomArea,OU=AppPartition,O=ExtranetApps</t>
  </si>
  <si>
    <t>+ 251 11 646-2942</t>
  </si>
  <si>
    <t>0C5DC980-BAF9-9FCB-805A-33D4E1AD69FE</t>
  </si>
  <si>
    <t>Senegal.</t>
  </si>
  <si>
    <t>SN</t>
  </si>
  <si>
    <t>Senegal</t>
  </si>
  <si>
    <t>OU=Senegal.,OU=Africa,OU=Int AB,OU=EMEA,OU=Enterprise,OU=VCE,OU=VeBiz2CustomArea,OU=AppPartition,O=ExtranetApps</t>
  </si>
  <si>
    <t>AC30B4CE-06E7-84F9-1577-52FDEF8356B7</t>
  </si>
  <si>
    <t>94-124, Yeongdeungpo 2-ga, Yeongdeungpo-gu, Seoul</t>
  </si>
  <si>
    <t>OU=Seoul,OU=KSS BRANCH,OU=Hub Korea Service,OU=HUB KOREA,OU=Volvo Construction Equipment Korea Ltd,OU=APAC,OU=Enterprise,OU=VCE,OU=VeBiz2CustomArea,OU=AppPartition,O=ExtranetApps</t>
  </si>
  <si>
    <t>+82 2 2672-5426</t>
  </si>
  <si>
    <t>+82 2 2678-5465</t>
  </si>
  <si>
    <t>67BB6E5E-BBC7-F02F-5AD0-9151DBB5955F</t>
  </si>
  <si>
    <t>Séra Mali.</t>
  </si>
  <si>
    <t>ROUTE de SOTUBA ZI de SOTUBA</t>
  </si>
  <si>
    <t>Bamako</t>
  </si>
  <si>
    <t>Philippe Ropton</t>
  </si>
  <si>
    <t>Société d'Equipement et de Représentation Automobile</t>
  </si>
  <si>
    <t>Sera Mali</t>
  </si>
  <si>
    <t>OU=Séra Mali.,OU=Mali.,OU=Africa,OU=Int AB,OU=EMEA,OU=Enterprise,OU=VCE,OU=VeBiz2CustomArea,OU=AppPartition,O=ExtranetApps</t>
  </si>
  <si>
    <t>+223 221 42 02</t>
  </si>
  <si>
    <t>dg@sera.ml</t>
  </si>
  <si>
    <t>+223 221 42 00</t>
  </si>
  <si>
    <t>78000A75-9E1B-3A7F-52B3-FBACFBC3FF36</t>
  </si>
  <si>
    <t>Sera Mauritanie - RIM</t>
  </si>
  <si>
    <t>BP 5452 Nouakchott</t>
  </si>
  <si>
    <t>Nouakchott</t>
  </si>
  <si>
    <t>BANGALI BAKAYOKO</t>
  </si>
  <si>
    <t>OU=Sera Mauritanie - RIM,OU=Mauritanie,OU=Africa,OU=Int AB,OU=EMEA,OU=Enterprise,OU=VCE,OU=VeBiz2CustomArea,OU=AppPartition,O=ExtranetApps</t>
  </si>
  <si>
    <t>222 529 39 61</t>
  </si>
  <si>
    <t>bangali.bakayoko@sera.sn</t>
  </si>
  <si>
    <t>222 529 37 49 / 222 529 39 15</t>
  </si>
  <si>
    <t>93F41D29-B587-6FAC-5D12-24EBB7AE7C9B</t>
  </si>
  <si>
    <t>Séra Mauritanie.</t>
  </si>
  <si>
    <t>BP5452 Ilot 306 K Ext secteur 23, Route La Plage</t>
  </si>
  <si>
    <t>Herbert Horn</t>
  </si>
  <si>
    <t>Séra Mauritanie</t>
  </si>
  <si>
    <t>OU=Séra Mauritanie.,OU=Mauritanie,OU=Africa,OU=Int AB,OU=EMEA,OU=Enterprise,OU=VCE,OU=VeBiz2CustomArea,OU=AppPartition,O=ExtranetApps</t>
  </si>
  <si>
    <t>h.horn@sera.sn</t>
  </si>
  <si>
    <t>170BDF8E-0A21-5B27-7BD7-BE814C72CA34</t>
  </si>
  <si>
    <t>Servipiezas Uruguay</t>
  </si>
  <si>
    <t>Ruta Juan Burghi, 2600</t>
  </si>
  <si>
    <t>OU=Servipiezas Uruguay,OU=Latin America,OU=Enterprise,OU=VCE,OU=VeBiz2CustomArea,OU=AppPartition,O=ExtranetApps</t>
  </si>
  <si>
    <t>598 2313 0800</t>
  </si>
  <si>
    <t>B6BF27A1-03E3-18D6-46EF-1B83A638C280</t>
  </si>
  <si>
    <t>Sewang Junggi</t>
  </si>
  <si>
    <t>50-19, Soochang-Dong, Jung-Ku, Daegu, KOREA</t>
  </si>
  <si>
    <t>KR900039</t>
  </si>
  <si>
    <t>OU=Sewang Junggi,OU=Hub Korea Parts,OU=HUB KOREA,OU=Volvo Construction Equipment Korea Ltd,OU=APAC,OU=Enterprise,OU=VCE,OU=VeBiz2CustomArea,OU=AppPartition,O=ExtranetApps</t>
  </si>
  <si>
    <t>8253 257-4484</t>
  </si>
  <si>
    <t>8253 255-2904</t>
  </si>
  <si>
    <t>F87DF751-916A-9195-2C0F-5DDCE9CEF7CC</t>
  </si>
  <si>
    <t>SEWON SANGSA</t>
  </si>
  <si>
    <t>1121-14, Phonam-Dong, Kangrung, Kwangwon, KOREA</t>
  </si>
  <si>
    <t>210-110</t>
  </si>
  <si>
    <t>Kangrung</t>
  </si>
  <si>
    <t>KR900040</t>
  </si>
  <si>
    <t>OU=SEWON SANGSA,OU=HUB KOREA,OU=Volvo Construction Equipment Korea Ltd,OU=APAC,OU=Enterprise,OU=VCE,OU=VeBiz2CustomArea,OU=AppPartition,O=ExtranetApps</t>
  </si>
  <si>
    <t>8233  643-7293</t>
  </si>
  <si>
    <t>8233  642-7294</t>
  </si>
  <si>
    <t>61F9EE5A-0A35-FF23-18CA-DB05D4A7386A</t>
  </si>
  <si>
    <t>XX</t>
  </si>
  <si>
    <t>OU=Seychelles,OU=Africa,OU=Int AB,OU=EMEA,OU=Enterprise,OU=VCE,OU=VeBiz2CustomArea,OU=AppPartition,O=ExtranetApps</t>
  </si>
  <si>
    <t>XXXXX</t>
  </si>
  <si>
    <t>CE0000001449</t>
  </si>
  <si>
    <t>002D6E5A-B45A-5A9E-FB49-D840BBBD3A36</t>
  </si>
  <si>
    <t>Shan Xi Woyuan Construction Equipment Co Ltd - Jinbei area</t>
  </si>
  <si>
    <t>Dajian Market, Daqing Road</t>
  </si>
  <si>
    <t>Datong</t>
  </si>
  <si>
    <t>OU=Shan Xi Woyuan Construction Equipment Co Ltd - Jinbei area,OU=Shan Xi Woyuan Construction Equipment Co Ltd - Support Branch,OU=Volvo Construction Equipment China Co Ltd,OU=China,OU=Enterprise,OU=VCE,OU=VeBiz2CustomArea,OU=AppPartition,O=ExtranetApps</t>
  </si>
  <si>
    <t>86 - 352 4087256</t>
  </si>
  <si>
    <t>86 - 352  4086716</t>
  </si>
  <si>
    <t>1E91544D-61DF-7EB4-49EF-4A6E9A5A565A</t>
  </si>
  <si>
    <t>Shan Xi Woyuan Construction Equipment Co Ltd - Jinnan area</t>
  </si>
  <si>
    <t>Jinnan area</t>
  </si>
  <si>
    <t>OU=Shan Xi Woyuan Construction Equipment Co Ltd - Jinnan area,OU=Shan Xi Woyuan Construction Equipment Co Ltd - Support Branch,OU=Volvo Construction Equipment China Co Ltd,OU=China,OU=Enterprise,OU=VCE,OU=VeBiz2CustomArea,OU=AppPartition,O=ExtranetApps</t>
  </si>
  <si>
    <t>1CAA72E5-08CD-3C28-A837-D79AE032258B</t>
  </si>
  <si>
    <t>Shan Xi Woyuan Construction Equipment Co Ltd - Jinzhong area</t>
  </si>
  <si>
    <t>Jinzhong area</t>
  </si>
  <si>
    <t>OU=Shan Xi Woyuan Construction Equipment Co Ltd - Jinzhong area,OU=Shan Xi Woyuan Construction Equipment Co Ltd - Support Branch,OU=Volvo Construction Equipment China Co Ltd,OU=China,OU=Enterprise,OU=VCE,OU=VeBiz2CustomArea,OU=AppPartition,O=ExtranetApps</t>
  </si>
  <si>
    <t>D3DA41EB-80AD-7C9D-D91B-2B5792FB2438</t>
  </si>
  <si>
    <t>Shan Xi Woyuan Construction Equipment Co Ltd - Parts</t>
  </si>
  <si>
    <t>OU=Shan Xi Woyuan Construction Equipment Co Ltd - Parts,OU=Shan Xi Woyuan Construction Equipment Co Ltd - Support Branch,OU=Volvo Construction Equipment China Co Ltd,OU=China,OU=Enterprise,OU=VCE,OU=VeBiz2CustomArea,OU=AppPartition,O=ExtranetApps</t>
  </si>
  <si>
    <t>28CF7858-4A50-4637-92FA-099F71954797</t>
  </si>
  <si>
    <t>Shan Xi Woyuan Construction Equipment Co Ltd - Support Branch</t>
  </si>
  <si>
    <t>No.25 Tai Yu Road</t>
  </si>
  <si>
    <t>Tai Yuan City</t>
  </si>
  <si>
    <t xml:space="preserve">CN730016    </t>
  </si>
  <si>
    <t>Wang Kanghua</t>
  </si>
  <si>
    <t>OU=Shan Xi Woyuan Construction Equipment Co Ltd - Support Branch,OU=Volvo Construction Equipment China Co Ltd,OU=China,OU=Enterprise,OU=VCE,OU=VeBiz2CustomArea,OU=AppPartition,O=ExtranetApps</t>
  </si>
  <si>
    <t>86-351 7136815</t>
  </si>
  <si>
    <t>kanghua.wang@woyuance.com</t>
  </si>
  <si>
    <t>86-351 7136811 /  7136812 / 7136813 / 7136815</t>
  </si>
  <si>
    <t>C92BE47D-5131-A156-FB10-FB6837C808D8</t>
  </si>
  <si>
    <t>Shan Xi Woyuan Construction Equipment Co Ltd - Workshop</t>
  </si>
  <si>
    <t>OU=Shan Xi Woyuan Construction Equipment Co Ltd - Workshop,OU=Shan Xi Woyuan Construction Equipment Co Ltd - Support Branch,OU=Volvo Construction Equipment China Co Ltd,OU=China,OU=Enterprise,OU=VCE,OU=VeBiz2CustomArea,OU=AppPartition,O=ExtranetApps</t>
  </si>
  <si>
    <t>CE0000000246</t>
  </si>
  <si>
    <t>39B5B936-055F-7D43-2632-34221944ED89</t>
  </si>
  <si>
    <t>Shanghai FullLuck Full Construction Equipment Co. Ltd</t>
  </si>
  <si>
    <t>Floor 18, Changfeng Center, 1088 West Yan'An Road, Xuhui District</t>
  </si>
  <si>
    <t>OU=Shanghai FullLuck Full Construction Equipment Co. Ltd,OU=Volvo Construction Equipment China Co Ltd,OU=China,OU=Enterprise,OU=VCE,OU=VeBiz2CustomArea,OU=AppPartition,O=ExtranetApps</t>
  </si>
  <si>
    <t>6688A80F-F078-57C5-6DDB-E727446E677C</t>
  </si>
  <si>
    <t>Shaw Group</t>
  </si>
  <si>
    <t>ABG Pavers|Articulated Haulers|Backhoe Loaders|Blaw-Knox Pavers|Compact Equipment</t>
  </si>
  <si>
    <t>OU=Shaw Group,OU=National Accounts,OU=Enterprise,OU=VCE,OU=VeBiz2CustomArea,OU=AppPartition,O=ExtranetApps</t>
  </si>
  <si>
    <t>828-650-2545</t>
  </si>
  <si>
    <t>CE0000000157</t>
  </si>
  <si>
    <t>0C4A71C6-EFE8-4C4C-A28C-304B05D6CC3A</t>
  </si>
  <si>
    <t>Sheehan Mack Sales and Equipment Inc</t>
  </si>
  <si>
    <t>901 E. 60th Street North</t>
  </si>
  <si>
    <t>Sioux Falls</t>
  </si>
  <si>
    <t xml:space="preserve">US008223    </t>
  </si>
  <si>
    <t>OU=Sheehan Mack Sales and Equipment Inc,OU=North America,OU=Enterprise,OU=VCE,OU=VeBiz2CustomArea,OU=AppPartition,O=ExtranetApps</t>
  </si>
  <si>
    <t>605-336-2248</t>
  </si>
  <si>
    <t>sheehan@ideasign.com</t>
  </si>
  <si>
    <t>605-336-2000</t>
  </si>
  <si>
    <t>CE0000000550</t>
  </si>
  <si>
    <t>4084DAB7-6F73-4E80-92A7-B55459730719</t>
  </si>
  <si>
    <t>Sheehan Mack Sales and Equipment Inc - Aberdeen</t>
  </si>
  <si>
    <t>38490 Highway 12</t>
  </si>
  <si>
    <t>US008223</t>
  </si>
  <si>
    <t>OU=Sheehan Mack Sales and Equipment Inc - Aberdeen,OU=Sheehan Mack Sales and Equipment Inc,OU=North America,OU=Enterprise,OU=VCE,OU=VeBiz2CustomArea,OU=AppPartition,O=ExtranetApps</t>
  </si>
  <si>
    <t>605-229-0237</t>
  </si>
  <si>
    <t>605-229-4612</t>
  </si>
  <si>
    <t>https://www.volvoce.com/united-states/en-us/sheehanequipment/</t>
  </si>
  <si>
    <t>CE0000001581</t>
  </si>
  <si>
    <t>FAE808EF-D418-4AA7-A936-982CB0DB6B23</t>
  </si>
  <si>
    <t>Sheehan Mack Sales and Equipment Inc - Rapid City</t>
  </si>
  <si>
    <t>1810 Deadwood Avenue</t>
  </si>
  <si>
    <t>Rapid City</t>
  </si>
  <si>
    <t>OU=Sheehan Mack Sales and Equipment Inc - Rapid City,OU=Sheehan Mack Sales and Equipment Inc,OU=North America,OU=Enterprise,OU=VCE,OU=VeBiz2CustomArea,OU=AppPartition,O=ExtranetApps</t>
  </si>
  <si>
    <t>605-342-8791</t>
  </si>
  <si>
    <t>605-342-5694</t>
  </si>
  <si>
    <t>CE0000000432</t>
  </si>
  <si>
    <t>F157F638-2BCD-4687-8EF6-E31A87D7591F</t>
  </si>
  <si>
    <t>Sheehan Mack Sales and Equipment Inc - Sioux Falls</t>
  </si>
  <si>
    <t>OU=Sheehan Mack Sales and Equipment Inc - Sioux Falls,OU=Sheehan Mack Sales and Equipment Inc,OU=North America,OU=Enterprise,OU=VCE,OU=VeBiz2CustomArea,OU=AppPartition,O=ExtranetApps</t>
  </si>
  <si>
    <t>21989BCB-320C-AFAA-36D1-E9FB716937A7</t>
  </si>
  <si>
    <t>Shenyang New Liao An Machinery Co. Ltd Jinzhou</t>
  </si>
  <si>
    <t>33# Jie Fang Road Dong Duan, Ling He District</t>
  </si>
  <si>
    <t>Jinzhou</t>
  </si>
  <si>
    <t>OU=Shenyang New Liao An Machinery Co. Ltd Jinzhou,OU=Liaoning Liao An Construction Machinery Co Ltd,OU=CHINA-INACTIVE COMPANIES,OU=China,OU=Enterprise,OU=VCE,OU=VeBiz2CustomArea,OU=AppPartition,O=ExtranetApps</t>
  </si>
  <si>
    <t>+86 - 416 2823829</t>
  </si>
  <si>
    <t>+86 - 416 2869028</t>
  </si>
  <si>
    <t>2DB1C04A-C3D1-FBE5-F1CA-F0CEDB2E08C2</t>
  </si>
  <si>
    <t>Shinjin Sangsa</t>
  </si>
  <si>
    <t>72-11, Songjung-Dong, Icheon, Kyounggi, KOREA</t>
  </si>
  <si>
    <t>KR900041</t>
  </si>
  <si>
    <t>OU=Shinjin Sangsa,OU=Hub Korea Parts,OU=HUB KOREA,OU=Volvo Construction Equipment Korea Ltd,OU=APAC,OU=Enterprise,OU=VCE,OU=VeBiz2CustomArea,OU=AppPartition,O=ExtranetApps</t>
  </si>
  <si>
    <t>8231 636-0620</t>
  </si>
  <si>
    <t>8231 635-1161</t>
  </si>
  <si>
    <t>4E32E274-9743-F49C-BA51-6CAEFCE9CFDB</t>
  </si>
  <si>
    <t>Shinjinsangsa</t>
  </si>
  <si>
    <t>72-11, SONGJUNG-DONG, ICHEON, KYOUNGGI, KOREA</t>
  </si>
  <si>
    <t>OU=Shinjinsangsa,OU=Hub Korea Parts,OU=HUB KOREA,OU=Volvo Construction Equipment Korea Ltd,OU=APAC,OU=Enterprise,OU=VCE,OU=VeBiz2CustomArea,OU=AppPartition,O=ExtranetApps</t>
  </si>
  <si>
    <t>2000shinjin@naver.com</t>
  </si>
  <si>
    <t>+82 31 635 1161</t>
  </si>
  <si>
    <t>B338E9C9-0E96-0548-428E-1DF88B7F9A4A</t>
  </si>
  <si>
    <t>Shinwha Junggi</t>
  </si>
  <si>
    <t>568-9, GUEBUP-DONG, SASANG-KU, PUSAN, KOREA</t>
  </si>
  <si>
    <t>OU=Shinwha Junggi,OU=Hub Korea Parts,OU=HUB KOREA,OU=Volvo Construction Equipment Korea Ltd,OU=APAC,OU=Enterprise,OU=VCE,OU=VeBiz2CustomArea,OU=AppPartition,O=ExtranetApps</t>
  </si>
  <si>
    <t>sinhwa4404@hanmail.net</t>
  </si>
  <si>
    <t>+82 51 802 5757</t>
  </si>
  <si>
    <t>CE0000000476</t>
  </si>
  <si>
    <t>700721B5-D28E-4516-BCBF-F3C33A9E14FD</t>
  </si>
  <si>
    <t>SIA Swecon Latvia - Riga</t>
  </si>
  <si>
    <t>LV</t>
  </si>
  <si>
    <t>Latvia</t>
  </si>
  <si>
    <t>Granita iela 13</t>
  </si>
  <si>
    <t>LV-1057</t>
  </si>
  <si>
    <t>Riga</t>
  </si>
  <si>
    <t xml:space="preserve">LV417012    </t>
  </si>
  <si>
    <t>RIGA</t>
  </si>
  <si>
    <t>SIA Swecon</t>
  </si>
  <si>
    <t>OU=SIA Swecon Latvia - Riga,OU=Swecon SIA - Latvia,OU=Europe,OU=EMEA,OU=Enterprise,OU=VCE,OU=VeBiz2CustomArea,OU=AppPartition,O=ExtranetApps</t>
  </si>
  <si>
    <t>00371 78 13 860</t>
  </si>
  <si>
    <t>swecon@swecon.lv</t>
  </si>
  <si>
    <t>00371 78 13 856</t>
  </si>
  <si>
    <t>CE0000000259</t>
  </si>
  <si>
    <t>5F857F1C-DF0F-3A8B-F20A-E0289EFE4388</t>
  </si>
  <si>
    <t>Sichuan Dingfeng Construction Machinery Distribution Co. Ltd</t>
  </si>
  <si>
    <t>Block B&amp;C,Western Plastic Market,Lujiao Village</t>
  </si>
  <si>
    <t>OU=Sichuan Dingfeng Construction Machinery Distribution Co. Ltd,OU=Volvo Construction Equipment China Co Ltd,OU=China,OU=Enterprise,OU=VCE,OU=VeBiz2CustomArea,OU=AppPartition,O=ExtranetApps</t>
  </si>
  <si>
    <t>B7C75D7C-51F5-BA71-908D-1F3646879594</t>
  </si>
  <si>
    <t>Sierra Leone.</t>
  </si>
  <si>
    <t>OU=Sierra Leone.,OU=Africa,OU=Int AB,OU=EMEA,OU=Enterprise,OU=VCE,OU=VeBiz2CustomArea,OU=AppPartition,O=ExtranetApps</t>
  </si>
  <si>
    <t>CE0000000135</t>
  </si>
  <si>
    <t>F6C31B2A-C76B-4F16-BB8F-4EB384DEEAA6</t>
  </si>
  <si>
    <t>Sierra Machinery Inc</t>
  </si>
  <si>
    <t>939 Hawkins Blvd</t>
  </si>
  <si>
    <t>El Paso</t>
  </si>
  <si>
    <t xml:space="preserve">US101041    </t>
  </si>
  <si>
    <t>OU=Sierra Machinery Inc,OU=North America,OU=Enterprise,OU=VCE,OU=VeBiz2CustomArea,OU=AppPartition,O=ExtranetApps</t>
  </si>
  <si>
    <t>915-772-1964</t>
  </si>
  <si>
    <t>alteran@sierraelpaso.com</t>
  </si>
  <si>
    <t>915-772-0613</t>
  </si>
  <si>
    <t>https://www.volvoce.com/united-states/en-us/sierraelpaso/</t>
  </si>
  <si>
    <t>CE0000001526</t>
  </si>
  <si>
    <t>6B97D2C6-257B-D719-A3C7-28A0EB445D08</t>
  </si>
  <si>
    <t>Sierra Machinery Inc - Artesia</t>
  </si>
  <si>
    <t>7179 Roswell Highway</t>
  </si>
  <si>
    <t>Artestia</t>
  </si>
  <si>
    <t>OU=Sierra Machinery Inc - Artesia,OU=Sierra Machinery Inc,OU=North America,OU=Enterprise,OU=VCE,OU=VeBiz2CustomArea,OU=AppPartition,O=ExtranetApps</t>
  </si>
  <si>
    <t>505-746-6784</t>
  </si>
  <si>
    <t>575-746-6592</t>
  </si>
  <si>
    <t>CE0000000573</t>
  </si>
  <si>
    <t>1E594364-915A-4DDF-A717-C3E83D9AA028</t>
  </si>
  <si>
    <t>Sierra Machinery Inc - El Paso</t>
  </si>
  <si>
    <t>939 Hawkins Blvd.</t>
  </si>
  <si>
    <t>US101041</t>
  </si>
  <si>
    <t>OU=Sierra Machinery Inc - El Paso,OU=Sierra Machinery Inc,OU=North America,OU=Enterprise,OU=VCE,OU=VeBiz2CustomArea,OU=AppPartition,O=ExtranetApps</t>
  </si>
  <si>
    <t>CE0000001511</t>
  </si>
  <si>
    <t>6571E9BD-1AC1-0473-7309-0E8142225942</t>
  </si>
  <si>
    <t>Sigma Bulgaria JSC – Gorubliane</t>
  </si>
  <si>
    <t>BG</t>
  </si>
  <si>
    <t>Bulgaria</t>
  </si>
  <si>
    <t>162, Prof. Tzvetan Lazarov blvd</t>
  </si>
  <si>
    <t>Sofia</t>
  </si>
  <si>
    <t>BG403162</t>
  </si>
  <si>
    <t>SOFIA</t>
  </si>
  <si>
    <t>OU=Sigma Bulgaria JSC – Gorubliane,OU=Saracakis Brothers S A,OU=Europe,OU=EMEA,OU=Enterprise,OU=VCE,OU=VeBiz2CustomArea,OU=AppPartition,O=ExtranetApps</t>
  </si>
  <si>
    <t>+359 2 978 34 37</t>
  </si>
  <si>
    <t>officebulgaria@saracakis.gr</t>
  </si>
  <si>
    <t>+359 2 978 21 26</t>
  </si>
  <si>
    <t>4054CF76-DDA0-0B4A-0CEF-7181F0B8067E</t>
  </si>
  <si>
    <t>Sigma Bulgaria JSC – Technopark Sofia</t>
  </si>
  <si>
    <t>Okolovrasten Pat 35</t>
  </si>
  <si>
    <t>SOFIA PRINT</t>
  </si>
  <si>
    <t>Sigma Bulgaria JSC - Technopark Sofia</t>
  </si>
  <si>
    <t>OU=Sigma Bulgaria JSC – Technopark Sofia,OU=Saracakis Brothers S A,OU=Europe,OU=EMEA,OU=Enterprise,OU=VCE,OU=VeBiz2CustomArea,OU=AppPartition,O=ExtranetApps</t>
  </si>
  <si>
    <t>+359 2 978 34 36</t>
  </si>
  <si>
    <t>+359 2 978 21 26/27</t>
  </si>
  <si>
    <t>485D963B-70DD-A270-A218-3BC663068DE4</t>
  </si>
  <si>
    <t>Sigma Service - Russe</t>
  </si>
  <si>
    <t>ul. Bratya Obretenovi</t>
  </si>
  <si>
    <t>Russe</t>
  </si>
  <si>
    <t>OU=Sigma Service - Russe,OU=Sigma Bulgaria JSC – Technopark Sofia,OU=Saracakis Brothers S A,OU=Europe,OU=EMEA,OU=Enterprise,OU=VCE,OU=VeBiz2CustomArea,OU=AppPartition,O=ExtranetApps</t>
  </si>
  <si>
    <t>+359 887 79 65 16</t>
  </si>
  <si>
    <t>B4B0574D-A82E-F99F-AFF4-02AE08EFB26A</t>
  </si>
  <si>
    <t>Sims Metal Management</t>
  </si>
  <si>
    <t>Jersy City</t>
  </si>
  <si>
    <t>XJ900102</t>
  </si>
  <si>
    <t>OU=Sims Metal Management,OU=National Accounts,OU=Enterprise,OU=VCE,OU=VeBiz2CustomArea,OU=AppPartition,O=ExtranetApps</t>
  </si>
  <si>
    <t>201-324-3754</t>
  </si>
  <si>
    <t>DA9E2CA8-A0E8-D7A7-C28D-BFA776F17C67</t>
  </si>
  <si>
    <t>Skanska</t>
  </si>
  <si>
    <t>OU=Skanska,OU=National Accounts,OU=Enterprise,OU=VCE,OU=VeBiz2CustomArea,OU=AppPartition,O=ExtranetApps</t>
  </si>
  <si>
    <t>828-111-1111</t>
  </si>
  <si>
    <t>CC669D3E-570A-4425-AFC0-2A567E0A3D8A</t>
  </si>
  <si>
    <t>Skanska Int Civil Eng AB</t>
  </si>
  <si>
    <t>Råsundavägen 2</t>
  </si>
  <si>
    <t>169 83</t>
  </si>
  <si>
    <t>Solna</t>
  </si>
  <si>
    <t>SKANSKAINT</t>
  </si>
  <si>
    <t>OU=Skanska Int Civil Eng AB,OU=Swecon Anlaggningsmaskiner AB,OU=Europe,OU=EMEA,OU=Enterprise,OU=VCE,OU=VeBiz2CustomArea,OU=AppPartition,O=ExtranetApps</t>
  </si>
  <si>
    <t>1382901A-7146-2CCF-81FF-018FFA5B58F3</t>
  </si>
  <si>
    <t>SKC Maquinarias - La Serena</t>
  </si>
  <si>
    <t>CL</t>
  </si>
  <si>
    <t>Chile</t>
  </si>
  <si>
    <t>Parcela 21, Lote 1, Vega Sur, La Serena - Paralela a Ruta 5 Norte</t>
  </si>
  <si>
    <t>La Serena</t>
  </si>
  <si>
    <t>OU=SKC Maquinarias - La Serena,OU=SKC Maquinarias SA,OU=Latin America,OU=Enterprise,OU=VCE,OU=VeBiz2CustomArea,OU=AppPartition,O=ExtranetApps</t>
  </si>
  <si>
    <t>562 5913000</t>
  </si>
  <si>
    <t>CE0000000111</t>
  </si>
  <si>
    <t>9F767EC0-327B-48B4-A8C2-6964A7F7CC39</t>
  </si>
  <si>
    <t>SKC Maquinarias SA</t>
  </si>
  <si>
    <t>Avenida Eduardo Frei Montalva Rute 5 Norte N° 15.800 - e Lampa, Santiago</t>
  </si>
  <si>
    <t>Santiago</t>
  </si>
  <si>
    <t>CL505027</t>
  </si>
  <si>
    <t>SKC Maquinarias SA - Santiago</t>
  </si>
  <si>
    <t>OU=SKC Maquinarias SA,OU=Latin America,OU=Enterprise,OU=VCE,OU=VeBiz2CustomArea,OU=AppPartition,O=ExtranetApps</t>
  </si>
  <si>
    <t>562 5913299</t>
  </si>
  <si>
    <t>562 2837 3301</t>
  </si>
  <si>
    <t>https://www.volvoce.com/chile/es-cl/sk/</t>
  </si>
  <si>
    <t>58EC3F33-58AF-43B1-8D7E-126108A5E224</t>
  </si>
  <si>
    <t>SKC Maquinarias SA - Antofagasta</t>
  </si>
  <si>
    <t>Avda.Pedro Aguirre Cerda, 12654 - Sector La Chimba</t>
  </si>
  <si>
    <t>Antofagasta</t>
  </si>
  <si>
    <t>ANTOFAGASTA</t>
  </si>
  <si>
    <t>OU=SKC Maquinarias SA - Antofagasta,OU=SKC Maquinarias SA,OU=Latin America,OU=Enterprise,OU=VCE,OU=VeBiz2CustomArea,OU=AppPartition,O=ExtranetApps</t>
  </si>
  <si>
    <t>5655 455499</t>
  </si>
  <si>
    <t>5655 455400</t>
  </si>
  <si>
    <t>0886162C-1D02-6F86-D74C-87347507A0F0</t>
  </si>
  <si>
    <t>SKC Maquinarias SA - Calama</t>
  </si>
  <si>
    <t>Sitio 42 Puerto Seco - Camino Chiu-Chiu</t>
  </si>
  <si>
    <t>Calama</t>
  </si>
  <si>
    <t>OU=SKC Maquinarias SA - Calama,OU=SKC Maquinarias SA,OU=Latin America,OU=Enterprise,OU=VCE,OU=VeBiz2CustomArea,OU=AppPartition,O=ExtranetApps</t>
  </si>
  <si>
    <t>5655 339233</t>
  </si>
  <si>
    <t>B31305EA-CECD-4576-A878-825ED1614999</t>
  </si>
  <si>
    <t>SKC Maquinarias SA - Concepcion</t>
  </si>
  <si>
    <t>Avda. General Bonilla nr. 2216</t>
  </si>
  <si>
    <t>Concepcion</t>
  </si>
  <si>
    <t>CONCEPCION</t>
  </si>
  <si>
    <t>OU=SKC Maquinarias SA - Concepcion,OU=SKC Maquinarias SA,OU=Latin America,OU=Enterprise,OU=VCE,OU=VeBiz2CustomArea,OU=AppPartition,O=ExtranetApps</t>
  </si>
  <si>
    <t>5641 2622199</t>
  </si>
  <si>
    <t>5641 2622100</t>
  </si>
  <si>
    <t>4FF878DF-0E9D-4707-B6E4-2E0909F4EDF0</t>
  </si>
  <si>
    <t>SKC Maquinarias SA - Copiapo</t>
  </si>
  <si>
    <t>Ruta 5 Norte Kilómetro 814</t>
  </si>
  <si>
    <t>Copiapo</t>
  </si>
  <si>
    <t>COPIAPO</t>
  </si>
  <si>
    <t>OU=SKC Maquinarias SA - Copiapo,OU=SKC Maquinarias SA,OU=Latin America,OU=Enterprise,OU=VCE,OU=VeBiz2CustomArea,OU=AppPartition,O=ExtranetApps</t>
  </si>
  <si>
    <t>5652 232763</t>
  </si>
  <si>
    <t>5652 232778</t>
  </si>
  <si>
    <t>E011BFD9-0CAC-41FE-8DF0-5C6DE1D4A9BC</t>
  </si>
  <si>
    <t>SKC Maquinarias SA - Iquique</t>
  </si>
  <si>
    <t>Santa Rosa de Huara, Sitio 19 y 19H Manzana C, Barrio Industrial Zofri</t>
  </si>
  <si>
    <t>Iquique</t>
  </si>
  <si>
    <t>IQUIQUE</t>
  </si>
  <si>
    <t>OU=SKC Maquinarias SA - Iquique,OU=SKC Maquinarias SA,OU=Latin America,OU=Enterprise,OU=VCE,OU=VeBiz2CustomArea,OU=AppPartition,O=ExtranetApps</t>
  </si>
  <si>
    <t>5657 412763</t>
  </si>
  <si>
    <t>5657 395900</t>
  </si>
  <si>
    <t>2EC40121-09ED-560A-6611-BEFC3EAEFAA6</t>
  </si>
  <si>
    <t>SKC Maquinarias SA - Puerto Montt</t>
  </si>
  <si>
    <t>Panamericana Sur KM 1025 Camino a Pargua</t>
  </si>
  <si>
    <t>Puerto Montt</t>
  </si>
  <si>
    <t>OU=SKC Maquinarias SA - Puerto Montt,OU=SKC Maquinarias SA,OU=Latin America,OU=Enterprise,OU=VCE,OU=VeBiz2CustomArea,OU=AppPartition,O=ExtranetApps</t>
  </si>
  <si>
    <t>5665 438779</t>
  </si>
  <si>
    <t>5665 438777</t>
  </si>
  <si>
    <t>AC3B024A-B783-55EE-7F1C-298AC2894B2B</t>
  </si>
  <si>
    <t>SKC Maquinarias SA - Talca</t>
  </si>
  <si>
    <t>Longitudinal Sur Km. 251 - Talca</t>
  </si>
  <si>
    <t>Talca</t>
  </si>
  <si>
    <t>OU=SKC Maquinarias SA - Talca,OU=SKC Maquinarias SA,OU=Latin America,OU=Enterprise,OU=VCE,OU=VeBiz2CustomArea,OU=AppPartition,O=ExtranetApps</t>
  </si>
  <si>
    <t>(56-71) 265 738</t>
  </si>
  <si>
    <t>skcm@skcmaquinarias.cl</t>
  </si>
  <si>
    <t>(56-71) 245 407</t>
  </si>
  <si>
    <t>CE60439C-25ED-4F86-B9FC-7B778DF1D6C8</t>
  </si>
  <si>
    <t>SKC Maquinarias SA - Temuco</t>
  </si>
  <si>
    <t>Panamericana Sur KM 4 - Comuna Padre Las Casas</t>
  </si>
  <si>
    <t>Temuco</t>
  </si>
  <si>
    <t>TEMUCO</t>
  </si>
  <si>
    <t>OU=SKC Maquinarias SA - Temuco,OU=SKC Maquinarias SA,OU=Latin America,OU=Enterprise,OU=VCE,OU=VeBiz2CustomArea,OU=AppPartition,O=ExtranetApps</t>
  </si>
  <si>
    <t>5645 954399</t>
  </si>
  <si>
    <t>5645 954300</t>
  </si>
  <si>
    <t>F23F99A7-6EC8-BA00-4472-510D6BDF7ADB</t>
  </si>
  <si>
    <t>SM Plant Ltd-Birmingham</t>
  </si>
  <si>
    <t>50 Watson Road East</t>
  </si>
  <si>
    <t>B7 5SB</t>
  </si>
  <si>
    <t>GB900001</t>
  </si>
  <si>
    <t>Backhoe Loaders|Compact Excavators|Compact Wheel Loaders|Large Asphalt Compactors|Large Soil Compactors|Small Asphalt Compactors|Small Soil Compactors</t>
  </si>
  <si>
    <t>OU=SM Plant Ltd-Birmingham,OU=SMT GB,OU=Europe,OU=EMEA,OU=Enterprise,OU=VCE,OU=VeBiz2CustomArea,OU=AppPartition,O=ExtranetApps</t>
  </si>
  <si>
    <t>0121 285 7200</t>
  </si>
  <si>
    <t>sales@smplantsales.co.uk</t>
  </si>
  <si>
    <t>0121 285 7100</t>
  </si>
  <si>
    <t>http://www.smplantsales.co.uk/</t>
  </si>
  <si>
    <t>CE0000001054</t>
  </si>
  <si>
    <t>BFB7208F-15A5-43BC-BC9D-59BBD6815B28</t>
  </si>
  <si>
    <t>SM Plant Ltd-Rugby</t>
  </si>
  <si>
    <t>28 Somers Road Industrial Estates</t>
  </si>
  <si>
    <t>CV22 7DB</t>
  </si>
  <si>
    <t>Rugby</t>
  </si>
  <si>
    <t>OU=SM Plant Ltd-Rugby,OU=SMT GB,OU=Europe,OU=EMEA,OU=Enterprise,OU=VCE,OU=VeBiz2CustomArea,OU=AppPartition,O=ExtranetApps</t>
  </si>
  <si>
    <t>0044 1788 555378</t>
  </si>
  <si>
    <t>sales@smplantsales.com</t>
  </si>
  <si>
    <t>0044 1788 555377</t>
  </si>
  <si>
    <t>http://www.SMplantsales.com</t>
  </si>
  <si>
    <t>1BC6B58D-3924-8836-FD62-00E930355FDC</t>
  </si>
  <si>
    <t>SMT Africa</t>
  </si>
  <si>
    <t>Kaai 75, 2230 Antwerpen</t>
  </si>
  <si>
    <t>Antwerpen</t>
  </si>
  <si>
    <t>OU=SMT Africa,OU=SMT Group,OU=Africa,OU=Int AB,OU=EMEA,OU=Enterprise,OU=VCE,OU=VeBiz2CustomArea,OU=AppPartition,O=ExtranetApps</t>
  </si>
  <si>
    <t>support@smt-europe.net</t>
  </si>
  <si>
    <t>+32 474 869 201</t>
  </si>
  <si>
    <t>CE0000001064</t>
  </si>
  <si>
    <t>3FAEFCC7-BD78-FCCF-B1CF-F0999A797036</t>
  </si>
  <si>
    <t>SMT Algeria</t>
  </si>
  <si>
    <t xml:space="preserve">Zone Industrielle de Rouiba, Haouch Sbaat, Lot n°267, Voie B </t>
  </si>
  <si>
    <t>Rouiba</t>
  </si>
  <si>
    <t>OU=SMT Algeria,OU=SMT Group,OU=Africa,OU=Int AB,OU=EMEA,OU=Enterprise,OU=VCE,OU=VeBiz2CustomArea,OU=AppPartition,O=ExtranetApps</t>
  </si>
  <si>
    <t>00213 (5600) 78851</t>
  </si>
  <si>
    <t>CE0000001011</t>
  </si>
  <si>
    <t>B4736A20-C14D-4DFB-9D05-5837C62C8E23</t>
  </si>
  <si>
    <t>SMT Belgium NV SA</t>
  </si>
  <si>
    <t>Woluwelaan 9</t>
  </si>
  <si>
    <t>Vilvoorde</t>
  </si>
  <si>
    <t xml:space="preserve">BE301015    </t>
  </si>
  <si>
    <t>VILVOORDE</t>
  </si>
  <si>
    <t>OU=SMT Belgium NV SA,OU=Europe,OU=EMEA,OU=Enterprise,OU=VCE,OU=VeBiz2CustomArea,OU=AppPartition,O=ExtranetApps</t>
  </si>
  <si>
    <t>00 32 (0)2 252 02 61</t>
  </si>
  <si>
    <t>info@vcmbelgium.be</t>
  </si>
  <si>
    <t>0032 (0)2 254 14 11</t>
  </si>
  <si>
    <t>http://volvo.com/dealers/nl-nl/VCM/</t>
  </si>
  <si>
    <t>A81C012C-9980-4A22-98D8-D7F3C8C2F247</t>
  </si>
  <si>
    <t>SMT Belgium NV SA - Vilvoorde</t>
  </si>
  <si>
    <t>OU=SMT Belgium NV SA - Vilvoorde,OU=SMT Belgium NV SA,OU=Europe,OU=EMEA,OU=Enterprise,OU=VCE,OU=VeBiz2CustomArea,OU=AppPartition,O=ExtranetApps</t>
  </si>
  <si>
    <t>0032 (0) 22 52 02 61</t>
  </si>
  <si>
    <t>00 32 (0)22 54 14 11</t>
  </si>
  <si>
    <t>CE0000001316</t>
  </si>
  <si>
    <t>A08CA9D4-C425-A61C-CD11-9ED2F38E0BF9</t>
  </si>
  <si>
    <t>SMT Benin</t>
  </si>
  <si>
    <t>Kouhounou, dtade de L'amitie 01 B.P. 492</t>
  </si>
  <si>
    <t>XXX</t>
  </si>
  <si>
    <t>Cotonou</t>
  </si>
  <si>
    <t>OU=SMT Benin,OU=SMT Group,OU=Africa,OU=Int AB,OU=EMEA,OU=Enterprise,OU=VCE,OU=VeBiz2CustomArea,OU=AppPartition,O=ExtranetApps</t>
  </si>
  <si>
    <t>info@multitech-bj.com</t>
  </si>
  <si>
    <t>CE0000001974</t>
  </si>
  <si>
    <t>7CA5A756-4705-4B79-ABF5-33B999F03EBF</t>
  </si>
  <si>
    <t>SMT Burkina Faso</t>
  </si>
  <si>
    <t>BF</t>
  </si>
  <si>
    <t>Burkina Faso</t>
  </si>
  <si>
    <t>326, rue Jacqueline Ki Zerbo</t>
  </si>
  <si>
    <t>01 BP 5678</t>
  </si>
  <si>
    <t>Ouagadougou 01</t>
  </si>
  <si>
    <t>OU=SMT Burkina Faso,OU=SMT Group,OU=Africa,OU=Int AB,OU=EMEA,OU=Enterprise,OU=VCE,OU=VeBiz2CustomArea,OU=AppPartition,O=ExtranetApps</t>
  </si>
  <si>
    <t>CE0000001210</t>
  </si>
  <si>
    <t>0BD2B9A5-B17F-DC18-AE86-F4E91402AAEF</t>
  </si>
  <si>
    <t>SMT Cameroon</t>
  </si>
  <si>
    <t>CM</t>
  </si>
  <si>
    <t>Cameroon</t>
  </si>
  <si>
    <t>Douala</t>
  </si>
  <si>
    <t>CM003443</t>
  </si>
  <si>
    <t>OU=SMT Cameroon,OU=SMT Group,OU=Africa,OU=Int AB,OU=EMEA,OU=Enterprise,OU=VCE,OU=VeBiz2CustomArea,OU=AppPartition,O=ExtranetApps</t>
  </si>
  <si>
    <t>info@smt-cameroun.com</t>
  </si>
  <si>
    <t>+237 70 74 24 52</t>
  </si>
  <si>
    <t>8E9C3A05-3593-FEC2-860D-1777AC6C571F</t>
  </si>
  <si>
    <t>SMT Compact Dealers Belgium</t>
  </si>
  <si>
    <t>OU=SMT Compact Dealers Belgium,OU=SMT Belgium NV SA - Vilvoorde,OU=SMT Belgium NV SA,OU=Europe,OU=EMEA,OU=Enterprise,OU=VCE,OU=VeBiz2CustomArea,OU=AppPartition,O=ExtranetApps</t>
  </si>
  <si>
    <t>+32 2 254 14 11</t>
  </si>
  <si>
    <t>CE0000002116</t>
  </si>
  <si>
    <t>F19312EF-FC26-B742-6042-49EEA507A97A</t>
  </si>
  <si>
    <t>SMT CONGO</t>
  </si>
  <si>
    <t>CD</t>
  </si>
  <si>
    <t>Democratic Republic of Congo</t>
  </si>
  <si>
    <t>Marco Varesano</t>
  </si>
  <si>
    <t>OU=SMT CONGO,OU=SMT Group,OU=Africa,OU=Int AB,OU=EMEA,OU=Enterprise,OU=VCE,OU=VeBiz2CustomArea,OU=AppPartition,O=ExtranetApps</t>
  </si>
  <si>
    <t>mv@smt-congo.com</t>
  </si>
  <si>
    <t>+242 069 78 18 23</t>
  </si>
  <si>
    <t>BB9E3A89-5D49-6EFB-6E58-4DE28C203D7F</t>
  </si>
  <si>
    <t>SMT Cramat NV</t>
  </si>
  <si>
    <t>OU=SMT Cramat NV,OU=SMT Belgium NV SA,OU=Europe,OU=EMEA,OU=Enterprise,OU=VCE,OU=VeBiz2CustomArea,OU=AppPartition,O=ExtranetApps</t>
  </si>
  <si>
    <t>info@vcmcramat.be</t>
  </si>
  <si>
    <t>CE0000001163</t>
  </si>
  <si>
    <t>0B1B1970-781A-2913-816E-2FCE3D58E93F</t>
  </si>
  <si>
    <t>SMT DRC</t>
  </si>
  <si>
    <t>Avenue Tombalbay, Kinshasa (Gombe)</t>
  </si>
  <si>
    <t>Kinshasa</t>
  </si>
  <si>
    <t>OU=SMT DRC,OU=SMT Group,OU=Africa,OU=Int AB,OU=EMEA,OU=Enterprise,OU=VCE,OU=VeBiz2CustomArea,OU=AppPartition,O=ExtranetApps</t>
  </si>
  <si>
    <t>equipments@smt-kinshasa.com</t>
  </si>
  <si>
    <t>+(234) 39 99 93 46 37</t>
  </si>
  <si>
    <t>CE0000001165</t>
  </si>
  <si>
    <t>9B626FEA-F19A-4383-B776-2BED9398E411</t>
  </si>
  <si>
    <t>SMT Equipement Maroc</t>
  </si>
  <si>
    <t>Autoroute Casablanca - Rabat. KM 13,6</t>
  </si>
  <si>
    <t>Casablanca</t>
  </si>
  <si>
    <t>MA529019</t>
  </si>
  <si>
    <t>SMT Equipement Maroc S.A.R.L.</t>
  </si>
  <si>
    <t>OU=SMT Equipement Maroc,OU=SMT Group,OU=Africa,OU=Int AB,OU=EMEA,OU=Enterprise,OU=VCE,OU=VeBiz2CustomArea,OU=AppPartition,O=ExtranetApps</t>
  </si>
  <si>
    <t>+ 212 (0) 22 67 85 04</t>
  </si>
  <si>
    <t>vcemaroc@volvo.com</t>
  </si>
  <si>
    <t>+212 (0) 22 67 85 00</t>
  </si>
  <si>
    <t>CE0000002110</t>
  </si>
  <si>
    <t>521651E5-BE5E-E8C0-E915-D5B26BCE2061</t>
  </si>
  <si>
    <t>SMT Gabon</t>
  </si>
  <si>
    <t>Gabon</t>
  </si>
  <si>
    <t>QU. BARAKOUDA Z.I. OWENDO</t>
  </si>
  <si>
    <t>BP 9018</t>
  </si>
  <si>
    <t>LIBREVILLE</t>
  </si>
  <si>
    <t>OU=SMT Gabon,OU=SMT Group,OU=Africa,OU=Int AB,OU=EMEA,OU=Enterprise,OU=VCE,OU=VeBiz2CustomArea,OU=AppPartition,O=ExtranetApps</t>
  </si>
  <si>
    <t>CE0000001206</t>
  </si>
  <si>
    <t>F6BCBFC8-B3DC-4022-BCAD-C9783A68B486</t>
  </si>
  <si>
    <t>SMT GB</t>
  </si>
  <si>
    <t>Cambridge</t>
  </si>
  <si>
    <t>GB303017</t>
  </si>
  <si>
    <t>DUXFORD</t>
  </si>
  <si>
    <t>OU=SMT GB,OU=Europe,OU=EMEA,OU=Enterprise,OU=VCE,OU=VeBiz2CustomArea,OU=AppPartition,O=ExtranetApps</t>
  </si>
  <si>
    <t>0044 (0) 1223 83 23 57</t>
  </si>
  <si>
    <t>0044 (0) 1223 83 66 36</t>
  </si>
  <si>
    <t>http://www.construction.volvo.co.uk</t>
  </si>
  <si>
    <t>FED85B59-B18A-5768-00E7-7B1CF869B459</t>
  </si>
  <si>
    <t>SMT GB - Road Machinery</t>
  </si>
  <si>
    <t>7 - 11 Adlington South Business Village</t>
  </si>
  <si>
    <t>PR7 4HJ</t>
  </si>
  <si>
    <t>Adlington</t>
  </si>
  <si>
    <t>GB900150</t>
  </si>
  <si>
    <t>OU=SMT GB - Road Machinery,OU=SMT GB,OU=Europe,OU=EMEA,OU=Enterprise,OU=VCE,OU=VeBiz2CustomArea,OU=AppPartition,O=ExtranetApps</t>
  </si>
  <si>
    <t>01942 248137</t>
  </si>
  <si>
    <t>01942 231 802</t>
  </si>
  <si>
    <t>https://www.volvoce.com/great-britain/en-gb/smt/</t>
  </si>
  <si>
    <t>C3711A1B-A4F0-4E89-A6BE-E89FA1132D8C</t>
  </si>
  <si>
    <t>SMT GB Customer Support Centre Birmingham</t>
  </si>
  <si>
    <t>Forge Lane</t>
  </si>
  <si>
    <t>B76 1BA</t>
  </si>
  <si>
    <t>Minworth</t>
  </si>
  <si>
    <t>GB304004</t>
  </si>
  <si>
    <t>OU=SMT GB Customer Support Centre Birmingham,OU=SMT GB,OU=Europe,OU=EMEA,OU=Enterprise,OU=VCE,OU=VeBiz2CustomArea,OU=AppPartition,O=ExtranetApps</t>
  </si>
  <si>
    <t>0044 (0) 121 31 31 48 0</t>
  </si>
  <si>
    <t>sales.vcegb@volvo.com</t>
  </si>
  <si>
    <t>0044 (0) 121 35 17 71 1</t>
  </si>
  <si>
    <t>1E88DB04-7A2C-959C-71F3-B6E747DBA5A0</t>
  </si>
  <si>
    <t>SMT GB Customer Support Centre Bruntingthorpe</t>
  </si>
  <si>
    <t>Bruntingthorpe Test Facility Bath Lane</t>
  </si>
  <si>
    <t>LE17 5QS</t>
  </si>
  <si>
    <t>Lutterworth</t>
  </si>
  <si>
    <t>OU=SMT GB Customer Support Centre Bruntingthorpe,OU=SMT GB,OU=Europe,OU=EMEA,OU=Enterprise,OU=VCE,OU=VeBiz2CustomArea,OU=AppPartition,O=ExtranetApps</t>
  </si>
  <si>
    <t>+44 (0)116 247 8377</t>
  </si>
  <si>
    <t>CE0000000348</t>
  </si>
  <si>
    <t>3229C575-3F15-4F5A-A127-48562B55983B</t>
  </si>
  <si>
    <t>SMT GB Customer Support Centre Duxford</t>
  </si>
  <si>
    <t>GB304000</t>
  </si>
  <si>
    <t>OU=SMT GB Customer Support Centre Duxford,OU=SMT GB,OU=Europe,OU=EMEA,OU=Enterprise,OU=VCE,OU=VeBiz2CustomArea,OU=AppPartition,O=ExtranetApps</t>
  </si>
  <si>
    <t>C4AC1DB0-81D9-45C3-981C-ED18ACF4DC74</t>
  </si>
  <si>
    <t>SMT GB Customer Support Centre Horsham</t>
  </si>
  <si>
    <t>Oakhurst Business Park, Wilberforce Way</t>
  </si>
  <si>
    <t>RH13 9RT</t>
  </si>
  <si>
    <t>Horsham</t>
  </si>
  <si>
    <t>GB304007</t>
  </si>
  <si>
    <t>WOKING</t>
  </si>
  <si>
    <t>OU=SMT GB Customer Support Centre Horsham,OU=SMT GB,OU=Europe,OU=EMEA,OU=Enterprise,OU=VCE,OU=VeBiz2CustomArea,OU=AppPartition,O=ExtranetApps</t>
  </si>
  <si>
    <t xml:space="preserve">0044 (0) 1403 739478 </t>
  </si>
  <si>
    <t>0044 (0) 1403 739460</t>
  </si>
  <si>
    <t>F2B1C309-F23F-90FB-CEE1-F1A44A8981AB</t>
  </si>
  <si>
    <t>SMT GB Customer Support Centre IMM.PDI CENTER</t>
  </si>
  <si>
    <t>Lancaster Approach IMM.PDI CENTER, North Killingholme Industrial Estate</t>
  </si>
  <si>
    <t>DN403JY</t>
  </si>
  <si>
    <t>IMMINGHAM N.LINCS</t>
  </si>
  <si>
    <t>OU=SMT GB Customer Support Centre IMM.PDI CENTER,OU=SMT GB,OU=Europe,OU=EMEA,OU=Enterprise,OU=VCE,OU=VeBiz2CustomArea,OU=AppPartition,O=ExtranetApps</t>
  </si>
  <si>
    <t>+44 (0)1469 540806</t>
  </si>
  <si>
    <t>CE0000001195</t>
  </si>
  <si>
    <t>9C799BC8-549D-4708-AAC2-EB8B26D58881</t>
  </si>
  <si>
    <t>SMT GB Customer Support Centre Immingham</t>
  </si>
  <si>
    <t>North Killingholme Industrial Estate</t>
  </si>
  <si>
    <t>DN40 3JY</t>
  </si>
  <si>
    <t>Immingham</t>
  </si>
  <si>
    <t>GB304001</t>
  </si>
  <si>
    <t>IMMINGHAM</t>
  </si>
  <si>
    <t>OU=SMT GB Customer Support Centre Immingham,OU=SMT GB,OU=Europe,OU=EMEA,OU=Enterprise,OU=VCE,OU=VeBiz2CustomArea,OU=AppPartition,O=ExtranetApps</t>
  </si>
  <si>
    <t>0044 1469 541135</t>
  </si>
  <si>
    <t>0044 1469 540 806</t>
  </si>
  <si>
    <t>CE0000001874</t>
  </si>
  <si>
    <t>C2C03105-1033-4593-8800-5DD451B306D1</t>
  </si>
  <si>
    <t>SMT GB Customer Support Centre Newcastle</t>
  </si>
  <si>
    <t>Portobello Road</t>
  </si>
  <si>
    <t>DH3 2RR</t>
  </si>
  <si>
    <t>Chester-le-Street</t>
  </si>
  <si>
    <t>GB304006</t>
  </si>
  <si>
    <t>OU=SMT GB Customer Support Centre Newcastle,OU=SMT GB,OU=Europe,OU=EMEA,OU=Enterprise,OU=VCE,OU=VeBiz2CustomArea,OU=AppPartition,O=ExtranetApps</t>
  </si>
  <si>
    <t>0044 (0) 191 41 09 86 3</t>
  </si>
  <si>
    <t>CE0000001077</t>
  </si>
  <si>
    <t>A1D47BD5-A9A9-4B52-9085-ED7391737881</t>
  </si>
  <si>
    <t>SMT GB Customer Support Centre Stirling</t>
  </si>
  <si>
    <t>Whitehouse Road</t>
  </si>
  <si>
    <t>FK7 7SZ</t>
  </si>
  <si>
    <t>Stirling</t>
  </si>
  <si>
    <t>GB304002</t>
  </si>
  <si>
    <t>STIRLING</t>
  </si>
  <si>
    <t>OU=SMT GB Customer Support Centre Stirling,OU=SMT GB,OU=Europe,OU=EMEA,OU=Enterprise,OU=VCE,OU=VeBiz2CustomArea,OU=AppPartition,O=ExtranetApps</t>
  </si>
  <si>
    <t>0044 (0) 1786 47 76 17</t>
  </si>
  <si>
    <t>0044 (0) 1786 47 11 99</t>
  </si>
  <si>
    <t>CE0000001194</t>
  </si>
  <si>
    <t>202CDD6D-37A6-46A4-AD15-3FB67B0C29B8</t>
  </si>
  <si>
    <t>SMT GB Customer Support Centre Treforest</t>
  </si>
  <si>
    <t>The Willowford</t>
  </si>
  <si>
    <t>CF37 5YL</t>
  </si>
  <si>
    <t>Pontypridd</t>
  </si>
  <si>
    <t>GB304003</t>
  </si>
  <si>
    <t>TREFOREST</t>
  </si>
  <si>
    <t>OU=SMT GB Customer Support Centre Treforest,OU=SMT GB,OU=Europe,OU=EMEA,OU=Enterprise,OU=VCE,OU=VeBiz2CustomArea,OU=AppPartition,O=ExtranetApps</t>
  </si>
  <si>
    <t>0044 (0) 1443 84 13 01</t>
  </si>
  <si>
    <t>0044 (0) 1443 84 10 60</t>
  </si>
  <si>
    <t>038B472B-46EA-4587-89BF-56D2A633B475</t>
  </si>
  <si>
    <t>SMT GB Customer Support Centre Warrington</t>
  </si>
  <si>
    <t>Clayton Road</t>
  </si>
  <si>
    <t>WA3 6PH</t>
  </si>
  <si>
    <t>Birchwood</t>
  </si>
  <si>
    <t>GB304005</t>
  </si>
  <si>
    <t>WARRINGTON</t>
  </si>
  <si>
    <t>OU=SMT GB Customer Support Centre Warrington,OU=SMT GB,OU=Europe,OU=EMEA,OU=Enterprise,OU=VCE,OU=VeBiz2CustomArea,OU=AppPartition,O=ExtranetApps</t>
  </si>
  <si>
    <t>0044 (0) 1925 83 81 26</t>
  </si>
  <si>
    <t>0044 (0) 1925 81 73 30</t>
  </si>
  <si>
    <t>CE0000001287</t>
  </si>
  <si>
    <t>9E73B89A-1A88-43E1-BB58-6419AD18E02F</t>
  </si>
  <si>
    <t>SMT Ghana</t>
  </si>
  <si>
    <t>P O Box 9228 K.I.A.</t>
  </si>
  <si>
    <t>Accra</t>
  </si>
  <si>
    <t>GH004550</t>
  </si>
  <si>
    <t>OU=SMT Ghana,OU=SMT Group,OU=Africa,OU=Int AB,OU=EMEA,OU=Enterprise,OU=VCE,OU=VeBiz2CustomArea,OU=AppPartition,O=ExtranetApps</t>
  </si>
  <si>
    <t>+233 30 2683361-62</t>
  </si>
  <si>
    <t>Multitech@Multitech-gh.com</t>
  </si>
  <si>
    <t>+233 30 2683351-58</t>
  </si>
  <si>
    <t>http://www.volvo.com/dealers/en-gb/multitech</t>
  </si>
  <si>
    <t>48EAF25C-6F06-4E21-29A0-66874877B6D7</t>
  </si>
  <si>
    <t>SMT Group</t>
  </si>
  <si>
    <t>Kaai 75, 2230 Antwerpen Postal Address</t>
  </si>
  <si>
    <t>Antwerpen State</t>
  </si>
  <si>
    <t>OU=SMT Group,OU=Africa,OU=Int AB,OU=EMEA,OU=Enterprise,OU=VCE,OU=VeBiz2CustomArea,OU=AppPartition,O=ExtranetApps</t>
  </si>
  <si>
    <t>CE0000001169</t>
  </si>
  <si>
    <t>92354BF1-7D5F-BD2D-BAC6-2E7F9EC97560</t>
  </si>
  <si>
    <t>SMT IVORY COAST</t>
  </si>
  <si>
    <t>Allokoi PK22 Axe ABJ-YAKRO</t>
  </si>
  <si>
    <t>BP3727</t>
  </si>
  <si>
    <t>OU=SMT IVORY COAST,OU=SMT Group,OU=Africa,OU=Int AB,OU=EMEA,OU=Enterprise,OU=VCE,OU=VeBiz2CustomArea,OU=AppPartition,O=ExtranetApps</t>
  </si>
  <si>
    <t>info@smt-ci.com</t>
  </si>
  <si>
    <t>+225 21 75 16 10</t>
  </si>
  <si>
    <t>https://smt-group.com/companies/companies/smt-cote-divoire/</t>
  </si>
  <si>
    <t>CE0000001869</t>
  </si>
  <si>
    <t>AD08EADD-97D6-6FDB-2627-7905D3DB6025</t>
  </si>
  <si>
    <t>SMT Liberia</t>
  </si>
  <si>
    <t>LR</t>
  </si>
  <si>
    <t>Liberia</t>
  </si>
  <si>
    <t xml:space="preserve">Bong Mines Bridge </t>
  </si>
  <si>
    <t>Bushrod Islands PO BOX 1377</t>
  </si>
  <si>
    <t>MONROVIA</t>
  </si>
  <si>
    <t>OU=SMT Liberia,OU=SMT Group,OU=Africa,OU=Int AB,OU=EMEA,OU=Enterprise,OU=VCE,OU=VeBiz2CustomArea,OU=AppPartition,O=ExtranetApps</t>
  </si>
  <si>
    <t>CE0000000660</t>
  </si>
  <si>
    <t>1EA2EAC7-9D77-4B02-A652-02B3BCCAA87F</t>
  </si>
  <si>
    <t>SMT Luxembourg SA</t>
  </si>
  <si>
    <t>LU</t>
  </si>
  <si>
    <t>Luxembourg</t>
  </si>
  <si>
    <t>11, Um Woeller</t>
  </si>
  <si>
    <t>Soleuvre</t>
  </si>
  <si>
    <t>LU900001</t>
  </si>
  <si>
    <t>LUXEMBOURG</t>
  </si>
  <si>
    <t>OU=SMT Luxembourg SA,OU=SMT Belgium NV SA,OU=Europe,OU=EMEA,OU=Enterprise,OU=VCE,OU=VeBiz2CustomArea,OU=AppPartition,O=ExtranetApps</t>
  </si>
  <si>
    <t>00352 48 18 85</t>
  </si>
  <si>
    <t>00352 48 26 26 1</t>
  </si>
  <si>
    <t>CE0000001892</t>
  </si>
  <si>
    <t>C211C2DE-83C1-A547-8A53-0BD7AD9A4A2A</t>
  </si>
  <si>
    <t>SMT Netherlands - Compact Dealers</t>
  </si>
  <si>
    <t>Ducaat 1</t>
  </si>
  <si>
    <t>8305 BC</t>
  </si>
  <si>
    <t>Emmeloord</t>
  </si>
  <si>
    <t>NL900090</t>
  </si>
  <si>
    <t>OU=SMT Netherlands - Compact Dealers,OU=SMT Netherlands B V,OU=Europe,OU=EMEA,OU=Enterprise,OU=VCE,OU=VeBiz2CustomArea,OU=AppPartition,O=ExtranetApps</t>
  </si>
  <si>
    <t>0031 527 616 795</t>
  </si>
  <si>
    <t>Servicedesk@kuiken.nl</t>
  </si>
  <si>
    <t>0031 (0) 527 636 500</t>
  </si>
  <si>
    <t>A6920A66-1D08-B623-C145-E52542EB4F6C</t>
  </si>
  <si>
    <t>SMT Netherlands - Parts</t>
  </si>
  <si>
    <t>Dukaat 1</t>
  </si>
  <si>
    <t>OU=SMT Netherlands - Parts,OU=SMT Netherlands B V,OU=Europe,OU=EMEA,OU=Enterprise,OU=VCE,OU=VeBiz2CustomArea,OU=AppPartition,O=ExtranetApps</t>
  </si>
  <si>
    <t>C6624526-D566-000F-5CFD-149D5E768139</t>
  </si>
  <si>
    <t>SMT Netherlands - Sales</t>
  </si>
  <si>
    <t>OU=SMT Netherlands - Sales,OU=SMT Netherlands B V,OU=Europe,OU=EMEA,OU=Enterprise,OU=VCE,OU=VeBiz2CustomArea,OU=AppPartition,O=ExtranetApps</t>
  </si>
  <si>
    <t>5F9DE711-7392-2FD4-F9D8-3A0447A95E46</t>
  </si>
  <si>
    <t>SMT Netherlands - Sales Backoffice</t>
  </si>
  <si>
    <t>OU=SMT Netherlands - Sales Backoffice,OU=SMT Netherlands B V,OU=Europe,OU=EMEA,OU=Enterprise,OU=VCE,OU=VeBiz2CustomArea,OU=AppPartition,O=ExtranetApps</t>
  </si>
  <si>
    <t>A4930293-0999-C98B-58F4-747A998C39E6</t>
  </si>
  <si>
    <t>SMT Netherlands - Service East</t>
  </si>
  <si>
    <t>OU=SMT Netherlands - Service East,OU=SMT Netherlands B V,OU=Europe,OU=EMEA,OU=Enterprise,OU=VCE,OU=VeBiz2CustomArea,OU=AppPartition,O=ExtranetApps</t>
  </si>
  <si>
    <t>8E76CC2F-9E5A-4864-AD1B-B79877BC6817</t>
  </si>
  <si>
    <t>SMT Netherlands - Service North</t>
  </si>
  <si>
    <t xml:space="preserve">NL315017    </t>
  </si>
  <si>
    <t>EMMELOORD</t>
  </si>
  <si>
    <t>OU=SMT Netherlands - Service North,OU=SMT Netherlands B V,OU=Europe,OU=EMEA,OU=Enterprise,OU=VCE,OU=VeBiz2CustomArea,OU=AppPartition,O=ExtranetApps</t>
  </si>
  <si>
    <t>https://www.volvoce.com/nederland/nl-nl/smt/</t>
  </si>
  <si>
    <t>9FE0DCBA-C0D4-FBB4-A68E-EC86DBE37C8E</t>
  </si>
  <si>
    <t>SMT Netherlands - Service Operations</t>
  </si>
  <si>
    <t>OU=SMT Netherlands - Service Operations,OU=SMT Netherlands B V,OU=Europe,OU=EMEA,OU=Enterprise,OU=VCE,OU=VeBiz2CustomArea,OU=AppPartition,O=ExtranetApps</t>
  </si>
  <si>
    <t>27686A26-8ABA-5B25-0FF7-7458B7C56180</t>
  </si>
  <si>
    <t>SMT Netherlands - Service Southeast</t>
  </si>
  <si>
    <t>Grutter 1</t>
  </si>
  <si>
    <t>5253 RM</t>
  </si>
  <si>
    <t>Nieuwkuijk</t>
  </si>
  <si>
    <t>NL315017</t>
  </si>
  <si>
    <t>VEGHEL</t>
  </si>
  <si>
    <t>OU=SMT Netherlands - Service Southeast,OU=SMT Netherlands B V,OU=Europe,OU=EMEA,OU=Enterprise,OU=VCE,OU=VeBiz2CustomArea,OU=AppPartition,O=ExtranetApps</t>
  </si>
  <si>
    <t>45E302CB-DCFB-43C5-98A9-81FE33C0B438</t>
  </si>
  <si>
    <t>SMT Netherlands - Service Southwest</t>
  </si>
  <si>
    <t>NUMANSDORP</t>
  </si>
  <si>
    <t>OU=SMT Netherlands - Service Southwest,OU=SMT Netherlands B V,OU=Europe,OU=EMEA,OU=Enterprise,OU=VCE,OU=VeBiz2CustomArea,OU=AppPartition,O=ExtranetApps</t>
  </si>
  <si>
    <t>3EAB1FF4-0124-8CF0-3A9E-2DA498C5451C</t>
  </si>
  <si>
    <t>SMT Netherlands - Service West</t>
  </si>
  <si>
    <t>OU=SMT Netherlands - Service West,OU=SMT Netherlands B V,OU=Europe,OU=EMEA,OU=Enterprise,OU=VCE,OU=VeBiz2CustomArea,OU=AppPartition,O=ExtranetApps</t>
  </si>
  <si>
    <t>8FDE1046-A2C0-20EF-F786-A7B36C2F896C</t>
  </si>
  <si>
    <t>SMT Netherlands - Service Workshop Emmeloord</t>
  </si>
  <si>
    <t>OU=SMT Netherlands - Service Workshop Emmeloord,OU=SMT Netherlands B V,OU=Europe,OU=EMEA,OU=Enterprise,OU=VCE,OU=VeBiz2CustomArea,OU=AppPartition,O=ExtranetApps</t>
  </si>
  <si>
    <t>BAC569CD-2A4C-4346-ABBC-802467690A3C</t>
  </si>
  <si>
    <t>SMT Netherlands - Service Workshop Nieuwkuij</t>
  </si>
  <si>
    <t>UITGEEST</t>
  </si>
  <si>
    <t>OU=SMT Netherlands - Service Workshop Nieuwkuij,OU=SMT Netherlands B V,OU=Europe,OU=EMEA,OU=Enterprise,OU=VCE,OU=VeBiz2CustomArea,OU=AppPartition,O=ExtranetApps</t>
  </si>
  <si>
    <t>65B5B081-D26B-E8C6-9C8F-D1D445ADFF3E</t>
  </si>
  <si>
    <t>SMT Netherlands - Shared Service</t>
  </si>
  <si>
    <t>OU=SMT Netherlands - Shared Service,OU=SMT Netherlands B V,OU=Europe,OU=EMEA,OU=Enterprise,OU=VCE,OU=VeBiz2CustomArea,OU=AppPartition,O=ExtranetApps</t>
  </si>
  <si>
    <t>78710295-2E11-0CC1-94A7-4871169E326F</t>
  </si>
  <si>
    <t>SMT Netherlands - TPS</t>
  </si>
  <si>
    <t>OU=SMT Netherlands - TPS,OU=SMT Netherlands B V,OU=Europe,OU=EMEA,OU=Enterprise,OU=VCE,OU=VeBiz2CustomArea,OU=AppPartition,O=ExtranetApps</t>
  </si>
  <si>
    <t>D64CCB3E-6905-E7F2-7CE5-73DDFE8C3A9B</t>
  </si>
  <si>
    <t>SMT Netherlands - Workshop PDI Emmeloord</t>
  </si>
  <si>
    <t>OU=SMT Netherlands - Workshop PDI Emmeloord,OU=SMT Netherlands B V,OU=Europe,OU=EMEA,OU=Enterprise,OU=VCE,OU=VeBiz2CustomArea,OU=AppPartition,O=ExtranetApps</t>
  </si>
  <si>
    <t>8C8C7C0F-852D-AD2D-CA36-07E02E41E527</t>
  </si>
  <si>
    <t>SMT Netherlands – Logistics</t>
  </si>
  <si>
    <t>OU=SMT Netherlands – Logistics,OU=SMT Netherlands B V,OU=Europe,OU=EMEA,OU=Enterprise,OU=VCE,OU=VeBiz2CustomArea,OU=AppPartition,O=ExtranetApps</t>
  </si>
  <si>
    <t>F1E1BC69-2F42-1498-F2CA-4EC938F4FCA8</t>
  </si>
  <si>
    <t>SMT Netherlands – Parts &amp; Supply Chain</t>
  </si>
  <si>
    <t>OU=SMT Netherlands – Parts &amp; Supply Chain,OU=SMT Netherlands B V,OU=Europe,OU=EMEA,OU=Enterprise,OU=VCE,OU=VeBiz2CustomArea,OU=AppPartition,O=ExtranetApps</t>
  </si>
  <si>
    <t>1C7E8718-CDFA-864E-9B35-6FE771982349</t>
  </si>
  <si>
    <t>SMT Netherlands – Rental &amp; Remarketing</t>
  </si>
  <si>
    <t>OU=SMT Netherlands – Rental &amp; Remarketing,OU=SMT Netherlands B V,OU=Europe,OU=EMEA,OU=Enterprise,OU=VCE,OU=VeBiz2CustomArea,OU=AppPartition,O=ExtranetApps</t>
  </si>
  <si>
    <t>0031 (0)527 636 538</t>
  </si>
  <si>
    <t>A95A3B82-D6F3-9FF5-6767-E57D28E25A8F</t>
  </si>
  <si>
    <t>SMT Netherlands – Service Coordination</t>
  </si>
  <si>
    <t>OU=SMT Netherlands – Service Coordination,OU=SMT Netherlands B V,OU=Europe,OU=EMEA,OU=Enterprise,OU=VCE,OU=VeBiz2CustomArea,OU=AppPartition,O=ExtranetApps</t>
  </si>
  <si>
    <t>BBC4A6E0-2801-0978-473E-ABA920E5393A</t>
  </si>
  <si>
    <t>SMT Netherlands – Service Cramat Zuid</t>
  </si>
  <si>
    <t>OU=SMT Netherlands – Service Cramat Zuid,OU=SMT Netherlands B V,OU=Europe,OU=EMEA,OU=Enterprise,OU=VCE,OU=VeBiz2CustomArea,OU=AppPartition,O=ExtranetApps</t>
  </si>
  <si>
    <t>7C2B3931-2730-FA7A-05B6-AFC5E44BEBC9</t>
  </si>
  <si>
    <t>SMT Netherlands – Service Sales</t>
  </si>
  <si>
    <t>OU=SMT Netherlands – Service Sales,OU=SMT Netherlands B V,OU=Europe,OU=EMEA,OU=Enterprise,OU=VCE,OU=VeBiz2CustomArea,OU=AppPartition,O=ExtranetApps</t>
  </si>
  <si>
    <t>2EB2658F-5125-4592-A418-F955ECE8C849</t>
  </si>
  <si>
    <t>SMT Netherlands B V</t>
  </si>
  <si>
    <t>OU=SMT Netherlands B V,OU=Europe,OU=EMEA,OU=Enterprise,OU=VCE,OU=VeBiz2CustomArea,OU=AppPartition,O=ExtranetApps</t>
  </si>
  <si>
    <t>0031 (0) 527 616 795</t>
  </si>
  <si>
    <t>info@kuiken.nl</t>
  </si>
  <si>
    <t>CE0000001211</t>
  </si>
  <si>
    <t>B1A716A7-CACD-8F0A-6B60-D55CC8C10A94</t>
  </si>
  <si>
    <t>SMT Nigeria</t>
  </si>
  <si>
    <t>322A  Ikorodu Road</t>
  </si>
  <si>
    <t>NG003850</t>
  </si>
  <si>
    <t>Head Office (Lagos)</t>
  </si>
  <si>
    <t>OU=SMT Nigeria,OU=SMT Group,OU=Africa,OU=Int AB,OU=EMEA,OU=Enterprise,OU=VCE,OU=VeBiz2CustomArea,OU=AppPartition,O=ExtranetApps</t>
  </si>
  <si>
    <t>info@atcnigeria.com</t>
  </si>
  <si>
    <t xml:space="preserve">+234 802 374 7678 </t>
  </si>
  <si>
    <t>http://www.volvo.com/dealers/en-au/transco/introduction.htm</t>
  </si>
  <si>
    <t>CE0000001334</t>
  </si>
  <si>
    <t>CC677CB0-197A-1EB0-5F5C-E5B7B0939259</t>
  </si>
  <si>
    <t>SMT Senegal</t>
  </si>
  <si>
    <t>Quartier Amaldies, Route de  Ngor  N° 5-7 (Philipp Morris)</t>
  </si>
  <si>
    <t>Dakar</t>
  </si>
  <si>
    <t>Articulated Haulers|Crawler Excavators|Large Soil Compactors|Motor Graders|Wheel Loaders</t>
  </si>
  <si>
    <t>OU=SMT Senegal,OU=SMT Group,OU=Africa,OU=Int AB,OU=EMEA,OU=Enterprise,OU=VCE,OU=VeBiz2CustomArea,OU=AppPartition,O=ExtranetApps</t>
  </si>
  <si>
    <t>+221 338428995</t>
  </si>
  <si>
    <t>CE0000001870</t>
  </si>
  <si>
    <t>F68ED08B-9DA5-C16E-76B3-93A71BF1B2E5</t>
  </si>
  <si>
    <t>SMT Togo</t>
  </si>
  <si>
    <t>TG</t>
  </si>
  <si>
    <t>Togo</t>
  </si>
  <si>
    <t>Rue Gaka</t>
  </si>
  <si>
    <t>Lomé Bè-kpota</t>
  </si>
  <si>
    <t>Eddy Chatelain</t>
  </si>
  <si>
    <t>ABG Pavers|Articulated Haulers|Backhoe Loaders|Compact Equipment|Compact Excavators|Compact Wheel Loaders|Crawler Excavators|Large Asphalt Compactors|Large Soil Compactors|Motor Graders|Skidsteer Loaders|Small Asphalt Compactors|Small Soil Compactors|Wheel Loaders</t>
  </si>
  <si>
    <t>OU=SMT Togo,OU=SMT Group,OU=Africa,OU=Int AB,OU=EMEA,OU=Enterprise,OU=VCE,OU=VeBiz2CustomArea,OU=AppPartition,O=ExtranetApps</t>
  </si>
  <si>
    <t>CE0000001331</t>
  </si>
  <si>
    <t>57882CFC-CB6C-4A48-AF60-C93E1FCC958F</t>
  </si>
  <si>
    <t>Sofemat</t>
  </si>
  <si>
    <t>ZI Les Pays Bas</t>
  </si>
  <si>
    <t>Briec de L'Odet</t>
  </si>
  <si>
    <t>FR900037</t>
  </si>
  <si>
    <t>OU=Sofemat,OU=Volvo Construction Equipment Europe SAS - Dealer HQ,OU=Europe,OU=EMEA,OU=Enterprise,OU=VCE,OU=VeBiz2CustomArea,OU=AppPartition,O=ExtranetApps</t>
  </si>
  <si>
    <t>0033 (0) 298 57 92 39</t>
  </si>
  <si>
    <t>0033 (0) 298 57 54 64</t>
  </si>
  <si>
    <t>CE6A4D91-80B7-2EA4-81EF-D3CCAED2D71B</t>
  </si>
  <si>
    <t>SOI Test</t>
  </si>
  <si>
    <t>OU=SOI Test,OU=North America,OU=Enterprise,OU=VCE,OU=VeBiz2CustomArea,OU=AppPartition,O=ExtranetApps</t>
  </si>
  <si>
    <t>CE0000001346</t>
  </si>
  <si>
    <t>72D1AF4F-1DFF-91DD-A630-E6A557604207</t>
  </si>
  <si>
    <t>Solution Engineering Ltd</t>
  </si>
  <si>
    <t>BD</t>
  </si>
  <si>
    <t>Bangladesh</t>
  </si>
  <si>
    <t>Green Orlando, Floor - 5, 42/4 Progati Sharani, Baridhara</t>
  </si>
  <si>
    <t>Dhaka</t>
  </si>
  <si>
    <t>Rashed Chowdhury</t>
  </si>
  <si>
    <t>Compact Excavators|Crawler Excavators|Motor Graders|Wheel Loaders</t>
  </si>
  <si>
    <t>OU=Solution Engineering Ltd,OU=Volvo East Asia Pte Ltd,OU=APAC,OU=Enterprise,OU=VCE,OU=VeBiz2CustomArea,OU=AppPartition,O=ExtranetApps</t>
  </si>
  <si>
    <t>+880 (2) 9553058</t>
  </si>
  <si>
    <t>rashed.chowdhury@solutiongroupbd.com</t>
  </si>
  <si>
    <t>+880 (2) 8413832</t>
  </si>
  <si>
    <t>www.solutiongroupbd.com</t>
  </si>
  <si>
    <t>6F09240E-4EF1-4216-88E4-4D0CC6321060</t>
  </si>
  <si>
    <t>Somatec</t>
  </si>
  <si>
    <t>ZA Sud Pierre Adt</t>
  </si>
  <si>
    <t>ATTON</t>
  </si>
  <si>
    <t>FR900022</t>
  </si>
  <si>
    <t>OU=Somatec,OU=Volvo Construction Equipment Europe SAS - Dealer HQ,OU=Europe,OU=EMEA,OU=Enterprise,OU=VCE,OU=VeBiz2CustomArea,OU=AppPartition,O=ExtranetApps</t>
  </si>
  <si>
    <t>0033 (0) 383 25 94 72</t>
  </si>
  <si>
    <t>0033 (0) 383 26 39 66</t>
  </si>
  <si>
    <t>8F36BAE7-FE36-A410-28E2-7B0AF17BF417</t>
  </si>
  <si>
    <t>South Africa.</t>
  </si>
  <si>
    <t>OU=South Africa.,OU=Africa,OU=Int AB,OU=EMEA,OU=Enterprise,OU=VCE,OU=VeBiz2CustomArea,OU=AppPartition,O=ExtranetApps</t>
  </si>
  <si>
    <t>CE0000007136</t>
  </si>
  <si>
    <t>52D85992-3761-C8C9-0174-B5F633DCFD39</t>
  </si>
  <si>
    <t>South Gyeonggi</t>
  </si>
  <si>
    <t>13, Guun-dong, Gwonseon-gu, Suwon-si, Gyeonggi-do</t>
  </si>
  <si>
    <t>441-814</t>
  </si>
  <si>
    <t>Articulated Haulers|Compact Equipment|Crawler Excavators|Wheel Loaders|Wheeled Excavators</t>
  </si>
  <si>
    <t>OU=South Gyeonggi,OU=KSS BRANCH,OU=Hub Korea Service,OU=HUB KOREA,OU=Volvo Construction Equipment Korea Ltd,OU=APAC,OU=Enterprise,OU=VCE,OU=VeBiz2CustomArea,OU=AppPartition,O=ExtranetApps</t>
  </si>
  <si>
    <t>+82 31 294-8110</t>
  </si>
  <si>
    <t>+82 31 294-8111</t>
  </si>
  <si>
    <t>E4387A56-EB23-934D-9A54-4033B433E87C</t>
  </si>
  <si>
    <t>SOVERI S.r.l. - Solo Assistenza</t>
  </si>
  <si>
    <t>Strada Statale 130, KM 9.200 - CP.164</t>
  </si>
  <si>
    <t>OU=SOVERI S.r.l. - Solo Assistenza,OU=VOLVO CE ITALIA S.p.A.,OU=Europe,OU=EMEA,OU=Enterprise,OU=VCE,OU=VeBiz2CustomArea,OU=AppPartition,O=ExtranetApps</t>
  </si>
  <si>
    <t>soverisrl@gmail.com</t>
  </si>
  <si>
    <t>CE0000000532</t>
  </si>
  <si>
    <t>DDEC5B21-B432-E83D-68DF-A01211F1A6DC</t>
  </si>
  <si>
    <t>SP MACCHINE Srl</t>
  </si>
  <si>
    <t>Via Cocchi</t>
  </si>
  <si>
    <t>PISA</t>
  </si>
  <si>
    <t>Compact Equipment|Compact Excavators|Compact Wheel Loaders|Skidsteer Loaders|Small Asphalt Compactors</t>
  </si>
  <si>
    <t>OU=SP MACCHINE Srl,OU=VOLVO CE ITALIA S.p.A.,OU=Europe,OU=EMEA,OU=Enterprise,OU=VCE,OU=VeBiz2CustomArea,OU=AppPartition,O=ExtranetApps</t>
  </si>
  <si>
    <t>050/981811</t>
  </si>
  <si>
    <t>direzione@spmacchine.eu</t>
  </si>
  <si>
    <t>050/981316</t>
  </si>
  <si>
    <t>CE0000000085</t>
  </si>
  <si>
    <t>EADEAABD-C085-48DB-43F6-6F1D20FF1109</t>
  </si>
  <si>
    <t>Speceurotech Limited Liability Co</t>
  </si>
  <si>
    <t>Apt. 305, 6, 4th Montazhnikov lane</t>
  </si>
  <si>
    <t>MINSK</t>
  </si>
  <si>
    <t>bazarevsky@rambler.ru</t>
  </si>
  <si>
    <t>ABG Pavers|Articulated Haulers|Backhoe Loaders|Compact Equipment|Compact Excavators|Compact Wheel Loaders|Crawler Excavators|Motor Graders|Skidsteer Loaders|Small Asphalt Compactors|Wheel Loaders|Wheeled Excavators</t>
  </si>
  <si>
    <t>OU=Speceurotech Limited Liability Co,OU=Belarus.,OU=Russia and Central Asia,OU=Int AB,OU=EMEA,OU=Enterprise,OU=VCE,OU=VeBiz2CustomArea,OU=AppPartition,O=ExtranetApps</t>
  </si>
  <si>
    <t>+375 17 2092364</t>
  </si>
  <si>
    <t>+375 17 2091245</t>
  </si>
  <si>
    <t>8FC9CAE1-83BD-9CD1-1074-CDB43BC8F483</t>
  </si>
  <si>
    <t>Stein Mill Services</t>
  </si>
  <si>
    <t>1929 E. Royalton Road</t>
  </si>
  <si>
    <t>Broadview Heights</t>
  </si>
  <si>
    <t>OU=Stein Mill Services,OU=National Accounts,OU=Enterprise,OU=VCE,OU=VeBiz2CustomArea,OU=AppPartition,O=ExtranetApps</t>
  </si>
  <si>
    <t xml:space="preserve">440.526.9301 </t>
  </si>
  <si>
    <t>17338EFD-879B-A6A0-DE95-AA1D13640BDA</t>
  </si>
  <si>
    <t>Stendahls</t>
  </si>
  <si>
    <t>Vasagatan 7</t>
  </si>
  <si>
    <t xml:space="preserve">411 24 </t>
  </si>
  <si>
    <t>Göteborg</t>
  </si>
  <si>
    <t>OU=Stendahls,OU=VCE,OU=VeBiz2CustomArea,OU=AppPartition,O=ExtranetApps</t>
  </si>
  <si>
    <t>+46 31 60 02 00</t>
  </si>
  <si>
    <t>A7DEC791-C77A-B945-277A-51AE75125A52</t>
  </si>
  <si>
    <t>Strimak Baumaschinen &amp; Kfz. GmbH</t>
  </si>
  <si>
    <t>Bergkoppel 13</t>
  </si>
  <si>
    <t>Breitenfelde</t>
  </si>
  <si>
    <t>OU=Strimak Baumaschinen &amp; Kfz. GmbH,OU=Swecon Baumaschinen GmbH – HV,OU=Volvo Construction Equipment Europe GmbH,OU=Europe,OU=EMEA,OU=Enterprise,OU=VCE,OU=VeBiz2CustomArea,OU=AppPartition,O=ExtranetApps</t>
  </si>
  <si>
    <t>info@strimak.de</t>
  </si>
  <si>
    <t>04542 822960</t>
  </si>
  <si>
    <t>CE0000001938</t>
  </si>
  <si>
    <t>2E76C6E7-0AB9-49A1-870A-D7275CC35C0D</t>
  </si>
  <si>
    <t>Strongco Equipement - Baie Comeau</t>
  </si>
  <si>
    <t>2107, Avenue du Labrador</t>
  </si>
  <si>
    <t>G4Z 3B9</t>
  </si>
  <si>
    <t>Baie Comeau</t>
  </si>
  <si>
    <t>US000242</t>
  </si>
  <si>
    <t>OU=Strongco Equipement - Baie Comeau,OU=Strongco Inc,OU=North America,OU=Enterprise,OU=VCE,OU=VeBiz2CustomArea,OU=AppPartition,O=ExtranetApps</t>
  </si>
  <si>
    <t>418-589-4848</t>
  </si>
  <si>
    <t>418-589-4141</t>
  </si>
  <si>
    <t>http://www.strongco.com</t>
  </si>
  <si>
    <t>CE0000001059</t>
  </si>
  <si>
    <t>15B224FF-2C14-B2C8-C727-575E113B6EDE</t>
  </si>
  <si>
    <t>Strongco Equipement - Boucherville</t>
  </si>
  <si>
    <t>72 Chemin du Tremblay</t>
  </si>
  <si>
    <t>J4B 6Z6</t>
  </si>
  <si>
    <t>Boucherville</t>
  </si>
  <si>
    <t>OU=Strongco Equipement - Boucherville,OU=Strongco Inc,OU=North America,OU=Enterprise,OU=VCE,OU=VeBiz2CustomArea,OU=AppPartition,O=ExtranetApps</t>
  </si>
  <si>
    <t>(450) 449-7913</t>
  </si>
  <si>
    <t>(450) 449-4666</t>
  </si>
  <si>
    <t>CE0000001708</t>
  </si>
  <si>
    <t>5A0BA5F7-AA1F-4249-81F2-7BFBE7F4B131</t>
  </si>
  <si>
    <t>Strongco Equipement - Chicoutimi</t>
  </si>
  <si>
    <t>1575 Rue Bersimis</t>
  </si>
  <si>
    <t>G7K 1G9</t>
  </si>
  <si>
    <t>Chicoutimi</t>
  </si>
  <si>
    <t>OU=Strongco Equipement - Chicoutimi,OU=Strongco Inc,OU=North America,OU=Enterprise,OU=VCE,OU=VeBiz2CustomArea,OU=AppPartition,O=ExtranetApps</t>
  </si>
  <si>
    <t>418-690-1726</t>
  </si>
  <si>
    <t>418-690-1724</t>
  </si>
  <si>
    <t>CE0000001739</t>
  </si>
  <si>
    <t>76339B14-D3ED-4DA9-9F27-1B9C8340076A</t>
  </si>
  <si>
    <t>Strongco Equipement - Laval - Montreal</t>
  </si>
  <si>
    <t>4535 rue Louis B. Mayer</t>
  </si>
  <si>
    <t>H7P 6B5</t>
  </si>
  <si>
    <t>Laval</t>
  </si>
  <si>
    <t>OU=Strongco Equipement - Laval - Montreal,OU=Strongco Inc,OU=North America,OU=Enterprise,OU=VCE,OU=VeBiz2CustomArea,OU=AppPartition,O=ExtranetApps</t>
  </si>
  <si>
    <t>450-686-1277</t>
  </si>
  <si>
    <t>450-686-3546</t>
  </si>
  <si>
    <t>CE0000000729</t>
  </si>
  <si>
    <t>09E0E826-8BB4-4BE8-81A8-DDFD2DAC4348</t>
  </si>
  <si>
    <t>Strongco Equipement - Saint-Augustin-de-Desmaures</t>
  </si>
  <si>
    <t>175 rue de Rotterdam</t>
  </si>
  <si>
    <t>G3A 2K2</t>
  </si>
  <si>
    <t>Saint-Augustin-de-Desmaures</t>
  </si>
  <si>
    <t>OU=Strongco Equipement - Saint-Augustin-de-Desmaures,OU=Strongco Inc,OU=North America,OU=Enterprise,OU=VCE,OU=VeBiz2CustomArea,OU=AppPartition,O=ExtranetApps</t>
  </si>
  <si>
    <t>418-653-2845</t>
  </si>
  <si>
    <t>418-653-2801</t>
  </si>
  <si>
    <t>CE0000001058</t>
  </si>
  <si>
    <t>BA19D876-C8CD-AD0C-7B38-D47B96A90216</t>
  </si>
  <si>
    <t>Strongco Equipement - Trois Rivieres</t>
  </si>
  <si>
    <t>5200 Boulevard St. Joseph</t>
  </si>
  <si>
    <t>G8Z 4L8</t>
  </si>
  <si>
    <t>Trois Rivieres</t>
  </si>
  <si>
    <t>OU=Strongco Equipement - Trois Rivieres,OU=Strongco Inc,OU=North America,OU=Enterprise,OU=VCE,OU=VeBiz2CustomArea,OU=AppPartition,O=ExtranetApps</t>
  </si>
  <si>
    <t>819-840-0828</t>
  </si>
  <si>
    <t>CE0000000713</t>
  </si>
  <si>
    <t>AE88B746-225B-4A6E-B45E-E85BD6D19776</t>
  </si>
  <si>
    <t>Strongco Equipement - Val d Or</t>
  </si>
  <si>
    <t>1730 rue de L'Hydro</t>
  </si>
  <si>
    <t>J9P 6Z2</t>
  </si>
  <si>
    <t>Val d'Or</t>
  </si>
  <si>
    <t>OU=Strongco Equipement - Val d Or,OU=Strongco Inc,OU=North America,OU=Enterprise,OU=VCE,OU=VeBiz2CustomArea,OU=AppPartition,O=ExtranetApps</t>
  </si>
  <si>
    <t>819-825-1360</t>
  </si>
  <si>
    <t>819-824-2791</t>
  </si>
  <si>
    <t>CE0000000663</t>
  </si>
  <si>
    <t>D5032F3A-6361-47C9-9BD2-44F972A224BF</t>
  </si>
  <si>
    <t>Strongco Equipment - Acheson - Edmonton</t>
  </si>
  <si>
    <t>25616 – 117 Ave</t>
  </si>
  <si>
    <t>T7X 6C2</t>
  </si>
  <si>
    <t>Acheson, AB</t>
  </si>
  <si>
    <t>OU=Strongco Equipment - Acheson - Edmonton,OU=Strongco Inc,OU=North America,OU=Enterprise,OU=VCE,OU=VeBiz2CustomArea,OU=AppPartition,O=ExtranetApps</t>
  </si>
  <si>
    <t>780-948-3515</t>
  </si>
  <si>
    <t>CE0000001722</t>
  </si>
  <si>
    <t>20E9A2F2-F057-41DE-BF60-E25647B274F7</t>
  </si>
  <si>
    <t>Strongco Equipment - Calgary</t>
  </si>
  <si>
    <t>7923 - 54 Street, S.E.</t>
  </si>
  <si>
    <t>T2C 4R7</t>
  </si>
  <si>
    <t>Calgary</t>
  </si>
  <si>
    <t>OU=Strongco Equipment - Calgary,OU=Strongco Inc,OU=North America,OU=Enterprise,OU=VCE,OU=VeBiz2CustomArea,OU=AppPartition,O=ExtranetApps</t>
  </si>
  <si>
    <t>403-216-1016</t>
  </si>
  <si>
    <t>403-216-1010</t>
  </si>
  <si>
    <t>CE0000000614</t>
  </si>
  <si>
    <t>3AD42891-9AD0-4941-902E-0CE19240E7BA</t>
  </si>
  <si>
    <t>Strongco Equipment - Dartmouth</t>
  </si>
  <si>
    <t>55 Isnor Drive</t>
  </si>
  <si>
    <t>B3B 1N6</t>
  </si>
  <si>
    <t>Dartmouth</t>
  </si>
  <si>
    <t>OU=Strongco Equipment - Dartmouth,OU=Strongco Inc,OU=North America,OU=Enterprise,OU=VCE,OU=VeBiz2CustomArea,OU=AppPartition,O=ExtranetApps</t>
  </si>
  <si>
    <t>902-468-2468</t>
  </si>
  <si>
    <t>902-468-5010</t>
  </si>
  <si>
    <t>CE0000001702</t>
  </si>
  <si>
    <t>3C1BE714-F525-577D-5BFB-201357670855</t>
  </si>
  <si>
    <t>Strongco Equipment - Fort McMurray</t>
  </si>
  <si>
    <t>195 MacAlpine Crescent</t>
  </si>
  <si>
    <t>T9H 4H6</t>
  </si>
  <si>
    <t>Fort McMurray</t>
  </si>
  <si>
    <t>OU=Strongco Equipment - Fort McMurray,OU=Strongco Inc,OU=North America,OU=Enterprise,OU=VCE,OU=VeBiz2CustomArea,OU=AppPartition,O=ExtranetApps</t>
  </si>
  <si>
    <t>780-743-9525</t>
  </si>
  <si>
    <t>780-743-9409</t>
  </si>
  <si>
    <t>CE0000001742</t>
  </si>
  <si>
    <t>41281C48-6A93-48AB-AB7A-32A7874A1415</t>
  </si>
  <si>
    <t>Strongco Equipment - Grande Prairie</t>
  </si>
  <si>
    <t>11301 89 Avenue</t>
  </si>
  <si>
    <t>T8V 7M9</t>
  </si>
  <si>
    <t>Grande Prairie</t>
  </si>
  <si>
    <t>OU=Strongco Equipment - Grande Prairie,OU=Strongco Inc,OU=North America,OU=Enterprise,OU=VCE,OU=VeBiz2CustomArea,OU=AppPartition,O=ExtranetApps</t>
  </si>
  <si>
    <t>780-513-8822</t>
  </si>
  <si>
    <t>780-513-3700</t>
  </si>
  <si>
    <t>CE0000000682</t>
  </si>
  <si>
    <t>E916B06C-C072-4438-BDBA-8A543DE0C29F</t>
  </si>
  <si>
    <t>Strongco Equipment - Grimsby</t>
  </si>
  <si>
    <t>18 Tops Drive</t>
  </si>
  <si>
    <t>L3M 4H8</t>
  </si>
  <si>
    <t>Grimsby</t>
  </si>
  <si>
    <t>OU=Strongco Equipment - Grimsby,OU=Strongco Inc,OU=North America,OU=Enterprise,OU=VCE,OU=VeBiz2CustomArea,OU=AppPartition,O=ExtranetApps</t>
  </si>
  <si>
    <t>905-643-6077</t>
  </si>
  <si>
    <t>905-643-4255</t>
  </si>
  <si>
    <t>CE0000000703</t>
  </si>
  <si>
    <t>FEAD69A5-30B0-498E-B0A8-9231A5688B25</t>
  </si>
  <si>
    <t>Strongco Equipment - Kitchener</t>
  </si>
  <si>
    <t>1705 Victoria Street North</t>
  </si>
  <si>
    <t>N2B 3E6</t>
  </si>
  <si>
    <t>Kitchener</t>
  </si>
  <si>
    <t>OU=Strongco Equipment - Kitchener,OU=Strongco Inc,OU=North America,OU=Enterprise,OU=VCE,OU=VeBiz2CustomArea,OU=AppPartition,O=ExtranetApps</t>
  </si>
  <si>
    <t>519-744-3284</t>
  </si>
  <si>
    <t>519-744-3518</t>
  </si>
  <si>
    <t>CE0000001712</t>
  </si>
  <si>
    <t>DC29F1CC-23C7-4B74-8837-5C41462BE286</t>
  </si>
  <si>
    <t>Strongco Equipment - Lively - Sudbury</t>
  </si>
  <si>
    <t>41 Vagnini Court, RR 2</t>
  </si>
  <si>
    <t>P3Y 1K8</t>
  </si>
  <si>
    <t>Lively</t>
  </si>
  <si>
    <t>OU=Strongco Equipment - Lively - Sudbury,OU=Strongco Inc,OU=North America,OU=Enterprise,OU=VCE,OU=VeBiz2CustomArea,OU=AppPartition,O=ExtranetApps</t>
  </si>
  <si>
    <t>705-692-4568</t>
  </si>
  <si>
    <t>705-692-0552</t>
  </si>
  <si>
    <t>CE0000000709</t>
  </si>
  <si>
    <t>D97856A6-E2B3-4F9C-A7A4-99EF01CE468B</t>
  </si>
  <si>
    <t>Strongco Equipment - London</t>
  </si>
  <si>
    <t>6171 Colonel Talbot Road</t>
  </si>
  <si>
    <t>N6P 1J2</t>
  </si>
  <si>
    <t>London</t>
  </si>
  <si>
    <t>OU=Strongco Equipment - London,OU=Strongco Inc,OU=North America,OU=Enterprise,OU=VCE,OU=VeBiz2CustomArea,OU=AppPartition,O=ExtranetApps</t>
  </si>
  <si>
    <t>519-652-2583</t>
  </si>
  <si>
    <t>519-652-3234</t>
  </si>
  <si>
    <t>CE0000000727</t>
  </si>
  <si>
    <t>DCEFEEEE-786F-4104-B69F-BEE8DE49EDE7</t>
  </si>
  <si>
    <t>Strongco Equipment - Mississauga - Toronto</t>
  </si>
  <si>
    <t>1640 Enterprise Road</t>
  </si>
  <si>
    <t>L4W 4L4</t>
  </si>
  <si>
    <t>Mississauga</t>
  </si>
  <si>
    <t>OU=Strongco Equipment - Mississauga - Toronto,OU=Strongco Inc,OU=North America,OU=Enterprise,OU=VCE,OU=VeBiz2CustomArea,OU=AppPartition,O=ExtranetApps</t>
  </si>
  <si>
    <t>905-670-7869</t>
  </si>
  <si>
    <t>905-670-5100</t>
  </si>
  <si>
    <t>CE0000000689</t>
  </si>
  <si>
    <t>FCE8AC7D-98CC-4662-BA98-B67819F0341F</t>
  </si>
  <si>
    <t>Strongco Equipment - Moncton</t>
  </si>
  <si>
    <t>255 Baig Boulevard</t>
  </si>
  <si>
    <t>E1E 1E1</t>
  </si>
  <si>
    <t>Moncton</t>
  </si>
  <si>
    <t>OU=Strongco Equipment - Moncton,OU=Strongco Inc,OU=North America,OU=Enterprise,OU=VCE,OU=VeBiz2CustomArea,OU=AppPartition,O=ExtranetApps</t>
  </si>
  <si>
    <t>506-853-7434</t>
  </si>
  <si>
    <t>506-857-8425</t>
  </si>
  <si>
    <t>CE0000000693</t>
  </si>
  <si>
    <t>C2619DB1-3104-AA6D-0406-ED89C5D68E8F</t>
  </si>
  <si>
    <t>Strongco Equipment - Mount Pearl</t>
  </si>
  <si>
    <t>54 Glencoe Drive</t>
  </si>
  <si>
    <t>A1N 4S9</t>
  </si>
  <si>
    <t>Mount Pearl</t>
  </si>
  <si>
    <t>OU=Strongco Equipment - Mount Pearl,OU=Strongco Inc,OU=North America,OU=Enterprise,OU=VCE,OU=VeBiz2CustomArea,OU=AppPartition,O=ExtranetApps</t>
  </si>
  <si>
    <t>(709) 747-4059</t>
  </si>
  <si>
    <t>(709) 368-7368</t>
  </si>
  <si>
    <t>CE0000000674</t>
  </si>
  <si>
    <t>55228F0F-F517-9E1F-87F0-5742C915F3EA</t>
  </si>
  <si>
    <t>Strongco Equipment - Orillia</t>
  </si>
  <si>
    <t>61 Progress Drive</t>
  </si>
  <si>
    <t>L3V 6H1</t>
  </si>
  <si>
    <t>Orillia</t>
  </si>
  <si>
    <t>OU=Strongco Equipment - Orillia,OU=Strongco Inc,OU=North America,OU=Enterprise,OU=VCE,OU=VeBiz2CustomArea,OU=AppPartition,O=ExtranetApps</t>
  </si>
  <si>
    <t>(705) 330-0004</t>
  </si>
  <si>
    <t>CE0000001734</t>
  </si>
  <si>
    <t>0774678E-8F48-E146-66B1-5B3C58BD418E</t>
  </si>
  <si>
    <t>Strongco Equipment - Red Deer</t>
  </si>
  <si>
    <t>6 Burnt Lake Crescent</t>
  </si>
  <si>
    <t>T4S 2L4</t>
  </si>
  <si>
    <t>Red Deer</t>
  </si>
  <si>
    <t>OU=Strongco Equipment - Red Deer,OU=Strongco Inc,OU=North America,OU=Enterprise,OU=VCE,OU=VeBiz2CustomArea,OU=AppPartition,O=ExtranetApps</t>
  </si>
  <si>
    <t>(403) 346-3487</t>
  </si>
  <si>
    <t>(403) 346-3473</t>
  </si>
  <si>
    <t>www.strongco.com</t>
  </si>
  <si>
    <t>CE0000000731</t>
  </si>
  <si>
    <t>FA2407AC-A795-40D1-8502-5342215957C1</t>
  </si>
  <si>
    <t>Strongco Equipment - Stittsville - Ottawa</t>
  </si>
  <si>
    <t>54 Iber Road</t>
  </si>
  <si>
    <t>K2S 1E8</t>
  </si>
  <si>
    <t>Stittsville</t>
  </si>
  <si>
    <t>OU=Strongco Equipment - Stittsville - Ottawa,OU=Strongco Inc,OU=North America,OU=Enterprise,OU=VCE,OU=VeBiz2CustomArea,OU=AppPartition,O=ExtranetApps</t>
  </si>
  <si>
    <t>613-836-2614</t>
  </si>
  <si>
    <t>613-836-6633</t>
  </si>
  <si>
    <t>CE0000001698</t>
  </si>
  <si>
    <t>F7087438-E44C-48AD-8C27-1D3E558F788A</t>
  </si>
  <si>
    <t>Strongco Equipment - Thunder Bay</t>
  </si>
  <si>
    <t>655 Mountdale Avenue</t>
  </si>
  <si>
    <t>P7E 6E5</t>
  </si>
  <si>
    <t>Thunder Bay</t>
  </si>
  <si>
    <t>OU=Strongco Equipment - Thunder Bay,OU=Strongco Inc,OU=North America,OU=Enterprise,OU=VCE,OU=VeBiz2CustomArea,OU=AppPartition,O=ExtranetApps</t>
  </si>
  <si>
    <t>807-473-0921</t>
  </si>
  <si>
    <t>807-475-3052</t>
  </si>
  <si>
    <t>CE0000000041</t>
  </si>
  <si>
    <t>02E08D07-6C73-4EB9-85DE-BDAF244CD4EA</t>
  </si>
  <si>
    <t>Strongco Inc</t>
  </si>
  <si>
    <t>OU=Strongco Inc,OU=North America,OU=Enterprise,OU=VCE,OU=VeBiz2CustomArea,OU=AppPartition,O=ExtranetApps</t>
  </si>
  <si>
    <t>9AEC25CB-0D27-414F-234F-5F8C344C5D09</t>
  </si>
  <si>
    <t>Sub-dealers</t>
  </si>
  <si>
    <t>OU=Sub-dealers,OU=Hub Korea Service,OU=HUB KOREA,OU=Volvo Construction Equipment Korea Ltd,OU=APAC,OU=Enterprise,OU=VCE,OU=VeBiz2CustomArea,OU=AppPartition,O=ExtranetApps</t>
  </si>
  <si>
    <t>6F6C1EDE-B662-0B83-A674-E403A4558E70</t>
  </si>
  <si>
    <t>Sub Dealer for KSS</t>
  </si>
  <si>
    <t>OU=Sub Dealer for KSS,OU=HUB KOREA,OU=Volvo Construction Equipment Korea Ltd,OU=APAC,OU=Enterprise,OU=VCE,OU=VeBiz2CustomArea,OU=AppPartition,O=ExtranetApps</t>
  </si>
  <si>
    <t>CE0000000230</t>
  </si>
  <si>
    <t>5CF3356E-109E-0E35-959F-50C6ADC35475</t>
  </si>
  <si>
    <t>Suchita Earthmoving Solutions Guwahati</t>
  </si>
  <si>
    <t>House No.5, Senduri Ali Path,Jonali, R.G.Baruah Road</t>
  </si>
  <si>
    <t>Guwahati</t>
  </si>
  <si>
    <t>ABG Pavers|Articulated Haulers|Backhoe Loaders|Compact Equipment|Compact Excavators|Compact Wheel Loaders|Crawler Excavators|Wheel Loaders|Wheeled Excavators</t>
  </si>
  <si>
    <t>OU=Suchita Earthmoving Solutions Guwahati,OU=Suchita Millennium Projects Kolkata,OU=Volvo India Private Limited,OU=APAC,OU=Enterprise,OU=VCE,OU=VeBiz2CustomArea,OU=AppPartition,O=ExtranetApps</t>
  </si>
  <si>
    <t>+91 361 2464513</t>
  </si>
  <si>
    <t>care@suchitagroup.com</t>
  </si>
  <si>
    <t>+91 361 2464514</t>
  </si>
  <si>
    <t>B08F2EC0-8D83-7994-6269-565BF1F5218A</t>
  </si>
  <si>
    <t>Suchita Millennium Projects Kolkata</t>
  </si>
  <si>
    <t>9, Murli Dhar Sen Lane</t>
  </si>
  <si>
    <t>Kolkata</t>
  </si>
  <si>
    <t>IN720112</t>
  </si>
  <si>
    <t>OU=Suchita Millennium Projects Kolkata,OU=Volvo India Private Limited,OU=APAC,OU=Enterprise,OU=VCE,OU=VeBiz2CustomArea,OU=AppPartition,O=ExtranetApps</t>
  </si>
  <si>
    <t>91 33 22194134</t>
  </si>
  <si>
    <t>91 33 22197951</t>
  </si>
  <si>
    <t>63E4861C-B37E-559A-CE2E-75323F26661B</t>
  </si>
  <si>
    <t>Sudan.</t>
  </si>
  <si>
    <t>OU=Sudan.,OU=Africa,OU=Int AB,OU=EMEA,OU=Enterprise,OU=VCE,OU=VeBiz2CustomArea,OU=AppPartition,O=ExtranetApps</t>
  </si>
  <si>
    <t>F52E9C86-F69E-EB50-30DD-E60EB6F4921C</t>
  </si>
  <si>
    <t>Sudiono Widjaja</t>
  </si>
  <si>
    <t>Articulated Haulers|Compact Equipment|Compact Excavators|Crawler Excavators|Motor Graders|Wheel Loaders</t>
  </si>
  <si>
    <t>OU=Sudiono Widjaja,OU=PT. Indotruck Utama (Head Office),OU=Volvo Indonesia,OU=Volvo East Asia Pte Ltd,OU=APAC,OU=Enterprise,OU=VCE,OU=VeBiz2CustomArea,OU=AppPartition,O=ExtranetApps</t>
  </si>
  <si>
    <t>56472B6D-FC55-923D-67FB-AC47E3B78A6D</t>
  </si>
  <si>
    <t>Sun State Equipment</t>
  </si>
  <si>
    <t>5425 E WASHINGTON ST</t>
  </si>
  <si>
    <t>PHOENIX</t>
  </si>
  <si>
    <t>OU=Sun State Equipment,OU=National Rental,OU=National Accounts,OU=Enterprise,OU=VCE,OU=VeBiz2CustomArea,OU=AppPartition,O=ExtranetApps</t>
  </si>
  <si>
    <t>04D59713-D88C-404A-5E45-920843178352</t>
  </si>
  <si>
    <t>Sunbelt Rentals</t>
  </si>
  <si>
    <t>ATTENTION: ACCOUNTS PAYABLE</t>
  </si>
  <si>
    <t>CHARLOTTE</t>
  </si>
  <si>
    <t>OU=Sunbelt Rentals,OU=National Rental,OU=National Accounts,OU=Enterprise,OU=VCE,OU=VeBiz2CustomArea,OU=AppPartition,O=ExtranetApps</t>
  </si>
  <si>
    <t>2512C845-47F9-F156-250A-9D92F834F461</t>
  </si>
  <si>
    <t>Suncheon Junggi</t>
  </si>
  <si>
    <t>1292-4, Pungdeok-dong, Suncheon-si, Jeollanam-do, Korea</t>
  </si>
  <si>
    <t>540-972</t>
  </si>
  <si>
    <t>Suncheon</t>
  </si>
  <si>
    <t>KR900042</t>
  </si>
  <si>
    <t>OU=Suncheon Junggi,OU=Hub Korea Parts,OU=HUB KOREA,OU=Volvo Construction Equipment Korea Ltd,OU=APAC,OU=Enterprise,OU=VCE,OU=VeBiz2CustomArea,OU=AppPartition,O=ExtranetApps</t>
  </si>
  <si>
    <t>8261 741-1345</t>
  </si>
  <si>
    <t>+82 61 744 4834</t>
  </si>
  <si>
    <t>E8910BF3-8EA4-6B5E-D439-1D95A07D9963</t>
  </si>
  <si>
    <t>SUNGJIN SANUP</t>
  </si>
  <si>
    <t>26-7, Shingi-Dong, Yeosu, Jeonnam, KOREA</t>
  </si>
  <si>
    <t>555-802</t>
  </si>
  <si>
    <t>Yeosu</t>
  </si>
  <si>
    <t>KR900043</t>
  </si>
  <si>
    <t>OU=SUNGJIN SANUP,OU=HUB KOREA,OU=Volvo Construction Equipment Korea Ltd,OU=APAC,OU=Enterprise,OU=VCE,OU=VeBiz2CustomArea,OU=AppPartition,O=ExtranetApps</t>
  </si>
  <si>
    <t>8261684-5942</t>
  </si>
  <si>
    <t>8261681-0874</t>
  </si>
  <si>
    <t>8198E36A-ABA2-6994-E920-1983C1A5AD46</t>
  </si>
  <si>
    <t>Suwon Center</t>
  </si>
  <si>
    <t>692-576, Jinan-Rhee, Taean-Eup, Hawsung, Kyounggi, KOREA</t>
  </si>
  <si>
    <t>445-972</t>
  </si>
  <si>
    <t>KR900044</t>
  </si>
  <si>
    <t>OU=Suwon Center,OU=Hub Korea Parts,OU=HUB KOREA,OU=Volvo Construction Equipment Korea Ltd,OU=APAC,OU=Enterprise,OU=VCE,OU=VeBiz2CustomArea,OU=AppPartition,O=ExtranetApps</t>
  </si>
  <si>
    <t>8231 239-0064</t>
  </si>
  <si>
    <t>8231  238-9752</t>
  </si>
  <si>
    <t>D05AF0BD-4ABA-474B-8964-104A731B7847</t>
  </si>
  <si>
    <t>Svalbard</t>
  </si>
  <si>
    <t>SVALBARD</t>
  </si>
  <si>
    <t>OU=Svalbard,OU=Volvo Maskin AS,OU=Volvo Construction Equipment Europe AB-HUB-NW,OU=Europe,OU=EMEA,OU=Enterprise,OU=VCE,OU=VeBiz2CustomArea,OU=AppPartition,O=ExtranetApps</t>
  </si>
  <si>
    <t>CE0000006400</t>
  </si>
  <si>
    <t>76B64C09-C834-3868-8628-3091E14BBC55</t>
  </si>
  <si>
    <t>Svenska Lantmannen Maskin AB-Visby</t>
  </si>
  <si>
    <t>Farjeleden 5</t>
  </si>
  <si>
    <t>Visby</t>
  </si>
  <si>
    <t>SE150006</t>
  </si>
  <si>
    <t>VISBY</t>
  </si>
  <si>
    <t>OU=Svenska Lantmannen Maskin AB-Visby,OU=Swecon Anlaggningsmaskiner AB,OU=Europe,OU=EMEA,OU=Enterprise,OU=VCE,OU=VeBiz2CustomArea,OU=AppPartition,O=ExtranetApps</t>
  </si>
  <si>
    <t>0046 (0) 498 40 41 25</t>
  </si>
  <si>
    <t>0046 (0) 498 40 41 00</t>
  </si>
  <si>
    <t>EB3A9BD8-DD1E-4740-8629-892B99FB0B60</t>
  </si>
  <si>
    <t>Svenska Lantmannen Maskin AB - Arboga</t>
  </si>
  <si>
    <t>Box46</t>
  </si>
  <si>
    <t>732 21</t>
  </si>
  <si>
    <t>ARBOGA</t>
  </si>
  <si>
    <t>Lantmannen Maskin AB - Arboga</t>
  </si>
  <si>
    <t>OU=Svenska Lantmannen Maskin AB - Arboga,OU=Swecon Anlaggningsmaskiner AB,OU=Europe,OU=EMEA,OU=Enterprise,OU=VCE,OU=VeBiz2CustomArea,OU=AppPartition,O=ExtranetApps</t>
  </si>
  <si>
    <t>2FF7BA25-DABE-42CF-AA1A-58CBB41AA87A</t>
  </si>
  <si>
    <t>Svenska Lantmannen Maskin AB - askersund</t>
  </si>
  <si>
    <t>Askersundsby</t>
  </si>
  <si>
    <t>696 32</t>
  </si>
  <si>
    <t>Askersund</t>
  </si>
  <si>
    <t>ASKERSUND</t>
  </si>
  <si>
    <t>Lantmannen Maskin AB - askersund</t>
  </si>
  <si>
    <t>OU=Svenska Lantmannen Maskin AB - askersund,OU=Swecon Anlaggningsmaskiner AB,OU=Europe,OU=EMEA,OU=Enterprise,OU=VCE,OU=VeBiz2CustomArea,OU=AppPartition,O=ExtranetApps</t>
  </si>
  <si>
    <t>CA3AAF6C-BB40-48AB-AD1C-2F402C7B2260</t>
  </si>
  <si>
    <t>Svenska Lantmannen Maskin AB - Bralanda</t>
  </si>
  <si>
    <t>Industrigatan 1</t>
  </si>
  <si>
    <t>Bralanda</t>
  </si>
  <si>
    <t>BRALANDA</t>
  </si>
  <si>
    <t>Lantmannen Maskin AB - Bralanda</t>
  </si>
  <si>
    <t>OU=Svenska Lantmannen Maskin AB - Bralanda,OU=Swecon Anlaggningsmaskiner AB,OU=Europe,OU=EMEA,OU=Enterprise,OU=VCE,OU=VeBiz2CustomArea,OU=AppPartition,O=ExtranetApps</t>
  </si>
  <si>
    <t>A46B0B4E-4AF1-42F1-8F00-B27CE4F2EF3B</t>
  </si>
  <si>
    <t>Svenska Lantmannen Maskin AB - Eksjo</t>
  </si>
  <si>
    <t>Hultvägen 24</t>
  </si>
  <si>
    <t>575 36</t>
  </si>
  <si>
    <t>Eksjo</t>
  </si>
  <si>
    <t>EKSJO</t>
  </si>
  <si>
    <t>Lantmannen Maskin AB - Eksjo</t>
  </si>
  <si>
    <t>OU=Svenska Lantmannen Maskin AB - Eksjo,OU=Swecon Jonkoping,OU=Swecon Anlaggningsmaskiner AB,OU=Europe,OU=EMEA,OU=Enterprise,OU=VCE,OU=VeBiz2CustomArea,OU=AppPartition,O=ExtranetApps</t>
  </si>
  <si>
    <t>E707074C-06BF-45B2-8E98-13CF9E2517BF</t>
  </si>
  <si>
    <t>Svenska Lantmannen Maskin AB - Enkoping</t>
  </si>
  <si>
    <t>Box 183</t>
  </si>
  <si>
    <t>745 23</t>
  </si>
  <si>
    <t>Enkoping</t>
  </si>
  <si>
    <t>ENKOPING</t>
  </si>
  <si>
    <t>Lantmannen Maskin AB - Enkoping</t>
  </si>
  <si>
    <t>OU=Svenska Lantmannen Maskin AB - Enkoping,OU=Swecon Anlaggningsmaskiner AB,OU=Europe,OU=EMEA,OU=Enterprise,OU=VCE,OU=VeBiz2CustomArea,OU=AppPartition,O=ExtranetApps</t>
  </si>
  <si>
    <t>63118CA5-CF70-4378-9991-6D195E37CB08</t>
  </si>
  <si>
    <t>Svenska Lantmannen Maskin AB - Falkenberg</t>
  </si>
  <si>
    <t>Falkenbergsmotet 51</t>
  </si>
  <si>
    <t>311 83</t>
  </si>
  <si>
    <t>Falkenberg</t>
  </si>
  <si>
    <t>FALKENBERG</t>
  </si>
  <si>
    <t>Lantmannen Maskin AB - Falkenberg</t>
  </si>
  <si>
    <t>OU=Svenska Lantmannen Maskin AB - Falkenberg,OU=Swecon Halmstad,OU=Swecon Anlaggningsmaskiner AB,OU=Europe,OU=EMEA,OU=Enterprise,OU=VCE,OU=VeBiz2CustomArea,OU=AppPartition,O=ExtranetApps</t>
  </si>
  <si>
    <t>E4A7228F-0A9F-4C5E-B48B-358C090EE736</t>
  </si>
  <si>
    <t>Svenska Lantmannen Maskin AB - Falkoping</t>
  </si>
  <si>
    <t>Sätunagatan 3</t>
  </si>
  <si>
    <t>Falkoping</t>
  </si>
  <si>
    <t>FALKOPING</t>
  </si>
  <si>
    <t>Lantmannen Maskin AB - Falkoping</t>
  </si>
  <si>
    <t>OU=Svenska Lantmannen Maskin AB - Falkoping,OU=Swecon Anlaggningsmaskiner AB,OU=Europe,OU=EMEA,OU=Enterprise,OU=VCE,OU=VeBiz2CustomArea,OU=AppPartition,O=ExtranetApps</t>
  </si>
  <si>
    <t>0ED490C0-1AFF-4315-9295-88699AEFB16A</t>
  </si>
  <si>
    <t>Svenska Lantmannen Maskin AB - Gamleby</t>
  </si>
  <si>
    <t>Östra Ringvägen</t>
  </si>
  <si>
    <t>594 32</t>
  </si>
  <si>
    <t>Gamleby</t>
  </si>
  <si>
    <t>GAMLEBY</t>
  </si>
  <si>
    <t>Lantmannen Maskin AB - Gamleby</t>
  </si>
  <si>
    <t>OU=Svenska Lantmannen Maskin AB - Gamleby,OU=Swecon Jonkoping,OU=Swecon Anlaggningsmaskiner AB,OU=Europe,OU=EMEA,OU=Enterprise,OU=VCE,OU=VeBiz2CustomArea,OU=AppPartition,O=ExtranetApps</t>
  </si>
  <si>
    <t>62E2A0F5-D399-41C3-837D-72F279CD5CB4</t>
  </si>
  <si>
    <t>Svenska Lantmannen Maskin AB - Hedemora</t>
  </si>
  <si>
    <t>Box 65</t>
  </si>
  <si>
    <t>776 22</t>
  </si>
  <si>
    <t>Hedemora</t>
  </si>
  <si>
    <t>HEDEMORA</t>
  </si>
  <si>
    <t>Lantmannen Maskin AB - Hedemora</t>
  </si>
  <si>
    <t>OU=Svenska Lantmannen Maskin AB - Hedemora,OU=Swecon Borlange,OU=Swecon Anlaggningsmaskiner AB,OU=Europe,OU=EMEA,OU=Enterprise,OU=VCE,OU=VeBiz2CustomArea,OU=AppPartition,O=ExtranetApps</t>
  </si>
  <si>
    <t>0CA6618A-AFAE-40B9-9AF1-7879D3FDF67B</t>
  </si>
  <si>
    <t>Svenska Lantmannen Maskin AB - Karlshamn</t>
  </si>
  <si>
    <t>Sternövägen 28</t>
  </si>
  <si>
    <t>374 33</t>
  </si>
  <si>
    <t>Karlshamn</t>
  </si>
  <si>
    <t>KARLSHAMN</t>
  </si>
  <si>
    <t>Lantmannen Maskin AB - Karlshamn</t>
  </si>
  <si>
    <t>OU=Svenska Lantmannen Maskin AB - Karlshamn,OU=Swecon Anlaggningsmaskiner AB,OU=Europe,OU=EMEA,OU=Enterprise,OU=VCE,OU=VeBiz2CustomArea,OU=AppPartition,O=ExtranetApps</t>
  </si>
  <si>
    <t>7FEFC56F-F0B4-4697-A3F8-23F9C1ADF74F</t>
  </si>
  <si>
    <t>Svenska Lantmannen Maskin AB - Karlskrona</t>
  </si>
  <si>
    <t>Uranvägen</t>
  </si>
  <si>
    <t>371 49</t>
  </si>
  <si>
    <t>Karlskrona</t>
  </si>
  <si>
    <t>KARLSKRONA</t>
  </si>
  <si>
    <t>Lantmannen Maskin AB - Karlskrona</t>
  </si>
  <si>
    <t>OU=Svenska Lantmannen Maskin AB - Karlskrona,OU=Swecon Anlaggningsmaskiner AB,OU=Europe,OU=EMEA,OU=Enterprise,OU=VCE,OU=VeBiz2CustomArea,OU=AppPartition,O=ExtranetApps</t>
  </si>
  <si>
    <t>D7EC3F98-E22F-4ABC-A21E-1E38E725C76B</t>
  </si>
  <si>
    <t>Svenska Lantmannen Maskin AB - katrineholm</t>
  </si>
  <si>
    <t>641 21</t>
  </si>
  <si>
    <t>Katrineholm</t>
  </si>
  <si>
    <t>KATRINEHOLM</t>
  </si>
  <si>
    <t>Lantmannen Maskin AB - katrineholm</t>
  </si>
  <si>
    <t>OU=Svenska Lantmannen Maskin AB - katrineholm,OU=Swecon Anlaggningsmaskiner AB,OU=Europe,OU=EMEA,OU=Enterprise,OU=VCE,OU=VeBiz2CustomArea,OU=AppPartition,O=ExtranetApps</t>
  </si>
  <si>
    <t>789BC811-9E27-4161-9215-B13051E7EB7E</t>
  </si>
  <si>
    <t>Svenska Lantmannen Maskin AB - Koping</t>
  </si>
  <si>
    <t>Nya Hamnv 4</t>
  </si>
  <si>
    <t>731 36</t>
  </si>
  <si>
    <t>Koping</t>
  </si>
  <si>
    <t>KOPING</t>
  </si>
  <si>
    <t>Lantmannen Maskin AB - Koping</t>
  </si>
  <si>
    <t>OU=Svenska Lantmannen Maskin AB - Koping,OU=Swecon Anlaggningsmaskiner AB,OU=Europe,OU=EMEA,OU=Enterprise,OU=VCE,OU=VeBiz2CustomArea,OU=AppPartition,O=ExtranetApps</t>
  </si>
  <si>
    <t>F543BFDC-7CB4-4D39-A476-758F9E210C58</t>
  </si>
  <si>
    <t>Svenska Lantmannen Maskin AB - Kungalv</t>
  </si>
  <si>
    <t>Filaregatan 6</t>
  </si>
  <si>
    <t>Kungalv</t>
  </si>
  <si>
    <t>KUNGALV</t>
  </si>
  <si>
    <t>Lantmannen Maskin AB - Kungalv</t>
  </si>
  <si>
    <t>OU=Svenska Lantmannen Maskin AB - Kungalv,OU=Swecon Anlaggningsmaskiner AB,OU=Europe,OU=EMEA,OU=Enterprise,OU=VCE,OU=VeBiz2CustomArea,OU=AppPartition,O=ExtranetApps</t>
  </si>
  <si>
    <t>53B9DD00-3C26-4CEB-9F05-18B52A2AA779</t>
  </si>
  <si>
    <t>Svenska Lantmannen Maskin AB - Kungsbacka</t>
  </si>
  <si>
    <t>Box 10118</t>
  </si>
  <si>
    <t>Kungsbacka</t>
  </si>
  <si>
    <t>KUNGSBACKA</t>
  </si>
  <si>
    <t>Lantmannen Maskin AB - Kungsbacka</t>
  </si>
  <si>
    <t>OU=Svenska Lantmannen Maskin AB - Kungsbacka,OU=Swecon Anlaggningsmaskiner AB,OU=Europe,OU=EMEA,OU=Enterprise,OU=VCE,OU=VeBiz2CustomArea,OU=AppPartition,O=ExtranetApps</t>
  </si>
  <si>
    <t>22B82C95-3409-47D8-87C4-03EA12156195</t>
  </si>
  <si>
    <t>Svenska Lantmannen Maskin AB - Lidkoping</t>
  </si>
  <si>
    <t>Box 864</t>
  </si>
  <si>
    <t>Lidkoping</t>
  </si>
  <si>
    <t>LIDKOPING</t>
  </si>
  <si>
    <t>Lantmannen Maskin AB - Lidkoping</t>
  </si>
  <si>
    <t>OU=Svenska Lantmannen Maskin AB - Lidkoping,OU=Swecon Anlaggningsmaskiner AB,OU=Europe,OU=EMEA,OU=Enterprise,OU=VCE,OU=VeBiz2CustomArea,OU=AppPartition,O=ExtranetApps</t>
  </si>
  <si>
    <t>F816EAC1-F084-47CA-8CE1-CC27469E1CED</t>
  </si>
  <si>
    <t>Svenska Lantmannen Maskin AB - Ljungby</t>
  </si>
  <si>
    <t>Box 317</t>
  </si>
  <si>
    <t>341 26</t>
  </si>
  <si>
    <t>Ljungby</t>
  </si>
  <si>
    <t>LJUNGBY</t>
  </si>
  <si>
    <t>Lantmannen Maskin AB - Ljungby</t>
  </si>
  <si>
    <t>OU=Svenska Lantmannen Maskin AB - Ljungby,OU=Swecon Halmstad,OU=Swecon Anlaggningsmaskiner AB,OU=Europe,OU=EMEA,OU=Enterprise,OU=VCE,OU=VeBiz2CustomArea,OU=AppPartition,O=ExtranetApps</t>
  </si>
  <si>
    <t>D34652C1-8925-457B-8F2B-C940684B98FE</t>
  </si>
  <si>
    <t>Svenska Lantmannen Maskin AB - Mariestad</t>
  </si>
  <si>
    <t>Box 44</t>
  </si>
  <si>
    <t>Mariestad</t>
  </si>
  <si>
    <t>MARIESTAD</t>
  </si>
  <si>
    <t>Lantmannen Maskin AB - Mariestad</t>
  </si>
  <si>
    <t>OU=Svenska Lantmannen Maskin AB - Mariestad,OU=Swecon Anlaggningsmaskiner AB,OU=Europe,OU=EMEA,OU=Enterprise,OU=VCE,OU=VeBiz2CustomArea,OU=AppPartition,O=ExtranetApps</t>
  </si>
  <si>
    <t>8FF36718-1D2E-4ABB-9185-3A47ADD14590</t>
  </si>
  <si>
    <t>Svenska Lantmannen Maskin AB - Norrtalje</t>
  </si>
  <si>
    <t>Box 75</t>
  </si>
  <si>
    <t>761 21</t>
  </si>
  <si>
    <t>Norrtalje</t>
  </si>
  <si>
    <t>NORRTALJE</t>
  </si>
  <si>
    <t>Lantmannen Maskin AB - Norrtalje</t>
  </si>
  <si>
    <t>OU=Svenska Lantmannen Maskin AB - Norrtalje,OU=Swecon Anlaggningsmaskiner AB,OU=Europe,OU=EMEA,OU=Enterprise,OU=VCE,OU=VeBiz2CustomArea,OU=AppPartition,O=ExtranetApps</t>
  </si>
  <si>
    <t>FCBDE54F-66EE-47EB-AEB2-B20B251AE172</t>
  </si>
  <si>
    <t>Svenska Lantmannen Maskin AB - Sala</t>
  </si>
  <si>
    <t>Box  207</t>
  </si>
  <si>
    <t>733 23</t>
  </si>
  <si>
    <t>Sala</t>
  </si>
  <si>
    <t>SALA</t>
  </si>
  <si>
    <t>Lantmannen Maskin AB - Sala</t>
  </si>
  <si>
    <t>OU=Svenska Lantmannen Maskin AB - Sala,OU=Swecon Anlaggningsmaskiner AB,OU=Europe,OU=EMEA,OU=Enterprise,OU=VCE,OU=VeBiz2CustomArea,OU=AppPartition,O=ExtranetApps</t>
  </si>
  <si>
    <t>91925F9B-6AD9-4135-B3BB-6A320F396060</t>
  </si>
  <si>
    <t>Svenska Lantmannen Maskin AB - Skanninge</t>
  </si>
  <si>
    <t>Box 103</t>
  </si>
  <si>
    <t>596 23</t>
  </si>
  <si>
    <t>Skanninge</t>
  </si>
  <si>
    <t>SKANNINGE</t>
  </si>
  <si>
    <t>Lantmannen Maskin AB - Skanninge</t>
  </si>
  <si>
    <t>OU=Svenska Lantmannen Maskin AB - Skanninge,OU=Swecon Linkoping,OU=Swecon Anlaggningsmaskiner AB,OU=Europe,OU=EMEA,OU=Enterprise,OU=VCE,OU=VeBiz2CustomArea,OU=AppPartition,O=ExtranetApps</t>
  </si>
  <si>
    <t>DFDD3F9F-4D5D-4DB4-A924-6618384911D3</t>
  </si>
  <si>
    <t>Svenska Lantmannen Maskin AB - Strangnas</t>
  </si>
  <si>
    <t>Gorsingeholm</t>
  </si>
  <si>
    <t>645 94</t>
  </si>
  <si>
    <t>Strangnas</t>
  </si>
  <si>
    <t>STRANGNAS</t>
  </si>
  <si>
    <t>Lantmannen Maskin AB - Strangnas</t>
  </si>
  <si>
    <t>OU=Svenska Lantmannen Maskin AB - Strangnas,OU=Swecon Anlaggningsmaskiner AB,OU=Europe,OU=EMEA,OU=Enterprise,OU=VCE,OU=VeBiz2CustomArea,OU=AppPartition,O=ExtranetApps</t>
  </si>
  <si>
    <t>86085E37-CA29-4F4F-BF53-9E8BAC2D074F</t>
  </si>
  <si>
    <t>Svenska Lantmannen Maskin AB - Tanumshede</t>
  </si>
  <si>
    <t>Industrivägen 5</t>
  </si>
  <si>
    <t>Tanumshede</t>
  </si>
  <si>
    <t>TANUMSHEDE</t>
  </si>
  <si>
    <t>Lantmannen Maskin AB - Tanumshede</t>
  </si>
  <si>
    <t>OU=Svenska Lantmannen Maskin AB - Tanumshede,OU=Swecon Anlaggningsmaskiner AB,OU=Europe,OU=EMEA,OU=Enterprise,OU=VCE,OU=VeBiz2CustomArea,OU=AppPartition,O=ExtranetApps</t>
  </si>
  <si>
    <t>887E419A-D803-40CE-9F75-D8390A187E6C</t>
  </si>
  <si>
    <t>Svenska Lantmannen Maskin AB - Tierp</t>
  </si>
  <si>
    <t>Box 25</t>
  </si>
  <si>
    <t>815 21</t>
  </si>
  <si>
    <t>Tierp</t>
  </si>
  <si>
    <t>TIERP</t>
  </si>
  <si>
    <t>Lantmannen Maskin AB - Tierp</t>
  </si>
  <si>
    <t>OU=Svenska Lantmannen Maskin AB - Tierp,OU=Swecon Anlaggningsmaskiner AB,OU=Europe,OU=EMEA,OU=Enterprise,OU=VCE,OU=VeBiz2CustomArea,OU=AppPartition,O=ExtranetApps</t>
  </si>
  <si>
    <t>524E64AD-89B8-4C30-9632-C3AD1FCFC5C9</t>
  </si>
  <si>
    <t>Svenska Lantmannen Maskin AB - Tranas</t>
  </si>
  <si>
    <t>Box 63</t>
  </si>
  <si>
    <t>573 21</t>
  </si>
  <si>
    <t>Tranas</t>
  </si>
  <si>
    <t>TRANAS</t>
  </si>
  <si>
    <t>Lantmannen Maskin AB - Tranas</t>
  </si>
  <si>
    <t>OU=Svenska Lantmannen Maskin AB - Tranas,OU=Swecon Jonkoping,OU=Swecon Anlaggningsmaskiner AB,OU=Europe,OU=EMEA,OU=Enterprise,OU=VCE,OU=VeBiz2CustomArea,OU=AppPartition,O=ExtranetApps</t>
  </si>
  <si>
    <t>EC1AEC87-7B8A-4AF9-A3CA-AF0C23A816AF</t>
  </si>
  <si>
    <t>Svenska Lantmannen Maskin AB - Ulricehamn</t>
  </si>
  <si>
    <t>Box 76</t>
  </si>
  <si>
    <t>Ulricehamn</t>
  </si>
  <si>
    <t>ULRICEHAMN</t>
  </si>
  <si>
    <t>Lantmannen Maskin AB - Ulricehamn</t>
  </si>
  <si>
    <t>OU=Svenska Lantmannen Maskin AB - Ulricehamn,OU=Swecon Anlaggningsmaskiner AB,OU=Europe,OU=EMEA,OU=Enterprise,OU=VCE,OU=VeBiz2CustomArea,OU=AppPartition,O=ExtranetApps</t>
  </si>
  <si>
    <t>3A29916C-82D9-4744-AC57-7581D01D5778</t>
  </si>
  <si>
    <t>Svenska Lantmannen Maskin AB - Vallberga</t>
  </si>
  <si>
    <t>Kövlingevägen 23</t>
  </si>
  <si>
    <t>Vallberga</t>
  </si>
  <si>
    <t>VALLBERGA</t>
  </si>
  <si>
    <t>Lantmannen Maskin AB - Vallberga</t>
  </si>
  <si>
    <t>OU=Svenska Lantmannen Maskin AB - Vallberga,OU=Swecon Halmstad,OU=Swecon Anlaggningsmaskiner AB,OU=Europe,OU=EMEA,OU=Enterprise,OU=VCE,OU=VeBiz2CustomArea,OU=AppPartition,O=ExtranetApps</t>
  </si>
  <si>
    <t>1C93F517-4B76-4298-B652-2BFB75DAB944</t>
  </si>
  <si>
    <t>Svenska Lantmannen Maskin AB - vara</t>
  </si>
  <si>
    <t>Box 48</t>
  </si>
  <si>
    <t>Vara</t>
  </si>
  <si>
    <t>VARA</t>
  </si>
  <si>
    <t>Lantmannen Maskin AB - vara</t>
  </si>
  <si>
    <t>OU=Svenska Lantmannen Maskin AB - vara,OU=Swecon Anlaggningsmaskiner AB,OU=Europe,OU=EMEA,OU=Enterprise,OU=VCE,OU=VeBiz2CustomArea,OU=AppPartition,O=ExtranetApps</t>
  </si>
  <si>
    <t>DFCE51AB-B67C-4ECA-A70C-8C4682580B41</t>
  </si>
  <si>
    <t>Svenska Lantmannen Maskin AB - Varberg</t>
  </si>
  <si>
    <t>Box 513</t>
  </si>
  <si>
    <t>432 19</t>
  </si>
  <si>
    <t>Varberg</t>
  </si>
  <si>
    <t>VARBERG</t>
  </si>
  <si>
    <t>Lantmannen Maskin AB - Varberg</t>
  </si>
  <si>
    <t>OU=Svenska Lantmannen Maskin AB - Varberg,OU=Swecon Halmstad,OU=Swecon Anlaggningsmaskiner AB,OU=Europe,OU=EMEA,OU=Enterprise,OU=VCE,OU=VeBiz2CustomArea,OU=AppPartition,O=ExtranetApps</t>
  </si>
  <si>
    <t>426014DA-7AD7-4B55-B31B-47F3FFCBBB54</t>
  </si>
  <si>
    <t>Svenska Lantmannen Maskin AB - Varnamo</t>
  </si>
  <si>
    <t>Box 302</t>
  </si>
  <si>
    <t>331 23</t>
  </si>
  <si>
    <t>Varnamo</t>
  </si>
  <si>
    <t>VARNAMO</t>
  </si>
  <si>
    <t>Lantmannen Maskin AB - Varnamo</t>
  </si>
  <si>
    <t>OU=Svenska Lantmannen Maskin AB - Varnamo,OU=Swecon Jonkoping,OU=Swecon Anlaggningsmaskiner AB,OU=Europe,OU=EMEA,OU=Enterprise,OU=VCE,OU=VeBiz2CustomArea,OU=AppPartition,O=ExtranetApps</t>
  </si>
  <si>
    <t>23F9FAAD-D241-4C39-AB2E-1DB717713B91</t>
  </si>
  <si>
    <t>Svenska Lantmannen Maskin AB - Vetlanda</t>
  </si>
  <si>
    <t>Box 213</t>
  </si>
  <si>
    <t>574 23</t>
  </si>
  <si>
    <t>Vetlanda</t>
  </si>
  <si>
    <t>VETLANDA</t>
  </si>
  <si>
    <t>Lantmannen Maskin AB - Vetlanda</t>
  </si>
  <si>
    <t>OU=Svenska Lantmannen Maskin AB - Vetlanda,OU=Swecon Jonkoping,OU=Swecon Anlaggningsmaskiner AB,OU=Europe,OU=EMEA,OU=Enterprise,OU=VCE,OU=VeBiz2CustomArea,OU=AppPartition,O=ExtranetApps</t>
  </si>
  <si>
    <t>AC1542FD-6F9F-4BB0-A770-DB5B3983748C</t>
  </si>
  <si>
    <t>Svenska Lantmannen Maskin AB - Vimmerby</t>
  </si>
  <si>
    <t>Box 104</t>
  </si>
  <si>
    <t>598 22</t>
  </si>
  <si>
    <t>Vimmerby</t>
  </si>
  <si>
    <t>VIMMERBY</t>
  </si>
  <si>
    <t>Lantmannen Maskin AB - Vimmerby</t>
  </si>
  <si>
    <t>OU=Svenska Lantmannen Maskin AB - Vimmerby,OU=Swecon Jonkoping,OU=Swecon Anlaggningsmaskiner AB,OU=Europe,OU=EMEA,OU=Enterprise,OU=VCE,OU=VeBiz2CustomArea,OU=AppPartition,O=ExtranetApps</t>
  </si>
  <si>
    <t>EC53D424-FEA3-4EF2-83EF-B82ADF2FFA19</t>
  </si>
  <si>
    <t>Svenska Lantmannen Maskin AB Arvika</t>
  </si>
  <si>
    <t>Verkstadsgatan 19</t>
  </si>
  <si>
    <t>Arvika</t>
  </si>
  <si>
    <t>SE150152</t>
  </si>
  <si>
    <t>ARVIKA</t>
  </si>
  <si>
    <t>Lantmannen Maskin AB Arvika</t>
  </si>
  <si>
    <t>OU=Svenska Lantmannen Maskin AB Arvika,OU=Swecon Karlstad,OU=Swecon Anlaggningsmaskiner AB,OU=Europe,OU=EMEA,OU=Enterprise,OU=VCE,OU=VeBiz2CustomArea,OU=AppPartition,O=ExtranetApps</t>
  </si>
  <si>
    <t>0046 (0) 570 853 39</t>
  </si>
  <si>
    <t>0046 (0) 570 853 37</t>
  </si>
  <si>
    <t>CE0000006401</t>
  </si>
  <si>
    <t>65473F4C-9732-45A2-8F39-6E8450C95F8E</t>
  </si>
  <si>
    <t>Svenska Lantmannen Maskin AB Bollnas</t>
  </si>
  <si>
    <t>Industrigatan 10</t>
  </si>
  <si>
    <t>Bollnas</t>
  </si>
  <si>
    <t>BOLLNAS</t>
  </si>
  <si>
    <t>Lantmannen Maskin AB Bollnas</t>
  </si>
  <si>
    <t>OU=Svenska Lantmannen Maskin AB Bollnas,OU=Swecon Anlaggningsmaskiner AB,OU=Europe,OU=EMEA,OU=Enterprise,OU=VCE,OU=VeBiz2CustomArea,OU=AppPartition,O=ExtranetApps</t>
  </si>
  <si>
    <t>0046 (0) 278 271 90</t>
  </si>
  <si>
    <t>0046 (0) 278 271 50</t>
  </si>
  <si>
    <t>CE0000006402</t>
  </si>
  <si>
    <t>6E0E84D3-9320-4A5C-9612-7D86E154F82A</t>
  </si>
  <si>
    <t>Svenska Lantmannen Maskin AB Eskilstuna</t>
  </si>
  <si>
    <t>Nordwallsgatan 8</t>
  </si>
  <si>
    <t>Lantmannen Maskin AB Eskilstuna</t>
  </si>
  <si>
    <t>OU=Svenska Lantmannen Maskin AB Eskilstuna,OU=Swecon Anlaggningsmaskiner AB,OU=Europe,OU=EMEA,OU=Enterprise,OU=VCE,OU=VeBiz2CustomArea,OU=AppPartition,O=ExtranetApps</t>
  </si>
  <si>
    <t>0046 (0) 16 17 76 77</t>
  </si>
  <si>
    <t>0046 (0) 16 17 76 60</t>
  </si>
  <si>
    <t>CE0000006403</t>
  </si>
  <si>
    <t>FE13C9B4-0214-48B4-A5CB-C5B9AFB3A16A</t>
  </si>
  <si>
    <t>Svenska Lantmannen Maskin AB Hudiksvall</t>
  </si>
  <si>
    <t>Norra Industrivagen 4</t>
  </si>
  <si>
    <t>Hudiksvall</t>
  </si>
  <si>
    <t>SE150391</t>
  </si>
  <si>
    <t>HUDIKSVALL</t>
  </si>
  <si>
    <t>Lantmannen Maskin AB Hudiksvall</t>
  </si>
  <si>
    <t>OU=Svenska Lantmannen Maskin AB Hudiksvall,OU=Swecon Anlaggningsmaskiner AB,OU=Europe,OU=EMEA,OU=Enterprise,OU=VCE,OU=VeBiz2CustomArea,OU=AppPartition,O=ExtranetApps</t>
  </si>
  <si>
    <t>0046 (0) 650 162 84</t>
  </si>
  <si>
    <t>0046 (0) 650 151 30</t>
  </si>
  <si>
    <t>CE0000006463</t>
  </si>
  <si>
    <t>53AE6FF2-6152-41F9-A01B-8480DA272604</t>
  </si>
  <si>
    <t>Svenska Lantmännen Maskin AB Kalmar</t>
  </si>
  <si>
    <t>Husängsvägen 2</t>
  </si>
  <si>
    <t>Kalmar</t>
  </si>
  <si>
    <t>SE150573</t>
  </si>
  <si>
    <t>KALMAR</t>
  </si>
  <si>
    <t>OU=Svenska Lantmännen Maskin AB Kalmar,OU=Swecon Anlaggningsmaskiner AB,OU=Europe,OU=EMEA,OU=Enterprise,OU=VCE,OU=VeBiz2CustomArea,OU=AppPartition,O=ExtranetApps</t>
  </si>
  <si>
    <t>0046 (0) 480 41 11 55</t>
  </si>
  <si>
    <t>0046 (0) 480 61 10 0</t>
  </si>
  <si>
    <t>CE0000006502</t>
  </si>
  <si>
    <t>EB8B9149-8011-4163-B207-CF13F4257793</t>
  </si>
  <si>
    <t>Svenska Lantmannen Maskin AB Norrkoping</t>
  </si>
  <si>
    <t>Sjotullsgatan 41</t>
  </si>
  <si>
    <t>Norrkoping</t>
  </si>
  <si>
    <t>NORRKOPING</t>
  </si>
  <si>
    <t>Lantmannen Maskin AB Norrkoping</t>
  </si>
  <si>
    <t>OU=Svenska Lantmannen Maskin AB Norrkoping,OU=Swecon Linkoping,OU=Swecon Anlaggningsmaskiner AB,OU=Europe,OU=EMEA,OU=Enterprise,OU=VCE,OU=VeBiz2CustomArea,OU=AppPartition,O=ExtranetApps</t>
  </si>
  <si>
    <t>0046 (0) 11 21 82 20</t>
  </si>
  <si>
    <t>0046 (0) 11 21 80 00</t>
  </si>
  <si>
    <t>CE0000006503</t>
  </si>
  <si>
    <t>C9B46949-00A0-4EFE-83F6-8B247DAF730C</t>
  </si>
  <si>
    <t>Svenska Lantmannen Maskin AB Nykoping</t>
  </si>
  <si>
    <t>Gasverksvägen 9</t>
  </si>
  <si>
    <t>Nykoping</t>
  </si>
  <si>
    <t>SE150421</t>
  </si>
  <si>
    <t>NYKOPING</t>
  </si>
  <si>
    <t>Lantmannen Maskin AB Nykoping</t>
  </si>
  <si>
    <t>OU=Svenska Lantmannen Maskin AB Nykoping,OU=Swecon Anlaggningsmaskiner AB,OU=Europe,OU=EMEA,OU=Enterprise,OU=VCE,OU=VeBiz2CustomArea,OU=AppPartition,O=ExtranetApps</t>
  </si>
  <si>
    <t>0046 (0) 155 764 20</t>
  </si>
  <si>
    <t>0046 (0) 155 764 00</t>
  </si>
  <si>
    <t>CE0000006504</t>
  </si>
  <si>
    <t>82FFAC0B-37D8-4B92-9363-9285FE0C9328</t>
  </si>
  <si>
    <t>Svenska Lantmannen Maskin AB Ornskoldsvik</t>
  </si>
  <si>
    <t>Tegelbruksvägen 13</t>
  </si>
  <si>
    <t>Ornskoldsvik</t>
  </si>
  <si>
    <t>SE150273</t>
  </si>
  <si>
    <t>ORNSKOLDSVIK</t>
  </si>
  <si>
    <t>Lantmannen Maskin AB Ornskoldsvik</t>
  </si>
  <si>
    <t>OU=Svenska Lantmannen Maskin AB Ornskoldsvik,OU=Swecon Anlaggningsmaskiner AB,OU=Europe,OU=EMEA,OU=Enterprise,OU=VCE,OU=VeBiz2CustomArea,OU=AppPartition,O=ExtranetApps</t>
  </si>
  <si>
    <t>0046 (0) 660 37 58 09</t>
  </si>
  <si>
    <t>0046 (0) 660 37 58 00</t>
  </si>
  <si>
    <t>CE0000006505</t>
  </si>
  <si>
    <t>7BDB0DF8-6707-4C8C-A9FE-B0AD0F17A7B8</t>
  </si>
  <si>
    <t>Svenska Lantmannen Maskin AB Ostersund</t>
  </si>
  <si>
    <t>Brosslarvagen 10</t>
  </si>
  <si>
    <t>Ostersund</t>
  </si>
  <si>
    <t>SE150396</t>
  </si>
  <si>
    <t>OSTERSUND</t>
  </si>
  <si>
    <t>Lantmannen Maskin AB Ostersund</t>
  </si>
  <si>
    <t>OU=Svenska Lantmannen Maskin AB Ostersund,OU=Swecon Anlaggningsmaskiner AB,OU=Europe,OU=EMEA,OU=Enterprise,OU=VCE,OU=VeBiz2CustomArea,OU=AppPartition,O=ExtranetApps</t>
  </si>
  <si>
    <t>0046 (0) 63 14 50 78</t>
  </si>
  <si>
    <t>0046 (0) 63 14 50 00</t>
  </si>
  <si>
    <t>46F1343B-EA5D-437A-9BC9-51F3DD4C6E64</t>
  </si>
  <si>
    <t>Svenska Lantmannen Maskin AB Pitea</t>
  </si>
  <si>
    <t>Batterigatan 1B</t>
  </si>
  <si>
    <t>941 28</t>
  </si>
  <si>
    <t>Pitea</t>
  </si>
  <si>
    <t>SE150241</t>
  </si>
  <si>
    <t>PITEA</t>
  </si>
  <si>
    <t>Lantmannen Maskin AB Piteå</t>
  </si>
  <si>
    <t>OU=Svenska Lantmannen Maskin AB Pitea,OU=Swecon Anlaggningsmaskiner AB,OU=Europe,OU=EMEA,OU=Enterprise,OU=VCE,OU=VeBiz2CustomArea,OU=AppPartition,O=ExtranetApps</t>
  </si>
  <si>
    <t>219FC148-8A20-46F6-8B66-02C6451283C7</t>
  </si>
  <si>
    <t>Svenska Lantmannen Maskin AB Saffle</t>
  </si>
  <si>
    <t>Tingvallastrand</t>
  </si>
  <si>
    <t>Saffle</t>
  </si>
  <si>
    <t>SAFFLE</t>
  </si>
  <si>
    <t>Lantmannen Maskin AB Saffle</t>
  </si>
  <si>
    <t>OU=Svenska Lantmannen Maskin AB Saffle,OU=Swecon Karlstad,OU=Swecon Anlaggningsmaskiner AB,OU=Europe,OU=EMEA,OU=Enterprise,OU=VCE,OU=VeBiz2CustomArea,OU=AppPartition,O=ExtranetApps</t>
  </si>
  <si>
    <t>CE0000006511</t>
  </si>
  <si>
    <t>1DE71344-BC87-4010-A10E-9C4DEAFCF30A</t>
  </si>
  <si>
    <t>Svenska Lantmannen Maskin AB Uddevalla</t>
  </si>
  <si>
    <t>Kurodsvagen 24</t>
  </si>
  <si>
    <t>451 55</t>
  </si>
  <si>
    <t>Uddevalla</t>
  </si>
  <si>
    <t>UDDEVALLA</t>
  </si>
  <si>
    <t>Lantmannen Maskin AB Uddevalla</t>
  </si>
  <si>
    <t>OU=Svenska Lantmannen Maskin AB Uddevalla,OU=Swecon Anlaggningsmaskiner AB,OU=Europe,OU=EMEA,OU=Enterprise,OU=VCE,OU=VeBiz2CustomArea,OU=AppPartition,O=ExtranetApps</t>
  </si>
  <si>
    <t>0046 (0) 522 129 90</t>
  </si>
  <si>
    <t>0046(0) 522 64 69 00</t>
  </si>
  <si>
    <t>CE0000006512</t>
  </si>
  <si>
    <t>F1C616B1-8750-4DE6-B2CA-48D1F97421C6</t>
  </si>
  <si>
    <t>Svenska Lantmannen Maskin AB Vilhelmina</t>
  </si>
  <si>
    <t>Postgatan 4</t>
  </si>
  <si>
    <t>912 32</t>
  </si>
  <si>
    <t>Vilhelmina</t>
  </si>
  <si>
    <t>VILHELMINA</t>
  </si>
  <si>
    <t>Lantmannen Maskin AB Vilhelmina</t>
  </si>
  <si>
    <t>OU=Svenska Lantmannen Maskin AB Vilhelmina,OU=Swecon Anlaggningsmaskiner AB,OU=Europe,OU=EMEA,OU=Enterprise,OU=VCE,OU=VeBiz2CustomArea,OU=AppPartition,O=ExtranetApps</t>
  </si>
  <si>
    <t>0046 (0) 940 121 46</t>
  </si>
  <si>
    <t>0046 (0) 940 554 00</t>
  </si>
  <si>
    <t>9A317F64-72A4-E9C3-1F2A-8771C34E27C2</t>
  </si>
  <si>
    <t>Svenska Technologies Private Limited - Goa</t>
  </si>
  <si>
    <t>Plot No. 178, Shed No. D3-3, Kundium Industrial Estate</t>
  </si>
  <si>
    <t>403 115</t>
  </si>
  <si>
    <t>Ponda</t>
  </si>
  <si>
    <t>IN900007</t>
  </si>
  <si>
    <t>OU=Svenska Technologies Private Limited - Goa,OU=Svenska Technologies Private Ltd,OU=Volvo India Private Limited,OU=APAC,OU=Enterprise,OU=VCE,OU=VeBiz2CustomArea,OU=AppPartition,O=ExtranetApps</t>
  </si>
  <si>
    <t>+91 832 2416088</t>
  </si>
  <si>
    <t>mmv@svenskagroup.com</t>
  </si>
  <si>
    <t>0832 2396009, 2396088</t>
  </si>
  <si>
    <t>http://www.svenskagroup.com</t>
  </si>
  <si>
    <t>7E68A56C-0E98-83EB-5C48-FBEE13612EA2</t>
  </si>
  <si>
    <t>Svenska Technologies Private Limited - Nagpur</t>
  </si>
  <si>
    <t>Shop No. 20-23, B Wing, shellkar Gardens</t>
  </si>
  <si>
    <t>440 011</t>
  </si>
  <si>
    <t>Nagpur</t>
  </si>
  <si>
    <t>OU=Svenska Technologies Private Limited - Nagpur,OU=Svenska Technologies Private Ltd,OU=Volvo India Private Limited,OU=APAC,OU=Enterprise,OU=VCE,OU=VeBiz2CustomArea,OU=AppPartition,O=ExtranetApps</t>
  </si>
  <si>
    <t>+91 7104 224900</t>
  </si>
  <si>
    <t>anish@svenskagroup.com</t>
  </si>
  <si>
    <t>07123290997, 2242209</t>
  </si>
  <si>
    <t>D8D4B50A-EB1C-5C0F-CB2A-9138D9D9C4CD</t>
  </si>
  <si>
    <t>Svenska Technologies Private Limited - Pune</t>
  </si>
  <si>
    <t>Survey No. 6/3/1, Pune Satara Road</t>
  </si>
  <si>
    <t>Pune</t>
  </si>
  <si>
    <t>OU=Svenska Technologies Private Limited - Pune,OU=Svenska Technologies Private Ltd,OU=Volvo India Private Limited,OU=APAC,OU=Enterprise,OU=VCE,OU=VeBiz2CustomArea,OU=AppPartition,O=ExtranetApps</t>
  </si>
  <si>
    <t>02024317178, 32401177</t>
  </si>
  <si>
    <t>CE0000000222</t>
  </si>
  <si>
    <t>ED23E8D4-3018-499C-AE55-4197933D43C8</t>
  </si>
  <si>
    <t>Svenska Technologies Private Ltd</t>
  </si>
  <si>
    <t>Unit #313/314, Ganatra Industrial Estate, Near Cadbury Junction</t>
  </si>
  <si>
    <t>400 601</t>
  </si>
  <si>
    <t>Mumbai</t>
  </si>
  <si>
    <t>Mangesh Vaidya</t>
  </si>
  <si>
    <t>OU=Svenska Technologies Private Ltd,OU=Volvo India Private Limited,OU=APAC,OU=Enterprise,OU=VCE,OU=VeBiz2CustomArea,OU=AppPartition,O=ExtranetApps</t>
  </si>
  <si>
    <t>91 22 3277 1851</t>
  </si>
  <si>
    <t>CE0000000225</t>
  </si>
  <si>
    <t>96346E93-1FA3-6635-E227-DB19D69DCA33</t>
  </si>
  <si>
    <t>SVP MINING TECHNOLOGIES PVT.LTD</t>
  </si>
  <si>
    <t>Pt. Ishwaricharan Shukla Ward -14, Ring Road No. 1, Near Sarona Over Bridge, Beside Arihant Nagar,</t>
  </si>
  <si>
    <t>RAIPUR</t>
  </si>
  <si>
    <t>OU=SVP MINING TECHNOLOGIES PVT.LTD,OU=Volvo India Private Limited,OU=APAC,OU=Enterprise,OU=VCE,OU=VeBiz2CustomArea,OU=AppPartition,O=ExtranetApps</t>
  </si>
  <si>
    <t xml:space="preserve">
CE0000000191</t>
  </si>
  <si>
    <t>5dfff659-c30f-4efe-9bc3-b3504742c369</t>
  </si>
  <si>
    <t>Swanston Equipment Corporation - Fargo</t>
  </si>
  <si>
    <t>3450 West Main Ave</t>
  </si>
  <si>
    <t>OU=Swanston Equipment Corporation - Fargo,OU=Swanston Equipment Corporation HQ,OU=RM (NA),OU=Independent RM Dealers,OU=Enterprise,OU=VCE,OU=VeBiz2CustomArea,OU=AppPartition,O=ExtranetApps</t>
  </si>
  <si>
    <t>(701) 293-9468</t>
  </si>
  <si>
    <t>(701) 293-7325</t>
  </si>
  <si>
    <t>www.swanstonequipment.com</t>
  </si>
  <si>
    <t>CE0000001594</t>
  </si>
  <si>
    <t>bb59700c-656b-48d0-9f4e-9fe19788d848</t>
  </si>
  <si>
    <t>Swanston Equipment Corporation - Minot</t>
  </si>
  <si>
    <t>3915 Burdick Expressway East</t>
  </si>
  <si>
    <t>OU=Swanston Equipment Corporation - Minot,OU=Swanston Equipment Corporation HQ,OU=RM (NA),OU=Independent RM Dealers,OU=Enterprise,OU=VCE,OU=VeBiz2CustomArea,OU=AppPartition,O=ExtranetApps</t>
  </si>
  <si>
    <t>(701) 837-9904</t>
  </si>
  <si>
    <t>(701) 837-9901</t>
  </si>
  <si>
    <t>CE0000001539</t>
  </si>
  <si>
    <t>6801E37C-1CCD-ADE6-4FB9-AE60E4E2B99D</t>
  </si>
  <si>
    <t>Swanston Equipment Corporation HQ</t>
  </si>
  <si>
    <t>OU=Swanston Equipment Corporation HQ,OU=RM (NA),OU=Independent RM Dealers,OU=Enterprise,OU=VCE,OU=VeBiz2CustomArea,OU=AppPartition,O=ExtranetApps</t>
  </si>
  <si>
    <t>701-293-9468</t>
  </si>
  <si>
    <t>701-293-7325</t>
  </si>
  <si>
    <t>9A2E6BF3-10A2-A7AE-3BC3-C026D1DF8C12</t>
  </si>
  <si>
    <t>SWAZI TRAC</t>
  </si>
  <si>
    <t>Swaziland</t>
  </si>
  <si>
    <t>Police College Road</t>
  </si>
  <si>
    <t>M202</t>
  </si>
  <si>
    <t>OU=SWAZI TRAC,OU=Babcock Equipment,OU=South Africa.,OU=Africa,OU=Int AB,OU=EMEA,OU=Enterprise,OU=VCE,OU=VeBiz2CustomArea,OU=AppPartition,O=ExtranetApps</t>
  </si>
  <si>
    <t>+268 251 84 555</t>
  </si>
  <si>
    <t>CE0000000328</t>
  </si>
  <si>
    <t>9D7C141F-D888-4453-9667-1AB2F7F7FA02</t>
  </si>
  <si>
    <t>Swecon Anlaggningsmaskiner AB</t>
  </si>
  <si>
    <t xml:space="preserve">SE150020    </t>
  </si>
  <si>
    <t>OU=Swecon Anlaggningsmaskiner AB,OU=Europe,OU=EMEA,OU=Enterprise,OU=VCE,OU=VeBiz2CustomArea,OU=AppPartition,O=ExtranetApps</t>
  </si>
  <si>
    <t>classe@swecon.com</t>
  </si>
  <si>
    <t>0046 (0) 16 42 95 00</t>
  </si>
  <si>
    <t>http://www.swecon.com</t>
  </si>
  <si>
    <t>8B4AB979-C885-46CF-86B5-C640EAFC27D0</t>
  </si>
  <si>
    <t>Swecon AS - Estonia</t>
  </si>
  <si>
    <t>Uuemoisa, Laanemaa</t>
  </si>
  <si>
    <t>OU=Swecon AS - Estonia,OU=Europe,OU=EMEA,OU=Enterprise,OU=VCE,OU=VeBiz2CustomArea,OU=AppPartition,O=ExtranetApps</t>
  </si>
  <si>
    <t>CE0000005302</t>
  </si>
  <si>
    <t>35EA1D91-328F-4656-B30A-BD21E65AB779</t>
  </si>
  <si>
    <t>Swecon Baumaschinen GmbH - NL Berlin</t>
  </si>
  <si>
    <t>Siemensring</t>
  </si>
  <si>
    <t>Nauen</t>
  </si>
  <si>
    <t>DE900003</t>
  </si>
  <si>
    <t>NAUEN</t>
  </si>
  <si>
    <t>OU=Swecon Baumaschinen GmbH - NL Berlin,OU=Swecon Baumaschinen GmbH – HV,OU=Volvo Construction Equipment Europe GmbH,OU=Europe,OU=EMEA,OU=Enterprise,OU=VCE,OU=VeBiz2CustomArea,OU=AppPartition,O=ExtranetApps</t>
  </si>
  <si>
    <t>00 49 (0)3321- 45 52 52</t>
  </si>
  <si>
    <t>info@swecon.de</t>
  </si>
  <si>
    <t>00 49 (0)3321 - 44 71 12</t>
  </si>
  <si>
    <t>http://www.swecon.de</t>
  </si>
  <si>
    <t>CE0000000583</t>
  </si>
  <si>
    <t>14253E49-92B2-432D-B84D-4E726D12BF0A</t>
  </si>
  <si>
    <t>Swecon Baumaschinen GmbH - NL Bochum</t>
  </si>
  <si>
    <t>Im Steinhof 13</t>
  </si>
  <si>
    <t>Bochum</t>
  </si>
  <si>
    <t xml:space="preserve">DE323147    </t>
  </si>
  <si>
    <t>BOCHUM</t>
  </si>
  <si>
    <t>OU=Swecon Baumaschinen GmbH - NL Bochum,OU=Swecon Baumaschinen GmbH – HV,OU=Volvo Construction Equipment Europe GmbH,OU=Europe,OU=EMEA,OU=Enterprise,OU=VCE,OU=VeBiz2CustomArea,OU=AppPartition,O=ExtranetApps</t>
  </si>
  <si>
    <t>0049 (0) 23 27 31 12 9</t>
  </si>
  <si>
    <t>0049 (0) 23 27 93 85 00</t>
  </si>
  <si>
    <t>CE0000005180</t>
  </si>
  <si>
    <t>F11C6885-A35B-4AF3-A4DF-71E1A067FD9A</t>
  </si>
  <si>
    <t>Swecon Baumaschinen GmbH - NL Bremen</t>
  </si>
  <si>
    <t>Rehland 5</t>
  </si>
  <si>
    <t>Achim</t>
  </si>
  <si>
    <t>ACHIM</t>
  </si>
  <si>
    <t>OU=Swecon Baumaschinen GmbH - NL Bremen,OU=Swecon Baumaschinen GmbH – HV,OU=Volvo Construction Equipment Europe GmbH,OU=Europe,OU=EMEA,OU=Enterprise,OU=VCE,OU=VeBiz2CustomArea,OU=AppPartition,O=ExtranetApps</t>
  </si>
  <si>
    <t>00 49 (0)4202- 97 59 77</t>
  </si>
  <si>
    <t>00 49 (0)4202 - 97 59 64</t>
  </si>
  <si>
    <t>CE0000001534</t>
  </si>
  <si>
    <t>249423A8-D9BA-4737-AF5C-3609F1F66C77</t>
  </si>
  <si>
    <t>Swecon Baumaschinen GmbH - NL Doberlug</t>
  </si>
  <si>
    <t>Gewerbegebiet Sudstr.</t>
  </si>
  <si>
    <t>Doberlug-Kirchhain</t>
  </si>
  <si>
    <t>DE323147</t>
  </si>
  <si>
    <t>DOBERLUG KIRCHAIN</t>
  </si>
  <si>
    <t>OU=Swecon Baumaschinen GmbH - NL Doberlug,OU=Swecon Baumaschinen GmbH – HV,OU=Volvo Construction Equipment Europe GmbH,OU=Europe,OU=EMEA,OU=Enterprise,OU=VCE,OU=VeBiz2CustomArea,OU=AppPartition,O=ExtranetApps</t>
  </si>
  <si>
    <t>0049 35322 511046</t>
  </si>
  <si>
    <t>lutz.freigang@swecon.de</t>
  </si>
  <si>
    <t>0049 35322 51103</t>
  </si>
  <si>
    <t>CE0000005183</t>
  </si>
  <si>
    <t>40C4C458-B3B8-4D23-8243-DA9025694D9E</t>
  </si>
  <si>
    <t>Swecon Baumaschinen GmbH - NL Dresden</t>
  </si>
  <si>
    <t>An der Unitrans 4</t>
  </si>
  <si>
    <t>Klipphausen OT Roehrsdorf</t>
  </si>
  <si>
    <t>KLIPPHAUSEN</t>
  </si>
  <si>
    <t>OU=Swecon Baumaschinen GmbH - NL Dresden,OU=Swecon Baumaschinen GmbH – HV,OU=Volvo Construction Equipment Europe GmbH,OU=Europe,OU=EMEA,OU=Enterprise,OU=VCE,OU=VeBiz2CustomArea,OU=AppPartition,O=ExtranetApps</t>
  </si>
  <si>
    <t>0049 35204 79 16 10</t>
  </si>
  <si>
    <t>0049 35204 79 16 0</t>
  </si>
  <si>
    <t>CE0000001677</t>
  </si>
  <si>
    <t>952AE8BD-4445-4C10-A4AA-87F7D0CB8F77</t>
  </si>
  <si>
    <t>Swecon Baumaschinen GmbH - NL Düsseldorf</t>
  </si>
  <si>
    <t>Siemensstrasse 19</t>
  </si>
  <si>
    <t>Monheim Rhein</t>
  </si>
  <si>
    <t>MONHEIM</t>
  </si>
  <si>
    <t>OU=Swecon Baumaschinen GmbH - NL Düsseldorf,OU=Swecon Baumaschinen GmbH – HV,OU=Volvo Construction Equipment Europe GmbH,OU=Europe,OU=EMEA,OU=Enterprise,OU=VCE,OU=VeBiz2CustomArea,OU=AppPartition,O=ExtranetApps</t>
  </si>
  <si>
    <t>0049 (0) 21 73 93 87 72</t>
  </si>
  <si>
    <t>0049 (0) 21 73 95 66 0</t>
  </si>
  <si>
    <t>CE0000005181</t>
  </si>
  <si>
    <t>EAEAA910-7642-736A-91BE-0752C02D5E88</t>
  </si>
  <si>
    <t>Swecon Baumaschinen GmbH - NL Geeste</t>
  </si>
  <si>
    <t>Kloecknerstr. 9</t>
  </si>
  <si>
    <t>Geeste / Dalum</t>
  </si>
  <si>
    <t>GEESTE</t>
  </si>
  <si>
    <t>OU=Swecon Baumaschinen GmbH - NL Geeste,OU=Swecon Baumaschinen GmbH – HV,OU=Volvo Construction Equipment Europe GmbH,OU=Europe,OU=EMEA,OU=Enterprise,OU=VCE,OU=VeBiz2CustomArea,OU=AppPartition,O=ExtranetApps</t>
  </si>
  <si>
    <t>00 49 (0)5937 - 98 01 92</t>
  </si>
  <si>
    <t>00 49 (0)5937- 97 02 24</t>
  </si>
  <si>
    <t>CE0000001313</t>
  </si>
  <si>
    <t>CA7122BF-157C-4A62-818B-1CC1B3DE4641</t>
  </si>
  <si>
    <t>Swecon Baumaschinen GmbH - NL Gera</t>
  </si>
  <si>
    <t>B 175</t>
  </si>
  <si>
    <t>Zwirtzschen</t>
  </si>
  <si>
    <t>ZWIRTZSCHEN</t>
  </si>
  <si>
    <t>OU=Swecon Baumaschinen GmbH - NL Gera,OU=Swecon Baumaschinen GmbH – HV,OU=Volvo Construction Equipment Europe GmbH,OU=Europe,OU=EMEA,OU=Enterprise,OU=VCE,OU=VeBiz2CustomArea,OU=AppPartition,O=ExtranetApps</t>
  </si>
  <si>
    <t>0049 (0) 36608 95 87 87</t>
  </si>
  <si>
    <t>0049 (0) 36608 95 87 99</t>
  </si>
  <si>
    <t>CE0000005212</t>
  </si>
  <si>
    <t>CBD31766-6FD5-48E0-8F57-53413E6A0DAF</t>
  </si>
  <si>
    <t>Swecon Baumaschinen GmbH - NL Hamburg</t>
  </si>
  <si>
    <t>Jacobsrade 63</t>
  </si>
  <si>
    <t>Siek</t>
  </si>
  <si>
    <t>HAMBURG</t>
  </si>
  <si>
    <t>OU=Swecon Baumaschinen GmbH - NL Hamburg,OU=Swecon Baumaschinen GmbH – HV,OU=Volvo Construction Equipment Europe GmbH,OU=Europe,OU=EMEA,OU=Enterprise,OU=VCE,OU=VeBiz2CustomArea,OU=AppPartition,O=ExtranetApps</t>
  </si>
  <si>
    <t>04107 - 90841-69</t>
  </si>
  <si>
    <t>04107 - 90841-0</t>
  </si>
  <si>
    <t>CE0000005182</t>
  </si>
  <si>
    <t>E8176783-F072-47EC-AB11-A6A8CD62E683</t>
  </si>
  <si>
    <t>Swecon Baumaschinen GmbH - NL Hannover</t>
  </si>
  <si>
    <t>Kollberg 3</t>
  </si>
  <si>
    <t>Isernhagen</t>
  </si>
  <si>
    <t>GARBSEN</t>
  </si>
  <si>
    <t>OU=Swecon Baumaschinen GmbH - NL Hannover,OU=Swecon Baumaschinen GmbH – HV,OU=Volvo Construction Equipment Europe GmbH,OU=Europe,OU=EMEA,OU=Enterprise,OU=VCE,OU=VeBiz2CustomArea,OU=AppPartition,O=ExtranetApps</t>
  </si>
  <si>
    <t>00 49 (0)51 36 - 9 78 57-69</t>
  </si>
  <si>
    <t>00 49 (0)51 36 - 9 78 57-0</t>
  </si>
  <si>
    <t>CF2AC2BC-8032-4CFA-1A1E-7E00861DA7F7</t>
  </si>
  <si>
    <t>Swecon Baumaschinen GmbH - NL Köln</t>
  </si>
  <si>
    <t>Berliner Straße 1</t>
  </si>
  <si>
    <t>Köln</t>
  </si>
  <si>
    <t>KOLN</t>
  </si>
  <si>
    <t>OU=Swecon Baumaschinen GmbH - NL Köln,OU=Swecon Baumaschinen GmbH – HV,OU=Volvo Construction Equipment Europe GmbH,OU=Europe,OU=EMEA,OU=Enterprise,OU=VCE,OU=VeBiz2CustomArea,OU=AppPartition,O=ExtranetApps</t>
  </si>
  <si>
    <t>(02203) 15473</t>
  </si>
  <si>
    <t>(02203) 14041</t>
  </si>
  <si>
    <t>CE0000005185</t>
  </si>
  <si>
    <t>E6DC963B-BEB3-4816-96C8-49D0E808727D</t>
  </si>
  <si>
    <t>Swecon Baumaschinen GmbH - NL Leipzig</t>
  </si>
  <si>
    <t>Markkleeberger Strasse 60 - 62</t>
  </si>
  <si>
    <t>Markkleeberg - Wachau</t>
  </si>
  <si>
    <t>MARKKLEEBERG WACHAU</t>
  </si>
  <si>
    <t>OU=Swecon Baumaschinen GmbH - NL Leipzig,OU=Swecon Baumaschinen GmbH – HV,OU=Volvo Construction Equipment Europe GmbH,OU=Europe,OU=EMEA,OU=Enterprise,OU=VCE,OU=VeBiz2CustomArea,OU=AppPartition,O=ExtranetApps</t>
  </si>
  <si>
    <t>0049 (0) 34 29 76 67 23</t>
  </si>
  <si>
    <t>0049 (0) 34 29 76 67 0</t>
  </si>
  <si>
    <t>CE0000005213</t>
  </si>
  <si>
    <t>49A36AD8-A6BD-4682-B4FC-88EEA1D83DA3</t>
  </si>
  <si>
    <t>Swecon Baumaschinen GmbH - NL Magdeburg</t>
  </si>
  <si>
    <t>Woermlitzer Str. 8</t>
  </si>
  <si>
    <t>Magdeburg</t>
  </si>
  <si>
    <t>MAGDEBURG</t>
  </si>
  <si>
    <t>OU=Swecon Baumaschinen GmbH - NL Magdeburg,OU=Swecon Baumaschinen GmbH – HV,OU=Volvo Construction Equipment Europe GmbH,OU=Europe,OU=EMEA,OU=Enterprise,OU=VCE,OU=VeBiz2CustomArea,OU=AppPartition,O=ExtranetApps</t>
  </si>
  <si>
    <t>00 49 (0)391 - 2 55 11 21</t>
  </si>
  <si>
    <t>00 49 (0)391 - 2 55 11 28</t>
  </si>
  <si>
    <t>DFE050D8-981C-C023-3DF8-818271A15663</t>
  </si>
  <si>
    <t>Swecon Baumaschinen GmbH - NL Münster</t>
  </si>
  <si>
    <t>Kappenberger Damm 301</t>
  </si>
  <si>
    <t>Münster</t>
  </si>
  <si>
    <t>Alexander Lehmann</t>
  </si>
  <si>
    <t>OU=Swecon Baumaschinen GmbH - NL Münster,OU=Swecon Baumaschinen GmbH – HV,OU=Volvo Construction Equipment Europe GmbH,OU=Europe,OU=EMEA,OU=Enterprise,OU=VCE,OU=VeBiz2CustomArea,OU=AppPartition,O=ExtranetApps</t>
  </si>
  <si>
    <t>0251-97429214</t>
  </si>
  <si>
    <t>CE0000005215</t>
  </si>
  <si>
    <t>5ABFC0C9-CDB9-4F17-9B98-7ECFD420BF58</t>
  </si>
  <si>
    <t>Swecon Baumaschinen GmbH - NL Rostock</t>
  </si>
  <si>
    <t>Brückenweg 14</t>
  </si>
  <si>
    <t>Rostock</t>
  </si>
  <si>
    <t>BENTWISCH</t>
  </si>
  <si>
    <t>OU=Swecon Baumaschinen GmbH - NL Rostock,OU=Swecon Baumaschinen GmbH – HV,OU=Volvo Construction Equipment Europe GmbH,OU=Europe,OU=EMEA,OU=Enterprise,OU=VCE,OU=VeBiz2CustomArea,OU=AppPartition,O=ExtranetApps</t>
  </si>
  <si>
    <t>0049 (0)381/8099656</t>
  </si>
  <si>
    <t>0049 (0)381/808360</t>
  </si>
  <si>
    <t>CE0000000422</t>
  </si>
  <si>
    <t>5511AD12-5445-4342-AD29-E93D54CBACFA</t>
  </si>
  <si>
    <t>Swecon Baumaschinen GmbH - NL Soest</t>
  </si>
  <si>
    <t>Boschstraße 16</t>
  </si>
  <si>
    <t>Anröchte</t>
  </si>
  <si>
    <t>SOEST</t>
  </si>
  <si>
    <t>OU=Swecon Baumaschinen GmbH - NL Soest,OU=Swecon Baumaschinen GmbH – HV,OU=Volvo Construction Equipment Europe GmbH,OU=Europe,OU=EMEA,OU=Enterprise,OU=VCE,OU=VeBiz2CustomArea,OU=AppPartition,O=ExtranetApps</t>
  </si>
  <si>
    <t>+49 (2947) 97989-25</t>
  </si>
  <si>
    <t>+49 (2947) 97989-0</t>
  </si>
  <si>
    <t>CE0000000314</t>
  </si>
  <si>
    <t>92654154-3AF5-4E59-8497-3AAD9CE940EB</t>
  </si>
  <si>
    <t>Swecon Baumaschinen GmbH – HV</t>
  </si>
  <si>
    <t>Europaring 60</t>
  </si>
  <si>
    <t>Ratingen</t>
  </si>
  <si>
    <t>OU=Swecon Baumaschinen GmbH – HV,OU=Volvo Construction Equipment Europe GmbH,OU=Europe,OU=EMEA,OU=Enterprise,OU=VCE,OU=VeBiz2CustomArea,OU=AppPartition,O=ExtranetApps</t>
  </si>
  <si>
    <t>0049 (0) 2102 - 7703 - 100</t>
  </si>
  <si>
    <t>0049 (0) 2102 - 7703 - 0</t>
  </si>
  <si>
    <t>CE0000005218</t>
  </si>
  <si>
    <t>3B618781-13F6-4A99-B81D-B762A240BC34</t>
  </si>
  <si>
    <t>Swecon Baumaschinen GmbH – NL Herford</t>
  </si>
  <si>
    <t>Auf der Helle 2</t>
  </si>
  <si>
    <t>Herford</t>
  </si>
  <si>
    <t>BIELEFELD</t>
  </si>
  <si>
    <t>OU=Swecon Baumaschinen GmbH – NL Herford,OU=Swecon Baumaschinen GmbH – HV,OU=Volvo Construction Equipment Europe GmbH,OU=Europe,OU=EMEA,OU=Enterprise,OU=VCE,OU=VeBiz2CustomArea,OU=AppPartition,O=ExtranetApps</t>
  </si>
  <si>
    <t>+49 (5221) 17491-29</t>
  </si>
  <si>
    <t>+49 (5221) 17491-0</t>
  </si>
  <si>
    <t>CE0000005214</t>
  </si>
  <si>
    <t>4ED27EA1-6B83-69CC-D30F-33710019B8D3</t>
  </si>
  <si>
    <t>Swecon Baumaschinen GmbH – NL Wilhelmshafen</t>
  </si>
  <si>
    <t>Loggerstr. 1</t>
  </si>
  <si>
    <t>Wilhelmshaven</t>
  </si>
  <si>
    <t>OU=Swecon Baumaschinen GmbH – NL Wilhelmshafen,OU=Swecon Baumaschinen GmbH – HV,OU=Volvo Construction Equipment Europe GmbH,OU=Europe,OU=EMEA,OU=Enterprise,OU=VCE,OU=VeBiz2CustomArea,OU=AppPartition,O=ExtranetApps</t>
  </si>
  <si>
    <t>04421-9839680</t>
  </si>
  <si>
    <t>CE0000001182</t>
  </si>
  <si>
    <t>F245951C-8EF7-4083-B916-7AF63BA9D4B1</t>
  </si>
  <si>
    <t>Swecon Borlange</t>
  </si>
  <si>
    <t>Godsvägen 8</t>
  </si>
  <si>
    <t>Borlange</t>
  </si>
  <si>
    <t>SE150020</t>
  </si>
  <si>
    <t>BORLANGE</t>
  </si>
  <si>
    <t>OU=Swecon Borlange,OU=Swecon Anlaggningsmaskiner AB,OU=Europe,OU=EMEA,OU=Enterprise,OU=VCE,OU=VeBiz2CustomArea,OU=AppPartition,O=ExtranetApps</t>
  </si>
  <si>
    <t>0046 (0) 243 22 17 39</t>
  </si>
  <si>
    <t>0046 (0) 243 22 17 30</t>
  </si>
  <si>
    <t>95CCE8FA-7845-4111-94CA-66647A56FCA9</t>
  </si>
  <si>
    <t>Swecon Eskilstuna</t>
  </si>
  <si>
    <t>OU=Swecon Eskilstuna,OU=Swecon Anlaggningsmaskiner AB,OU=Europe,OU=EMEA,OU=Enterprise,OU=VCE,OU=VeBiz2CustomArea,OU=AppPartition,O=ExtranetApps</t>
  </si>
  <si>
    <t>0046 (0) 16 42 95 90</t>
  </si>
  <si>
    <t>95081F45-F24F-DF91-205C-7933C9CF60BD</t>
  </si>
  <si>
    <t>Swecon Eskilstuna BR</t>
  </si>
  <si>
    <t>Nybyvägen 20</t>
  </si>
  <si>
    <t>644 31</t>
  </si>
  <si>
    <t>OU=Swecon Eskilstuna BR,OU=Swecon Anlaggningsmaskiner AB,OU=Europe,OU=EMEA,OU=Enterprise,OU=VCE,OU=VeBiz2CustomArea,OU=AppPartition,O=ExtranetApps</t>
  </si>
  <si>
    <t>010-5560000</t>
  </si>
  <si>
    <t>A25A0AED-734B-416C-39D9-54A3B499E2E8</t>
  </si>
  <si>
    <t>Swecon Eskilstuna UV</t>
  </si>
  <si>
    <t>Bolindervägen  106</t>
  </si>
  <si>
    <t>635 10</t>
  </si>
  <si>
    <t>OU=Swecon Eskilstuna UV,OU=Swecon Anlaggningsmaskiner AB,OU=Europe,OU=EMEA,OU=Enterprise,OU=VCE,OU=VeBiz2CustomArea,OU=AppPartition,O=ExtranetApps</t>
  </si>
  <si>
    <t>56A86D0C-0231-DA30-4C5C-ECBFD3648E2B</t>
  </si>
  <si>
    <t>Swecon Forsaljning Mellan</t>
  </si>
  <si>
    <t>Bolindervägen 104</t>
  </si>
  <si>
    <t>OU=Swecon Forsaljning Mellan,OU=Swecon Anlaggningsmaskiner AB,OU=Europe,OU=EMEA,OU=Enterprise,OU=VCE,OU=VeBiz2CustomArea,OU=AppPartition,O=ExtranetApps</t>
  </si>
  <si>
    <t>991171BB-53DB-2649-D1AA-7E1EF4381746</t>
  </si>
  <si>
    <t>Swecon Forsaljning Norr</t>
  </si>
  <si>
    <t>OU=Swecon Forsaljning Norr,OU=Swecon Anlaggningsmaskiner AB,OU=Europe,OU=EMEA,OU=Enterprise,OU=VCE,OU=VeBiz2CustomArea,OU=AppPartition,O=ExtranetApps</t>
  </si>
  <si>
    <t>B0B5FE06-7534-6C36-47DD-184CF1525CBE</t>
  </si>
  <si>
    <t>Swecon Forsaljning Servicemarknad</t>
  </si>
  <si>
    <t>OU=Swecon Forsaljning Servicemarknad,OU=Swecon Anlaggningsmaskiner AB,OU=Europe,OU=EMEA,OU=Enterprise,OU=VCE,OU=VeBiz2CustomArea,OU=AppPartition,O=ExtranetApps</t>
  </si>
  <si>
    <t>94C09B8C-9E29-99C8-8627-480863870972</t>
  </si>
  <si>
    <t>Swecon Forsaljning Syd</t>
  </si>
  <si>
    <t>OU=Swecon Forsaljning Syd,OU=Swecon Anlaggningsmaskiner AB,OU=Europe,OU=EMEA,OU=Enterprise,OU=VCE,OU=VeBiz2CustomArea,OU=AppPartition,O=ExtranetApps</t>
  </si>
  <si>
    <t>CE0000006371</t>
  </si>
  <si>
    <t>F87B4EFA-EB68-4279-9AA4-2A02B4B1047D</t>
  </si>
  <si>
    <t>Swecon Gallivare</t>
  </si>
  <si>
    <t>SJ-området</t>
  </si>
  <si>
    <t>Gallivare</t>
  </si>
  <si>
    <t>GALLIVARE</t>
  </si>
  <si>
    <t>OU=Swecon Gallivare,OU=Swecon Anlaggningsmaskiner AB,OU=Europe,OU=EMEA,OU=Enterprise,OU=VCE,OU=VeBiz2CustomArea,OU=AppPartition,O=ExtranetApps</t>
  </si>
  <si>
    <t>0046 (0) 970 789 56</t>
  </si>
  <si>
    <t>0046 (0) 970 789 50</t>
  </si>
  <si>
    <t>CE0000001074</t>
  </si>
  <si>
    <t>49D57E7B-372B-40FB-A6F3-02170526B2A8</t>
  </si>
  <si>
    <t>Swecon Gavle</t>
  </si>
  <si>
    <t>Utmarksvagen 10</t>
  </si>
  <si>
    <t>Gavle</t>
  </si>
  <si>
    <t>GAVLE</t>
  </si>
  <si>
    <t>OU=Swecon Gavle,OU=Swecon Anlaggningsmaskiner AB,OU=Europe,OU=EMEA,OU=Enterprise,OU=VCE,OU=VeBiz2CustomArea,OU=AppPartition,O=ExtranetApps</t>
  </si>
  <si>
    <t>0046 (0) 26 54 63 66</t>
  </si>
  <si>
    <t>0046 (0) 26 54 63 60</t>
  </si>
  <si>
    <t>CE0000006373</t>
  </si>
  <si>
    <t>B4D6F0C7-5369-4A13-B0D8-61A46BF56B5D</t>
  </si>
  <si>
    <t>Swecon Halmstad</t>
  </si>
  <si>
    <t>Gjutaregatan 12</t>
  </si>
  <si>
    <t>Halmstad</t>
  </si>
  <si>
    <t>HALMSTAD</t>
  </si>
  <si>
    <t>OU=Swecon Halmstad,OU=Swecon Anlaggningsmaskiner AB,OU=Europe,OU=EMEA,OU=Enterprise,OU=VCE,OU=VeBiz2CustomArea,OU=AppPartition,O=ExtranetApps</t>
  </si>
  <si>
    <t>0046 (0) 35 16 25 68</t>
  </si>
  <si>
    <t>0046 (0) 35 16 25 60</t>
  </si>
  <si>
    <t>CE0000002000</t>
  </si>
  <si>
    <t>8FBF7268-A640-4D36-AE0A-208727332D7C</t>
  </si>
  <si>
    <t>Swecon Jonkoping</t>
  </si>
  <si>
    <t>Fordonsvägen 1</t>
  </si>
  <si>
    <t>Jonkoping</t>
  </si>
  <si>
    <t>JONKOPING</t>
  </si>
  <si>
    <t>OU=Swecon Jonkoping,OU=Swecon Anlaggningsmaskiner AB,OU=Europe,OU=EMEA,OU=Enterprise,OU=VCE,OU=VeBiz2CustomArea,OU=AppPartition,O=ExtranetApps</t>
  </si>
  <si>
    <t>0046 (0) 36 30 51 38</t>
  </si>
  <si>
    <t>0046 (0) 36 30 51 30</t>
  </si>
  <si>
    <t>CE0000001072</t>
  </si>
  <si>
    <t>6EFECAB4-9282-4D0E-A5DD-650753DDB452</t>
  </si>
  <si>
    <t>Swecon Karlstad</t>
  </si>
  <si>
    <t>Alsters Herrgårdsväg 1</t>
  </si>
  <si>
    <t>Karlstad</t>
  </si>
  <si>
    <t>KARLSTAD</t>
  </si>
  <si>
    <t>OU=Swecon Karlstad,OU=Swecon Anlaggningsmaskiner AB,OU=Europe,OU=EMEA,OU=Enterprise,OU=VCE,OU=VeBiz2CustomArea,OU=AppPartition,O=ExtranetApps</t>
  </si>
  <si>
    <t>0046 (0) 54 67 19 68</t>
  </si>
  <si>
    <t>0046 (0) 54 67 19 60</t>
  </si>
  <si>
    <t>CE0000002001</t>
  </si>
  <si>
    <t>234FCABE-EB48-928E-08A1-71837C07452F</t>
  </si>
  <si>
    <t>Swecon Kiruna</t>
  </si>
  <si>
    <t>Forvägen 29</t>
  </si>
  <si>
    <t>OU=Swecon Kiruna,OU=Swecon Anlaggningsmaskiner AB,OU=Europe,OU=EMEA,OU=Enterprise,OU=VCE,OU=VeBiz2CustomArea,OU=AppPartition,O=ExtranetApps</t>
  </si>
  <si>
    <t>0046 (0) 980 654 85</t>
  </si>
  <si>
    <t>0046 (0) 980 654 80</t>
  </si>
  <si>
    <t>CE0000006377</t>
  </si>
  <si>
    <t>A20266EC-CE5E-4FF2-96C9-30651D441B75</t>
  </si>
  <si>
    <t>Swecon Linkoping</t>
  </si>
  <si>
    <t>Box 1071</t>
  </si>
  <si>
    <t>Linkoping</t>
  </si>
  <si>
    <t>LINKOPING</t>
  </si>
  <si>
    <t>OU=Swecon Linkoping,OU=Swecon Anlaggningsmaskiner AB,OU=Europe,OU=EMEA,OU=Enterprise,OU=VCE,OU=VeBiz2CustomArea,OU=AppPartition,O=ExtranetApps</t>
  </si>
  <si>
    <t>0046 (0) 13 37 58 58</t>
  </si>
  <si>
    <t>0046 (0) 13 37 58 50</t>
  </si>
  <si>
    <t>CE0000006379</t>
  </si>
  <si>
    <t>532EB89D-E0D6-4F04-97E9-9F590EDDA068</t>
  </si>
  <si>
    <t>Swecon Lulea</t>
  </si>
  <si>
    <t>Industrivägen 3</t>
  </si>
  <si>
    <t>Lulea</t>
  </si>
  <si>
    <t>LULEA</t>
  </si>
  <si>
    <t>OU=Swecon Lulea,OU=Swecon Anlaggningsmaskiner AB,OU=Europe,OU=EMEA,OU=Enterprise,OU=VCE,OU=VeBiz2CustomArea,OU=AppPartition,O=ExtranetApps</t>
  </si>
  <si>
    <t>0046 (0) 920 23 74 39</t>
  </si>
  <si>
    <t>0046 (0) 920 23 74 30</t>
  </si>
  <si>
    <t>CE0000006381</t>
  </si>
  <si>
    <t>C13EDB6C-D75B-4DE7-8970-1333E33090E1</t>
  </si>
  <si>
    <t>Swecon Molndal</t>
  </si>
  <si>
    <t>Kraketorpsgatan 14</t>
  </si>
  <si>
    <t>Molndal</t>
  </si>
  <si>
    <t>MOLNDAL</t>
  </si>
  <si>
    <t>OU=Swecon Molndal,OU=Swecon Anlaggningsmaskiner AB,OU=Europe,OU=EMEA,OU=Enterprise,OU=VCE,OU=VeBiz2CustomArea,OU=AppPartition,O=ExtranetApps</t>
  </si>
  <si>
    <t>46 31 746 52 30</t>
  </si>
  <si>
    <t>CE0000001185</t>
  </si>
  <si>
    <t>D2614884-657F-49C9-8829-972BF4DE2FBC</t>
  </si>
  <si>
    <t>Swecon Orebro</t>
  </si>
  <si>
    <t>HjÃ¤lmarvÃ¤gen 85</t>
  </si>
  <si>
    <t>OREBRO</t>
  </si>
  <si>
    <t>OU=Swecon Orebro,OU=Swecon Anlaggningsmaskiner AB,OU=Europe,OU=EMEA,OU=Enterprise,OU=VCE,OU=VeBiz2CustomArea,OU=AppPartition,O=ExtranetApps</t>
  </si>
  <si>
    <t>0046 (0) 19 32 53 58</t>
  </si>
  <si>
    <t>0046 (0) 19 32 53 50</t>
  </si>
  <si>
    <t>CE0000000278</t>
  </si>
  <si>
    <t>6D0D688C-1C93-45AE-AE9B-02AF1671B562</t>
  </si>
  <si>
    <t>Swecon SIA - Latvia</t>
  </si>
  <si>
    <t>OU=Swecon SIA - Latvia,OU=Europe,OU=EMEA,OU=Enterprise,OU=VCE,OU=VeBiz2CustomArea,OU=AppPartition,O=ExtranetApps</t>
  </si>
  <si>
    <t>CE0000006383</t>
  </si>
  <si>
    <t>08437DE2-FC6A-42C8-85BE-8D64C978C33E</t>
  </si>
  <si>
    <t>Swecon Skelleftea</t>
  </si>
  <si>
    <t>IndustrivÃ¤gen 40</t>
  </si>
  <si>
    <t>Skelleftea</t>
  </si>
  <si>
    <t>SKELLEFTEA</t>
  </si>
  <si>
    <t>OU=Swecon Skelleftea,OU=Swecon Anlaggningsmaskiner AB,OU=Europe,OU=EMEA,OU=Enterprise,OU=VCE,OU=VeBiz2CustomArea,OU=AppPartition,O=ExtranetApps</t>
  </si>
  <si>
    <t>0046 (0) 910 70 26 28</t>
  </si>
  <si>
    <t>0046 (0) 910 70 26 20</t>
  </si>
  <si>
    <t>CE0000002002</t>
  </si>
  <si>
    <t>5B7CB129-0C14-4990-827F-4E48CC5F9886</t>
  </si>
  <si>
    <t>Swecon Skovde</t>
  </si>
  <si>
    <t>Mariestadsvägen 102</t>
  </si>
  <si>
    <t>Skovde</t>
  </si>
  <si>
    <t>SKOVDE</t>
  </si>
  <si>
    <t>OU=Swecon Skovde,OU=Swecon Anlaggningsmaskiner AB,OU=Europe,OU=EMEA,OU=Enterprise,OU=VCE,OU=VeBiz2CustomArea,OU=AppPartition,O=ExtranetApps</t>
  </si>
  <si>
    <t>0046 (0) 500 47 69 68</t>
  </si>
  <si>
    <t>0046 (0) 500 47 69 60</t>
  </si>
  <si>
    <t>CE0000001186</t>
  </si>
  <si>
    <t>42574B57-EC93-43A6-8564-83348B1D3172</t>
  </si>
  <si>
    <t>Swecon Sodertalje</t>
  </si>
  <si>
    <t>JÃ¤rnagatan 53</t>
  </si>
  <si>
    <t>Sodertalje</t>
  </si>
  <si>
    <t>SODERTALJE</t>
  </si>
  <si>
    <t>OU=Swecon Sodertalje,OU=Swecon Anlaggningsmaskiner AB,OU=Europe,OU=EMEA,OU=Enterprise,OU=VCE,OU=VeBiz2CustomArea,OU=AppPartition,O=ExtranetApps</t>
  </si>
  <si>
    <t>0046 (0) 8 553 870 88</t>
  </si>
  <si>
    <t>0046 (0) 8 553 870 80</t>
  </si>
  <si>
    <t>CE0000002003</t>
  </si>
  <si>
    <t>0E94C89B-F494-4B57-A561-0865A73780FA</t>
  </si>
  <si>
    <t>Swecon Staffanstorp</t>
  </si>
  <si>
    <t>MaskinvÃ¤gen</t>
  </si>
  <si>
    <t>Staffanstorp</t>
  </si>
  <si>
    <t>STAFFANSTORP</t>
  </si>
  <si>
    <t>OU=Swecon Staffanstorp,OU=Swecon Anlaggningsmaskiner AB,OU=Europe,OU=EMEA,OU=Enterprise,OU=VCE,OU=VeBiz2CustomArea,OU=AppPartition,O=ExtranetApps</t>
  </si>
  <si>
    <t>0046 (0) 46 23 48 36</t>
  </si>
  <si>
    <t>0046 (0) 46 23 48 30</t>
  </si>
  <si>
    <t>CE0000002117</t>
  </si>
  <si>
    <t>112885AF-123A-4613-9EEB-FF3617FCA041</t>
  </si>
  <si>
    <t>Swecon Stockholm</t>
  </si>
  <si>
    <t>Avestagatan 56</t>
  </si>
  <si>
    <t>163 53</t>
  </si>
  <si>
    <t>Spanga</t>
  </si>
  <si>
    <t>SPANGA</t>
  </si>
  <si>
    <t>OU=Swecon Stockholm,OU=Swecon Anlaggningsmaskiner AB,OU=Europe,OU=EMEA,OU=Enterprise,OU=VCE,OU=VeBiz2CustomArea,OU=AppPartition,O=ExtranetApps</t>
  </si>
  <si>
    <t>0046 (0) 8 620 34 64</t>
  </si>
  <si>
    <t>0046 (0) 8 620 34 60</t>
  </si>
  <si>
    <t>CE0000006386</t>
  </si>
  <si>
    <t>F6C43895-FA63-4F2B-83DF-14211F743A67</t>
  </si>
  <si>
    <t>Swecon Sundsvall</t>
  </si>
  <si>
    <t>Arbetsledarvagen 14</t>
  </si>
  <si>
    <t>SUNDSVALL</t>
  </si>
  <si>
    <t>OU=Swecon Sundsvall,OU=Swecon Anlaggningsmaskiner AB,OU=Europe,OU=EMEA,OU=Enterprise,OU=VCE,OU=VeBiz2CustomArea,OU=AppPartition,O=ExtranetApps</t>
  </si>
  <si>
    <t>0046 (0) 60 52 49 58</t>
  </si>
  <si>
    <t>0046 (0) 60 52 49 50</t>
  </si>
  <si>
    <t>CE0000001493</t>
  </si>
  <si>
    <t>7E72212F-1804-4258-B82C-FA73391B64A8</t>
  </si>
  <si>
    <t>Swecon UAB - Lithuania</t>
  </si>
  <si>
    <t>LT</t>
  </si>
  <si>
    <t>Lithuania</t>
  </si>
  <si>
    <t>Geliu g 2b, Avizieniai</t>
  </si>
  <si>
    <t>LT-14184</t>
  </si>
  <si>
    <t>Vilnius district</t>
  </si>
  <si>
    <t xml:space="preserve">LT418012    </t>
  </si>
  <si>
    <t>VILNIUS</t>
  </si>
  <si>
    <t>OU=Swecon UAB - Lithuania,OU=Europe,OU=EMEA,OU=Enterprise,OU=VCE,OU=VeBiz2CustomArea,OU=AppPartition,O=ExtranetApps</t>
  </si>
  <si>
    <t>00370 5 215 55 36</t>
  </si>
  <si>
    <t>swecon@swecon.lt</t>
  </si>
  <si>
    <t>00370 5 232 63 22</t>
  </si>
  <si>
    <t>CE0000006388</t>
  </si>
  <si>
    <t>DE04DB45-68FF-4F0D-A04B-60FC1416F8AA</t>
  </si>
  <si>
    <t>Swecon Umea</t>
  </si>
  <si>
    <t>Industrivagen 6</t>
  </si>
  <si>
    <t>UMEA</t>
  </si>
  <si>
    <t>OU=Swecon Umea,OU=Swecon Anlaggningsmaskiner AB,OU=Europe,OU=EMEA,OU=Enterprise,OU=VCE,OU=VeBiz2CustomArea,OU=AppPartition,O=ExtranetApps</t>
  </si>
  <si>
    <t>0046 (0) 90 71 23 55</t>
  </si>
  <si>
    <t>0046 (0) 90 71 23 53</t>
  </si>
  <si>
    <t>CE0000001183</t>
  </si>
  <si>
    <t>61DBEB6B-2E10-48E9-B493-95248D3982BE</t>
  </si>
  <si>
    <t>Swecon Uppsala</t>
  </si>
  <si>
    <t>Box 824</t>
  </si>
  <si>
    <t>Uppsala</t>
  </si>
  <si>
    <t>UPPSALA</t>
  </si>
  <si>
    <t>OU=Swecon Uppsala,OU=Swecon Anlaggningsmaskiner AB,OU=Europe,OU=EMEA,OU=Enterprise,OU=VCE,OU=VeBiz2CustomArea,OU=AppPartition,O=ExtranetApps</t>
  </si>
  <si>
    <t>0046 (0) 18 66 18 40</t>
  </si>
  <si>
    <t>0046 (0) 18 66 18 30</t>
  </si>
  <si>
    <t>CE0000001184</t>
  </si>
  <si>
    <t>3A8D88A0-28CE-4587-8A18-E3CC5CEE1EED</t>
  </si>
  <si>
    <t>Swecon Västerås</t>
  </si>
  <si>
    <t>Kungsängsgatan 7</t>
  </si>
  <si>
    <t>Västerås</t>
  </si>
  <si>
    <t>VASTERAS</t>
  </si>
  <si>
    <t>OU=Swecon Västerås,OU=Swecon Anlaggningsmaskiner AB,OU=Europe,OU=EMEA,OU=Enterprise,OU=VCE,OU=VeBiz2CustomArea,OU=AppPartition,O=ExtranetApps</t>
  </si>
  <si>
    <t>0046 (0) 21 10 54 37</t>
  </si>
  <si>
    <t>0046 (0) 21 10 54 30</t>
  </si>
  <si>
    <t>CE0000001181</t>
  </si>
  <si>
    <t>CC80FC51-4839-4556-BCC9-40A1E0EC2DB7</t>
  </si>
  <si>
    <t>Swecon Vaxjo</t>
  </si>
  <si>
    <t>LantmannavÃ¤gen</t>
  </si>
  <si>
    <t>Vaxjo</t>
  </si>
  <si>
    <t>VAXJO</t>
  </si>
  <si>
    <t>OU=Swecon Vaxjo,OU=Swecon Anlaggningsmaskiner AB,OU=Europe,OU=EMEA,OU=Enterprise,OU=VCE,OU=VeBiz2CustomArea,OU=AppPartition,O=ExtranetApps</t>
  </si>
  <si>
    <t>0046 (0) 470 72 65 88</t>
  </si>
  <si>
    <t>0046 (0) 470 72 65 80</t>
  </si>
  <si>
    <t>A488E3A6-63C8-4A7E-A67D-EB26CAC707FB</t>
  </si>
  <si>
    <t>Swedint</t>
  </si>
  <si>
    <t>Box 635</t>
  </si>
  <si>
    <t>151 27</t>
  </si>
  <si>
    <t>SWEDINT</t>
  </si>
  <si>
    <t>OU=Swedint,OU=Swecon Anlaggningsmaskiner AB,OU=Europe,OU=EMEA,OU=Enterprise,OU=VCE,OU=VeBiz2CustomArea,OU=AppPartition,O=ExtranetApps</t>
  </si>
  <si>
    <t>1CEB186A-4E09-4433-B03B-E83A93410A1B</t>
  </si>
  <si>
    <t>Swelog - Lindesberg</t>
  </si>
  <si>
    <t>Stafettgatan 2</t>
  </si>
  <si>
    <t>711 34</t>
  </si>
  <si>
    <t>Lindesberg</t>
  </si>
  <si>
    <t>LINDESBERG</t>
  </si>
  <si>
    <t>Swelog - Lindesberg-DROPPING POINT</t>
  </si>
  <si>
    <t>OU=Swelog - Lindesberg,OU=Swecon Anlaggningsmaskiner AB,OU=Europe,OU=EMEA,OU=Enterprise,OU=VCE,OU=VeBiz2CustomArea,OU=AppPartition,O=ExtranetApps</t>
  </si>
  <si>
    <t>248A3B45-CFCE-47EB-9E46-4948E0D6A5BA</t>
  </si>
  <si>
    <t>Swelog - Lycksele</t>
  </si>
  <si>
    <t>Box 83</t>
  </si>
  <si>
    <t>921 22</t>
  </si>
  <si>
    <t>Lycksele</t>
  </si>
  <si>
    <t>LYCKSELE</t>
  </si>
  <si>
    <t>Hossab Hydraulik och Skogsmaskinservice AB</t>
  </si>
  <si>
    <t>OU=Swelog - Lycksele,OU=Swecon Anlaggningsmaskiner AB,OU=Europe,OU=EMEA,OU=Enterprise,OU=VCE,OU=VeBiz2CustomArea,OU=AppPartition,O=ExtranetApps</t>
  </si>
  <si>
    <t>0FF82EA3-CAAC-4E34-BE4A-04C30D6EADE7</t>
  </si>
  <si>
    <t>Swelog - Torsby</t>
  </si>
  <si>
    <t>Box 185</t>
  </si>
  <si>
    <t>Torsby</t>
  </si>
  <si>
    <t>TORSBY</t>
  </si>
  <si>
    <t>OU=Swelog - Torsby,OU=Swecon Karlstad,OU=Swecon Anlaggningsmaskiner AB,OU=Europe,OU=EMEA,OU=Enterprise,OU=VCE,OU=VeBiz2CustomArea,OU=AppPartition,O=ExtranetApps</t>
  </si>
  <si>
    <t>936F0AE1-212C-4EC8-83F0-1BB8F79B0286</t>
  </si>
  <si>
    <t>Swelog Ljusdal</t>
  </si>
  <si>
    <t>Norrkämstaleden 18:1</t>
  </si>
  <si>
    <t>Ljusdal</t>
  </si>
  <si>
    <t>LJUSDAL</t>
  </si>
  <si>
    <t>Ljusdals Maskinservice AB</t>
  </si>
  <si>
    <t>OU=Swelog Ljusdal,OU=Swecon Anlaggningsmaskiner AB,OU=Europe,OU=EMEA,OU=Enterprise,OU=VCE,OU=VeBiz2CustomArea,OU=AppPartition,O=ExtranetApps</t>
  </si>
  <si>
    <t>0046 (0) 651 76 60 80</t>
  </si>
  <si>
    <t>9E813C5C-4166-45B6-8F69-4ABEDEDBB304</t>
  </si>
  <si>
    <t>Swelog Mora</t>
  </si>
  <si>
    <t>Noret</t>
  </si>
  <si>
    <t>792 02</t>
  </si>
  <si>
    <t>Mora</t>
  </si>
  <si>
    <t>MORA</t>
  </si>
  <si>
    <t>Swecon AB</t>
  </si>
  <si>
    <t>OU=Swelog Mora,OU=Swecon Borlange,OU=Swecon Anlaggningsmaskiner AB,OU=Europe,OU=EMEA,OU=Enterprise,OU=VCE,OU=VeBiz2CustomArea,OU=AppPartition,O=ExtranetApps</t>
  </si>
  <si>
    <t>0046(0) 250 238 83</t>
  </si>
  <si>
    <t>0046(0) 250 238 81</t>
  </si>
  <si>
    <t>23590E6C-814D-4CCA-8033-4075CE53B87F</t>
  </si>
  <si>
    <t>Swelog Skogsmask - Kisa</t>
  </si>
  <si>
    <t>Box 94</t>
  </si>
  <si>
    <t>590 40</t>
  </si>
  <si>
    <t>Kisa</t>
  </si>
  <si>
    <t>KISA</t>
  </si>
  <si>
    <t>OU=Swelog Skogsmask - Kisa,OU=Swecon Linkoping,OU=Swecon Anlaggningsmaskiner AB,OU=Europe,OU=EMEA,OU=Enterprise,OU=VCE,OU=VeBiz2CustomArea,OU=AppPartition,O=ExtranetApps</t>
  </si>
  <si>
    <t>3CDF7198-E5DA-4E5C-96B5-A6C60486D9AD</t>
  </si>
  <si>
    <t>Swelog Skogsmask - Overkalix</t>
  </si>
  <si>
    <t>Bagarvägen 16</t>
  </si>
  <si>
    <t>Overkalix</t>
  </si>
  <si>
    <t>OVERKALIX</t>
  </si>
  <si>
    <t>OU=Swelog Skogsmask - Overkalix,OU=Swecon Lulea,OU=Swecon Anlaggningsmaskiner AB,OU=Europe,OU=EMEA,OU=Enterprise,OU=VCE,OU=VeBiz2CustomArea,OU=AppPartition,O=ExtranetApps</t>
  </si>
  <si>
    <t>6F05E64E-12B6-4E7A-BF8A-E2B3F17B4613</t>
  </si>
  <si>
    <t>Swelog Sveg</t>
  </si>
  <si>
    <t>Nilsvallen</t>
  </si>
  <si>
    <t>Sveg</t>
  </si>
  <si>
    <t>SVEG</t>
  </si>
  <si>
    <t>OU=Swelog Sveg,OU=Swecon Anlaggningsmaskiner AB,OU=Europe,OU=EMEA,OU=Enterprise,OU=VCE,OU=VeBiz2CustomArea,OU=AppPartition,O=ExtranetApps</t>
  </si>
  <si>
    <t>CE0000001312</t>
  </si>
  <si>
    <t>2613A159-2770-70F0-1DB8-282F290D1A09</t>
  </si>
  <si>
    <t>Sylvester AS</t>
  </si>
  <si>
    <t>Profilvej 20</t>
  </si>
  <si>
    <t>Kolding</t>
  </si>
  <si>
    <t>OU=Sylvester AS,OU=Volvo Entreprenormaskiner A S,OU=Europe,OU=EMEA,OU=Enterprise,OU=VCE,OU=VeBiz2CustomArea,OU=AppPartition,O=ExtranetApps</t>
  </si>
  <si>
    <t>mail@sylvester-as.dk</t>
  </si>
  <si>
    <t>+4572 300 432</t>
  </si>
  <si>
    <t>https://www.sylvester-as.dk/</t>
  </si>
  <si>
    <t>1681D56C-30A6-A89B-6204-2B75D81FBFDF</t>
  </si>
  <si>
    <t>OU=Syria,OU=Middle East,OU=Int AB,OU=EMEA,OU=Enterprise,OU=VCE,OU=VeBiz2CustomArea,OU=AppPartition,O=ExtranetApps</t>
  </si>
  <si>
    <t>CE0000001302</t>
  </si>
  <si>
    <t>A3E6B389-A7C0-194D-E39F-5CCF80026772</t>
  </si>
  <si>
    <t>T&amp;C Machinery and Parts Joint Stock Company</t>
  </si>
  <si>
    <t>4th floor, L4 building, 14 Thuy Khue</t>
  </si>
  <si>
    <t>Articulated Haulers|Backhoe Loaders|Crawler Excavators|Wheel Loaders|Wheeled Excavators</t>
  </si>
  <si>
    <t>OU=T&amp;C Machinery and Parts Joint Stock Company,OU=Volvo East Asia Pte Ltd,OU=APAC,OU=Enterprise,OU=VCE,OU=VeBiz2CustomArea,OU=AppPartition,O=ExtranetApps</t>
  </si>
  <si>
    <t>78423C2E-188B-B202-221A-3DC5F438F824</t>
  </si>
  <si>
    <t>T&amp;C shpk</t>
  </si>
  <si>
    <t>Albania</t>
  </si>
  <si>
    <t>Hasan</t>
  </si>
  <si>
    <t>Fushë Krujë</t>
  </si>
  <si>
    <t>AL900002</t>
  </si>
  <si>
    <t>OU=T&amp;C shpk,OU=EMEA - INACTIVE COMPANIES,OU=EMEA,OU=Enterprise,OU=VCE,OU=VeBiz2CustomArea,OU=AppPartition,O=ExtranetApps</t>
  </si>
  <si>
    <t>info@t-c.al</t>
  </si>
  <si>
    <t>+355 69 20 41202</t>
  </si>
  <si>
    <t>AFCFE56E-B069-36C4-A283-121F7AB46D58</t>
  </si>
  <si>
    <t>Taesung Moolsan</t>
  </si>
  <si>
    <t>67-51, Moonchang-Dong, Jung-Ku, Daejun, KOREA</t>
  </si>
  <si>
    <t>KR900045</t>
  </si>
  <si>
    <t>OU=Taesung Moolsan,OU=Hub Korea Parts,OU=HUB KOREA,OU=Volvo Construction Equipment Korea Ltd,OU=APAC,OU=Enterprise,OU=VCE,OU=VeBiz2CustomArea,OU=AppPartition,O=ExtranetApps</t>
  </si>
  <si>
    <t>8242271-9368</t>
  </si>
  <si>
    <t>volvogo@hanmail.net</t>
  </si>
  <si>
    <t>B769212D-B3E2-90FC-5D9E-2B20475E1FD7</t>
  </si>
  <si>
    <t>Taewun Sangsa</t>
  </si>
  <si>
    <t>207-4, SAJIK 1-DONG, CHUNGJU, CHUNGBUK, KOREA</t>
  </si>
  <si>
    <t>361-101</t>
  </si>
  <si>
    <t>OU=Taewun Sangsa,OU=Hub Korea Parts,OU=HUB KOREA,OU=Volvo Construction Equipment Korea Ltd,OU=APAC,OU=Enterprise,OU=VCE,OU=VeBiz2CustomArea,OU=AppPartition,O=ExtranetApps</t>
  </si>
  <si>
    <t>volvo2535@hanmail.net</t>
  </si>
  <si>
    <t>+82 43 262 0074</t>
  </si>
  <si>
    <t>BBC6FC67-49BC-4A83-8877-CFE8B40BAC23</t>
  </si>
  <si>
    <t>Talleres Fidalgo - Sobradelo</t>
  </si>
  <si>
    <t>Ctra. General s/n</t>
  </si>
  <si>
    <t>Sobradelo (Orense)</t>
  </si>
  <si>
    <t>ES900025</t>
  </si>
  <si>
    <t>ORENSE</t>
  </si>
  <si>
    <t>Orense - Talleres Fidalgo (Servicios)</t>
  </si>
  <si>
    <t>OU=Talleres Fidalgo - Sobradelo,OU=Exmain S A,OU=ASCENDUM MAQUINARIA SAU,OU=Europe,OU=EMEA,OU=Enterprise,OU=VCE,OU=VeBiz2CustomArea,OU=AppPartition,O=ExtranetApps</t>
  </si>
  <si>
    <t>0034 (0) 988 33 52 27</t>
  </si>
  <si>
    <t>0034 (0) 988 33 50 59</t>
  </si>
  <si>
    <t>0B79F572-A95B-4355-9363-2A21E0D71C52</t>
  </si>
  <si>
    <t>Talleres J Rosado - Huelva</t>
  </si>
  <si>
    <t>Poligono Industrial San Jorge</t>
  </si>
  <si>
    <t>Palos de la Frontera (Huelva)</t>
  </si>
  <si>
    <t>ES900026</t>
  </si>
  <si>
    <t>HUELVA</t>
  </si>
  <si>
    <t>OU=Talleres J Rosado - Huelva,OU=ASCENDUM MAQUINARIA SAU - Granada,OU=ASCENDUM MAQUINARIA SAU,OU=Europe,OU=EMEA,OU=Enterprise,OU=VCE,OU=VeBiz2CustomArea,OU=AppPartition,O=ExtranetApps</t>
  </si>
  <si>
    <t>0034 (0) 959 35 13 69</t>
  </si>
  <si>
    <t>0034 (0) 959 35 07 44</t>
  </si>
  <si>
    <t>F7D95ADA-555A-45D2-AA5A-E3B068DEF14D</t>
  </si>
  <si>
    <t>Talleres Maqui-Diesel</t>
  </si>
  <si>
    <t>Valle, 57</t>
  </si>
  <si>
    <t>Baeza (Jaen)</t>
  </si>
  <si>
    <t>ES900027</t>
  </si>
  <si>
    <t>JAEN</t>
  </si>
  <si>
    <t>OU=Talleres Maqui-Diesel,OU=ASCENDUM MAQUINARIA SAU,OU=Europe,OU=EMEA,OU=Enterprise,OU=VCE,OU=VeBiz2CustomArea,OU=AppPartition,O=ExtranetApps</t>
  </si>
  <si>
    <t>0034 (0) 953 74 80 61</t>
  </si>
  <si>
    <t>0034 (0) 953 74 12 61</t>
  </si>
  <si>
    <t>9D47DCEC-2947-EC11-09F9-0964D56ACDF2</t>
  </si>
  <si>
    <t>OU=Tanzania,OU=Africa,OU=Int AB,OU=EMEA,OU=Enterprise,OU=VCE,OU=VeBiz2CustomArea,OU=AppPartition,O=ExtranetApps</t>
  </si>
  <si>
    <t>CE0000000022</t>
  </si>
  <si>
    <t>EB333D79-FDCA-4E89-0CCD-05CB3C9AE38D</t>
  </si>
  <si>
    <t>TCIM SDN BHD</t>
  </si>
  <si>
    <t>MY</t>
  </si>
  <si>
    <t>Malaysia</t>
  </si>
  <si>
    <t>9,JALAN DELIMA 1/1,SUBANG HI-TECH INDUSTRIAL PARK</t>
  </si>
  <si>
    <t>SHAH ALAM</t>
  </si>
  <si>
    <t>ABG Pavers|Large Asphalt Compactors|Large Soil Compactors|Small Asphalt Compactors|Small Soil Compactors|Wheeled Excavators</t>
  </si>
  <si>
    <t>OU=TCIM SDN BHD,OU=Volvo East Asia Pte Ltd,OU=APAC,OU=Enterprise,OU=VCE,OU=VeBiz2CustomArea,OU=AppPartition,O=ExtranetApps</t>
  </si>
  <si>
    <t>60 3 56364796</t>
  </si>
  <si>
    <t>60 3 56364786</t>
  </si>
  <si>
    <t>56940AC6-A9F6-6344-BE76-4DB1CD95AFDD</t>
  </si>
  <si>
    <t>Technical Support</t>
  </si>
  <si>
    <t>OU=Technical Support,OU=Product Support,OU=Global Organization,OU=Enterprise,OU=VCE,OU=VeBiz2CustomArea,OU=AppPartition,O=ExtranetApps</t>
  </si>
  <si>
    <t>554153D0-9FB1-3B59-3210-69EF498233BC</t>
  </si>
  <si>
    <t>Technical Support Articulated Haulers</t>
  </si>
  <si>
    <t>OU=Technical Support Articulated Haulers,OU=Technical Support,OU=Product Support,OU=Global Organization,OU=Enterprise,OU=VCE,OU=VeBiz2CustomArea,OU=AppPartition,O=ExtranetApps</t>
  </si>
  <si>
    <t>2C1D25B6-FD1B-8578-7A7A-C0CCD5528525</t>
  </si>
  <si>
    <t>Technical Support BHL WHEXC CWL CEX 5t</t>
  </si>
  <si>
    <t>OU=Technical Support BHL WHEXC CWL CEX 5t,OU=Technical Support,OU=Product Support,OU=Global Organization,OU=Enterprise,OU=VCE,OU=VeBiz2CustomArea,OU=AppPartition,O=ExtranetApps</t>
  </si>
  <si>
    <t>0E7F2CC7-5B5E-53B2-B59A-33037E3016EE</t>
  </si>
  <si>
    <t>Technical Support CEXC CEX 5t</t>
  </si>
  <si>
    <t>OU=Technical Support CEXC CEX 5t,OU=Technical Support,OU=Product Support,OU=Global Organization,OU=Enterprise,OU=VCE,OU=VeBiz2CustomArea,OU=AppPartition,O=ExtranetApps</t>
  </si>
  <si>
    <t>D4175587-FB32-C9B1-92DF-5ED47091C8AE</t>
  </si>
  <si>
    <t>Technical Support GRD PAV COM SSL</t>
  </si>
  <si>
    <t>OU=Technical Support GRD PAV COM SSL,OU=Technical Support,OU=Product Support,OU=Global Organization,OU=Enterprise,OU=VCE,OU=VeBiz2CustomArea,OU=AppPartition,O=ExtranetApps</t>
  </si>
  <si>
    <t>15EE708D-3A8E-C145-26CD-794C7AAEF9BE</t>
  </si>
  <si>
    <t>Technical Support PAV COM SCR MET</t>
  </si>
  <si>
    <t>OU=Technical Support PAV COM SCR MET,OU=Technical Support,OU=Product Support,OU=Global Organization,OU=Enterprise,OU=VCE,OU=VeBiz2CustomArea,OU=AppPartition,O=ExtranetApps</t>
  </si>
  <si>
    <t>2A5608C9-02E5-0E3D-FEF3-E814C2131FD7</t>
  </si>
  <si>
    <t>Technical Support Software Systems and Soft Tools</t>
  </si>
  <si>
    <t>OU=Technical Support Software Systems and Soft Tools,OU=Technical Support,OU=Product Support,OU=Global Organization,OU=Enterprise,OU=VCE,OU=VeBiz2CustomArea,OU=AppPartition,O=ExtranetApps</t>
  </si>
  <si>
    <t>24AF9D05-55D5-F263-806A-4CD48FE1DF5C</t>
  </si>
  <si>
    <t>Technical Support Wheel Loaders</t>
  </si>
  <si>
    <t>OU=Technical Support Wheel Loaders,OU=Technical Support,OU=Product Support,OU=Global Organization,OU=Enterprise,OU=VCE,OU=VeBiz2CustomArea,OU=AppPartition,O=ExtranetApps</t>
  </si>
  <si>
    <t>CD1F617B-8DE1-E89E-247D-6F319F40B7AB</t>
  </si>
  <si>
    <t>TECMA SERVICE S.r.l - Solo Assistenza</t>
  </si>
  <si>
    <t>Via per Salvatronda, 21</t>
  </si>
  <si>
    <t>Castelfranco Veneto</t>
  </si>
  <si>
    <t>OU=TECMA SERVICE S.r.l - Solo Assistenza,OU=VOLVO CE ITALIA S.p.A.,OU=Europe,OU=EMEA,OU=Enterprise,OU=VCE,OU=VeBiz2CustomArea,OU=AppPartition,O=ExtranetApps</t>
  </si>
  <si>
    <t>0471/884813</t>
  </si>
  <si>
    <t>info@tecmaservice.com</t>
  </si>
  <si>
    <t>0471/884322</t>
  </si>
  <si>
    <t>5EED912A-3147-052A-AAEB-C82DBA5DD88E</t>
  </si>
  <si>
    <t>TECMA SERVICE S.r.l.</t>
  </si>
  <si>
    <t>Via Nazionale 134</t>
  </si>
  <si>
    <t>Salorno</t>
  </si>
  <si>
    <t>IT900041</t>
  </si>
  <si>
    <t>ABG Pavers|Articulated Haulers|Backhoe Loaders|Compact Equipment|Compact Excavators|Compact Wheel Loaders|Crawler Excavators|Large Asphalt Compactors|Large Soil Compactors|Motor Graders|Wheel Loaders|Wheeled Excavators</t>
  </si>
  <si>
    <t>TECMA SERVICE</t>
  </si>
  <si>
    <t>OU=TECMA SERVICE S.r.l.,OU=VOLVO CE ITALIA S.p.A.,OU=Europe,OU=EMEA,OU=Enterprise,OU=VCE,OU=VeBiz2CustomArea,OU=AppPartition,O=ExtranetApps</t>
  </si>
  <si>
    <t>0471 884813</t>
  </si>
  <si>
    <t>0471 884322</t>
  </si>
  <si>
    <t>1EC58706-65AF-95A8-EBBD-CBA93C1DB3A3</t>
  </si>
  <si>
    <t>Tecnodiesel SRL</t>
  </si>
  <si>
    <t>Felix San Martin, 1764</t>
  </si>
  <si>
    <t>-38.958.581</t>
  </si>
  <si>
    <t>-68.034.525</t>
  </si>
  <si>
    <t>OU=Tecnodiesel SRL,OU=Escandinavia Del Plata SA,OU=Latin America,OU=Enterprise,OU=VCE,OU=VeBiz2CustomArea,OU=AppPartition,O=ExtranetApps</t>
  </si>
  <si>
    <t>0264 424 1202</t>
  </si>
  <si>
    <t>54 264 428 0368</t>
  </si>
  <si>
    <t>CE0000000969</t>
  </si>
  <si>
    <t>9A9CACDE-31F6-457A-9EDB-C294D0307316</t>
  </si>
  <si>
    <t>Tecnoeste Maquinas e Equipamentos Ltda</t>
  </si>
  <si>
    <t>Rodovia BR 163, nr 5464 - Jardim Monumento</t>
  </si>
  <si>
    <t>79072-094</t>
  </si>
  <si>
    <t>Campo Grande</t>
  </si>
  <si>
    <t>BR009301</t>
  </si>
  <si>
    <t>marcelo@tecnoeste.com.br</t>
  </si>
  <si>
    <t>OU=Tecnoeste Maquinas e Equipamentos Ltda,OU=Latin America,OU=Enterprise,OU=VCE,OU=VeBiz2CustomArea,OU=AppPartition,O=ExtranetApps</t>
  </si>
  <si>
    <t>55 67 3041-2687</t>
  </si>
  <si>
    <t>tecnoeste@tecnoeste.com.br</t>
  </si>
  <si>
    <t>55 67 3041-2688</t>
  </si>
  <si>
    <t>https://www.volvoce.com/brasil/pt-br/tecnoeste/</t>
  </si>
  <si>
    <t>A4EF110E-3FED-7A20-9BED-535346B35D2E</t>
  </si>
  <si>
    <t>Tecnoeste Maquinas e Equipamentos Ltda - Campo Grande</t>
  </si>
  <si>
    <t>AV. GURY MARQUES, 5526 - Jardim Monumento</t>
  </si>
  <si>
    <t>79071-390</t>
  </si>
  <si>
    <t>OU=Tecnoeste Maquinas e Equipamentos Ltda - Campo Grande,OU=Tecnoeste Maquinas e Equipamentos Ltda,OU=Latin America,OU=Enterprise,OU=VCE,OU=VeBiz2CustomArea,OU=AppPartition,O=ExtranetApps</t>
  </si>
  <si>
    <t>CE0000001573</t>
  </si>
  <si>
    <t>45766719-A268-419E-B1DF-2774ABF0D431</t>
  </si>
  <si>
    <t>Tecnoeste Maquinas e Equipamentos Ltda - Cuiaba</t>
  </si>
  <si>
    <t>Av. Fernando Correa da Costa, 2360 - Coxipó</t>
  </si>
  <si>
    <t>78070-000</t>
  </si>
  <si>
    <t>Cuiaba</t>
  </si>
  <si>
    <t>OU=Tecnoeste Maquinas e Equipamentos Ltda - Cuiaba,OU=Tecnoeste Maquinas e Equipamentos Ltda,OU=Latin America,OU=Enterprise,OU=VCE,OU=VeBiz2CustomArea,OU=AppPartition,O=ExtranetApps</t>
  </si>
  <si>
    <t>55 65 618-1338</t>
  </si>
  <si>
    <t>55 65 3618-1330</t>
  </si>
  <si>
    <t>CE0000001611</t>
  </si>
  <si>
    <t>TBC</t>
  </si>
  <si>
    <t>82D47754-B078-42C5-6FC8-0E811914DA8B</t>
  </si>
  <si>
    <t>Tecnoeste Maquinas e Equipamentos Ltda - Sinop</t>
  </si>
  <si>
    <t>RUA JOAO PEDRO MOREIRA DE CARVALHO, 2.151 QUADRA 04 LOTE 04  -  BAIRRO LOT. MENINO JESUS II</t>
  </si>
  <si>
    <t>78.559-349</t>
  </si>
  <si>
    <t>Sinop</t>
  </si>
  <si>
    <t>Marcelo Fortes Corrêa Meyer</t>
  </si>
  <si>
    <t>OU=Tecnoeste Maquinas e Equipamentos Ltda - Sinop,OU=Tecnoeste Maquinas e Equipamentos Ltda,OU=Latin America,OU=Enterprise,OU=VCE,OU=VeBiz2CustomArea,OU=AppPartition,O=ExtranetApps</t>
  </si>
  <si>
    <t>marcelo.meyer@tecnoeste.com.br</t>
  </si>
  <si>
    <t>(67) 3041-2688</t>
  </si>
  <si>
    <t>CFED2EE4-C0C8-FEA5-4533-0354E138EBCE</t>
  </si>
  <si>
    <t>Tecnoeste Máquinas e Equipamentos Ltda – Rental</t>
  </si>
  <si>
    <t>Avenida Gury Marques, N. 5464</t>
  </si>
  <si>
    <t>79072-904</t>
  </si>
  <si>
    <t>OU=Tecnoeste Máquinas e Equipamentos Ltda – Rental,OU=Tecnoeste Maquinas e Equipamentos Ltda,OU=Latin America,OU=Enterprise,OU=VCE,OU=VeBiz2CustomArea,OU=AppPartition,O=ExtranetApps</t>
  </si>
  <si>
    <t>regina@tecnoeste.com.br</t>
  </si>
  <si>
    <t>55 67 3045-2688</t>
  </si>
  <si>
    <t>B91E5B0D-7EE2-02F5-E398-D7A14100EF97</t>
  </si>
  <si>
    <t>TEST-VOLVO</t>
  </si>
  <si>
    <t>ONE VOLVO DRIVE</t>
  </si>
  <si>
    <t>ASHEVILLE</t>
  </si>
  <si>
    <t>OU=TEST-VOLVO,OU=Volvo Construction Equipment - NA,OU=North America,OU=Enterprise,OU=VCE,OU=VeBiz2CustomArea,OU=AppPartition,O=ExtranetApps</t>
  </si>
  <si>
    <t>JOHN.JOHNSTON@VOLVO.COM</t>
  </si>
  <si>
    <t>083AC34D-3CC9-4796-B4AD-99B7C5DA13C5</t>
  </si>
  <si>
    <t>The Tool Belt</t>
  </si>
  <si>
    <t>1910 West Pecan St</t>
  </si>
  <si>
    <t>Pflugerville</t>
  </si>
  <si>
    <t>RT481588</t>
  </si>
  <si>
    <t>OU=The Tool Belt,OU=Rents North America,OU=Enterprise,OU=VCE,OU=VeBiz2CustomArea,OU=AppPartition,O=ExtranetApps</t>
  </si>
  <si>
    <t>6C18A73D-29CA-F853-D814-3B10971999E9</t>
  </si>
  <si>
    <t>THV Technikerhandel &amp; Vermietung GmbH</t>
  </si>
  <si>
    <t>Philipp Reis Straße 8</t>
  </si>
  <si>
    <t>Spremberg</t>
  </si>
  <si>
    <t>OU=THV Technikerhandel &amp; Vermietung GmbH,OU=Swecon Baumaschinen GmbH – HV,OU=Volvo Construction Equipment Europe GmbH,OU=Europe,OU=EMEA,OU=Enterprise,OU=VCE,OU=VeBiz2CustomArea,OU=AppPartition,O=ExtranetApps</t>
  </si>
  <si>
    <t>f.branzko@thv-spremberg.de</t>
  </si>
  <si>
    <t>03563 / 609010</t>
  </si>
  <si>
    <t>CE0000006651</t>
  </si>
  <si>
    <t>6AD17A87-DFFA-CC7B-3FAD-65949F832765</t>
  </si>
  <si>
    <t>Tieco</t>
  </si>
  <si>
    <t>P.O.Box 2159 Safat</t>
  </si>
  <si>
    <t>Kuwait City</t>
  </si>
  <si>
    <t>YOUSEF M. ALNISF</t>
  </si>
  <si>
    <t>OU=Tieco,OU=Middle East,OU=Int AB,OU=EMEA,OU=Enterprise,OU=VCE,OU=VeBiz2CustomArea,OU=AppPartition,O=ExtranetApps</t>
  </si>
  <si>
    <t>+(965) 24810387</t>
  </si>
  <si>
    <t>tieco@tiecokuwait.com</t>
  </si>
  <si>
    <t>+(965) 24819188</t>
  </si>
  <si>
    <t>7B635FBC-490D-2A98-D067-E1017A00C46E</t>
  </si>
  <si>
    <t>Tilgner Baumaschinen GmbH</t>
  </si>
  <si>
    <t>Auf der Höhe 3</t>
  </si>
  <si>
    <t>Lünen</t>
  </si>
  <si>
    <t>OU=Tilgner Baumaschinen GmbH,OU=Swecon Baumaschinen GmbH – HV,OU=Volvo Construction Equipment Europe GmbH,OU=Europe,OU=EMEA,OU=Enterprise,OU=VCE,OU=VeBiz2CustomArea,OU=AppPartition,O=ExtranetApps</t>
  </si>
  <si>
    <t>info@tilgner-baumaschinen.de</t>
  </si>
  <si>
    <t>0231 / 987023-0</t>
  </si>
  <si>
    <t>Do not create</t>
  </si>
  <si>
    <t>Inactive &amp; replaced</t>
  </si>
  <si>
    <t>D5D5AA14-D726-542E-8D0D-998F0F6E4DC2</t>
  </si>
  <si>
    <t>Titan -Cromwell</t>
  </si>
  <si>
    <t>9 Kenmare Street Alexandria</t>
  </si>
  <si>
    <t>Cromwell</t>
  </si>
  <si>
    <t>Titan Cromwell</t>
  </si>
  <si>
    <t>OU=Titan -Cromwell,OU=Titan Plant HQ,OU=New Zealand.,OU=Oceania,OU=APAC,OU=Enterprise,OU=VCE,OU=VeBiz2CustomArea,OU=AppPartition,O=ExtranetApps</t>
  </si>
  <si>
    <t>0272 163 861</t>
  </si>
  <si>
    <t>97939D56-18EF-F938-B85A-B9035F424E09</t>
  </si>
  <si>
    <t>Titan -Invercargill</t>
  </si>
  <si>
    <t>119 North Rd</t>
  </si>
  <si>
    <t>Invercargill</t>
  </si>
  <si>
    <t>Titan Invercargill</t>
  </si>
  <si>
    <t>OU=Titan -Invercargill,OU=Titan Plant HQ,OU=New Zealand.,OU=Oceania,OU=APAC,OU=Enterprise,OU=VCE,OU=VeBiz2CustomArea,OU=AppPartition,O=ExtranetApps</t>
  </si>
  <si>
    <t>03 215 6130</t>
  </si>
  <si>
    <t>54E227EA-88CE-B4B3-B0D2-885436B6863E</t>
  </si>
  <si>
    <t>Titan -Napier</t>
  </si>
  <si>
    <t>97 Austin St Onekawa</t>
  </si>
  <si>
    <t>Napier</t>
  </si>
  <si>
    <t>Titan NAPIER</t>
  </si>
  <si>
    <t>OU=Titan -Napier,OU=Titan Plant HQ,OU=New Zealand.,OU=Oceania,OU=APAC,OU=Enterprise,OU=VCE,OU=VeBiz2CustomArea,OU=AppPartition,O=ExtranetApps</t>
  </si>
  <si>
    <t>06 843-3750</t>
  </si>
  <si>
    <t>7131716B-3E0F-FFE4-E6B3-2B3F2153E183</t>
  </si>
  <si>
    <t>Titan -Nelson</t>
  </si>
  <si>
    <t>11 Sunview Heights-Richmond</t>
  </si>
  <si>
    <t>Nelson</t>
  </si>
  <si>
    <t>Titan Nelson</t>
  </si>
  <si>
    <t>OU=Titan -Nelson,OU=Titan Plant HQ,OU=New Zealand.,OU=Oceania,OU=APAC,OU=Enterprise,OU=VCE,OU=VeBiz2CustomArea,OU=AppPartition,O=ExtranetApps</t>
  </si>
  <si>
    <t>0276 555 368</t>
  </si>
  <si>
    <t>186AD592-C644-DFDE-336F-6F9E82D533F0</t>
  </si>
  <si>
    <t>Titan -WHANGAREI</t>
  </si>
  <si>
    <t>12 Percy Street</t>
  </si>
  <si>
    <t>Whangarei</t>
  </si>
  <si>
    <t>Titan WHANGAREI</t>
  </si>
  <si>
    <t>OU=Titan -WHANGAREI,OU=Titan Plant HQ,OU=New Zealand.,OU=Oceania,OU=APAC,OU=Enterprise,OU=VCE,OU=VeBiz2CustomArea,OU=AppPartition,O=ExtranetApps</t>
  </si>
  <si>
    <t>0272 163 935</t>
  </si>
  <si>
    <t>0F78A6E4-D3DE-44F8-85BA-81BA53FAD557</t>
  </si>
  <si>
    <t>Titan Plant HQ</t>
  </si>
  <si>
    <t>Port Road, Seaview</t>
  </si>
  <si>
    <t>30 048</t>
  </si>
  <si>
    <t>Lower Hutt</t>
  </si>
  <si>
    <t xml:space="preserve">NZ752007    </t>
  </si>
  <si>
    <t>OU=Titan Plant HQ,OU=New Zealand.,OU=Oceania,OU=APAC,OU=Enterprise,OU=VCE,OU=VeBiz2CustomArea,OU=AppPartition,O=ExtranetApps</t>
  </si>
  <si>
    <t>http://www.volvo.com/dealers/en-gb/titan</t>
  </si>
  <si>
    <t>79EC1815-A487-88BA-8BD9-01C878460C54</t>
  </si>
  <si>
    <t>Titan Plant Services - Auckland</t>
  </si>
  <si>
    <t>20 Walmsley Rd</t>
  </si>
  <si>
    <t>22 060</t>
  </si>
  <si>
    <t>Otahuhu, Auckland</t>
  </si>
  <si>
    <t>OU=Titan Plant Services - Auckland,OU=Titan Plant HQ,OU=New Zealand.,OU=Oceania,OU=APAC,OU=Enterprise,OU=VCE,OU=VeBiz2CustomArea,OU=AppPartition,O=ExtranetApps</t>
  </si>
  <si>
    <t>+64 9 270 0355</t>
  </si>
  <si>
    <t>+64 9 270 0879</t>
  </si>
  <si>
    <t>AE9B5D9F-1B69-817A-5DB9-E18F5230305A</t>
  </si>
  <si>
    <t>Titan Plant Services - Christchurch</t>
  </si>
  <si>
    <t>26 Birmingham Dr</t>
  </si>
  <si>
    <t>Sydenham, Christchurch</t>
  </si>
  <si>
    <t>OU=Titan Plant Services - Christchurch,OU=Titan Plant HQ,OU=New Zealand.,OU=Oceania,OU=APAC,OU=Enterprise,OU=VCE,OU=VeBiz2CustomArea,OU=AppPartition,O=ExtranetApps</t>
  </si>
  <si>
    <t>+64 3 338 2763</t>
  </si>
  <si>
    <t>+64 3 338 2818</t>
  </si>
  <si>
    <t>340F127E-D682-F4ED-2100-B11779E0644C</t>
  </si>
  <si>
    <t>Titan Plant Services - Dunedin</t>
  </si>
  <si>
    <t>53 Main South Rd</t>
  </si>
  <si>
    <t>13 134</t>
  </si>
  <si>
    <t>Green Island, Dunedin</t>
  </si>
  <si>
    <t>OU=Titan Plant Services - Dunedin,OU=Titan Plant HQ,OU=New Zealand.,OU=Oceania,OU=APAC,OU=Enterprise,OU=VCE,OU=VeBiz2CustomArea,OU=AppPartition,O=ExtranetApps</t>
  </si>
  <si>
    <t>+64 3 488 4006</t>
  </si>
  <si>
    <t>+64 3 448 4005</t>
  </si>
  <si>
    <t>E7B120AE-A0A1-43D1-002B-00652BBAEAE2</t>
  </si>
  <si>
    <t>Titan Plant Services - Rotorua</t>
  </si>
  <si>
    <t>250 – 254 Te Ngae Rd</t>
  </si>
  <si>
    <t>Rotorua</t>
  </si>
  <si>
    <t>OU=Titan Plant Services - Rotorua,OU=Titan Plant HQ,OU=New Zealand.,OU=Oceania,OU=APAC,OU=Enterprise,OU=VCE,OU=VeBiz2CustomArea,OU=AppPartition,O=ExtranetApps</t>
  </si>
  <si>
    <t>+64 7 345 6841</t>
  </si>
  <si>
    <t>+64 7 354 6896</t>
  </si>
  <si>
    <t>19D61951-C75E-AD25-D034-E4160C7AC278</t>
  </si>
  <si>
    <t>Titan Plant Services - Taupo</t>
  </si>
  <si>
    <t>Miro St</t>
  </si>
  <si>
    <t>Taupo</t>
  </si>
  <si>
    <t>OU=Titan Plant Services - Taupo,OU=Titan Plant HQ,OU=New Zealand.,OU=Oceania,OU=APAC,OU=Enterprise,OU=VCE,OU=VeBiz2CustomArea,OU=AppPartition,O=ExtranetApps</t>
  </si>
  <si>
    <t>+64 7 378 8603</t>
  </si>
  <si>
    <t>+64 7 378 8673</t>
  </si>
  <si>
    <t>F26579DE-43D4-4DBA-98E6-20F1D9A7E6E7</t>
  </si>
  <si>
    <t>Titan Plant Services Ltd</t>
  </si>
  <si>
    <t>8 Edsel Way</t>
  </si>
  <si>
    <t>PO Box 30 048</t>
  </si>
  <si>
    <t>Manukau City</t>
  </si>
  <si>
    <t>ABG Pavers|Articulated Haulers|Backhoe Loaders|Blaw-Knox Pavers|Compact Equipment|Compact Excavators|Compact Wheel Loaders|Crawler Excavators|Large Asphalt Compactors|Motor Graders|Small Asphalt Compactors|Small Soil Compactors|Wheel Loaders|Wheeled Excavators</t>
  </si>
  <si>
    <t>LOWER HUTT</t>
  </si>
  <si>
    <t>OU=Titan Plant Services Ltd,OU=Titan Plant HQ,OU=New Zealand.,OU=Oceania,OU=APAC,OU=Enterprise,OU=VCE,OU=VeBiz2CustomArea,OU=AppPartition,O=ExtranetApps</t>
  </si>
  <si>
    <t>+64 4 568 81 56</t>
  </si>
  <si>
    <t>Brian.Hogan@titannz.com; John.Russel@titannz.com</t>
  </si>
  <si>
    <t>+64 4 568 40 44</t>
  </si>
  <si>
    <t>CE0000001062</t>
  </si>
  <si>
    <t>FB06BDBD-48FA-0F75-12F3-044EB0AC675F</t>
  </si>
  <si>
    <t>Tjing Fa Ho LDA</t>
  </si>
  <si>
    <t>Rua Surik Mas Fatumeta, Bairo- Pite.</t>
  </si>
  <si>
    <t>Dili</t>
  </si>
  <si>
    <t>TL720119</t>
  </si>
  <si>
    <t>OU=Tjing Fa Ho LDA,OU=Volvo East Asia Pte Ltd,OU=APAC,OU=Enterprise,OU=VCE,OU=VeBiz2CustomArea,OU=AppPartition,O=ExtranetApps</t>
  </si>
  <si>
    <t>670 77231071</t>
  </si>
  <si>
    <t>CE0000001300</t>
  </si>
  <si>
    <t>32E4766D-A5CD-C877-6CDA-FD7201DCB0B1</t>
  </si>
  <si>
    <t>TONELLO FRATELLI Srl</t>
  </si>
  <si>
    <t>Via Enrico Mattei, 9</t>
  </si>
  <si>
    <t>Motta di Livenza</t>
  </si>
  <si>
    <t>OU=TONELLO FRATELLI Srl,OU=VOLVO CE ITALIA S.p.A.,OU=Europe,OU=EMEA,OU=Enterprise,OU=VCE,OU=VeBiz2CustomArea,OU=AppPartition,O=ExtranetApps</t>
  </si>
  <si>
    <t>0422/860300</t>
  </si>
  <si>
    <t>info@fllitonello.eu</t>
  </si>
  <si>
    <t>0422/860409</t>
  </si>
  <si>
    <t>http://www.fllitonello.eu/</t>
  </si>
  <si>
    <t>CE0000000763</t>
  </si>
  <si>
    <t>A0272148-90D6-3B0E-E4EE-33EEF89D4195</t>
  </si>
  <si>
    <t>TOYOSA S.A.</t>
  </si>
  <si>
    <t>Av. America y Tupac Amaru nro. 1632</t>
  </si>
  <si>
    <t>BO761695</t>
  </si>
  <si>
    <t>Edwin Saavedra Toledo</t>
  </si>
  <si>
    <t>OU=TOYOSA S.A.,OU=Latin America,OU=Enterprise,OU=VCE,OU=VeBiz2CustomArea,OU=AppPartition,O=ExtranetApps</t>
  </si>
  <si>
    <t>591 (2) 239-0930</t>
  </si>
  <si>
    <t>http://maps.google.com.br/maps?hl=pt-BR&amp;tab=wl</t>
  </si>
  <si>
    <t>CE0000000001</t>
  </si>
  <si>
    <t>5578C1E3-8E9B-426F-B849-F49BDCC71E42</t>
  </si>
  <si>
    <t>Tracbel S A</t>
  </si>
  <si>
    <t>Via Expressa De Contagem, 3600  - Bairro Cinco Perobas</t>
  </si>
  <si>
    <t>32370-485</t>
  </si>
  <si>
    <t>Contagem</t>
  </si>
  <si>
    <t>BR009315</t>
  </si>
  <si>
    <t>luiz.gonzaga@tracbel.com.br</t>
  </si>
  <si>
    <t>OU=Tracbel S A,OU=Latin America,OU=Enterprise,OU=VCE,OU=VeBiz2CustomArea,OU=AppPartition,O=ExtranetApps</t>
  </si>
  <si>
    <t>55 31 3399-1850</t>
  </si>
  <si>
    <t>tracbel@tracbel.com.br</t>
  </si>
  <si>
    <t>55 31 2104 1800</t>
  </si>
  <si>
    <t>https://www.volvoce.com/brasil/pt-br/tracbel/</t>
  </si>
  <si>
    <t>0048696D-5880-3505-6BAC-D0FC1386D1DA</t>
  </si>
  <si>
    <t>Tracbel S A - Aracruz</t>
  </si>
  <si>
    <t>Rodovia Aracruz - KM 25 - Barro do Riacho, S/N Bairro: Barro do Riacho</t>
  </si>
  <si>
    <t>Aracruz</t>
  </si>
  <si>
    <t>OU=Tracbel S A - Aracruz,OU=Tracbel S A,OU=Latin America,OU=Enterprise,OU=VCE,OU=VeBiz2CustomArea,OU=AppPartition,O=ExtranetApps</t>
  </si>
  <si>
    <t>55 63 3219 5500</t>
  </si>
  <si>
    <t>8F5B6806-BBA6-0792-EB6A-A0F8ED99EEFE</t>
  </si>
  <si>
    <t>Tracbel S A - Bebedouro</t>
  </si>
  <si>
    <t>Av. Mara Cely Rocha Pereira, 952 – Bairro Distrito Industrial I</t>
  </si>
  <si>
    <t>14710-003</t>
  </si>
  <si>
    <t>Bebedouro - SP</t>
  </si>
  <si>
    <t>OU=Tracbel S A - Bebedouro,OU=Tracbel S A,OU=Latin America,OU=Enterprise,OU=VCE,OU=VeBiz2CustomArea,OU=AppPartition,O=ExtranetApps</t>
  </si>
  <si>
    <t>+55 17 3344-0050</t>
  </si>
  <si>
    <t>CE0000000568</t>
  </si>
  <si>
    <t>DD6F7CCF-9FD2-D96D-4A3E-99D7591B4086</t>
  </si>
  <si>
    <t>Tracbel S A - Contagem</t>
  </si>
  <si>
    <t>Via Expressa De Contagem, 3600 - Bairro Cinco Perobas</t>
  </si>
  <si>
    <t>OU=Tracbel S A - Contagem,OU=Tracbel S A,OU=Latin America,OU=Enterprise,OU=VCE,OU=VeBiz2CustomArea,OU=AppPartition,O=ExtranetApps</t>
  </si>
  <si>
    <t>ADE88954-7DAA-EB18-7D43-B917B35DF855</t>
  </si>
  <si>
    <t>Tracbel S A - Eunapolis</t>
  </si>
  <si>
    <t>R. Tupiniquins, 1395</t>
  </si>
  <si>
    <t>Eunápolis</t>
  </si>
  <si>
    <t>OU=Tracbel S A - Eunapolis,OU=Tracbel S A,OU=Latin America,OU=Enterprise,OU=VCE,OU=VeBiz2CustomArea,OU=AppPartition,O=ExtranetApps</t>
  </si>
  <si>
    <t>55 31 3399 1800</t>
  </si>
  <si>
    <t>CE0000000369</t>
  </si>
  <si>
    <t>701BE0C9-01E8-6D89-8162-8329E5A704D2</t>
  </si>
  <si>
    <t>Tracbel S A - Goiânia</t>
  </si>
  <si>
    <t>Rua Guatambus, 400 - quadra C-02 lote 13 - Sítio de Recreio Mansões Bernardo Savão.</t>
  </si>
  <si>
    <t>74681-210</t>
  </si>
  <si>
    <t>Goiânia</t>
  </si>
  <si>
    <t>OU=Tracbel S A - Goiânia,OU=Tracbel S A,OU=Latin America,OU=Enterprise,OU=VCE,OU=VeBiz2CustomArea,OU=AppPartition,O=ExtranetApps</t>
  </si>
  <si>
    <t>55 62 4011-3550</t>
  </si>
  <si>
    <t>CE0000001934</t>
  </si>
  <si>
    <t>6850B7A6-B212-F055-02C5-85FFB5E22B79</t>
  </si>
  <si>
    <t>Tracbel S A - Macapá</t>
  </si>
  <si>
    <t>Rua dos Taperebás, 392 – Loteamento Açaí Bairro: Infraero</t>
  </si>
  <si>
    <t>68908-898</t>
  </si>
  <si>
    <t>Macapá</t>
  </si>
  <si>
    <t>OU=Tracbel S A - Macapá,OU=Tracbel S A,OU=Latin America,OU=Enterprise,OU=VCE,OU=VeBiz2CustomArea,OU=AppPartition,O=ExtranetApps</t>
  </si>
  <si>
    <t>55 96 2101-7450</t>
  </si>
  <si>
    <t>CE0000001607</t>
  </si>
  <si>
    <t>66B24EC5-4C94-E7D9-6B64-0BCDD58B263C</t>
  </si>
  <si>
    <t>Tracbel S A - Manaus</t>
  </si>
  <si>
    <t>Av. Torquato Tapajos, 11670 – Sala 01 – Bairro: Santa Etelvina Nova</t>
  </si>
  <si>
    <t>69059-125</t>
  </si>
  <si>
    <t>Manaus - Amazonas</t>
  </si>
  <si>
    <t>OU=Tracbel S A - Manaus,OU=Tracbel S A,OU=Latin America,OU=Enterprise,OU=VCE,OU=VeBiz2CustomArea,OU=AppPartition,O=ExtranetApps</t>
  </si>
  <si>
    <t>(92) 3651-3544</t>
  </si>
  <si>
    <t>luiz.gustavo@tracbel.com.br</t>
  </si>
  <si>
    <t>(92) 4009-7500</t>
  </si>
  <si>
    <t>E27CD9CF-5DF9-2D9E-56B9-DAFB965D3BDE</t>
  </si>
  <si>
    <t>Tracbel S A - Maraba</t>
  </si>
  <si>
    <t>Q VINTE, S/N  -  RODOVIA BR 230, LOTE B 01/B 02/B 2A/B 03 FOLHA 31</t>
  </si>
  <si>
    <t>68.507-735</t>
  </si>
  <si>
    <t>Maraba</t>
  </si>
  <si>
    <t>BR900018</t>
  </si>
  <si>
    <t>OU=Tracbel S A - Maraba,OU=Tracbel S A,OU=Latin America,OU=Enterprise,OU=VCE,OU=VeBiz2CustomArea,OU=AppPartition,O=ExtranetApps</t>
  </si>
  <si>
    <t>55 31 2104-1854</t>
  </si>
  <si>
    <t>CE0000000388</t>
  </si>
  <si>
    <t>052031CD-8379-88BD-6970-E5ADD7F91F7F</t>
  </si>
  <si>
    <t>Tracbel S A - Marituba</t>
  </si>
  <si>
    <t>Rodovia BR 326, KM 20,  S/N - Interior</t>
  </si>
  <si>
    <t>67.200.000</t>
  </si>
  <si>
    <t>Marituba</t>
  </si>
  <si>
    <t>OU=Tracbel S A - Marituba,OU=Tracbel S A,OU=Latin America,OU=Enterprise,OU=VCE,OU=VeBiz2CustomArea,OU=AppPartition,O=ExtranetApps</t>
  </si>
  <si>
    <t>947015D0-CAD6-7BA4-3F66-8C9640191356</t>
  </si>
  <si>
    <t>Tracbel S A - Paragominas</t>
  </si>
  <si>
    <t>RODOVIA BR 010, KM 1563 - S/N</t>
  </si>
  <si>
    <t>68625-970</t>
  </si>
  <si>
    <t>Paragominas</t>
  </si>
  <si>
    <t>OU=Tracbel S A - Paragominas,OU=Tracbel S A,OU=Latin America,OU=Enterprise,OU=VCE,OU=VeBiz2CustomArea,OU=AppPartition,O=ExtranetApps</t>
  </si>
  <si>
    <t>rafael.ribeiro@tracbel.com.br</t>
  </si>
  <si>
    <t>+55 3121041854</t>
  </si>
  <si>
    <t>CE0000000433</t>
  </si>
  <si>
    <t>2243CA7C-35D2-BBAE-01C9-0EB085D63B89</t>
  </si>
  <si>
    <t>Tracbel S A - Pederneiras</t>
  </si>
  <si>
    <t>Av. Dr. Raul David Pimentel, 560 - Oeste Parque Industrial</t>
  </si>
  <si>
    <t>17.280-000</t>
  </si>
  <si>
    <t>Pederneiras</t>
  </si>
  <si>
    <t>OU=Tracbel S A - Pederneiras,OU=Tracbel S A,OU=Latin America,OU=Enterprise,OU=VCE,OU=VeBiz2CustomArea,OU=AppPartition,O=ExtranetApps</t>
  </si>
  <si>
    <t>CE0000001525</t>
  </si>
  <si>
    <t>150E23BD-1893-4C8C-A943-534BDAC4ED12</t>
  </si>
  <si>
    <t>Tracbel S A - Rio de Janeiro</t>
  </si>
  <si>
    <t>Estrada dos Bandeirantes, 1700 – Galpao 1 – Armazem 105 – Bairro Taquara</t>
  </si>
  <si>
    <t>22775-109</t>
  </si>
  <si>
    <t>Rio de Janeiro</t>
  </si>
  <si>
    <t>OU=Tracbel S A - Rio de Janeiro,OU=Tracbel S A,OU=Latin America,OU=Enterprise,OU=VCE,OU=VeBiz2CustomArea,OU=AppPartition,O=ExtranetApps</t>
  </si>
  <si>
    <t>55 21 2401-9442</t>
  </si>
  <si>
    <t>55 (21) 2123-9400</t>
  </si>
  <si>
    <t>CE0000001661</t>
  </si>
  <si>
    <t>8F692217-B057-4012-8384-B71901996C76</t>
  </si>
  <si>
    <t>Tracbel S A - Serra</t>
  </si>
  <si>
    <t>Rua 5, nº 161 Quadra 13A - Lote 1D - Bairro CIVIT II</t>
  </si>
  <si>
    <t>29168-014</t>
  </si>
  <si>
    <t>Serra</t>
  </si>
  <si>
    <t>OU=Tracbel S A - Serra,OU=Tracbel S A,OU=Latin America,OU=Enterprise,OU=VCE,OU=VeBiz2CustomArea,OU=AppPartition,O=ExtranetApps</t>
  </si>
  <si>
    <t>55 27 3225-9808</t>
  </si>
  <si>
    <t>55 27 2123-9800</t>
  </si>
  <si>
    <t>CE0000001639</t>
  </si>
  <si>
    <t>5E6C55BF-5EDA-8F73-907B-276E17DFB910</t>
  </si>
  <si>
    <t>Tracbel S A - Sumaré</t>
  </si>
  <si>
    <t>Av. 01, nº. 555 / Dist. Nova Veneza, Chác. Reunidas Anhanguera, (Rod. Anhanguera, km 115).</t>
  </si>
  <si>
    <t>13170-000</t>
  </si>
  <si>
    <t>Sumaré</t>
  </si>
  <si>
    <t>OU=Tracbel S A - Sumaré,OU=Tracbel S A,OU=Latin America,OU=Enterprise,OU=VCE,OU=VeBiz2CustomArea,OU=AppPartition,O=ExtranetApps</t>
  </si>
  <si>
    <t>19 3797-1840</t>
  </si>
  <si>
    <t>55 19 3797-1800</t>
  </si>
  <si>
    <t>CE0000001575</t>
  </si>
  <si>
    <t>025D5BDE-B63C-4E17-B1E1-F19EA7AB5737</t>
  </si>
  <si>
    <t>Tracbel S A - Uberlandia</t>
  </si>
  <si>
    <t>Avenida Paulo Roberto Cunha Santos, 2001 - Bairro Presidente Roosevelt.</t>
  </si>
  <si>
    <t>38401-117</t>
  </si>
  <si>
    <t>Uberlandia</t>
  </si>
  <si>
    <t>OU=Tracbel S A - Uberlandia,OU=Tracbel S A,OU=Latin America,OU=Enterprise,OU=VCE,OU=VeBiz2CustomArea,OU=AppPartition,O=ExtranetApps</t>
  </si>
  <si>
    <t>55 34 3236-4944</t>
  </si>
  <si>
    <t>55 34 2101-7555</t>
  </si>
  <si>
    <t>8A815E79-546A-7C22-9570-22A90A02655C</t>
  </si>
  <si>
    <t>Tractor Srl</t>
  </si>
  <si>
    <t>OU=Tractor Srl,OU=VCE,OU=VeBiz2CustomArea,OU=AppPartition,O=ExtranetApps</t>
  </si>
  <si>
    <t>6C4F6E34-580D-DE04-E072-662671AB6410</t>
  </si>
  <si>
    <t>Trade One Marketing</t>
  </si>
  <si>
    <t>11149 Research Boulevard</t>
  </si>
  <si>
    <t>Austin</t>
  </si>
  <si>
    <t>OU=Trade One Marketing,OU=North America,OU=Enterprise,OU=VCE,OU=VeBiz2CustomArea,OU=AppPartition,O=ExtranetApps</t>
  </si>
  <si>
    <t>512.427.0428</t>
  </si>
  <si>
    <t>AA5652E5-C6A9-89F5-D6FC-EDD64DFFF3E9</t>
  </si>
  <si>
    <t>Traktor- &amp; Maskinsupport i Vilhelmina AB</t>
  </si>
  <si>
    <t>Stefan Lindblad</t>
  </si>
  <si>
    <t>OU=Traktor- &amp; Maskinsupport i Vilhelmina AB,OU=Swecon Anlaggningsmaskiner AB,OU=Europe,OU=EMEA,OU=Enterprise,OU=VCE,OU=VeBiz2CustomArea,OU=AppPartition,O=ExtranetApps</t>
  </si>
  <si>
    <t>maskinsupport@vilhelmina.ac</t>
  </si>
  <si>
    <t>+46 940 55404</t>
  </si>
  <si>
    <t>3A0E76E1-FCDE-4EFF-9422-19C5F344D579</t>
  </si>
  <si>
    <t>Traktor och Husvagnsservice - Arvidsjaur</t>
  </si>
  <si>
    <t>Sodra Gatan 14</t>
  </si>
  <si>
    <t>SE150301</t>
  </si>
  <si>
    <t>ARVIDSJAUR</t>
  </si>
  <si>
    <t>OU=Traktor och Husvagnsservice - Arvidsjaur,OU=Swecon Anlaggningsmaskiner AB,OU=Europe,OU=EMEA,OU=Enterprise,OU=VCE,OU=VeBiz2CustomArea,OU=AppPartition,O=ExtranetApps</t>
  </si>
  <si>
    <t>0046 (0) 960 219 22</t>
  </si>
  <si>
    <t>0046 (0) 960 105 36</t>
  </si>
  <si>
    <t>04505601-164A-464D-8228-63FEF65CFA40</t>
  </si>
  <si>
    <t>Trans-Auto AB Ingenjorsfirma</t>
  </si>
  <si>
    <t>Forradsvagen 6</t>
  </si>
  <si>
    <t>OU=Trans-Auto AB Ingenjorsfirma,OU=Renovators,OU=Europe,OU=EMEA,OU=Enterprise,OU=VCE,OU=VeBiz2CustomArea,OU=AppPartition,O=ExtranetApps</t>
  </si>
  <si>
    <t>0046 8 55032809</t>
  </si>
  <si>
    <t>0046 8 55032800</t>
  </si>
  <si>
    <t>CE0000002053</t>
  </si>
  <si>
    <t>D13B8C22-210F-6586-79C7-854EE4F34830</t>
  </si>
  <si>
    <t>TRANSDIESEL AUCKLAND</t>
  </si>
  <si>
    <t>1 MAYO ROAD</t>
  </si>
  <si>
    <t>MANUKAU CITY</t>
  </si>
  <si>
    <t>OU=TRANSDIESEL AUCKLAND,OU=TransDiesel Ltd. New Zealand,OU=New Zealand.,OU=Oceania,OU=APAC,OU=Enterprise,OU=VCE,OU=VeBiz2CustomArea,OU=AppPartition,O=ExtranetApps</t>
  </si>
  <si>
    <t>+64 9277 8857</t>
  </si>
  <si>
    <t>CE0000000267</t>
  </si>
  <si>
    <t>EEC6434B-8AFA-C1F0-9A2B-F5F5F7E7E392</t>
  </si>
  <si>
    <t>TRANSDIESEL CHRISTCHURCH</t>
  </si>
  <si>
    <t>533 HALSWELL JUNCTION ROAD</t>
  </si>
  <si>
    <t>CHRISTCHURCH</t>
  </si>
  <si>
    <t>Articulated Haulers|Compact Equipment|Compact Excavators|Compact Wheel Loaders|Crawler Excavators|Large Asphalt Compactors|Large Soil Compactors|Motor Graders|Wheel Loaders|Wheeled Excavators</t>
  </si>
  <si>
    <t>OU=TRANSDIESEL CHRISTCHURCH,OU=TransDiesel Ltd. New Zealand,OU=New Zealand.,OU=Oceania,OU=APAC,OU=Enterprise,OU=VCE,OU=VeBiz2CustomArea,OU=AppPartition,O=ExtranetApps</t>
  </si>
  <si>
    <t>+64 3349 8738</t>
  </si>
  <si>
    <t>CE0000002039</t>
  </si>
  <si>
    <t>628A3F4E-C9F2-9493-E1F6-30D2BD534B8C</t>
  </si>
  <si>
    <t>TRANSDIESEL DUNEDIN</t>
  </si>
  <si>
    <t>24 GOW STREET</t>
  </si>
  <si>
    <t>DUNEDIN</t>
  </si>
  <si>
    <t>OU=TRANSDIESEL DUNEDIN,OU=TransDiesel Ltd. New Zealand,OU=New Zealand.,OU=Oceania,OU=APAC,OU=Enterprise,OU=VCE,OU=VeBiz2CustomArea,OU=AppPartition,O=ExtranetApps</t>
  </si>
  <si>
    <t>+64 3488 4005</t>
  </si>
  <si>
    <t>CE0000002040</t>
  </si>
  <si>
    <t>644C21F8-BB1F-D8CE-D5B5-8D804794E024</t>
  </si>
  <si>
    <t>TRANSDIESEL EASTERN TRUCK &amp; MARINE</t>
  </si>
  <si>
    <t>95 AUSTIN STREET</t>
  </si>
  <si>
    <t>NAPIER</t>
  </si>
  <si>
    <t>Articulated Haulers|Compact Equipment|Compact Wheel Loaders|Crawler Excavators|Motor Graders|Wheel Loaders|Wheeled Excavators</t>
  </si>
  <si>
    <t>OU=TRANSDIESEL EASTERN TRUCK &amp; MARINE,OU=TransDiesel Ltd. New Zealand,OU=New Zealand.,OU=Oceania,OU=APAC,OU=Enterprise,OU=VCE,OU=VeBiz2CustomArea,OU=AppPartition,O=ExtranetApps</t>
  </si>
  <si>
    <t>CE0000002041</t>
  </si>
  <si>
    <t>9250650E-0E50-B1AB-D5A0-D95BB658F29C</t>
  </si>
  <si>
    <t>TRANSDIESEL INVERCARGILL</t>
  </si>
  <si>
    <t>61 BENMORE STREET</t>
  </si>
  <si>
    <t>INVERCARGILL</t>
  </si>
  <si>
    <t>OU=TRANSDIESEL INVERCARGILL,OU=TransDiesel Ltd. New Zealand,OU=New Zealand.,OU=Oceania,OU=APAC,OU=Enterprise,OU=VCE,OU=VeBiz2CustomArea,OU=AppPartition,O=ExtranetApps</t>
  </si>
  <si>
    <t>E03235E8-F8A5-DA72-401C-C23A3C3C873C</t>
  </si>
  <si>
    <t>TransDiesel Ltd. New Zealand</t>
  </si>
  <si>
    <t>533 Halswell Junction Road, PO Box 16-325, Hornby</t>
  </si>
  <si>
    <t>Christchurch</t>
  </si>
  <si>
    <t>OU=TransDiesel Ltd. New Zealand,OU=New Zealand.,OU=Oceania,OU=APAC,OU=Enterprise,OU=VCE,OU=VeBiz2CustomArea,OU=AppPartition,O=ExtranetApps</t>
  </si>
  <si>
    <t>+64 (0)3 349 8384</t>
  </si>
  <si>
    <t>tdc@transdiesel.co.nz</t>
  </si>
  <si>
    <t>+64 (0)3 349 8738</t>
  </si>
  <si>
    <t>http://www.transdiesel.com/</t>
  </si>
  <si>
    <t>CE0000002055</t>
  </si>
  <si>
    <t>34EAE033-F164-032F-12DA-2CAF0AEB8F56</t>
  </si>
  <si>
    <t>TRANSDIESEL MOUNT MAUNGANUI</t>
  </si>
  <si>
    <t>19 NEWTON STREET</t>
  </si>
  <si>
    <t>MOUNT MAUNGANUI</t>
  </si>
  <si>
    <t>TAURANGA</t>
  </si>
  <si>
    <t>OU=TRANSDIESEL MOUNT MAUNGANUI,OU=TransDiesel Ltd. New Zealand,OU=New Zealand.,OU=Oceania,OU=APAC,OU=Enterprise,OU=VCE,OU=VeBiz2CustomArea,OU=AppPartition,O=ExtranetApps</t>
  </si>
  <si>
    <t>F51D5003-4674-911D-6188-3AC3742CCB0E</t>
  </si>
  <si>
    <t>TRANSDIESEL NAPIER</t>
  </si>
  <si>
    <t>OU=TRANSDIESEL NAPIER,OU=TransDiesel Ltd. New Zealand,OU=New Zealand.,OU=Oceania,OU=APAC,OU=Enterprise,OU=VCE,OU=VeBiz2CustomArea,OU=AppPartition,O=ExtranetApps</t>
  </si>
  <si>
    <t>CE0000002054</t>
  </si>
  <si>
    <t>8072BA9F-942E-C12F-3D7E-84D0C24E20EA</t>
  </si>
  <si>
    <t>TRANSDIESEL NELSON</t>
  </si>
  <si>
    <t>5 FACTORY ROAD</t>
  </si>
  <si>
    <t>NELSON</t>
  </si>
  <si>
    <t>TRANSLOG</t>
  </si>
  <si>
    <t>OU=TRANSDIESEL NELSON,OU=TransDiesel Ltd. New Zealand,OU=New Zealand.,OU=Oceania,OU=APAC,OU=Enterprise,OU=VCE,OU=VeBiz2CustomArea,OU=AppPartition,O=ExtranetApps</t>
  </si>
  <si>
    <t>CE0000002038</t>
  </si>
  <si>
    <t>8DB392EA-1DC9-9CC3-1F9C-7700CD8435EC</t>
  </si>
  <si>
    <t>TRANSDIESEL PALMERSTON NORTH</t>
  </si>
  <si>
    <t>9 SUTTON PLACE</t>
  </si>
  <si>
    <t>PALMERSTON NORTH</t>
  </si>
  <si>
    <t>OU=TRANSDIESEL PALMERSTON NORTH,OU=TransDiesel Ltd. New Zealand,OU=New Zealand.,OU=Oceania,OU=APAC,OU=Enterprise,OU=VCE,OU=VeBiz2CustomArea,OU=AppPartition,O=ExtranetApps</t>
  </si>
  <si>
    <t>+64 6355 0740</t>
  </si>
  <si>
    <t>CE0000002036</t>
  </si>
  <si>
    <t>A776F7A3-E17A-5835-AAC7-1D5072120313</t>
  </si>
  <si>
    <t>TRANSDIESEL ROTORUA</t>
  </si>
  <si>
    <t>12 ALLEN MILLS ROAD</t>
  </si>
  <si>
    <t>ROTORUA</t>
  </si>
  <si>
    <t>OU=TRANSDIESEL ROTORUA,OU=TransDiesel Ltd. New Zealand,OU=New Zealand.,OU=Oceania,OU=APAC,OU=Enterprise,OU=VCE,OU=VeBiz2CustomArea,OU=AppPartition,O=ExtranetApps</t>
  </si>
  <si>
    <t>CE0000002037</t>
  </si>
  <si>
    <t>E64BCDEC-40AB-A879-70D7-5FAD06F11409</t>
  </si>
  <si>
    <t>TRANSDIESEL TAUPO</t>
  </si>
  <si>
    <t>66 RAKANUI ROAD</t>
  </si>
  <si>
    <t>TAUPO</t>
  </si>
  <si>
    <t>OU=TRANSDIESEL TAUPO,OU=TransDiesel Ltd. New Zealand,OU=New Zealand.,OU=Oceania,OU=APAC,OU=Enterprise,OU=VCE,OU=VeBiz2CustomArea,OU=AppPartition,O=ExtranetApps</t>
  </si>
  <si>
    <t>+64 7378 8673</t>
  </si>
  <si>
    <t>D8AF064C-8DA2-058F-8969-6557554FCECF</t>
  </si>
  <si>
    <t>TRANSDIESEL TAURANGA</t>
  </si>
  <si>
    <t>OU=TRANSDIESEL TAURANGA,OU=TransDiesel Ltd. New Zealand,OU=New Zealand.,OU=Oceania,OU=APAC,OU=Enterprise,OU=VCE,OU=VeBiz2CustomArea,OU=AppPartition,O=ExtranetApps</t>
  </si>
  <si>
    <t>9E0A4BCD-2486-D3CC-7ED9-1A1EA260B3DD</t>
  </si>
  <si>
    <t>TRANSDIESEL TERRITORY REP</t>
  </si>
  <si>
    <t>P O BOX 16-325, HORNBY</t>
  </si>
  <si>
    <t>Articulated Haulers|Compact Excavators|Motor Graders|Wheel Loaders|Wheeled Excavators</t>
  </si>
  <si>
    <t>OU=TRANSDIESEL TERRITORY REP,OU=TransDiesel Ltd. New Zealand,OU=New Zealand.,OU=Oceania,OU=APAC,OU=Enterprise,OU=VCE,OU=VeBiz2CustomArea,OU=AppPartition,O=ExtranetApps</t>
  </si>
  <si>
    <t>+64 3344 867</t>
  </si>
  <si>
    <t>466780FD-7CDD-D84A-9797-C0543C479597</t>
  </si>
  <si>
    <t>TRANSDIESEL TRANSLOG</t>
  </si>
  <si>
    <t>OU=TRANSDIESEL TRANSLOG,OU=TransDiesel Ltd. New Zealand,OU=New Zealand.,OU=Oceania,OU=APAC,OU=Enterprise,OU=VCE,OU=VeBiz2CustomArea,OU=AppPartition,O=ExtranetApps</t>
  </si>
  <si>
    <t>CE0000000968</t>
  </si>
  <si>
    <t>83AEB695-3C62-EED2-D1FD-24121C2BA6FD</t>
  </si>
  <si>
    <t>Transervi SA</t>
  </si>
  <si>
    <t>Vía a la Costa - Km. 10,5 - Urb. Costa Real</t>
  </si>
  <si>
    <t>OU=Transervi SA,OU=Latin America,OU=Enterprise,OU=VCE,OU=VeBiz2CustomArea,OU=AppPartition,O=ExtranetApps</t>
  </si>
  <si>
    <t>+593 (4) 370910</t>
  </si>
  <si>
    <t>CE0000001323</t>
  </si>
  <si>
    <t>7DF65575-3275-4C45-8C37-C79A99FA6FF5</t>
  </si>
  <si>
    <t>Transource Truck and Equipment Inc.</t>
  </si>
  <si>
    <t>OU=Transource Truck and Equipment Inc.,OU=North America,OU=Enterprise,OU=VCE,OU=VeBiz2CustomArea,OU=AppPartition,O=ExtranetApps</t>
  </si>
  <si>
    <t>CE0000001325</t>
  </si>
  <si>
    <t>F5652861-0577-FB6A-6DD6-445D60EE78C1</t>
  </si>
  <si>
    <t>Transource Truck and Equipment Inc. - Aberdeen</t>
  </si>
  <si>
    <t>OU=Transource Truck and Equipment Inc. - Aberdeen,OU=Transource Truck and Equipment Inc.,OU=North America,OU=Enterprise,OU=VCE,OU=VeBiz2CustomArea,OU=AppPartition,O=ExtranetApps</t>
  </si>
  <si>
    <t>CE0000001324</t>
  </si>
  <si>
    <t>4C726DEA-1B83-A88F-0904-9E589E67C727</t>
  </si>
  <si>
    <t>Transource Truck and Equipment Inc. - Rapid City</t>
  </si>
  <si>
    <t>OU=Transource Truck and Equipment Inc. - Rapid City,OU=Transource Truck and Equipment Inc.,OU=North America,OU=Enterprise,OU=VCE,OU=VeBiz2CustomArea,OU=AppPartition,O=ExtranetApps</t>
  </si>
  <si>
    <t>189B4EA1-E281-63CF-6C0C-D0CE21085E62</t>
  </si>
  <si>
    <t>Transource Truck and Equipment Inc. - Sioux Falls</t>
  </si>
  <si>
    <t>OU=Transource Truck and Equipment Inc. - Sioux Falls,OU=Transource Truck and Equipment Inc.,OU=North America,OU=Enterprise,OU=VCE,OU=VeBiz2CustomArea,OU=AppPartition,O=ExtranetApps</t>
  </si>
  <si>
    <t>CE0000000177</t>
  </si>
  <si>
    <t>227C3C23-C931-4EA4-83EF-09D440774D70</t>
  </si>
  <si>
    <t>Tri-State Truck and Equipment Inc</t>
  </si>
  <si>
    <t>5250 Midland Road</t>
  </si>
  <si>
    <t>Billings</t>
  </si>
  <si>
    <t>MT</t>
  </si>
  <si>
    <t xml:space="preserve">US5827    </t>
  </si>
  <si>
    <t>OU=Tri-State Truck and Equipment Inc,OU=North America,OU=Enterprise,OU=VCE,OU=VeBiz2CustomArea,OU=AppPartition,O=ExtranetApps</t>
  </si>
  <si>
    <t>406-238-1501</t>
  </si>
  <si>
    <t>tomz@tste.com</t>
  </si>
  <si>
    <t>406-245-3188</t>
  </si>
  <si>
    <t>https://www.volvoce.com/united-states/en-us/tste/</t>
  </si>
  <si>
    <t>CE0000001931</t>
  </si>
  <si>
    <t>41FBC6D9-10DA-7F45-7FE9-2177A0A5A4DC</t>
  </si>
  <si>
    <t>Tri-State Truck and Equipment Inc - Belgrade - Bozeman</t>
  </si>
  <si>
    <t>200 Floss Flat Road #1</t>
  </si>
  <si>
    <t>OU=Tri-State Truck and Equipment Inc - Belgrade - Bozeman,OU=Tri-State Truck and Equipment Inc,OU=North America,OU=Enterprise,OU=VCE,OU=VeBiz2CustomArea,OU=AppPartition,O=ExtranetApps</t>
  </si>
  <si>
    <t>(406) 388-5817</t>
  </si>
  <si>
    <t>(406) 388-5815</t>
  </si>
  <si>
    <t>CE0000000363</t>
  </si>
  <si>
    <t>6C19B0FF-8904-444F-BFC3-06936AFD45FF</t>
  </si>
  <si>
    <t>Tri-State Truck and Equipment Inc - Billings</t>
  </si>
  <si>
    <t>US5827</t>
  </si>
  <si>
    <t>BILLINGS</t>
  </si>
  <si>
    <t>OU=Tri-State Truck and Equipment Inc - Billings,OU=Tri-State Truck and Equipment Inc,OU=North America,OU=Enterprise,OU=VCE,OU=VeBiz2CustomArea,OU=AppPartition,O=ExtranetApps</t>
  </si>
  <si>
    <t>CE0000000443</t>
  </si>
  <si>
    <t>423E3C46-2CC9-45BF-B19F-80B57D49D184</t>
  </si>
  <si>
    <t>Tri-State Truck and Equipment Inc - Casper</t>
  </si>
  <si>
    <t>1271 N. Derrick Drive</t>
  </si>
  <si>
    <t>Casper</t>
  </si>
  <si>
    <t>WY</t>
  </si>
  <si>
    <t>OU=Tri-State Truck and Equipment Inc - Casper,OU=Tri-State Truck and Equipment Inc,OU=North America,OU=Enterprise,OU=VCE,OU=VeBiz2CustomArea,OU=AppPartition,O=ExtranetApps</t>
  </si>
  <si>
    <t>307-472-3272</t>
  </si>
  <si>
    <t>ronc@tste.com</t>
  </si>
  <si>
    <t>307-472-1818</t>
  </si>
  <si>
    <t>CE0000001518</t>
  </si>
  <si>
    <t>298A80CE-707B-403E-9C0A-1DC44254B503</t>
  </si>
  <si>
    <t>Tri-State Truck and Equipment Inc - Great Falls</t>
  </si>
  <si>
    <t>5024 Tri-Hil Frontage Road</t>
  </si>
  <si>
    <t>Great Falls</t>
  </si>
  <si>
    <t>OU=Tri-State Truck and Equipment Inc - Great Falls,OU=Tri-State Truck and Equipment Inc,OU=North America,OU=Enterprise,OU=VCE,OU=VeBiz2CustomArea,OU=AppPartition,O=ExtranetApps</t>
  </si>
  <si>
    <t>406-452-9831</t>
  </si>
  <si>
    <t>tomm@tste.com</t>
  </si>
  <si>
    <t>406-452-9551</t>
  </si>
  <si>
    <t>CE0000007156</t>
  </si>
  <si>
    <t>Added</t>
  </si>
  <si>
    <t>F6241D8A-E5C8-620F-0245-BA368B00EDF0</t>
  </si>
  <si>
    <t>Tri-State Truck and Equipment Inc - Rock Springs</t>
  </si>
  <si>
    <t>1319 Elk Street</t>
  </si>
  <si>
    <t>Rock Springs</t>
  </si>
  <si>
    <t>OU=Tri-State Truck and Equipment Inc - Rock Springs,OU=Tri-State Truck and Equipment Inc,OU=North America,OU=Enterprise,OU=VCE,OU=VeBiz2CustomArea,OU=AppPartition,O=ExtranetApps</t>
  </si>
  <si>
    <t>307-362-3814</t>
  </si>
  <si>
    <t>307-362-4000</t>
  </si>
  <si>
    <t>13AD8A02-44D3-8A4D-9281-F2C03659023B</t>
  </si>
  <si>
    <t>Truck Service Lüneburg GmbH</t>
  </si>
  <si>
    <t>Gebrüder-Heyn-Str. 10</t>
  </si>
  <si>
    <t>Lüneburg</t>
  </si>
  <si>
    <t>OU=Truck Service Lüneburg GmbH,OU=Swecon Baumaschinen GmbH – HV,OU=Volvo Construction Equipment Europe GmbH,OU=Europe,OU=EMEA,OU=Enterprise,OU=VCE,OU=VeBiz2CustomArea,OU=AppPartition,O=ExtranetApps</t>
  </si>
  <si>
    <t>04131-408477</t>
  </si>
  <si>
    <t>04131-408098</t>
  </si>
  <si>
    <t>991B7F47-BE45-E3A4-4929-392AA07BD9A4</t>
  </si>
  <si>
    <t>Tunisia.</t>
  </si>
  <si>
    <t>OU=Tunisia.,OU=Africa,OU=Int AB,OU=EMEA,OU=Enterprise,OU=VCE,OU=VeBiz2CustomArea,OU=AppPartition,O=ExtranetApps</t>
  </si>
  <si>
    <t>C605B762-F24D-4BF1-7E5C-C6D00FBB8AD4</t>
  </si>
  <si>
    <t>OU=Turkey,OU=Middle East,OU=Int AB,OU=EMEA,OU=Enterprise,OU=VCE,OU=VeBiz2CustomArea,OU=AppPartition,O=ExtranetApps</t>
  </si>
  <si>
    <t>B2599327-DC59-67A1-83C8-3F71E6068912</t>
  </si>
  <si>
    <t>Mir 3. Molodejnaya Str 126</t>
  </si>
  <si>
    <t>Ashgabat</t>
  </si>
  <si>
    <t>OU=Turkmenistan,OU=Russia and Central Asia,OU=Int AB,OU=EMEA,OU=Enterprise,OU=VCE,OU=VeBiz2CustomArea,OU=AppPartition,O=ExtranetApps</t>
  </si>
  <si>
    <t>EEC44726-2392-4083-7262-A02DDE06B863</t>
  </si>
  <si>
    <t>Tutelkan</t>
  </si>
  <si>
    <t>Maurin s/n (Ruta 40 sur) e/ calles 5 y 6</t>
  </si>
  <si>
    <t>OU=Tutelkan,OU=Escandinavia Del Plata SA,OU=Latin America,OU=Enterprise,OU=VCE,OU=VeBiz2CustomArea,OU=AppPartition,O=ExtranetApps</t>
  </si>
  <si>
    <t>AE9BABB0-D678-A6C7-BC1C-46A01F6B457D</t>
  </si>
  <si>
    <t>Tutor Perini Corporation</t>
  </si>
  <si>
    <t>15901 Olden Street</t>
  </si>
  <si>
    <t>Sylmar</t>
  </si>
  <si>
    <t>OU=Tutor Perini Corporation,OU=National Accounts,OU=Enterprise,OU=VCE,OU=VeBiz2CustomArea,OU=AppPartition,O=ExtranetApps</t>
  </si>
  <si>
    <t>818 362 8391</t>
  </si>
  <si>
    <t>A0DC547E-339A-DC5E-A167-F6B63A3FF6E0</t>
  </si>
  <si>
    <t>TVS</t>
  </si>
  <si>
    <t>OU=TVS,OU=EMEA - INACTIVE COMPANIES,OU=EMEA,OU=Enterprise,OU=VCE,OU=VeBiz2CustomArea,OU=AppPartition,O=ExtranetApps</t>
  </si>
  <si>
    <t>CE0000000136</t>
  </si>
  <si>
    <t>020C453F-4A24-4F4E-9E69-499A9F6EF16F</t>
  </si>
  <si>
    <t>Tyler Equipment Corporation</t>
  </si>
  <si>
    <t>251 Shaker Road</t>
  </si>
  <si>
    <t>E. Longmeadow</t>
  </si>
  <si>
    <t xml:space="preserve">US000009    </t>
  </si>
  <si>
    <t>OU=Tyler Equipment Corporation,OU=North America,OU=Enterprise,OU=VCE,OU=VeBiz2CustomArea,OU=AppPartition,O=ExtranetApps</t>
  </si>
  <si>
    <t>413-525-5909</t>
  </si>
  <si>
    <t>btyler3@tylerequipment.com</t>
  </si>
  <si>
    <t>413-525-6351</t>
  </si>
  <si>
    <t>https://www.volvoce.com/united-states/en-us/tylerequipment/</t>
  </si>
  <si>
    <t>CE0000000520</t>
  </si>
  <si>
    <t>B5D129BF-397A-4D7D-9E11-31B016B7C260</t>
  </si>
  <si>
    <t>Tyler Equipment Corporation - Berlin</t>
  </si>
  <si>
    <t>1980 Berlin Turnpike</t>
  </si>
  <si>
    <t>Berlin</t>
  </si>
  <si>
    <t>CT</t>
  </si>
  <si>
    <t>US000009</t>
  </si>
  <si>
    <t>OU=Tyler Equipment Corporation - Berlin,OU=Tyler Equipment Corporation,OU=North America,OU=Enterprise,OU=VCE,OU=VeBiz2CustomArea,OU=AppPartition,O=ExtranetApps</t>
  </si>
  <si>
    <t>860-828-6727</t>
  </si>
  <si>
    <t>wreeves@tylerequipment.com</t>
  </si>
  <si>
    <t>860-356-0840</t>
  </si>
  <si>
    <t>CE0000000374</t>
  </si>
  <si>
    <t>FE243A10-AE8C-42CB-A349-DB80426A1E39</t>
  </si>
  <si>
    <t>Tyler Equipment Corporation - E Longmeadow</t>
  </si>
  <si>
    <t>OU=Tyler Equipment Corporation - E Longmeadow,OU=Tyler Equipment Corporation,OU=North America,OU=Enterprise,OU=VCE,OU=VeBiz2CustomArea,OU=AppPartition,O=ExtranetApps</t>
  </si>
  <si>
    <t>CE0000000371</t>
  </si>
  <si>
    <t>150588A4-A37E-BCBA-CFA0-F8F0EE8DF3E0</t>
  </si>
  <si>
    <t>TYMAQ</t>
  </si>
  <si>
    <t>Avenida Maipú, 2454</t>
  </si>
  <si>
    <t>Posadas</t>
  </si>
  <si>
    <t>OU=TYMAQ,OU=Escandinavia Del Plata SA,OU=Latin America,OU=Enterprise,OU=VCE,OU=VeBiz2CustomArea,OU=AppPartition,O=ExtranetApps</t>
  </si>
  <si>
    <t>54 376 443 1033</t>
  </si>
  <si>
    <t>FA40C4DC-D565-521B-3928-185B0BB26969</t>
  </si>
  <si>
    <t>TZANEEN SWAARVOERTUIE</t>
  </si>
  <si>
    <t>PO BOX 2607 TZANEEN 0850</t>
  </si>
  <si>
    <t>Tzaneen</t>
  </si>
  <si>
    <t>OU=TZANEEN SWAARVOERTUIE,OU=Babcock Equipment,OU=South Africa.,OU=Africa,OU=Int AB,OU=EMEA,OU=Enterprise,OU=VCE,OU=VeBiz2CustomArea,OU=AppPartition,O=ExtranetApps</t>
  </si>
  <si>
    <t>(015) 307 5000</t>
  </si>
  <si>
    <t>CE0000000023</t>
  </si>
  <si>
    <t>9A142AD7-F76E-661F-8DD5-C8F24DFC9BE0</t>
  </si>
  <si>
    <t>U-MAC TRADING CO. LTD</t>
  </si>
  <si>
    <t>2F,SEC.2,CHEN TAI ROAD,WU-KU HSIANG</t>
  </si>
  <si>
    <t>TAIPEI</t>
  </si>
  <si>
    <t>TW900001</t>
  </si>
  <si>
    <t>ABG Pavers|Large Asphalt Compactors|Small Asphalt Compactors|Small Soil Compactors</t>
  </si>
  <si>
    <t>OU=U-MAC TRADING CO. LTD,OU=Volvo East Asia Pte Ltd,OU=APAC,OU=Enterprise,OU=VCE,OU=VeBiz2CustomArea,OU=AppPartition,O=ExtranetApps</t>
  </si>
  <si>
    <t>593ABE83-4FDC-4AF4-B818-D03254CE0169</t>
  </si>
  <si>
    <t>UAB Swecon - Vilnius</t>
  </si>
  <si>
    <t>UAB Swecon</t>
  </si>
  <si>
    <t>OU=UAB Swecon - Vilnius,OU=Swecon UAB - Lithuania,OU=Europe,OU=EMEA,OU=Enterprise,OU=VCE,OU=VeBiz2CustomArea,OU=AppPartition,O=ExtranetApps</t>
  </si>
  <si>
    <t>C5559E68-5158-9CE8-C549-700675962546</t>
  </si>
  <si>
    <t>UAE</t>
  </si>
  <si>
    <t>OU=UAE,OU=Middle East,OU=Int AB,OU=EMEA,OU=Enterprise,OU=VCE,OU=VeBiz2CustomArea,OU=AppPartition,O=ExtranetApps</t>
  </si>
  <si>
    <t>E20BD5BC-2475-6D47-FFBE-12F1D4F3B673</t>
  </si>
  <si>
    <t>OU=Uganda,OU=Africa,OU=Int AB,OU=EMEA,OU=Enterprise,OU=VCE,OU=VeBiz2CustomArea,OU=AppPartition,O=ExtranetApps</t>
  </si>
  <si>
    <t>782DBF34-3854-A321-8146-594D3B601F68</t>
  </si>
  <si>
    <t>Ukraine.</t>
  </si>
  <si>
    <t>OU=Ukraine.,OU=Russia and Central Asia,OU=Int AB,OU=EMEA,OU=Enterprise,OU=VCE,OU=VeBiz2CustomArea,OU=AppPartition,O=ExtranetApps</t>
  </si>
  <si>
    <t>BAC9C966-67A5-18FA-442E-7C199081951B</t>
  </si>
  <si>
    <t>232-5, Yongam-ri, Cheongnyang-myeon, Ulju-gun, Ulsan</t>
  </si>
  <si>
    <t>689-865</t>
  </si>
  <si>
    <t>OU=Ulsan,OU=Sub-dealers,OU=Hub Korea Service,OU=HUB KOREA,OU=Volvo Construction Equipment Korea Ltd,OU=APAC,OU=Enterprise,OU=VCE,OU=VeBiz2CustomArea,OU=AppPartition,O=ExtranetApps</t>
  </si>
  <si>
    <t>+82 52 269-3301</t>
  </si>
  <si>
    <t>+82 52 260-1991</t>
  </si>
  <si>
    <t>5C78D956-9AFD-311E-75A5-17AAAF0E393D</t>
  </si>
  <si>
    <t>Ulsan dealer</t>
  </si>
  <si>
    <t>320-2, Sonam-Dong, Nam-Ku</t>
  </si>
  <si>
    <t>680-100</t>
  </si>
  <si>
    <t>Ulsan City</t>
  </si>
  <si>
    <t>KR900047</t>
  </si>
  <si>
    <t>OU=Ulsan dealer,OU=HUB KOREA,OU=Volvo Construction Equipment Korea Ltd,OU=APAC,OU=Enterprise,OU=VCE,OU=VeBiz2CustomArea,OU=AppPartition,O=ExtranetApps</t>
  </si>
  <si>
    <t>CE0000001026</t>
  </si>
  <si>
    <t>4B207555-FA95-69BA-28C9-81EBF72A0A39</t>
  </si>
  <si>
    <t>UMG Vietnam Limited Company.</t>
  </si>
  <si>
    <t>0084 321</t>
  </si>
  <si>
    <t>Hung Yen</t>
  </si>
  <si>
    <t>UMG Vietnam Limited Company</t>
  </si>
  <si>
    <t>OU=UMG Vietnam Limited Company.,OU=Volvo East Asia Pte Ltd,OU=APAC,OU=Enterprise,OU=VCE,OU=VeBiz2CustomArea,OU=AppPartition,O=ExtranetApps</t>
  </si>
  <si>
    <t>sales@umgvietnam.com</t>
  </si>
  <si>
    <t>0084 321 3788 866</t>
  </si>
  <si>
    <t>CE0000002100</t>
  </si>
  <si>
    <t>62ECDD8F-E40A-AA1E-5CE2-A08A99CC38B8</t>
  </si>
  <si>
    <t>UNEVOL S.A. Holguin</t>
  </si>
  <si>
    <t>Carretera Central km 769 Vía Habana</t>
  </si>
  <si>
    <t>Holguín</t>
  </si>
  <si>
    <t>ABG Pavers|Articulated Haulers|Backhoe Loaders|Compact Equipment|Compact Excavators|Compact Wheel Loaders|Crawler Excavators|Large Asphalt Compactors|Motor Graders|Small Asphalt Compactors|Wheel Loaders|Wheeled Excavators</t>
  </si>
  <si>
    <t>OU=UNEVOL S.A. Holguin,OU=Volvo Construction Equipment Cuba,OU=Cuba.,OU=Int AB,OU=EMEA,OU=Enterprise,OU=VCE,OU=VeBiz2CustomArea,OU=AppPartition,O=ExtranetApps</t>
  </si>
  <si>
    <t>+53 (0) 24 42 3099</t>
  </si>
  <si>
    <t xml:space="preserve">+53 (0) 24 42 3097 </t>
  </si>
  <si>
    <t>CE0000000047</t>
  </si>
  <si>
    <t>0B63BB90-FB1C-F0E8-2A70-A0C3E6261C03</t>
  </si>
  <si>
    <t>UNEVOL S.A. LISA</t>
  </si>
  <si>
    <t>CALLE 240, AVDA 81</t>
  </si>
  <si>
    <t>LA LISA, CIUDAD HABANA</t>
  </si>
  <si>
    <t xml:space="preserve">CU809009    </t>
  </si>
  <si>
    <t>ABG Pavers|Articulated Haulers|Backhoe Loaders|Compact Equipment|Compact Excavators|Compact Wheel Loaders|Crawler Excavators|Large Asphalt Compactors|Motor Graders|Wheel Loaders|Wheeled Excavators</t>
  </si>
  <si>
    <t>HAVANNA</t>
  </si>
  <si>
    <t>OU=UNEVOL S.A. LISA,OU=Volvo Construction Equipment Cuba,OU=Cuba.,OU=Int AB,OU=EMEA,OU=Enterprise,OU=VCE,OU=VeBiz2CustomArea,OU=AppPartition,O=ExtranetApps</t>
  </si>
  <si>
    <t>+53 7 261 4248</t>
  </si>
  <si>
    <t>7273C63B-C943-C2E0-5467-6CC67FD9C096</t>
  </si>
  <si>
    <t>UNEVOL S.A. Moa</t>
  </si>
  <si>
    <t>EMPRESA MECANICA DEL NIQUEL</t>
  </si>
  <si>
    <t>-----</t>
  </si>
  <si>
    <t>HOLGUIN</t>
  </si>
  <si>
    <t xml:space="preserve">CU809010    </t>
  </si>
  <si>
    <t>MOA</t>
  </si>
  <si>
    <t>OU=UNEVOL S.A. Moa,OU=Volvo Construction Equipment Cuba,OU=Cuba.,OU=Int AB,OU=EMEA,OU=Enterprise,OU=VCE,OU=VeBiz2CustomArea,OU=AppPartition,O=ExtranetApps</t>
  </si>
  <si>
    <t>D25D65D1-92E6-6148-4E5D-F5B777C64220</t>
  </si>
  <si>
    <t>Unimin Corporation</t>
  </si>
  <si>
    <t>258 Elm Street</t>
  </si>
  <si>
    <t xml:space="preserve">New Canaan </t>
  </si>
  <si>
    <t>OU=Unimin Corporation,OU=National Accounts,OU=Enterprise,OU=VCE,OU=VeBiz2CustomArea,OU=AppPartition,O=ExtranetApps</t>
  </si>
  <si>
    <t>(203) 966-8880</t>
  </si>
  <si>
    <t>DD8AFFE6-6EE1-F2A4-1B1C-66C0F6B7D00A</t>
  </si>
  <si>
    <t>United group</t>
  </si>
  <si>
    <t xml:space="preserve">Kremia, </t>
  </si>
  <si>
    <t>Tripoli</t>
  </si>
  <si>
    <t>LY525281</t>
  </si>
  <si>
    <t>OU=United group,OU=Libya,OU=Africa,OU=Int AB,OU=EMEA,OU=Enterprise,OU=VCE,OU=VeBiz2CustomArea,OU=AppPartition,O=ExtranetApps</t>
  </si>
  <si>
    <t>+218 214776103</t>
  </si>
  <si>
    <t>BDBF75BB-62F0-2261-5332-B008691B15CA</t>
  </si>
  <si>
    <t>United Mercury Group</t>
  </si>
  <si>
    <t>KH</t>
  </si>
  <si>
    <t>Cambodia</t>
  </si>
  <si>
    <t>#48, National Road No.4, Sangkat Chomchao</t>
  </si>
  <si>
    <t>Khan Dangkor</t>
  </si>
  <si>
    <t>Alfred K Aliwarga</t>
  </si>
  <si>
    <t>OU=United Mercury Group,OU=Volvo East Asia Pte Ltd,OU=APAC,OU=Enterprise,OU=VCE,OU=VeBiz2CustomArea,OU=AppPartition,O=ExtranetApps</t>
  </si>
  <si>
    <t>+855 (23) 729 219</t>
  </si>
  <si>
    <t>+855 (23) 729 217 / 729 218</t>
  </si>
  <si>
    <t>https://www.volvoce.com/cambodia/en-kh/umg/</t>
  </si>
  <si>
    <t>CE0000000042</t>
  </si>
  <si>
    <t>70FCDEA9-8C1D-8470-52A5-4BA5B1A6B037</t>
  </si>
  <si>
    <t>United Rentals of Canada Inc</t>
  </si>
  <si>
    <t>31 Sagana Avenue</t>
  </si>
  <si>
    <t>NL A1N 4P9</t>
  </si>
  <si>
    <t>Large Asphalt Compactors|Large Soil Compactors|Small Asphalt Compactors|Small Soil Compactors</t>
  </si>
  <si>
    <t>OU=United Rentals of Canada Inc,OU=National Rental,OU=National Accounts,OU=Enterprise,OU=VCE,OU=VeBiz2CustomArea,OU=AppPartition,O=ExtranetApps</t>
  </si>
  <si>
    <t>709-748-3330</t>
  </si>
  <si>
    <t>709-748-3319</t>
  </si>
  <si>
    <t>CE0000000033</t>
  </si>
  <si>
    <t>80FD88A4-29A4-D344-57EE-A8D60B45E4C2</t>
  </si>
  <si>
    <t>United Traders Syndicate Pvt. Ltd.</t>
  </si>
  <si>
    <t>VOITH Complex, P.O. Box: 233/2640</t>
  </si>
  <si>
    <t>Sinamangal</t>
  </si>
  <si>
    <t>Mr. Suraj Vaidya</t>
  </si>
  <si>
    <t>OU=United Traders Syndicate Pvt. Ltd.,OU=Volvo East Asia Pte Ltd,OU=APAC,OU=Enterprise,OU=VCE,OU=VeBiz2CustomArea,OU=AppPartition,O=ExtranetApps</t>
  </si>
  <si>
    <t>977.01.4497892</t>
  </si>
  <si>
    <t>977.01.4478301-5</t>
  </si>
  <si>
    <t>CDEEBE82-4EBD-7AD2-2F90-EE92C591AF81</t>
  </si>
  <si>
    <t>UNITRANSCOOP Kft.</t>
  </si>
  <si>
    <t>Imre u.41.</t>
  </si>
  <si>
    <t>Győrújbarát</t>
  </si>
  <si>
    <t>HU900030</t>
  </si>
  <si>
    <t>OU=UNITRANSCOOP Kft.,OU=Ascendum Epitogepek Hungaria Kereskedelmi Kft - HQ,OU=Ascendum Baumaschinen osterreich GmbH - Headquarters,OU=Europe,OU=EMEA,OU=Enterprise,OU=VCE,OU=VeBiz2CustomArea,OU=AppPartition,O=ExtranetApps</t>
  </si>
  <si>
    <t>+ (36) 96 543 193</t>
  </si>
  <si>
    <t>+ (36) 96 543 143</t>
  </si>
  <si>
    <t>C5B5BF3D-8B10-163E-10B6-7BB6ACAD2C86</t>
  </si>
  <si>
    <t>Universal Equipment Chris le Roux - East London</t>
  </si>
  <si>
    <t>1 Regent Str, Eureka</t>
  </si>
  <si>
    <t>OU=Universal Equipment Chris le Roux - East London,OU=Babcock Equipment,OU=South Africa.,OU=Africa,OU=Int AB,OU=EMEA,OU=Enterprise,OU=VCE,OU=VeBiz2CustomArea,OU=AppPartition,O=ExtranetApps</t>
  </si>
  <si>
    <t>+27 43 745 1462</t>
  </si>
  <si>
    <t>+27 43 745 2987</t>
  </si>
  <si>
    <t>453DEE5D-CA6E-E56B-D822-537F7500FB49</t>
  </si>
  <si>
    <t>Universal Equipment Chris le Roux - Port Elizabeth</t>
  </si>
  <si>
    <t>134 Kempston Rd, North End</t>
  </si>
  <si>
    <t>OU=Universal Equipment Chris le Roux - Port Elizabeth,OU=Babcock Equipment,OU=South Africa.,OU=Africa,OU=Int AB,OU=EMEA,OU=Enterprise,OU=VCE,OU=VeBiz2CustomArea,OU=AppPartition,O=ExtranetApps</t>
  </si>
  <si>
    <t>+27 41 451 4501</t>
  </si>
  <si>
    <t>+27 41 453 1810</t>
  </si>
  <si>
    <t>3F708D5C-EFEE-A477-1555-44A07E0BA366</t>
  </si>
  <si>
    <t>URS</t>
  </si>
  <si>
    <t>600 Montgomery Street, 26th Floor</t>
  </si>
  <si>
    <t>94111-2728</t>
  </si>
  <si>
    <t>San Francisco</t>
  </si>
  <si>
    <t>Mike Reid</t>
  </si>
  <si>
    <t>Wheel Loaders</t>
  </si>
  <si>
    <t>OU=URS,OU=Key Accounts,OU=National Accounts,OU=Enterprise,OU=VCE,OU=VeBiz2CustomArea,OU=AppPartition,O=ExtranetApps</t>
  </si>
  <si>
    <t>michael.reid@urs.com</t>
  </si>
  <si>
    <t>208-386-6207</t>
  </si>
  <si>
    <t>OU=user,OU=SMT Netherlands - Sales,OU=SMT Netherlands B V,OU=Europe,OU=EMEA,OU=Enterprise,OU=VCE,OU=VeBiz2CustomArea,OU=AppPartition,O=ExtranetApps</t>
  </si>
  <si>
    <t>user</t>
  </si>
  <si>
    <t>OU=user,OU=Advanced Construction Technologies Pvt Ltd,OU=Volvo India Private Limited,OU=APAC,OU=Enterprise,OU=VCE,OU=VeBiz2CustomArea,OU=AppPartition,O=ExtranetApps</t>
  </si>
  <si>
    <t>OU=user,OU=Enterprise,OU=VCE,OU=VeBiz2CustomArea,OU=AppPartition,O=ExtranetApps</t>
  </si>
  <si>
    <t>OU=user,OU=Volvo Construction Equipment Europe SAS - Dealer HQ,OU=Europe,OU=EMEA,OU=Enterprise,OU=VCE,OU=VeBiz2CustomArea,OU=AppPartition,O=ExtranetApps</t>
  </si>
  <si>
    <t>F72414C6-208F-BF4E-4ED4-EBF601D17AFE</t>
  </si>
  <si>
    <t>USMilitary</t>
  </si>
  <si>
    <t>OU=USMilitary,OU=National Accounts,OU=Enterprise,OU=VCE,OU=VeBiz2CustomArea,OU=AppPartition,O=ExtranetApps</t>
  </si>
  <si>
    <t>5A32B773-206D-4137-9B67-4BB019278E6E</t>
  </si>
  <si>
    <t>OU=Uzbekistan,OU=Russia and Central Asia,OU=Int AB,OU=EMEA,OU=Enterprise,OU=VCE,OU=VeBiz2CustomArea,OU=AppPartition,O=ExtranetApps</t>
  </si>
  <si>
    <t>CE0000001754</t>
  </si>
  <si>
    <t>C4A338EA-C1F5-4A5F-0608-1666FB741595</t>
  </si>
  <si>
    <t>V-Performance LLC</t>
  </si>
  <si>
    <t>Room 301,Tower B,Bayangol Hotel,Chinggis Avenue 5,Sukhbaatar District,Ulaanbaatar</t>
  </si>
  <si>
    <t>Ulaanbaatar</t>
  </si>
  <si>
    <t>CN720120</t>
  </si>
  <si>
    <t>Eric Mac</t>
  </si>
  <si>
    <t>OU=V-Performance LLC,OU=Volvo Construction Equipment China Co Ltd,OU=China,OU=Enterprise,OU=VCE,OU=VeBiz2CustomArea,OU=AppPartition,O=ExtranetApps</t>
  </si>
  <si>
    <t>info@v-performance.mn</t>
  </si>
  <si>
    <t>CE0000001037</t>
  </si>
  <si>
    <t>0DD3531A-44C0-478E-BAF5-1320E0B462F8</t>
  </si>
  <si>
    <t>V&amp;V S.r.l.</t>
  </si>
  <si>
    <t>Via Liguria  16/18</t>
  </si>
  <si>
    <t>Custonaci</t>
  </si>
  <si>
    <t>IT900050</t>
  </si>
  <si>
    <t>ABG Pavers|Articulated Haulers|Backhoe Loaders|Compact Equipment|Compact Excavators|Compact Wheel Loaders|Crawler Excavators|Large Soil Compactors|Motor Graders|Small Asphalt Compactors|Small Soil Compactors|Wheel Loaders|Wheeled Excavators</t>
  </si>
  <si>
    <t>OU=V&amp;V S.r.l.,OU=VOLVO CE ITALIA S.p.A.,OU=Europe,OU=EMEA,OU=Enterprise,OU=VCE,OU=VeBiz2CustomArea,OU=AppPartition,O=ExtranetApps</t>
  </si>
  <si>
    <t>0923 971088</t>
  </si>
  <si>
    <t>vvsrl.licausi@libero.it</t>
  </si>
  <si>
    <t>0923  971088</t>
  </si>
  <si>
    <t>878D20AF-D799-499C-AF1E-FCAE9C3C587D</t>
  </si>
  <si>
    <t>Valeo EEM</t>
  </si>
  <si>
    <t>6 rue F. Cevert</t>
  </si>
  <si>
    <t>ANGERS CEDEX</t>
  </si>
  <si>
    <t>OU=Valeo EEM,OU=Renovators,OU=Europe,OU=EMEA,OU=Enterprise,OU=VCE,OU=VeBiz2CustomArea,OU=AppPartition,O=ExtranetApps</t>
  </si>
  <si>
    <t>0033 241 68 61 33</t>
  </si>
  <si>
    <t>0033 241 68 61 71</t>
  </si>
  <si>
    <t>4D298492-5E3A-45D1-B653-875921DFD1CA</t>
  </si>
  <si>
    <t>Valeo Engine Cooling AB</t>
  </si>
  <si>
    <t>Skogsvägen</t>
  </si>
  <si>
    <t>Solvesborg</t>
  </si>
  <si>
    <t>OU=Valeo Engine Cooling AB,OU=Renovators,OU=Europe,OU=EMEA,OU=Enterprise,OU=VCE,OU=VeBiz2CustomArea,OU=AppPartition,O=ExtranetApps</t>
  </si>
  <si>
    <t>ADE0C50A-B503-547D-389F-963A6840F6CC</t>
  </si>
  <si>
    <t>Valmopsur – Sevilla</t>
  </si>
  <si>
    <t>Autovía de Málaga km 4,8 - Calle la Red 2, Nave 30</t>
  </si>
  <si>
    <t>Alcalá de Guadaira</t>
  </si>
  <si>
    <t>OU=Valmopsur – Sevilla,OU=Valmopsur (Servicios) - Cordoba,OU=ASCENDUM MAQUINARIA SAU,OU=Europe,OU=EMEA,OU=Enterprise,OU=VCE,OU=VeBiz2CustomArea,OU=AppPartition,O=ExtranetApps</t>
  </si>
  <si>
    <t>+ 34 955 63 02 64</t>
  </si>
  <si>
    <t>+ 34 955 26 00 86</t>
  </si>
  <si>
    <t>C8163804-4563-4FFB-8448-0F9D34BA3E06</t>
  </si>
  <si>
    <t>Valmopsur (Servicios) - Cordoba</t>
  </si>
  <si>
    <t>Camino Carbonell, s/n</t>
  </si>
  <si>
    <t>ES900029</t>
  </si>
  <si>
    <t>Articulated Haulers|Backhoe Loaders|Compact Excavators|Compact Wheel Loaders|Crawler Excavators|Large Asphalt Compactors|Large Soil Compactors|Motor Graders|Small Asphalt Compactors|Small Soil Compactors|Wheel Loaders|Wheeled Excavators</t>
  </si>
  <si>
    <t>CORDOBA</t>
  </si>
  <si>
    <t>CÓRDOBA - C. REAL - Valmopsur</t>
  </si>
  <si>
    <t>OU=Valmopsur (Servicios) - Cordoba,OU=ASCENDUM MAQUINARIA SAU,OU=Europe,OU=EMEA,OU=Enterprise,OU=VCE,OU=VeBiz2CustomArea,OU=AppPartition,O=ExtranetApps</t>
  </si>
  <si>
    <t>0034 (0) 957 44 91 34</t>
  </si>
  <si>
    <t>0034 (0) 957 43 58 97</t>
  </si>
  <si>
    <t>CE0000001038</t>
  </si>
  <si>
    <t>9CCB54A8-6A3E-34C1-C67D-BE603A388F9A</t>
  </si>
  <si>
    <t>VAMOT SERVICE SRL</t>
  </si>
  <si>
    <t>Via Vigevano, 70</t>
  </si>
  <si>
    <t>CERANO</t>
  </si>
  <si>
    <t>OU=VAMOT SERVICE SRL,OU=VOLVO CE ITALIA S.p.A.,OU=Europe,OU=EMEA,OU=Enterprise,OU=VCE,OU=VeBiz2CustomArea,OU=AppPartition,O=ExtranetApps</t>
  </si>
  <si>
    <t>0321 772060</t>
  </si>
  <si>
    <t>vamoter@vamoter.it</t>
  </si>
  <si>
    <t>0321 772090</t>
  </si>
  <si>
    <t>CE0000000728</t>
  </si>
  <si>
    <t>562AE9BC-3CCD-47B0-9E2C-BA4B05C4BF5B</t>
  </si>
  <si>
    <t>Van de Velde Equipment</t>
  </si>
  <si>
    <t>Rue de la Ferme du Carboue</t>
  </si>
  <si>
    <t>Mont de Marsan Cedex</t>
  </si>
  <si>
    <t>FR900038</t>
  </si>
  <si>
    <t>V2V Materiels et Services TP</t>
  </si>
  <si>
    <t>OU=Van de Velde Equipment,OU=Volvo Construction Equipment Europe SAS - Dealer HQ,OU=Europe,OU=EMEA,OU=Enterprise,OU=VCE,OU=VeBiz2CustomArea,OU=AppPartition,O=ExtranetApps</t>
  </si>
  <si>
    <t>0033 (0) 558 46 74 69</t>
  </si>
  <si>
    <t>vdvtolouse@v2v.fr</t>
  </si>
  <si>
    <t>0821 200 820</t>
  </si>
  <si>
    <t>www.v2v-tp.fr</t>
  </si>
  <si>
    <t>CE0000000130</t>
  </si>
  <si>
    <t>2C3D58C1-E7CF-4226-AD0B-3312AAA5B61E</t>
  </si>
  <si>
    <t>Vantage Equipment LLC</t>
  </si>
  <si>
    <t>5985 Court Street Road</t>
  </si>
  <si>
    <t>13206-1790</t>
  </si>
  <si>
    <t>Syracuse</t>
  </si>
  <si>
    <t xml:space="preserve">US004565    </t>
  </si>
  <si>
    <t>OU=Vantage Equipment LLC,OU=North America,OU=Enterprise,OU=VCE,OU=VeBiz2CustomArea,OU=AppPartition,O=ExtranetApps</t>
  </si>
  <si>
    <t>315-437-2026</t>
  </si>
  <si>
    <t>315-437-2611</t>
  </si>
  <si>
    <t>CE0000000362</t>
  </si>
  <si>
    <t>16B8B28B-52DE-451E-B64D-6E8C6E8E737B</t>
  </si>
  <si>
    <t>Vantage Equipment LLC - Batavia - Buffalo</t>
  </si>
  <si>
    <t>4554 West Saile Drive</t>
  </si>
  <si>
    <t>Batavia</t>
  </si>
  <si>
    <t>US004565</t>
  </si>
  <si>
    <t>OU=Vantage Equipment LLC - Batavia - Buffalo,OU=Vantage Equipment LLC,OU=North America,OU=Enterprise,OU=VCE,OU=VeBiz2CustomArea,OU=AppPartition,O=ExtranetApps</t>
  </si>
  <si>
    <t>585-815-0220</t>
  </si>
  <si>
    <t>585-344-1931</t>
  </si>
  <si>
    <t>https://www.volvoce.com/united-states/en-us/vantage/</t>
  </si>
  <si>
    <t>CE0000001628</t>
  </si>
  <si>
    <t>02738933-06E5-4790-BC57-D0E7F114411B</t>
  </si>
  <si>
    <t>Vantage Equipment LLC - Latham - Albany</t>
  </si>
  <si>
    <t>17 Northway Lane</t>
  </si>
  <si>
    <t>Latham</t>
  </si>
  <si>
    <t>OU=Vantage Equipment LLC - Latham - Albany,OU=Vantage Equipment LLC,OU=North America,OU=Enterprise,OU=VCE,OU=VeBiz2CustomArea,OU=AppPartition,O=ExtranetApps</t>
  </si>
  <si>
    <t>518-220-9122</t>
  </si>
  <si>
    <t>518-220-9500</t>
  </si>
  <si>
    <t>CE0000000420</t>
  </si>
  <si>
    <t>49CB63B7-8EDC-4B38-B5BB-4F713056EEED</t>
  </si>
  <si>
    <t>Vantage Equipment LLC - Syracuse</t>
  </si>
  <si>
    <t>OU=Vantage Equipment LLC - Syracuse,OU=Vantage Equipment LLC,OU=North America,OU=Enterprise,OU=VCE,OU=VeBiz2CustomArea,OU=AppPartition,O=ExtranetApps</t>
  </si>
  <si>
    <t>C78761E7-8E17-BE12-32C6-8FD5A5C80C66</t>
  </si>
  <si>
    <t>Varela and CA Lda</t>
  </si>
  <si>
    <t>Rua Lisboa</t>
  </si>
  <si>
    <t>9500-216</t>
  </si>
  <si>
    <t>Ponta Delgada</t>
  </si>
  <si>
    <t>PT317019</t>
  </si>
  <si>
    <t>Jose Mansinho</t>
  </si>
  <si>
    <t>Sub Dealer</t>
  </si>
  <si>
    <t>OU=Varela and CA Lda,OU=ASCENDUM Máquinas,OU=Europe,OU=EMEA,OU=Enterprise,OU=VCE,OU=VeBiz2CustomArea,OU=AppPartition,O=ExtranetApps</t>
  </si>
  <si>
    <t>+351 296301875</t>
  </si>
  <si>
    <t>jose.mansinho@bensaude.pt</t>
  </si>
  <si>
    <t>+351 296301800</t>
  </si>
  <si>
    <t>AVENUE DU HUNDERENVELDLAAN 10</t>
  </si>
  <si>
    <t>BE-1082 BRUSSELS</t>
  </si>
  <si>
    <t>BRUSSELS</t>
  </si>
  <si>
    <t>VOLVO CONSTRUCTION EQUIPMENT</t>
  </si>
  <si>
    <t>OU=VCE,OU=VeBiz2CustomArea,OU=AppPartition,O=ExtranetApps</t>
  </si>
  <si>
    <t>VCE</t>
  </si>
  <si>
    <t>CE0000000050</t>
  </si>
  <si>
    <t>1B955012-A1D3-4A82-B6E3-2D5D1E97A856</t>
  </si>
  <si>
    <t>VCE Russia</t>
  </si>
  <si>
    <t>Khimki, Panfilova str. vladenie 19, Business centre "Country Park"</t>
  </si>
  <si>
    <t>RU002609</t>
  </si>
  <si>
    <t>OU=VCE Russia,OU=Russia.,OU=Russia and Central Asia,OU=Int AB,OU=EMEA,OU=Enterprise,OU=VCE,OU=VeBiz2CustomArea,OU=AppPartition,O=ExtranetApps</t>
  </si>
  <si>
    <t>+7 (495) 961 10 34</t>
  </si>
  <si>
    <t>+7 (495) 961 1030</t>
  </si>
  <si>
    <t>https://www.volvoce.com/rossiya/ru-ru/vostok/</t>
  </si>
  <si>
    <t>2F425F51-4EAA-DD1E-D8E3-1C38785AD841</t>
  </si>
  <si>
    <t>VCE Sales Region China internal group</t>
  </si>
  <si>
    <t>No. 2095, Jinjing Road, Pudong, Shanghai</t>
  </si>
  <si>
    <t>OU=VCE Sales Region China internal group,OU=Volvo Construction Equipment China Co Ltd,OU=China,OU=Enterprise,OU=VCE,OU=VeBiz2CustomArea,OU=AppPartition,O=ExtranetApps</t>
  </si>
  <si>
    <t>0086 21 31319888</t>
  </si>
  <si>
    <t>CE0000000621</t>
  </si>
  <si>
    <t>A5946B5F-45A8-484A-A1E4-B60064AE68F3</t>
  </si>
  <si>
    <t>VCES California - Bakersfield</t>
  </si>
  <si>
    <t>9150 Golden State Highway</t>
  </si>
  <si>
    <t>Bakersfield</t>
  </si>
  <si>
    <t>US004488</t>
  </si>
  <si>
    <t>OU=VCES California - Bakersfield,OU=Volvo Construction Equipment &amp; Services - California,OU=North America,OU=Enterprise,OU=VCE,OU=VeBiz2CustomArea,OU=AppPartition,O=ExtranetApps</t>
  </si>
  <si>
    <t>661-387-6091</t>
  </si>
  <si>
    <t>661-387-6090</t>
  </si>
  <si>
    <t>https://www.volvoce.com/united-states/en-us/vces/</t>
  </si>
  <si>
    <t>CE0000000636</t>
  </si>
  <si>
    <t>C4190060-067B-4795-82DB-4B0DF0B1A5E8</t>
  </si>
  <si>
    <t>VCES California - Corona - Los Angeles</t>
  </si>
  <si>
    <t>22099 Knabe Road</t>
  </si>
  <si>
    <t>92883-7111</t>
  </si>
  <si>
    <t>Corona</t>
  </si>
  <si>
    <t>OU=VCES California - Corona - Los Angeles,OU=Volvo Construction Equipment &amp; Services - California,OU=North America,OU=Enterprise,OU=VCE,OU=VeBiz2CustomArea,OU=AppPartition,O=ExtranetApps</t>
  </si>
  <si>
    <t>951-277-4550</t>
  </si>
  <si>
    <t>951-277-7620</t>
  </si>
  <si>
    <t>CE0000000509</t>
  </si>
  <si>
    <t>6FC1E475-2F74-14A1-EC09-9D75E0B92739</t>
  </si>
  <si>
    <t>VCES California - Fresno</t>
  </si>
  <si>
    <t>4501 East Volvo Avenue</t>
  </si>
  <si>
    <t>Fresno</t>
  </si>
  <si>
    <t>OU=VCES California - Fresno,OU=Volvo Construction Equipment &amp; Services - California,OU=North America,OU=Enterprise,OU=VCE,OU=VeBiz2CustomArea,OU=AppPartition,O=ExtranetApps</t>
  </si>
  <si>
    <t>(559) 834-4425</t>
  </si>
  <si>
    <t>(559) 834-4420</t>
  </si>
  <si>
    <t>A96F58BF-8B4A-FA62-1CBD-16A29884E226</t>
  </si>
  <si>
    <t>VCES California - Hawaii (Parts &amp; Service Only)</t>
  </si>
  <si>
    <t>91-255 Hanua Street</t>
  </si>
  <si>
    <t>OU=VCES California - Hawaii (Parts &amp; Service Only),OU=Volvo Construction Equipment &amp; Services - California,OU=North America,OU=Enterprise,OU=VCE,OU=VeBiz2CustomArea,OU=AppPartition,O=ExtranetApps</t>
  </si>
  <si>
    <t>CE0000001576</t>
  </si>
  <si>
    <t>5AFE2EE6-7272-463F-A006-BFA0115391C5</t>
  </si>
  <si>
    <t>VCES California - Lakeside - San Diego</t>
  </si>
  <si>
    <t>12345 Mapleview Street</t>
  </si>
  <si>
    <t>Lakeside</t>
  </si>
  <si>
    <t>OU=VCES California - Lakeside - San Diego,OU=Volvo Construction Equipment &amp; Services - California,OU=North America,OU=Enterprise,OU=VCE,OU=VeBiz2CustomArea,OU=AppPartition,O=ExtranetApps</t>
  </si>
  <si>
    <t>619-441-1214</t>
  </si>
  <si>
    <t>619-441-3690</t>
  </si>
  <si>
    <t>CE0000001593</t>
  </si>
  <si>
    <t>EE06D828-F602-47AE-8AAF-84107EA23295</t>
  </si>
  <si>
    <t>VCES California - Sacramento</t>
  </si>
  <si>
    <t>8594 Fruitridge Road</t>
  </si>
  <si>
    <t>Sacramento</t>
  </si>
  <si>
    <t>OU=VCES California - Sacramento,OU=Volvo Construction Equipment &amp; Services - California,OU=North America,OU=Enterprise,OU=VCE,OU=VeBiz2CustomArea,OU=AppPartition,O=ExtranetApps</t>
  </si>
  <si>
    <t>916-388-9944</t>
  </si>
  <si>
    <t>916-388-2244</t>
  </si>
  <si>
    <t>CE0000001619</t>
  </si>
  <si>
    <t>70E79500-DA7E-A720-E7DB-D75672EA34DF</t>
  </si>
  <si>
    <t>VCES California - San Leandro</t>
  </si>
  <si>
    <t>1944 Marina Blvd</t>
  </si>
  <si>
    <t>San Leandro</t>
  </si>
  <si>
    <t>US004637</t>
  </si>
  <si>
    <t>OU=VCES California - San Leandro,OU=Volvo Construction Equipment &amp; Services - California,OU=North America,OU=Enterprise,OU=VCE,OU=VeBiz2CustomArea,OU=AppPartition,O=ExtranetApps</t>
  </si>
  <si>
    <t>(510) 483-7287</t>
  </si>
  <si>
    <t>(510) 357-9131</t>
  </si>
  <si>
    <t>CE0000001291</t>
  </si>
  <si>
    <t>1E4D5C2F-390F-1B1C-FDF0-8A3500ED1ED8</t>
  </si>
  <si>
    <t>VCES California - Turlock</t>
  </si>
  <si>
    <t>1265 Venture Lane</t>
  </si>
  <si>
    <t>Turlock</t>
  </si>
  <si>
    <t>OU=VCES California - Turlock,OU=Volvo Construction Equipment &amp; Services - California,OU=North America,OU=Enterprise,OU=VCE,OU=VeBiz2CustomArea,OU=AppPartition,O=ExtranetApps</t>
  </si>
  <si>
    <t>209-668-3543</t>
  </si>
  <si>
    <t>209-410-6710</t>
  </si>
  <si>
    <t>http://www.volvoce.com/dealers/en-us/vces</t>
  </si>
  <si>
    <t>CE0000000229</t>
  </si>
  <si>
    <t>5C0DAE06-6ED4-441C-9CCD-B8AAE6C24CF6</t>
  </si>
  <si>
    <t>Vijay Engineering Equipment</t>
  </si>
  <si>
    <t># 8-2-686/K/27, Kimtee Enclave,</t>
  </si>
  <si>
    <t>Hyderabad</t>
  </si>
  <si>
    <t>IN900014</t>
  </si>
  <si>
    <t>Vijayshekhar Reddy</t>
  </si>
  <si>
    <t>Articulated Haulers|Compact Wheel Loaders|Crawler Excavators|Large Asphalt Compactors|Large Soil Compactors|Motor Graders|Small Asphalt Compactors|Small Soil Compactors|Wheel Loaders</t>
  </si>
  <si>
    <t>OU=Vijay Engineering Equipment,OU=Volvo India Private Limited,OU=APAC,OU=Enterprise,OU=VCE,OU=VeBiz2CustomArea,OU=AppPartition,O=ExtranetApps</t>
  </si>
  <si>
    <t>91 40 23390939</t>
  </si>
  <si>
    <t>sales@vijaygroup.in</t>
  </si>
  <si>
    <t>91 40 55133974</t>
  </si>
  <si>
    <t>http://www.vijaygroup.in</t>
  </si>
  <si>
    <t>B8DA070A-DC01-E315-C397-DC9A891B6BC4</t>
  </si>
  <si>
    <t>Vijay Engineering Equipment - Cuddapah</t>
  </si>
  <si>
    <t>M/s VEE</t>
  </si>
  <si>
    <t>516 001</t>
  </si>
  <si>
    <t>Cuddapah</t>
  </si>
  <si>
    <t>OU=Vijay Engineering Equipment - Cuddapah,OU=Vijay Engineering Equipment,OU=Volvo India Private Limited,OU=APAC,OU=Enterprise,OU=VCE,OU=VeBiz2CustomArea,OU=AppPartition,O=ExtranetApps</t>
  </si>
  <si>
    <t>+91 8562 251067</t>
  </si>
  <si>
    <t>+91 8562 242606; +91 8562 242905</t>
  </si>
  <si>
    <t>96F6A843-4A02-143F-8CC1-E85BFEA6383B</t>
  </si>
  <si>
    <t>Vijay Engineering Equipment - Kothagudem</t>
  </si>
  <si>
    <t>M/s VEE, Door No.4-139</t>
  </si>
  <si>
    <t>507 101</t>
  </si>
  <si>
    <t>Kothagudem</t>
  </si>
  <si>
    <t>+91 94406 25297</t>
  </si>
  <si>
    <t>OU=Vijay Engineering Equipment - Kothagudem,OU=Vijay Engineering Equipment,OU=Volvo India Private Limited,OU=APAC,OU=Enterprise,OU=VCE,OU=VeBiz2CustomArea,OU=AppPartition,O=ExtranetApps</t>
  </si>
  <si>
    <t>CE0000000220</t>
  </si>
  <si>
    <t>AD2C2239-2AF3-2E47-9623-196BF4FA3328</t>
  </si>
  <si>
    <t>Vijay Engineering Equipment - Vijayawada</t>
  </si>
  <si>
    <t>Door No. 54-20/31/C, Commercial Tax Colony</t>
  </si>
  <si>
    <t>520 008</t>
  </si>
  <si>
    <t>Vijayawada</t>
  </si>
  <si>
    <t>OU=Vijay Engineering Equipment - Vijayawada,OU=Vijay Engineering Equipment,OU=Volvo India Private Limited,OU=APAC,OU=Enterprise,OU=VCE,OU=VeBiz2CustomArea,OU=AppPartition,O=ExtranetApps</t>
  </si>
  <si>
    <t>+91 866 2541743</t>
  </si>
  <si>
    <t>C0E9FC62-A289-A6FA-9326-0833F9312741</t>
  </si>
  <si>
    <t>Vijay Engineering Equipment - Vishakapatnam</t>
  </si>
  <si>
    <t>50-117-17/9, A.S.R Nagar</t>
  </si>
  <si>
    <t>530 013</t>
  </si>
  <si>
    <t>Vishakapatnam</t>
  </si>
  <si>
    <t>Hari: +91 98495 93016</t>
  </si>
  <si>
    <t>OU=Vijay Engineering Equipment - Vishakapatnam,OU=Vijay Engineering Equipment,OU=Volvo India Private Limited,OU=APAC,OU=Enterprise,OU=VCE,OU=VeBiz2CustomArea,OU=AppPartition,O=ExtranetApps</t>
  </si>
  <si>
    <t>+91 891 2535897</t>
  </si>
  <si>
    <t>48783DBD-B43E-8E27-B0E8-4EB2B991347A</t>
  </si>
  <si>
    <t>Viseu-CMS</t>
  </si>
  <si>
    <t>EN 16 - Viseu-Mangualde, Apartado 198</t>
  </si>
  <si>
    <t>VISEAU</t>
  </si>
  <si>
    <t>OU=Viseu-CMS,OU=ASCENDUM Máquinas - Viseu,OU=ASCENDUM Máquinas,OU=Europe,OU=EMEA,OU=Enterprise,OU=VCE,OU=VeBiz2CustomArea,OU=AppPartition,O=ExtranetApps</t>
  </si>
  <si>
    <t>59979A8D-FFFE-3A0E-3658-B91D51689CC7</t>
  </si>
  <si>
    <t>VNKK Osaka Branch</t>
  </si>
  <si>
    <t>123, Osaka</t>
  </si>
  <si>
    <t>Osaka</t>
  </si>
  <si>
    <t>OU=VNKK Osaka Branch,OU=Volvo Nippon KK,OU=Volvo East Asia Pte Ltd,OU=APAC,OU=Enterprise,OU=VCE,OU=VeBiz2CustomArea,OU=AppPartition,O=ExtranetApps</t>
  </si>
  <si>
    <t>D3B99353-1BDC-0C24-B694-8D75D45B0B32</t>
  </si>
  <si>
    <t>VOLATILE BERNARDO S.r.l.</t>
  </si>
  <si>
    <t>Contrada Trefontane</t>
  </si>
  <si>
    <t>Palagonia</t>
  </si>
  <si>
    <t>Bernardo Volatile</t>
  </si>
  <si>
    <t>OU=VOLATILE BERNARDO S.r.l.,OU=VOLVO CE ITALIA S.p.A.,OU=Europe,OU=EMEA,OU=Enterprise,OU=VCE,OU=VeBiz2CustomArea,OU=AppPartition,O=ExtranetApps</t>
  </si>
  <si>
    <t>(+39) 095 7956203</t>
  </si>
  <si>
    <t>benny@volatile.it</t>
  </si>
  <si>
    <t>(+39) 095 7951229</t>
  </si>
  <si>
    <t>6B04A882-3A99-8E4A-538A-AE37BC68794A</t>
  </si>
  <si>
    <t>VOLCANARIAS - SANTA CRUZ DE TENERIFE</t>
  </si>
  <si>
    <t>C/ Benjamin Franklin s/n, nave 3,</t>
  </si>
  <si>
    <t>EL ROSARIO</t>
  </si>
  <si>
    <t>OU=VOLCANARIAS - SANTA CRUZ DE TENERIFE,OU=ASCENDUM MAQUINARIA SAU,OU=Europe,OU=EMEA,OU=Enterprise,OU=VCE,OU=VeBiz2CustomArea,OU=AppPartition,O=ExtranetApps</t>
  </si>
  <si>
    <t>administracion@volcanarias.es</t>
  </si>
  <si>
    <t>922 101 880</t>
  </si>
  <si>
    <t>9A26309C-A6BC-4152-A2E0-B7960E907864</t>
  </si>
  <si>
    <t>Volda</t>
  </si>
  <si>
    <t>VOLDA</t>
  </si>
  <si>
    <t>OU=Volda,OU=Volvo Maskin AS,OU=Volvo Construction Equipment Europe AB-HUB-NW,OU=Europe,OU=EMEA,OU=Enterprise,OU=VCE,OU=VeBiz2CustomArea,OU=AppPartition,O=ExtranetApps</t>
  </si>
  <si>
    <t>C428AC3B-B110-4D9D-A2A2-EA9F5778A574</t>
  </si>
  <si>
    <t>Voltor de Maquinaria</t>
  </si>
  <si>
    <t>Gremio Tintoreros, 7</t>
  </si>
  <si>
    <t>Palma de Mallorca (Baleares)</t>
  </si>
  <si>
    <t xml:space="preserve">ES321037    </t>
  </si>
  <si>
    <t>PALMA DE MALLORCA</t>
  </si>
  <si>
    <t>OU=Voltor de Maquinaria,OU=ASCENDUM MAQUINARIA SAU,OU=Europe,OU=EMEA,OU=Enterprise,OU=VCE,OU=VeBiz2CustomArea,OU=AppPartition,O=ExtranetApps</t>
  </si>
  <si>
    <t>0034  971 43 15 57</t>
  </si>
  <si>
    <t>0034  971 43 45 44</t>
  </si>
  <si>
    <t>F6178D6B-96AA-5235-3083-5A0C1D5D2CC8</t>
  </si>
  <si>
    <t>Volvo - Illinois</t>
  </si>
  <si>
    <t>OU=Volvo - Illinois,OU=North America,OU=Enterprise,OU=VCE,OU=VeBiz2CustomArea,OU=AppPartition,O=ExtranetApps</t>
  </si>
  <si>
    <t>missing</t>
  </si>
  <si>
    <t>784BDABA-765C-F99B-4324-06B9915EFD91</t>
  </si>
  <si>
    <t>Volvo Australia</t>
  </si>
  <si>
    <t>NSW 2190</t>
  </si>
  <si>
    <t>Sydney</t>
  </si>
  <si>
    <t>OU=Volvo Australia,OU=HUBS,OU=APAC Internal,OU=APAC,OU=Enterprise,OU=VCE,OU=VeBiz2CustomArea,OU=AppPartition,O=ExtranetApps</t>
  </si>
  <si>
    <t>+61 2 8713 8300</t>
  </si>
  <si>
    <t>8825DB88-9301-F72A-3BAC-45762A3A8605</t>
  </si>
  <si>
    <t>Volvo CE CST - Germany-Hameln</t>
  </si>
  <si>
    <t>Kuhbrueckenstrasse 18</t>
  </si>
  <si>
    <t>Sebastian Gauglitz</t>
  </si>
  <si>
    <t>HAMELN</t>
  </si>
  <si>
    <t>CST - Road Machinery - Office in Hameln</t>
  </si>
  <si>
    <t>OU=Volvo CE CST - Germany-Hameln,OU=Volvo Customer Support-BL,OU=Business Lines,OU=Enterprise,OU=VCE,OU=VeBiz2CustomArea,OU=AppPartition,O=ExtranetApps</t>
  </si>
  <si>
    <t>sebastian.gauglitz@volvo.com</t>
  </si>
  <si>
    <t>+49 5151 209705</t>
  </si>
  <si>
    <t>BBB95E39-6307-D5F6-6A96-CFA46D88FCB0</t>
  </si>
  <si>
    <t>Volvo CE CST - Germany-Konz</t>
  </si>
  <si>
    <t xml:space="preserve">DE323046    </t>
  </si>
  <si>
    <t>KONZ</t>
  </si>
  <si>
    <t>OU=Volvo CE CST - Germany-Konz,OU=Volvo Customer Support-BL,OU=Business Lines,OU=Enterprise,OU=VCE,OU=VeBiz2CustomArea,OU=AppPartition,O=ExtranetApps</t>
  </si>
  <si>
    <t>C570F72B-541A-BFD3-B7A6-ED4B453311DD</t>
  </si>
  <si>
    <t>Volvo CE CST - Korea-Pyongtaek</t>
  </si>
  <si>
    <t>???</t>
  </si>
  <si>
    <t>Songtan</t>
  </si>
  <si>
    <t>OU=Volvo CE CST - Korea-Pyongtaek,OU=Volvo Construction Equipment Korea Ltd,OU=APAC,OU=Enterprise,OU=VCE,OU=VeBiz2CustomArea,OU=AppPartition,O=ExtranetApps</t>
  </si>
  <si>
    <t>3DBF1B29-C21A-8A65-040F-996E2CE5496B</t>
  </si>
  <si>
    <t>Volvo CE CST - Sweden</t>
  </si>
  <si>
    <t>631 85  ESKILSTUNA</t>
  </si>
  <si>
    <t xml:space="preserve">XJ101025    </t>
  </si>
  <si>
    <t>OU=Volvo CE CST - Sweden,OU=Volvo Customer Support-BL,OU=Business Lines,OU=Enterprise,OU=VCE,OU=VeBiz2CustomArea,OU=AppPartition,O=ExtranetApps</t>
  </si>
  <si>
    <t>5A22A4A3-2147-04E6-7A9F-AE90F5686115</t>
  </si>
  <si>
    <t xml:space="preserve">Volvo CE CST Global </t>
  </si>
  <si>
    <t>OU=Volvo CE CST Global,OU=Volvo CE CST - Sweden,OU=Volvo Customer Support-BL,OU=Business Lines,OU=Enterprise,OU=VCE,OU=VeBiz2CustomArea,OU=AppPartition,O=ExtranetApps</t>
  </si>
  <si>
    <t>Volvo CE CST Global</t>
  </si>
  <si>
    <t>7C1319E4-A6FF-C436-C43B-D1D21A0E82E6</t>
  </si>
  <si>
    <t>Volvo CE CST Global Hameln</t>
  </si>
  <si>
    <t>OU=Volvo CE CST Global Hameln,OU=Volvo CE CST - Germany-Hameln,OU=Volvo Customer Support-BL,OU=Business Lines,OU=Enterprise,OU=VCE,OU=VeBiz2CustomArea,OU=AppPartition,O=ExtranetApps</t>
  </si>
  <si>
    <t>6E040B02-7612-F294-F929-50CCBB0504E0</t>
  </si>
  <si>
    <t>Volvo CE CST Global Konz</t>
  </si>
  <si>
    <t>OU=Volvo CE CST Global Konz,OU=Volvo CE CST - Germany-Konz,OU=Volvo Customer Support-BL,OU=Business Lines,OU=Enterprise,OU=VCE,OU=VeBiz2CustomArea,OU=AppPartition,O=ExtranetApps</t>
  </si>
  <si>
    <t>67DAFC11-5589-1D6E-E57A-7864441FADC1</t>
  </si>
  <si>
    <t>Volvo CE CST Suppliers</t>
  </si>
  <si>
    <t>RLA 118</t>
  </si>
  <si>
    <t>OU=Volvo CE CST Suppliers,OU=Volvo Customer Support-BL,OU=Business Lines,OU=Enterprise,OU=VCE,OU=VeBiz2CustomArea,OU=AppPartition,O=ExtranetApps</t>
  </si>
  <si>
    <t>+46 16 151721</t>
  </si>
  <si>
    <t>EE908CB5-8B2D-4690-A3B9-0ED2CB0D71C2</t>
  </si>
  <si>
    <t>Volvo CE Customer Support</t>
  </si>
  <si>
    <t>Akermans Vag 5</t>
  </si>
  <si>
    <t>241 22</t>
  </si>
  <si>
    <t>SE900002</t>
  </si>
  <si>
    <t>OU=Volvo CE Customer Support,OU=Renovators,OU=Europe,OU=EMEA,OU=Enterprise,OU=VCE,OU=VeBiz2CustomArea,OU=AppPartition,O=ExtranetApps</t>
  </si>
  <si>
    <t>0046 413 670 00</t>
  </si>
  <si>
    <t>DADC7A68-61E3-4995-B897-3EF7892B2990</t>
  </si>
  <si>
    <t>Volvo CE Customer Support Service</t>
  </si>
  <si>
    <t>SE900004</t>
  </si>
  <si>
    <t>OU=Volvo CE Customer Support Service,OU=Renovators,OU=Europe,OU=EMEA,OU=Enterprise,OU=VCE,OU=VeBiz2CustomArea,OU=AppPartition,O=ExtranetApps</t>
  </si>
  <si>
    <t>CE0000000344</t>
  </si>
  <si>
    <t>F1C2505F-88B8-72D1-1EEF-FBA594E8F3B9</t>
  </si>
  <si>
    <t>VOLVO CE ITALIA S.p.A.</t>
  </si>
  <si>
    <t xml:space="preserve">Via Dell'Industria, 8		</t>
  </si>
  <si>
    <t>Carpiano (MI)</t>
  </si>
  <si>
    <t xml:space="preserve">IT311070    </t>
  </si>
  <si>
    <t>BOLOGNA</t>
  </si>
  <si>
    <t>OU=VOLVO CE ITALIA S.p.A.,OU=Europe,OU=EMEA,OU=Enterprise,OU=VCE,OU=VeBiz2CustomArea,OU=AppPartition,O=ExtranetApps</t>
  </si>
  <si>
    <t>+39 02 988 55 891</t>
  </si>
  <si>
    <t>volvoceitaly@volvo.com</t>
  </si>
  <si>
    <t>+39 02 49 58 33 11</t>
  </si>
  <si>
    <t>http://www.volvoce.it</t>
  </si>
  <si>
    <t>CE0000002065</t>
  </si>
  <si>
    <t>FA2364DB-166A-DB86-DB1D-1E3A291BF6D2</t>
  </si>
  <si>
    <t>VOLVO CE ITALIA S.p.A. - Filiale Livorno</t>
  </si>
  <si>
    <t>Via delle Corallaie 27</t>
  </si>
  <si>
    <t>Livorno</t>
  </si>
  <si>
    <t>IT900047</t>
  </si>
  <si>
    <t>LIVORNO</t>
  </si>
  <si>
    <t>OU=VOLVO CE ITALIA S.p.A. - Filiale Livorno,OU=VOLVO CE ITALIA S.p.A.,OU=Europe,OU=EMEA,OU=Enterprise,OU=VCE,OU=VeBiz2CustomArea,OU=AppPartition,O=ExtranetApps</t>
  </si>
  <si>
    <t>0586 411999</t>
  </si>
  <si>
    <t>0586 426661</t>
  </si>
  <si>
    <t>CE0000002067</t>
  </si>
  <si>
    <t>B70496FA-9F07-3F00-EE44-0ED1EFF4BB90</t>
  </si>
  <si>
    <t>VOLVO CE ITALIA S.p.A. - Filiale Milano</t>
  </si>
  <si>
    <t>Via dell Industria 8</t>
  </si>
  <si>
    <t>Carpiano</t>
  </si>
  <si>
    <t>OU=VOLVO CE ITALIA S.p.A. - Filiale Milano,OU=VOLVO CE ITALIA S.p.A.,OU=Europe,OU=EMEA,OU=Enterprise,OU=VCE,OU=VeBiz2CustomArea,OU=AppPartition,O=ExtranetApps</t>
  </si>
  <si>
    <t>02 98855891</t>
  </si>
  <si>
    <t>02 49583311</t>
  </si>
  <si>
    <t>CE0000002064</t>
  </si>
  <si>
    <t>7C82C8CC-989A-E24E-56AC-66A5E198E2CB</t>
  </si>
  <si>
    <t>VOLVO CE ITALIA S.p.A. - Filiale Roma</t>
  </si>
  <si>
    <t>Viale Leonardo Da Vinci 61</t>
  </si>
  <si>
    <t>Monterotondo Scalo</t>
  </si>
  <si>
    <t>IT311070</t>
  </si>
  <si>
    <t>VCEIT ROMA</t>
  </si>
  <si>
    <t>OU=VOLVO CE ITALIA S.p.A. - Filiale Roma,OU=VOLVO CE ITALIA S.p.A.,OU=Europe,OU=EMEA,OU=Enterprise,OU=VCE,OU=VeBiz2CustomArea,OU=AppPartition,O=ExtranetApps</t>
  </si>
  <si>
    <t>06 82004058</t>
  </si>
  <si>
    <t>06 82098147</t>
  </si>
  <si>
    <t>38BEB740-C38F-3423-FDE3-F199F1C47F9D</t>
  </si>
  <si>
    <t>VOLVO CE ITALIA S.p.A. - Filiale Treviso</t>
  </si>
  <si>
    <t>OU=VOLVO CE ITALIA S.p.A. - Filiale Treviso,OU=EMEA - INACTIVE COMPANIES,OU=EMEA,OU=Enterprise,OU=VCE,OU=VeBiz2CustomArea,OU=AppPartition,O=ExtranetApps</t>
  </si>
  <si>
    <t>0423/724761</t>
  </si>
  <si>
    <t>CE0000002066</t>
  </si>
  <si>
    <t>A8606FFB-757F-6B94-4CBC-31459778F21E</t>
  </si>
  <si>
    <t>VOLVO CE ITALIA S.p.A. - Filiale Udine</t>
  </si>
  <si>
    <t>Via Malignani, 27 Z.I.</t>
  </si>
  <si>
    <t>Castions di Strada</t>
  </si>
  <si>
    <t>OU=VOLVO CE ITALIA S.p.A. - Filiale Udine,OU=VOLVO CE ITALIA S.p.A.,OU=Europe,OU=EMEA,OU=Enterprise,OU=VCE,OU=VeBiz2CustomArea,OU=AppPartition,O=ExtranetApps</t>
  </si>
  <si>
    <t>0432 637795</t>
  </si>
  <si>
    <t>0432 657399</t>
  </si>
  <si>
    <t>CE0000002120</t>
  </si>
  <si>
    <t>77A2D22B-E7BE-C47B-2208-001BBB27ABA0</t>
  </si>
  <si>
    <t>VOLVO CE ITALIA S.p.A. - Ufficio Commerciale Carrara</t>
  </si>
  <si>
    <t>Strada Statale Aurelia 1, 18</t>
  </si>
  <si>
    <t>OU=VOLVO CE ITALIA S.p.A. - Ufficio Commerciale Carrara,OU=VOLVO CE ITALIA S.p.A.,OU=Europe,OU=EMEA,OU=Enterprise,OU=VCE,OU=VeBiz2CustomArea,OU=AppPartition,O=ExtranetApps</t>
  </si>
  <si>
    <t>0585 843398</t>
  </si>
  <si>
    <t>E4F18F27-EAC6-295B-64EB-47406B7D3259</t>
  </si>
  <si>
    <t>VOLVO CE ITALIA S.p.A. - Ufficio Commerciale Trentino</t>
  </si>
  <si>
    <t>OU=VOLVO CE ITALIA S.p.A. - Ufficio Commerciale Trentino,OU=VOLVO CE ITALIA S.p.A.,OU=Europe,OU=EMEA,OU=Enterprise,OU=VCE,OU=VeBiz2CustomArea,OU=AppPartition,O=ExtranetApps</t>
  </si>
  <si>
    <t>0471 883480</t>
  </si>
  <si>
    <t>0471 883149</t>
  </si>
  <si>
    <t>E008CF49-285C-2380-CBB8-4BF682E55273</t>
  </si>
  <si>
    <t>VOLVO CE ITALIA S.p.A. - Ufficio Commerciale Venezia</t>
  </si>
  <si>
    <t>Via Del Lavoro, 29/31</t>
  </si>
  <si>
    <t>Cazzago di Pianiga</t>
  </si>
  <si>
    <t>ABG Pavers|Articulated Haulers|Compact Excavators|Compact Wheel Loaders|Crawler Excavators|Large Asphalt Compactors|Large Soil Compactors|Skidsteer Loaders|Small Asphalt Compactors|Small Soil Compactors|Wheel Loaders|Wheeled Excavators</t>
  </si>
  <si>
    <t>Dealer Branch</t>
  </si>
  <si>
    <t>OU=VOLVO CE ITALIA S.p.A. - Ufficio Commerciale Venezia,OU=VOLVO CE ITALIA S.p.A.,OU=Europe,OU=EMEA,OU=Enterprise,OU=VCE,OU=VeBiz2CustomArea,OU=AppPartition,O=ExtranetApps</t>
  </si>
  <si>
    <t>041 5130838</t>
  </si>
  <si>
    <t>https://www.volvoce.com/italia/it-it/</t>
  </si>
  <si>
    <t>C2F0EA62-EA4F-B372-EBE6-EB759D878D2F</t>
  </si>
  <si>
    <t>Volvo CE Region EMEA Eskilstuna</t>
  </si>
  <si>
    <t>OU=Volvo CE Region EMEA Eskilstuna,OU=Europe,OU=EMEA,OU=Enterprise,OU=VCE,OU=VeBiz2CustomArea,OU=AppPartition,O=ExtranetApps</t>
  </si>
  <si>
    <t>4C83F685-BF10-EAAC-2DEE-05BBF27C4721</t>
  </si>
  <si>
    <t>Volvo CE Region EMEA Hameln</t>
  </si>
  <si>
    <t>OU=Volvo CE Region EMEA Hameln,OU=Volvo CE Region EMEA Eskilstuna,OU=Europe,OU=EMEA,OU=Enterprise,OU=VCE,OU=VeBiz2CustomArea,OU=AppPartition,O=ExtranetApps</t>
  </si>
  <si>
    <t>478776F3-9AE9-4AB5-5938-40788701829E</t>
  </si>
  <si>
    <t>Volvo CE Region EMEA Konz</t>
  </si>
  <si>
    <t>DE323046</t>
  </si>
  <si>
    <t>OU=Volvo CE Region EMEA Konz,OU=Volvo CE Region EMEA Eskilstuna,OU=Europe,OU=EMEA,OU=Enterprise,OU=VCE,OU=VeBiz2CustomArea,OU=AppPartition,O=ExtranetApps</t>
  </si>
  <si>
    <t>88E9AE8D-AE57-DA0B-1EA0-F3103215DE48</t>
  </si>
  <si>
    <t>Volvo Compact Equipment - Belley</t>
  </si>
  <si>
    <t>Rue Pierre Pingon</t>
  </si>
  <si>
    <t>ABG Pavers|Articulated Haulers|Backhoe Loaders|Blaw-Knox Pavers|Compact Excavators|Compact Wheel Loaders|Crawler Excavators|Large Asphalt Compactors|Large Soil Compactors|Material Transfer Vehicles|Milling Equipment|Motor Graders|Road Wideners|Skidsteer Loaders|Small Asphalt Compactors|Small Soil Compactors|Wheel Loaders|Wheeled Excavators</t>
  </si>
  <si>
    <t>Factory</t>
  </si>
  <si>
    <t>OU=Volvo Compact Equipment - Belley,OU=Volvo Compact Equipment - BL,OU=Business Lines,OU=Enterprise,OU=VCE,OU=VeBiz2CustomArea,OU=AppPartition,O=ExtranetApps</t>
  </si>
  <si>
    <t>00 33 47 981 15 09</t>
  </si>
  <si>
    <t>F89EDA52-EF6F-476A-9D5B-48AF1D9A357E</t>
  </si>
  <si>
    <t>Volvo Compact Equipment - BL</t>
  </si>
  <si>
    <t>BATIMENT ATHENA 1ER ETAGE</t>
  </si>
  <si>
    <t>ARCHAMPS</t>
  </si>
  <si>
    <t>FR900029</t>
  </si>
  <si>
    <t>BELLEY</t>
  </si>
  <si>
    <t>OU=Volvo Compact Equipment - BL,OU=Business Lines,OU=Enterprise,OU=VCE,OU=VeBiz2CustomArea,OU=AppPartition,O=ExtranetApps</t>
  </si>
  <si>
    <t>00 33 450 879041</t>
  </si>
  <si>
    <t>4D0B9757-6F9B-50FF-A03A-D8C9C5487BC8</t>
  </si>
  <si>
    <t>Volvo Compact Equipment - Wroclaw</t>
  </si>
  <si>
    <t>Ul. Mydlana 2</t>
  </si>
  <si>
    <t>51-502</t>
  </si>
  <si>
    <t>Wrocław</t>
  </si>
  <si>
    <t>Volvo Compact Manufacturing Plant Poland</t>
  </si>
  <si>
    <t>OU=Volvo Compact Equipment - Wroclaw,OU=Volvo Compact Equipment - BL,OU=Business Lines,OU=Enterprise,OU=VCE,OU=VeBiz2CustomArea,OU=AppPartition,O=ExtranetApps</t>
  </si>
  <si>
    <t>+48 71 3021 895</t>
  </si>
  <si>
    <t>+48 71 3021 757</t>
  </si>
  <si>
    <t>1F0455E7-4EB1-0BCE-4EB3-16F6AA7176E1</t>
  </si>
  <si>
    <t>Volvo Construction Equipment</t>
  </si>
  <si>
    <t>P.O. BOX 26114</t>
  </si>
  <si>
    <t>27402-6114</t>
  </si>
  <si>
    <t>OU=Volvo Construction Equipment,OU=SOI Test,OU=North America,OU=Enterprise,OU=VCE,OU=VeBiz2CustomArea,OU=AppPartition,O=ExtranetApps</t>
  </si>
  <si>
    <t>0312003E-BCED-A60C-D65D-B2A5AA162148</t>
  </si>
  <si>
    <t>Volvo Construction Equipment - Excavator BL</t>
  </si>
  <si>
    <t>726-173, Hannam-dong, Yongsan-Ku</t>
  </si>
  <si>
    <t>OU=Volvo Construction Equipment - Excavator BL,OU=Volvo Construction Equipment Korea Ltd,OU=APAC,OU=Enterprise,OU=VCE,OU=VeBiz2CustomArea,OU=AppPartition,O=ExtranetApps</t>
  </si>
  <si>
    <t>+82 237801111</t>
  </si>
  <si>
    <t>CF88A69B-499D-FF2E-38A3-E0CF9EF78D8F</t>
  </si>
  <si>
    <t>Volvo Construction Equipment - Highfield Drive</t>
  </si>
  <si>
    <t>HIGHFIELD DRIVE</t>
  </si>
  <si>
    <t>OU=Volvo Construction Equipment - Highfield Drive,OU=SOI Test,OU=North America,OU=Enterprise,OU=VCE,OU=VeBiz2CustomArea,OU=AppPartition,O=ExtranetApps</t>
  </si>
  <si>
    <t>7BF22AAF-F068-4600-89AE-FEEE3917ACB3</t>
  </si>
  <si>
    <t>Volvo Construction Equipment - NA</t>
  </si>
  <si>
    <t>312 Volvo Way</t>
  </si>
  <si>
    <t>VCENA</t>
  </si>
  <si>
    <t>OU=Volvo Construction Equipment - NA,OU=North America,OU=Enterprise,OU=VCE,OU=VeBiz2CustomArea,OU=AppPartition,O=ExtranetApps</t>
  </si>
  <si>
    <t>828-650-2501</t>
  </si>
  <si>
    <t>dean.hammes@volvo.com</t>
  </si>
  <si>
    <t>1207C69A-2D12-0147-66B5-886C8CC2AF3F</t>
  </si>
  <si>
    <t>Volvo Construction Equipment - Parts</t>
  </si>
  <si>
    <t>US900080</t>
  </si>
  <si>
    <t>LEWIS CTR</t>
  </si>
  <si>
    <t>OU=Volvo Construction Equipment - Parts,OU=SOI Test,OU=North America,OU=Enterprise,OU=VCE,OU=VeBiz2CustomArea,OU=AppPartition,O=ExtranetApps</t>
  </si>
  <si>
    <t>83ABF971-7323-5124-C2A8-4D5EA3A5262D</t>
  </si>
  <si>
    <t>Volvo Construction Equipment &amp; Services - California</t>
  </si>
  <si>
    <t>OU=Volvo Construction Equipment &amp; Services - California,OU=North America,OU=Enterprise,OU=VCE,OU=VeBiz2CustomArea,OU=AppPartition,O=ExtranetApps</t>
  </si>
  <si>
    <t>(619) 441-2660</t>
  </si>
  <si>
    <t>(619) 441-3690</t>
  </si>
  <si>
    <t>FF6761C4-701F-4F02-9B23-324C3B322604</t>
  </si>
  <si>
    <t>VOLVO CONSTRUCTION EQUIPMENT CABS AB</t>
  </si>
  <si>
    <t>69482 Hallsberg</t>
  </si>
  <si>
    <t>Hallsberg</t>
  </si>
  <si>
    <t>OU=VOLVO CONSTRUCTION EQUIPMENT CABS AB,OU=Business Lines,OU=Enterprise,OU=VCE,OU=VeBiz2CustomArea,OU=AppPartition,O=ExtranetApps</t>
  </si>
  <si>
    <t>+46 582 83109</t>
  </si>
  <si>
    <t>F793776A-9543-496D-876A-7BBADF9BA105</t>
  </si>
  <si>
    <t>Volvo Construction Equipment China Co Ltd</t>
  </si>
  <si>
    <t>CN900001</t>
  </si>
  <si>
    <t>SHANGHAI</t>
  </si>
  <si>
    <t>OU=Volvo Construction Equipment China Co Ltd,OU=China,OU=Enterprise,OU=VCE,OU=VeBiz2CustomArea,OU=AppPartition,O=ExtranetApps</t>
  </si>
  <si>
    <t>8C201EE1-5DDB-B841-B753-F58B24FB4431</t>
  </si>
  <si>
    <t>VOLVO CONSTRUCTION EQUIPMENT COMPONENTS AB</t>
  </si>
  <si>
    <t>OU=VOLVO CONSTRUCTION EQUIPMENT COMPONENTS AB,OU=Business Lines,OU=Enterprise,OU=VCE,OU=VeBiz2CustomArea,OU=AppPartition,O=ExtranetApps</t>
  </si>
  <si>
    <t>+46 16 152750</t>
  </si>
  <si>
    <t>CE0000001356</t>
  </si>
  <si>
    <t>DE9A5201-E861-44B2-A237-40322F9824CB</t>
  </si>
  <si>
    <t>Volvo Construction Equipment Cuba</t>
  </si>
  <si>
    <t>Ave. 3re entre 76 y 78, WEdificio Santa Clara, oficina no. 503</t>
  </si>
  <si>
    <t>Miramar, La Habana</t>
  </si>
  <si>
    <t>CU809001</t>
  </si>
  <si>
    <t>OU=Volvo Construction Equipment Cuba,OU=Cuba.,OU=Int AB,OU=EMEA,OU=Enterprise,OU=VCE,OU=VeBiz2CustomArea,OU=AppPartition,O=ExtranetApps</t>
  </si>
  <si>
    <t>+53 7 204 6471</t>
  </si>
  <si>
    <t>volvoce.cuba@volvo.com</t>
  </si>
  <si>
    <t>+53 7 204 8071. 204 8072</t>
  </si>
  <si>
    <t>99EE22CA-619D-4D4A-9A05-F0650872A0CA</t>
  </si>
  <si>
    <t>Volvo Construction Equipment Europe AB-HUB-NW</t>
  </si>
  <si>
    <t>Box 115</t>
  </si>
  <si>
    <t>SE900005</t>
  </si>
  <si>
    <t>OU=Volvo Construction Equipment Europe AB-HUB-NW,OU=Europe,OU=EMEA,OU=Enterprise,OU=VCE,OU=VeBiz2CustomArea,OU=AppPartition,O=ExtranetApps</t>
  </si>
  <si>
    <t>http://www.volvo.com</t>
  </si>
  <si>
    <t>7266CA39-6488-3902-F88A-4FFFBAF8A285</t>
  </si>
  <si>
    <t>Volvo Construction Equipment Europe Distribution Centre</t>
  </si>
  <si>
    <t>Wilgenweg 2</t>
  </si>
  <si>
    <t>Groot-Ammers</t>
  </si>
  <si>
    <t>GROOT AMMERS</t>
  </si>
  <si>
    <t>OU=Volvo Construction Equipment Europe Distribution Centre,OU=Business Lines,OU=Enterprise,OU=VCE,OU=VeBiz2CustomArea,OU=AppPartition,O=ExtranetApps</t>
  </si>
  <si>
    <t>260618F5-FAED-42D1-9BD1-63185BF2EE92</t>
  </si>
  <si>
    <t>Volvo Construction Equipment Europe GmbH</t>
  </si>
  <si>
    <t>Max - Planck - Str 7</t>
  </si>
  <si>
    <t>KONZ KONEN</t>
  </si>
  <si>
    <t>OU=Volvo Construction Equipment Europe GmbH,OU=Europe,OU=EMEA,OU=Enterprise,OU=VCE,OU=VeBiz2CustomArea,OU=AppPartition,O=ExtranetApps</t>
  </si>
  <si>
    <t>+49 89 944664232</t>
  </si>
  <si>
    <t>D6340053-7F75-4B8B-AD86-FBBCB36DABB8</t>
  </si>
  <si>
    <t>Volvo Construction Equipment Europe SAS - Dealer HQ</t>
  </si>
  <si>
    <t>37, Avenue Georges Politzer</t>
  </si>
  <si>
    <t>Trappes Cedex</t>
  </si>
  <si>
    <t>FR900030</t>
  </si>
  <si>
    <t>OU=Volvo Construction Equipment Europe SAS - Dealer HQ,OU=Europe,OU=EMEA,OU=Enterprise,OU=VCE,OU=VeBiz2CustomArea,OU=AppPartition,O=ExtranetApps</t>
  </si>
  <si>
    <t>0033 1 306 983 39</t>
  </si>
  <si>
    <t>0033 1 306 928 28</t>
  </si>
  <si>
    <t>CE0000000269</t>
  </si>
  <si>
    <t>0FA1703F-736E-471C-A020-FDEC53D9A8B1</t>
  </si>
  <si>
    <t>Volvo Construction Equipment Finland</t>
  </si>
  <si>
    <t>Kärkikuja 2</t>
  </si>
  <si>
    <t>Vanda</t>
  </si>
  <si>
    <t>FI203198</t>
  </si>
  <si>
    <t>VANDA</t>
  </si>
  <si>
    <t>OU=Volvo Construction Equipment Finland,OU=Europe,OU=EMEA,OU=Enterprise,OU=VCE,OU=VeBiz2CustomArea,OU=AppPartition,O=ExtranetApps</t>
  </si>
  <si>
    <t>00358 2012 56 294</t>
  </si>
  <si>
    <t>info.rolac@volov.com</t>
  </si>
  <si>
    <t>00358 2012 56 11</t>
  </si>
  <si>
    <t>https://www.volvoce.com/suomi/fi-fi/</t>
  </si>
  <si>
    <t>C82D5AC0-5F75-60C9-3086-993142B86BB2</t>
  </si>
  <si>
    <t>Volvo Construction Equipment Finland - Helsingby</t>
  </si>
  <si>
    <t>Björngränd 2</t>
  </si>
  <si>
    <t>Helsingby</t>
  </si>
  <si>
    <t>HELSINGBY</t>
  </si>
  <si>
    <t>OU=Volvo Construction Equipment Finland - Helsingby,OU=Volvo Construction Equipment Finland,OU=Europe,OU=EMEA,OU=Enterprise,OU=VCE,OU=VeBiz2CustomArea,OU=AppPartition,O=ExtranetApps</t>
  </si>
  <si>
    <t>00358 2012 56 419</t>
  </si>
  <si>
    <t>info.rolac@volvo.com</t>
  </si>
  <si>
    <t>00358 2012 56 400</t>
  </si>
  <si>
    <t>CE0000002081</t>
  </si>
  <si>
    <t>F5C6156B-96C6-4C84-C70B-6DDC36646BBC</t>
  </si>
  <si>
    <t>Volvo Construction Equipment Finland - Jyvaskyla</t>
  </si>
  <si>
    <t>Kuormaajantie 8</t>
  </si>
  <si>
    <t>Jyväskylä</t>
  </si>
  <si>
    <t>OU=Volvo Construction Equipment Finland - Jyvaskyla,OU=Volvo Construction Equipment Finland,OU=Europe,OU=EMEA,OU=Enterprise,OU=VCE,OU=VeBiz2CustomArea,OU=AppPartition,O=ExtranetApps</t>
  </si>
  <si>
    <t>00358 2012 56 389</t>
  </si>
  <si>
    <t>00358 2012 56 470</t>
  </si>
  <si>
    <t>E750B7F0-23C5-E90A-0A40-7E4F8921C54B</t>
  </si>
  <si>
    <t>Volvo Construction Equipment Finland - Kouvola</t>
  </si>
  <si>
    <t>Kiitolinja Terminaali 1</t>
  </si>
  <si>
    <t>Kouvola</t>
  </si>
  <si>
    <t>KOUVOLA</t>
  </si>
  <si>
    <t>OU=Volvo Construction Equipment Finland - Kouvola,OU=Volvo Construction Equipment Finland,OU=Europe,OU=EMEA,OU=Enterprise,OU=VCE,OU=VeBiz2CustomArea,OU=AppPartition,O=ExtranetApps</t>
  </si>
  <si>
    <t>CE0000002011</t>
  </si>
  <si>
    <t>4EE2C814-D2FA-4D52-A8A4-B3161259E540</t>
  </si>
  <si>
    <t>Volvo Construction Equipment Finland - Kymenlaakso</t>
  </si>
  <si>
    <t>Mäkelänkankaantie 14</t>
  </si>
  <si>
    <t>Neuvoton</t>
  </si>
  <si>
    <t>KYMENLAAKSO</t>
  </si>
  <si>
    <t>OU=Volvo Construction Equipment Finland - Kymenlaakso,OU=Volvo Construction Equipment Finland,OU=Europe,OU=EMEA,OU=Enterprise,OU=VCE,OU=VeBiz2CustomArea,OU=AppPartition,O=ExtranetApps</t>
  </si>
  <si>
    <t>00358 2012 56 469</t>
  </si>
  <si>
    <t>00358 2012 56 461</t>
  </si>
  <si>
    <t>BF88F057-6C7A-BF2A-F7E7-C21F621FC0F2</t>
  </si>
  <si>
    <t>Volvo Construction Equipment Finland - Oulu</t>
  </si>
  <si>
    <t>c/o Wetteri Oy Poikkimaantie 31</t>
  </si>
  <si>
    <t>Oulu</t>
  </si>
  <si>
    <t>OU=Volvo Construction Equipment Finland - Oulu,OU=Volvo Construction Equipment Finland,OU=Europe,OU=EMEA,OU=Enterprise,OU=VCE,OU=VeBiz2CustomArea,OU=AppPartition,O=ExtranetApps</t>
  </si>
  <si>
    <t>00358 2012 56 439</t>
  </si>
  <si>
    <t>00358 2012 56 431</t>
  </si>
  <si>
    <t>CE0000002007</t>
  </si>
  <si>
    <t>D950F917-0B33-E689-4509-43AD6387C866</t>
  </si>
  <si>
    <t>Volvo Construction Equipment Finland - Pori</t>
  </si>
  <si>
    <t>Korjaamokatu 1</t>
  </si>
  <si>
    <t>Pori</t>
  </si>
  <si>
    <t>PORI</t>
  </si>
  <si>
    <t>OU=Volvo Construction Equipment Finland - Pori,OU=Volvo Construction Equipment Finland,OU=Europe,OU=EMEA,OU=Enterprise,OU=VCE,OU=VeBiz2CustomArea,OU=AppPartition,O=ExtranetApps</t>
  </si>
  <si>
    <t>00358 2012 56 369</t>
  </si>
  <si>
    <t>info.vcefi@volvo.com</t>
  </si>
  <si>
    <t>00358 2012 56 360</t>
  </si>
  <si>
    <t>CE0000002009</t>
  </si>
  <si>
    <t>A550092D-667C-53A5-E68B-83D6ED832816</t>
  </si>
  <si>
    <t>Volvo Construction Equipment Finland - Raisio</t>
  </si>
  <si>
    <t>Sitomokuja 6</t>
  </si>
  <si>
    <t>Raisio</t>
  </si>
  <si>
    <t>RAISIO</t>
  </si>
  <si>
    <t>OU=Volvo Construction Equipment Finland - Raisio,OU=Volvo Construction Equipment Finland,OU=Europe,OU=EMEA,OU=Enterprise,OU=VCE,OU=VeBiz2CustomArea,OU=AppPartition,O=ExtranetApps</t>
  </si>
  <si>
    <t>00358 2012 56 349</t>
  </si>
  <si>
    <t>00358 2012 56 340</t>
  </si>
  <si>
    <t>CE0000002084</t>
  </si>
  <si>
    <t>1B81C055-5D5F-B457-3FC1-E34433E8F0AA</t>
  </si>
  <si>
    <t>Volvo Construction Equipment Finland - Rovaniemi</t>
  </si>
  <si>
    <t>c/o Wetteri Oy, Teollisuustie 22 B</t>
  </si>
  <si>
    <t>Rovaniemi</t>
  </si>
  <si>
    <t>OU=Volvo Construction Equipment Finland - Rovaniemi,OU=Volvo Construction Equipment Finland,OU=Europe,OU=EMEA,OU=Enterprise,OU=VCE,OU=VeBiz2CustomArea,OU=AppPartition,O=ExtranetApps</t>
  </si>
  <si>
    <t>020 1256 430</t>
  </si>
  <si>
    <t>CE0000002008</t>
  </si>
  <si>
    <t>DDD43630-2F90-F585-F17A-83B7E1754135</t>
  </si>
  <si>
    <t>Volvo Construction Equipment Finland - Tampere</t>
  </si>
  <si>
    <t>Tuottotie 8</t>
  </si>
  <si>
    <t>Pirkkala</t>
  </si>
  <si>
    <t>TAMPERE</t>
  </si>
  <si>
    <t>OU=Volvo Construction Equipment Finland - Tampere,OU=Volvo Construction Equipment Finland,OU=Europe,OU=EMEA,OU=Enterprise,OU=VCE,OU=VeBiz2CustomArea,OU=AppPartition,O=ExtranetApps</t>
  </si>
  <si>
    <t>00358 2012 56 319</t>
  </si>
  <si>
    <t>00358 2012 56 300</t>
  </si>
  <si>
    <t>CE0000002010</t>
  </si>
  <si>
    <t>A02694E3-A4DB-4E87-1479-539F29964893</t>
  </si>
  <si>
    <t>Volvo Construction Equipment Finland - Toivala</t>
  </si>
  <si>
    <t>Takojantie 13</t>
  </si>
  <si>
    <t>Toivala</t>
  </si>
  <si>
    <t>TOIVALA</t>
  </si>
  <si>
    <t>OU=Volvo Construction Equipment Finland - Toivala,OU=Volvo Construction Equipment Finland,OU=Europe,OU=EMEA,OU=Enterprise,OU=VCE,OU=VeBiz2CustomArea,OU=AppPartition,O=ExtranetApps</t>
  </si>
  <si>
    <t>00358 2012 56 380</t>
  </si>
  <si>
    <t>CE0000002082</t>
  </si>
  <si>
    <t>EE763ECF-00C8-AC93-CE80-924F4B2838F3</t>
  </si>
  <si>
    <t>Volvo Construction Equipment Finland - Vanda</t>
  </si>
  <si>
    <t>OU=Volvo Construction Equipment Finland - Vanda,OU=Volvo Construction Equipment Finland,OU=Europe,OU=EMEA,OU=Enterprise,OU=VCE,OU=VeBiz2CustomArea,OU=AppPartition,O=ExtranetApps</t>
  </si>
  <si>
    <t>746D48D5-5C79-4622-8EF7-7F944FAA4194</t>
  </si>
  <si>
    <t>Volvo Construction Equipment Korea Ltd</t>
  </si>
  <si>
    <t>214-1 DOIL-DONG PYONGTAEK CITY KYUNGGI-DO</t>
  </si>
  <si>
    <t>KYUNGGI-DO</t>
  </si>
  <si>
    <t>KYUNGGI DO</t>
  </si>
  <si>
    <t>OU=Volvo Construction Equipment Korea Ltd,OU=APAC,OU=Enterprise,OU=VCE,OU=VeBiz2CustomArea,OU=AppPartition,O=ExtranetApps</t>
  </si>
  <si>
    <t>A60ADF49-D9B9-6394-03AE-F3178213E6E0</t>
  </si>
  <si>
    <t>Volvo Construction Equipment Latin America</t>
  </si>
  <si>
    <t>Ewerton Visco, nº 290, Edf. Boulevard Side Empresarial, Sala 1901, Caminho das Árvores</t>
  </si>
  <si>
    <t>41.820-022</t>
  </si>
  <si>
    <t>OU=Volvo Construction Equipment Latin America,OU=Latin America,OU=Enterprise,OU=VCE,OU=VeBiz2CustomArea,OU=AppPartition,O=ExtranetApps</t>
  </si>
  <si>
    <t>(071) 3480-8160</t>
  </si>
  <si>
    <t>19C7166B-18D8-52E1-57A6-0DC90A6247D9</t>
  </si>
  <si>
    <t>Volvo Construction Equipment N.A.</t>
  </si>
  <si>
    <t>2169 HENDERSONVILLE RD</t>
  </si>
  <si>
    <t>SKYLAND</t>
  </si>
  <si>
    <t>OU=Volvo Construction Equipment N.A.,OU=SOI Test,OU=North America,OU=Enterprise,OU=VCE,OU=VeBiz2CustomArea,OU=AppPartition,O=ExtranetApps</t>
  </si>
  <si>
    <t>34356C55-0D9C-471A-9440-3DCD89688EB1</t>
  </si>
  <si>
    <t>Volvo Construction Equipment Region Europe - Duxford HQ</t>
  </si>
  <si>
    <t>GB900012</t>
  </si>
  <si>
    <t>Volvo Construction Equipment Region EMEA</t>
  </si>
  <si>
    <t>OU=Volvo Construction Equipment Region Europe - Duxford HQ,OU=Europe,OU=EMEA,OU=Enterprise,OU=VCE,OU=VeBiz2CustomArea,OU=AppPartition,O=ExtranetApps</t>
  </si>
  <si>
    <t>784C0A8F-1616-D4EF-7FDF-133B2A323482</t>
  </si>
  <si>
    <t>Volvo Customer Support-BL</t>
  </si>
  <si>
    <t>OU=Volvo Customer Support-BL,OU=Business Lines,OU=Enterprise,OU=VCE,OU=VeBiz2CustomArea,OU=AppPartition,O=ExtranetApps</t>
  </si>
  <si>
    <t>CE0000001758</t>
  </si>
  <si>
    <t>3F8F36CF-58BD-15BC-983E-79663F135CCE</t>
  </si>
  <si>
    <t>VOLVO DO BRASIL VEíCULOS LTDA</t>
  </si>
  <si>
    <t>RUA SAMUEL DA ROCHA COELHO, 228-CIC</t>
  </si>
  <si>
    <t>81290-070</t>
  </si>
  <si>
    <t>CURITIBA</t>
  </si>
  <si>
    <t>XB000001</t>
  </si>
  <si>
    <t>OU=VOLVO DO BRASIL VEíCULOS LTDA,OU=Latin America,OU=Enterprise,OU=VCE,OU=VeBiz2CustomArea,OU=AppPartition,O=ExtranetApps</t>
  </si>
  <si>
    <t>30A23B76-625F-F50B-EEE1-BF5DD3C99D36</t>
  </si>
  <si>
    <t>VOLVO DO BRASIL VEíCULOS LTDA - CURITIBA</t>
  </si>
  <si>
    <t>Av. Juscelino K. Oliveira, 2600 - CIC</t>
  </si>
  <si>
    <t>BR900016</t>
  </si>
  <si>
    <t>VOLVO DO BRASIL VEICULOS LTDA - CURITIBA</t>
  </si>
  <si>
    <t>OU=VOLVO DO BRASIL VEICULOS LTDA - CURITIBA,OU=Latin America,OU=Enterprise,OU=VCE,OU=VeBiz2CustomArea,OU=AppPartition,O=ExtranetApps</t>
  </si>
  <si>
    <t>CA06ADC9-02CC-794B-9AC9-F785A10CD1FC</t>
  </si>
  <si>
    <t>VOLVO DO BRASIL VEICULOS LTDA  - PEDERNEIRAS</t>
  </si>
  <si>
    <t>PRACA EUGENE BRADLEY CLARK, 0-1915</t>
  </si>
  <si>
    <t>17280-000</t>
  </si>
  <si>
    <t>PEDERNEIRAS</t>
  </si>
  <si>
    <t>OU=VOLVO DO BRASIL VEICULOS LTDA  - PEDERNEIRAS,OU=VOLVO DO BRASIL VEICULOS LTDA - CURITIBA,OU=Latin America,OU=Enterprise,OU=VCE,OU=VeBiz2CustomArea,OU=AppPartition,O=ExtranetApps</t>
  </si>
  <si>
    <t>F5BF62E7-A131-E94B-B93B-B76C6A055445</t>
  </si>
  <si>
    <t>Volvo East Asia (SEA)</t>
  </si>
  <si>
    <t>OU=Volvo East Asia (SEA),OU=HUBS,OU=APAC Internal,OU=APAC,OU=Enterprise,OU=VCE,OU=VeBiz2CustomArea,OU=AppPartition,O=ExtranetApps</t>
  </si>
  <si>
    <t>95E13AA3-E694-49A1-80A5-B4B075062EB4</t>
  </si>
  <si>
    <t>Volvo East Asia Pte Ltd</t>
  </si>
  <si>
    <t>HK Lim</t>
  </si>
  <si>
    <t>OU=Volvo East Asia Pte Ltd,OU=APAC,OU=Enterprise,OU=VCE,OU=VeBiz2CustomArea,OU=AppPartition,O=ExtranetApps</t>
  </si>
  <si>
    <t>+65 6861 0127</t>
  </si>
  <si>
    <t>hui.keow.lim@volvo.com</t>
  </si>
  <si>
    <t>+65 6661 2503</t>
  </si>
  <si>
    <t>http://www.volvoceasia.com</t>
  </si>
  <si>
    <t>C899AFCD-4C8A-4CAD-BA38-D4F1AA9AFF85</t>
  </si>
  <si>
    <t>Volvo Entreprenormaskiner A S</t>
  </si>
  <si>
    <t>Vestre hedevej 16</t>
  </si>
  <si>
    <t>Roskilde</t>
  </si>
  <si>
    <t xml:space="preserve">DK205117    </t>
  </si>
  <si>
    <t>OU=Volvo Entreprenormaskiner A S,OU=Europe,OU=EMEA,OU=Enterprise,OU=VCE,OU=VeBiz2CustomArea,OU=AppPartition,O=ExtranetApps</t>
  </si>
  <si>
    <t>0045 46 77 38 49</t>
  </si>
  <si>
    <t>0045 70 22 27 28</t>
  </si>
  <si>
    <t>https://www.volvoce.com/danmark/da-dk/entreprenoermaskiner-as/</t>
  </si>
  <si>
    <t>3325189F-5AF0-4919-A0A8-8259F91F1E5A</t>
  </si>
  <si>
    <t>Volvo Entreprenormaskiner A S - Aalborg</t>
  </si>
  <si>
    <t>Skjernvej 6</t>
  </si>
  <si>
    <t>Aalborg</t>
  </si>
  <si>
    <t>AALBORG</t>
  </si>
  <si>
    <t>OU=Volvo Entreprenormaskiner A S - Aalborg,OU=Volvo Entreprenormaskiner A S,OU=Europe,OU=EMEA,OU=Enterprise,OU=VCE,OU=VeBiz2CustomArea,OU=AppPartition,O=ExtranetApps</t>
  </si>
  <si>
    <t>0045 76 20 17 29</t>
  </si>
  <si>
    <t>info.volvocedk@volvo.com</t>
  </si>
  <si>
    <t>00C18857-217A-432A-B740-CFB526CA2127</t>
  </si>
  <si>
    <t>Volvo Entreprenormaskiner A S – Taulov</t>
  </si>
  <si>
    <t>Amerikavej  2</t>
  </si>
  <si>
    <t>Fredericia</t>
  </si>
  <si>
    <t>TAULOV</t>
  </si>
  <si>
    <t>OU=Volvo Entreprenormaskiner A S – Taulov,OU=Volvo Entreprenormaskiner A S,OU=Europe,OU=EMEA,OU=Enterprise,OU=VCE,OU=VeBiz2CustomArea,OU=AppPartition,O=ExtranetApps</t>
  </si>
  <si>
    <t>CE0000000289</t>
  </si>
  <si>
    <t>17D3DF30-DAC3-4352-9DBB-DCAFE905EF72</t>
  </si>
  <si>
    <t>Volvo Entreprenormaskiner AS - Ringsted</t>
  </si>
  <si>
    <t>Tranevej 2</t>
  </si>
  <si>
    <t>Ringsted</t>
  </si>
  <si>
    <t>ROSKILDE</t>
  </si>
  <si>
    <t>OU=Volvo Entreprenormaskiner AS - Ringsted,OU=Volvo Entreprenormaskiner A S,OU=Europe,OU=EMEA,OU=Enterprise,OU=VCE,OU=VeBiz2CustomArea,OU=AppPartition,O=ExtranetApps</t>
  </si>
  <si>
    <t>96227CC7-0DF6-B735-8976-B18AC8CA45AE</t>
  </si>
  <si>
    <t>Volvo Excavators-BL</t>
  </si>
  <si>
    <t>Max-Planck-Strasse 1 54329</t>
  </si>
  <si>
    <t>OU=Volvo Excavators-BL,OU=Business Lines,OU=Enterprise,OU=VCE,OU=VeBiz2CustomArea,OU=AppPartition,O=ExtranetApps</t>
  </si>
  <si>
    <t>16879F45-8838-3129-8256-44B9E9AEB016</t>
  </si>
  <si>
    <t>Volvo Excavators-Konz</t>
  </si>
  <si>
    <t>OU=Volvo Excavators-Konz,OU=Volvo Excavators-BL,OU=Business Lines,OU=Enterprise,OU=VCE,OU=VeBiz2CustomArea,OU=AppPartition,O=ExtranetApps</t>
  </si>
  <si>
    <t>04F464A1-D43B-A872-D089-51650583B47C</t>
  </si>
  <si>
    <t>Volvo Financial Leasing (China) Co., Ltd</t>
  </si>
  <si>
    <t>R3-22 And R 3-23, 3rd Floor,No.2095, Jin Jing Road</t>
  </si>
  <si>
    <t>Compact Equipment|Compact Excavators|Compact Wheel Loaders|Crawler Excavators|Wheel Loaders|Wheeled Excavators</t>
  </si>
  <si>
    <t>VFS</t>
  </si>
  <si>
    <t>OU=Volvo Financial Leasing (China) Co.\, Ltd,OU=Volvo Construction Equipment China Co Ltd,OU=China,OU=Enterprise,OU=VCE,OU=VeBiz2CustomArea,OU=AppPartition,O=ExtranetApps</t>
  </si>
  <si>
    <t>+86 02131319632</t>
  </si>
  <si>
    <t>D1EE76D9-2565-1834-8055-5DFD4792CB93</t>
  </si>
  <si>
    <t>Volvo Finland AB - Jyvaskyla</t>
  </si>
  <si>
    <t>Jyvaskyla</t>
  </si>
  <si>
    <t>FI005005</t>
  </si>
  <si>
    <t>Articulated Haulers|Backhoe Loaders|Compact Excavators|Compact Wheel Loaders|Crawler Excavators|Wheel Loaders|Wheeled Excavators</t>
  </si>
  <si>
    <t>JYVASKYLA</t>
  </si>
  <si>
    <t>OU=Volvo Finland AB - Jyvaskyla,OU=Volvo Construction Equipment Finland,OU=Europe,OU=EMEA,OU=Enterprise,OU=VCE,OU=VeBiz2CustomArea,OU=AppPartition,O=ExtranetApps</t>
  </si>
  <si>
    <t>3FC49627-F7B5-75D5-0191-062D738598FA</t>
  </si>
  <si>
    <t>Volvo Finland AB - Lahti</t>
  </si>
  <si>
    <t>Jatkokatu 1</t>
  </si>
  <si>
    <t>Lahti</t>
  </si>
  <si>
    <t>LAHTI</t>
  </si>
  <si>
    <t>OU=Volvo Finland AB - Lahti,OU=Volvo Construction Equipment Finland,OU=Europe,OU=EMEA,OU=Enterprise,OU=VCE,OU=VeBiz2CustomArea,OU=AppPartition,O=ExtranetApps</t>
  </si>
  <si>
    <t>CE0000002131</t>
  </si>
  <si>
    <t>865C9192-2A11-4DA3-B317-FCF19512132A</t>
  </si>
  <si>
    <t>VOLVO GRAND PARIS</t>
  </si>
  <si>
    <t>37 Avenue George Politzer</t>
  </si>
  <si>
    <t>TRAPPES</t>
  </si>
  <si>
    <t>OU=VOLVO GRAND PARIS,OU=Volvo Construction Equipment Europe SAS - Dealer HQ,OU=Europe,OU=EMEA,OU=Enterprise,OU=VCE,OU=VeBiz2CustomArea,OU=AppPartition,O=ExtranetApps</t>
  </si>
  <si>
    <t>00 33 (0)1 306 928 28</t>
  </si>
  <si>
    <t>http://www.volvo.com/dealers/fr-fr/volvo</t>
  </si>
  <si>
    <t>CE0000001609</t>
  </si>
  <si>
    <t>4DD8C3A5-9FAB-48B4-A11F-E139B29AFD5C</t>
  </si>
  <si>
    <t>Volvo Group Australia Darwin Pty. Ltd.</t>
  </si>
  <si>
    <t>1890 Berrimah Road</t>
  </si>
  <si>
    <t>Steve Minerds</t>
  </si>
  <si>
    <t>vgadarwin</t>
  </si>
  <si>
    <t>OU=Volvo Group Australia Darwin Pty. Ltd.,OU=CJD - HQ,OU=Australia and Papua New Guinea,OU=Oceania,OU=APAC,OU=Enterprise,OU=VCE,OU=VeBiz2CustomArea,OU=AppPartition,O=ExtranetApps</t>
  </si>
  <si>
    <t>+61 8 89473482</t>
  </si>
  <si>
    <t>steve.minerds@macktrucks.com</t>
  </si>
  <si>
    <t>C80B1AD5-2648-5C58-BABD-E6C6F2BA2152</t>
  </si>
  <si>
    <t>Volvo Group Belgium NV - Parts Organisation</t>
  </si>
  <si>
    <t>Smalleheerweg 29</t>
  </si>
  <si>
    <t>B-9041</t>
  </si>
  <si>
    <t>Gent-Oostakker</t>
  </si>
  <si>
    <t>OU=Volvo Group Belgium NV - Parts Organisation,OU=Business Lines,OU=Enterprise,OU=VCE,OU=VeBiz2CustomArea,OU=AppPartition,O=ExtranetApps</t>
  </si>
  <si>
    <t>+32 09 2556598</t>
  </si>
  <si>
    <t>93E05AD5-C3A4-7D44-18D6-77CCFD176D84</t>
  </si>
  <si>
    <t>Volvo Group Middle East - Branch of Volvo Goup Malta</t>
  </si>
  <si>
    <t>Jebel Ali Free Zone South</t>
  </si>
  <si>
    <t>AE900005</t>
  </si>
  <si>
    <t>OU=Volvo Group Middle East - Branch of Volvo Goup Malta,OU=UAE,OU=Middle East,OU=Int AB,OU=EMEA,OU=Enterprise,OU=VCE,OU=VeBiz2CustomArea,OU=AppPartition,O=ExtranetApps</t>
  </si>
  <si>
    <t>+971 4 8860521</t>
  </si>
  <si>
    <t>humera.shaikh@volvo.com</t>
  </si>
  <si>
    <t>+971 4 8038555</t>
  </si>
  <si>
    <t>CE0000001087</t>
  </si>
  <si>
    <t>32049C76-E278-2E46-3C43-2424A3E7EEAE</t>
  </si>
  <si>
    <t>Volvo Group Montenegro DOO</t>
  </si>
  <si>
    <t>Bandici B.B.</t>
  </si>
  <si>
    <t>Danilovgrad</t>
  </si>
  <si>
    <t xml:space="preserve">INDUSTRIJSKA OPREMA </t>
  </si>
  <si>
    <t>OU=Volvo Group Montenegro DOO,OU=Europe,OU=EMEA,OU=Enterprise,OU=VCE,OU=VeBiz2CustomArea,OU=AppPartition,O=ExtranetApps</t>
  </si>
  <si>
    <t>office@indoprema.rs</t>
  </si>
  <si>
    <t>+381 64 825 1009</t>
  </si>
  <si>
    <t>399CD785-907C-B18C-4972-C48F07338D13</t>
  </si>
  <si>
    <t>Volvo Hauler Loader - BL</t>
  </si>
  <si>
    <t>SE-631 85 Eskilstuna</t>
  </si>
  <si>
    <t>Parent entity - do not locate users here</t>
  </si>
  <si>
    <t>OU=Volvo Hauler Loader - BL,OU=Business Lines,OU=Enterprise,OU=VCE,OU=VeBiz2CustomArea,OU=AppPartition,O=ExtranetApps</t>
  </si>
  <si>
    <t>682A487C-9DB7-FC4F-5F3D-2804D30F8556</t>
  </si>
  <si>
    <t>Volvo Hauler Loader - Eskilstuna</t>
  </si>
  <si>
    <t>SE-631 85 Eskilstuna Sweden</t>
  </si>
  <si>
    <t>OU=Volvo Hauler Loader - Eskilstuna,OU=Volvo Hauler Loader - BL,OU=Business Lines,OU=Enterprise,OU=VCE,OU=VeBiz2CustomArea,OU=AppPartition,O=ExtranetApps</t>
  </si>
  <si>
    <t>46 161 510 00</t>
  </si>
  <si>
    <t>D9D74439-16EC-EC12-32ED-5A09797ABC68</t>
  </si>
  <si>
    <t>Volvo Hauler Loaders - Arvika</t>
  </si>
  <si>
    <t>Arvikaverken 671 27</t>
  </si>
  <si>
    <t>671 27</t>
  </si>
  <si>
    <t>OU=Volvo Hauler Loaders - Arvika,OU=Volvo Hauler Loader - BL,OU=Business Lines,OU=Enterprise,OU=VCE,OU=VeBiz2CustomArea,OU=AppPartition,O=ExtranetApps</t>
  </si>
  <si>
    <t>+46 570 83406</t>
  </si>
  <si>
    <t>F1696ACB-C912-175C-9A59-87B6ADDE19BE</t>
  </si>
  <si>
    <t>Volvo Hauler Loaders - Braas</t>
  </si>
  <si>
    <t>Carl Lihnells Vag</t>
  </si>
  <si>
    <t>5363hehged</t>
  </si>
  <si>
    <t>Braas</t>
  </si>
  <si>
    <t>manufacturing plant</t>
  </si>
  <si>
    <t>OU=Volvo Hauler Loaders - Braas,OU=Volvo Hauler Loader - BL,OU=Business Lines,OU=Enterprise,OU=VCE,OU=VeBiz2CustomArea,OU=AppPartition,O=ExtranetApps</t>
  </si>
  <si>
    <t>CE0000000224</t>
  </si>
  <si>
    <t>F1AF32F3-B2D5-E5F9-4179-8B47EE348FDA</t>
  </si>
  <si>
    <t>Volvo India</t>
  </si>
  <si>
    <t>562 122</t>
  </si>
  <si>
    <t>OU=Volvo India,OU=HUBS,OU=APAC Internal,OU=APAC,OU=Enterprise,OU=VCE,OU=VeBiz2CustomArea,OU=AppPartition,O=ExtranetApps</t>
  </si>
  <si>
    <t>+91 80 7965280</t>
  </si>
  <si>
    <t>295E748D-507B-4B54-B958-536E731728D7</t>
  </si>
  <si>
    <t>Volvo India Private Limited</t>
  </si>
  <si>
    <t>LAKE VIEW BUILDING BLOCK A NO 66/1 , BAGMANE TECH PARK</t>
  </si>
  <si>
    <t>BANGALORE</t>
  </si>
  <si>
    <t>OU=Volvo India Private Limited,OU=APAC,OU=Enterprise,OU=VCE,OU=VeBiz2CustomArea,OU=AppPartition,O=ExtranetApps</t>
  </si>
  <si>
    <t>91 80 - 56914500</t>
  </si>
  <si>
    <t>CE0000000038</t>
  </si>
  <si>
    <t>7808CF60-8059-B52D-0173-874A7F4B270D</t>
  </si>
  <si>
    <t>Volvo Indonesia</t>
  </si>
  <si>
    <t>Sentra Senayan III, 12th Floor Jalan Asia Afrika No 10270</t>
  </si>
  <si>
    <t>OU=Volvo Indonesia,OU=Volvo East Asia Pte Ltd,OU=APAC,OU=Enterprise,OU=VCE,OU=VeBiz2CustomArea,OU=AppPartition,O=ExtranetApps</t>
  </si>
  <si>
    <t>+62 21 29039216.</t>
  </si>
  <si>
    <t>CE0000001351</t>
  </si>
  <si>
    <t>9BC34F3B-0077-29EB-9C6B-B1E79D9D0E7E</t>
  </si>
  <si>
    <t>Volvo KOREA</t>
  </si>
  <si>
    <t>Pyungtaek</t>
  </si>
  <si>
    <t>OU=Volvo KOREA,OU=HUBS,OU=APAC Internal,OU=APAC,OU=Enterprise,OU=VCE,OU=VeBiz2CustomArea,OU=AppPartition,O=ExtranetApps</t>
  </si>
  <si>
    <t>DE253CE2-D92B-4AED-A172-92B8C1DC4B18</t>
  </si>
  <si>
    <t>Volvo Malaysia Sdn Bhd</t>
  </si>
  <si>
    <t>15/16 Jalan Bicu</t>
  </si>
  <si>
    <t>Shah Alam</t>
  </si>
  <si>
    <t>MY720113</t>
  </si>
  <si>
    <t>Jules Lee</t>
  </si>
  <si>
    <t>ABG Pavers|Articulated Haulers|Backhoe Loaders|Compact Equipment|Compact Excavators|Compact Wheel Loaders|Crawler Excavators|Large Asphalt Compactors|Motor Graders|Skidsteer Loaders|Small Asphalt Compactors|Small Soil Compactors|Wheel Loaders|Wheeled Excavators</t>
  </si>
  <si>
    <t>SHAH ALAM1</t>
  </si>
  <si>
    <t>OU=Volvo Malaysia Sdn Bhd,OU=Volvo East Asia Pte Ltd,OU=APAC,OU=Enterprise,OU=VCE,OU=VeBiz2CustomArea,OU=AppPartition,O=ExtranetApps</t>
  </si>
  <si>
    <t>603 5511 5568</t>
  </si>
  <si>
    <t>jules.lee@volvo.com</t>
  </si>
  <si>
    <t>603 551 03300</t>
  </si>
  <si>
    <t>CE0000001995</t>
  </si>
  <si>
    <t>DL should use PO (not street)</t>
  </si>
  <si>
    <t>6F953137-C9DA-46B9-94F8-509176808F06</t>
  </si>
  <si>
    <t>Volvo Maskin AS</t>
  </si>
  <si>
    <t>Postboks 603</t>
  </si>
  <si>
    <t>Kolbotn</t>
  </si>
  <si>
    <t>NO210016</t>
  </si>
  <si>
    <t>KOLBOTN</t>
  </si>
  <si>
    <t>OU=Volvo Maskin AS,OU=Volvo Construction Equipment Europe AB-HUB-NW,OU=Europe,OU=EMEA,OU=Enterprise,OU=VCE,OU=VeBiz2CustomArea,OU=AppPartition,O=ExtranetApps</t>
  </si>
  <si>
    <t>0047 (0) 66 81 84 01</t>
  </si>
  <si>
    <t>jon.vislie@bilia.no</t>
  </si>
  <si>
    <t>0047 (0) 66 81 86 86</t>
  </si>
  <si>
    <t>CE0000001989</t>
  </si>
  <si>
    <t>091EE441-9475-C7A1-C557-66318B33920E</t>
  </si>
  <si>
    <t>Volvo Maskin AS - Avd Drammen</t>
  </si>
  <si>
    <t>Gilhusveien 11</t>
  </si>
  <si>
    <t>Lierstranda</t>
  </si>
  <si>
    <t>NO220097</t>
  </si>
  <si>
    <t>OU=Volvo Maskin AS - Avd Drammen,OU=Volvo Maskin AS,OU=Volvo Construction Equipment Europe AB-HUB-NW,OU=Europe,OU=EMEA,OU=Enterprise,OU=VCE,OU=VeBiz2CustomArea,OU=AppPartition,O=ExtranetApps</t>
  </si>
  <si>
    <t>+47 32854059</t>
  </si>
  <si>
    <t>olav.hauknes@volvo.com</t>
  </si>
  <si>
    <t>+47 97591497</t>
  </si>
  <si>
    <t>9348E124-3F22-418E-8404-2A991257F41F</t>
  </si>
  <si>
    <t>Volvo Maskin AS - Avd Hamar</t>
  </si>
  <si>
    <t>Halsetsvea 24</t>
  </si>
  <si>
    <t>INGEBERG</t>
  </si>
  <si>
    <t xml:space="preserve">NO210016    </t>
  </si>
  <si>
    <t>FURNES</t>
  </si>
  <si>
    <t>OU=Volvo Maskin AS - Avd Hamar,OU=Volvo Maskin AS,OU=Volvo Construction Equipment Europe AB-HUB-NW,OU=Europe,OU=EMEA,OU=Enterprise,OU=VCE,OU=VeBiz2CustomArea,OU=AppPartition,O=ExtranetApps</t>
  </si>
  <si>
    <t>0047 (0) 62 35 99 89</t>
  </si>
  <si>
    <t>jorund.mostue@volvo.com</t>
  </si>
  <si>
    <t>0047 (0) 9542 4000</t>
  </si>
  <si>
    <t>C68CC8BA-9492-4B5E-8586-87EC134F0B01</t>
  </si>
  <si>
    <t>Volvo Maskin AS - Avd Rade</t>
  </si>
  <si>
    <t>Torvstikkeren 14</t>
  </si>
  <si>
    <t>Råde</t>
  </si>
  <si>
    <t>GRALUM</t>
  </si>
  <si>
    <t>OU=Volvo Maskin AS - Avd Rade,OU=Volvo Maskin AS,OU=Volvo Construction Equipment Europe AB-HUB-NW,OU=Europe,OU=EMEA,OU=Enterprise,OU=VCE,OU=VeBiz2CustomArea,OU=AppPartition,O=ExtranetApps</t>
  </si>
  <si>
    <t>kjell.erthe@volvo.com</t>
  </si>
  <si>
    <t>07C0E131-1271-3959-43CA-CC3F753F70EC</t>
  </si>
  <si>
    <t>Volvo Maskin AS - Hentez</t>
  </si>
  <si>
    <t>KNUT ERLING VALLUM</t>
  </si>
  <si>
    <t>HENTES LUFTHAVN</t>
  </si>
  <si>
    <t>HENTES</t>
  </si>
  <si>
    <t>OU=Volvo Maskin AS - Hentez,OU=Volvo Maskin AS,OU=Volvo Construction Equipment Europe AB-HUB-NW,OU=Europe,OU=EMEA,OU=Enterprise,OU=VCE,OU=VeBiz2CustomArea,OU=AppPartition,O=ExtranetApps</t>
  </si>
  <si>
    <t>CE0000000312</t>
  </si>
  <si>
    <t>234D09F0-05C2-4BF0-BE5B-63783D56B8DF</t>
  </si>
  <si>
    <t>Volvo Maskin AS - Kolbotn</t>
  </si>
  <si>
    <t>Mellomåsveien 1</t>
  </si>
  <si>
    <t>OU=Volvo Maskin AS - Kolbotn,OU=Volvo Maskin AS,OU=Volvo Construction Equipment Europe AB-HUB-NW,OU=Europe,OU=EMEA,OU=Enterprise,OU=VCE,OU=VeBiz2CustomArea,OU=AppPartition,O=ExtranetApps</t>
  </si>
  <si>
    <t>+47 66 81 86 38</t>
  </si>
  <si>
    <t>anne-helen.christiansen@volvo.com</t>
  </si>
  <si>
    <t>+47 66 81 86 86</t>
  </si>
  <si>
    <t>944C8D39-1A15-C09A-467C-AA2F1993BD5F</t>
  </si>
  <si>
    <t>Volvo Maskin AS – Salg Marked</t>
  </si>
  <si>
    <t>OU=Volvo Maskin AS – Salg Marked,OU=Volvo Maskin AS,OU=Volvo Construction Equipment Europe AB-HUB-NW,OU=Europe,OU=EMEA,OU=Enterprise,OU=VCE,OU=VeBiz2CustomArea,OU=AppPartition,O=ExtranetApps</t>
  </si>
  <si>
    <t>38D323B2-3D0E-4FB7-A84B-B352EA3E3D50</t>
  </si>
  <si>
    <t>Volvo Maskin Service - Alesund</t>
  </si>
  <si>
    <t>Sjukenesstranda 43</t>
  </si>
  <si>
    <t>Alesund</t>
  </si>
  <si>
    <t>ALESUND</t>
  </si>
  <si>
    <t>OU=Volvo Maskin Service - Alesund,OU=Volvo Maskin AS,OU=Volvo Construction Equipment Europe AB-HUB-NW,OU=Europe,OU=EMEA,OU=Enterprise,OU=VCE,OU=VeBiz2CustomArea,OU=AppPartition,O=ExtranetApps</t>
  </si>
  <si>
    <t>eivind.boe@volvomaskinservice.no</t>
  </si>
  <si>
    <t>+ 47 957 48 000</t>
  </si>
  <si>
    <t>CE0000001999</t>
  </si>
  <si>
    <t>EADBA25B-5D53-40BD-AEEE-C2F569722289</t>
  </si>
  <si>
    <t>Volvo Maskin Service - Alta</t>
  </si>
  <si>
    <t>Alta</t>
  </si>
  <si>
    <t>ALTA</t>
  </si>
  <si>
    <t>OU=Volvo Maskin Service - Alta,OU=Volvo Maskin AS,OU=Volvo Construction Equipment Europe AB-HUB-NW,OU=Europe,OU=EMEA,OU=Enterprise,OU=VCE,OU=VeBiz2CustomArea,OU=AppPartition,O=ExtranetApps</t>
  </si>
  <si>
    <t>368F73AE-20AA-4ADA-9FEB-68706BC5DFD7</t>
  </si>
  <si>
    <t>Volvo Maskin Service - Andalsnes</t>
  </si>
  <si>
    <t>Postboks 243 Oran Vest</t>
  </si>
  <si>
    <t>Andalsnes</t>
  </si>
  <si>
    <t xml:space="preserve">NO220047    </t>
  </si>
  <si>
    <t>ANDALSNES</t>
  </si>
  <si>
    <t>OU=Volvo Maskin Service - Andalsnes,OU=Volvo Maskin AS,OU=Volvo Construction Equipment Europe AB-HUB-NW,OU=Europe,OU=EMEA,OU=Enterprise,OU=VCE,OU=VeBiz2CustomArea,OU=AppPartition,O=ExtranetApps</t>
  </si>
  <si>
    <t>0047 (0) 71 22 24 67</t>
  </si>
  <si>
    <t>karsten.grovdal@volvomaskinservice.no</t>
  </si>
  <si>
    <t>0047 (0) 71 22 22 11</t>
  </si>
  <si>
    <t>CE0000005174</t>
  </si>
  <si>
    <t>9416D066-7037-4682-BE8B-E5176B1A4E0E</t>
  </si>
  <si>
    <t>Volvo Maskin Service - Bodo</t>
  </si>
  <si>
    <t>Langstranda 7</t>
  </si>
  <si>
    <t>Bodø</t>
  </si>
  <si>
    <t xml:space="preserve">NO220737    </t>
  </si>
  <si>
    <t>BODO</t>
  </si>
  <si>
    <t>OU=Volvo Maskin Service - Bodo,OU=Volvo Maskin AS,OU=Volvo Construction Equipment Europe AB-HUB-NW,OU=Europe,OU=EMEA,OU=Enterprise,OU=VCE,OU=VeBiz2CustomArea,OU=AppPartition,O=ExtranetApps</t>
  </si>
  <si>
    <t>+47 75 52 11 99</t>
  </si>
  <si>
    <t>bodo@volvomaskinservice.no</t>
  </si>
  <si>
    <t>+47 90 12 22 00</t>
  </si>
  <si>
    <t>E243CF0D-350C-7A82-6C3C-F2E393959623</t>
  </si>
  <si>
    <t>Volvo Maskin Service - Frogner</t>
  </si>
  <si>
    <t>Tretjerndalsveien 58</t>
  </si>
  <si>
    <t>Frogner</t>
  </si>
  <si>
    <t>ABG Pavers|Articulated Haulers|Compact Excavators|Compact Wheel Loaders|Crawler Excavators|Large Asphalt Compactors|Large Soil Compactors|Small Asphalt Compactors|Small Soil Compactors|Wheel Loaders|Wheeled Excavators</t>
  </si>
  <si>
    <t>service location</t>
  </si>
  <si>
    <t>OU=Volvo Maskin Service - Frogner,OU=Volvo Maskin AS,OU=Volvo Construction Equipment Europe AB-HUB-NW,OU=Europe,OU=EMEA,OU=Enterprise,OU=VCE,OU=VeBiz2CustomArea,OU=AppPartition,O=ExtranetApps</t>
  </si>
  <si>
    <t>CE0000002060</t>
  </si>
  <si>
    <t>3DADAB44-5B72-436C-BD27-33A69177E88E</t>
  </si>
  <si>
    <t>Volvo Maskin Service - Hordaland</t>
  </si>
  <si>
    <t>Espehaugen 27</t>
  </si>
  <si>
    <t>Bergen</t>
  </si>
  <si>
    <t>NO900002</t>
  </si>
  <si>
    <t>HORDALAND</t>
  </si>
  <si>
    <t>OU=Volvo Maskin Service - Hordaland,OU=Volvo Maskin AS,OU=Volvo Construction Equipment Europe AB-HUB-NW,OU=Europe,OU=EMEA,OU=Enterprise,OU=VCE,OU=VeBiz2CustomArea,OU=AppPartition,O=ExtranetApps</t>
  </si>
  <si>
    <t>0047 (0) 55 22 96 30</t>
  </si>
  <si>
    <t>espen.kraakemo@volvomaskinservice.no</t>
  </si>
  <si>
    <t>0047 (0) 55 10 98 30</t>
  </si>
  <si>
    <t>CE0000001991</t>
  </si>
  <si>
    <t>B6D178F1-F328-4D08-A1B3-0812F47AF4F5</t>
  </si>
  <si>
    <t>Volvo Maskin Service - Kristiansand</t>
  </si>
  <si>
    <t>Buråsen 21</t>
  </si>
  <si>
    <t>Kristiansand</t>
  </si>
  <si>
    <t xml:space="preserve">NO220017    </t>
  </si>
  <si>
    <t>KRISTIANSAND</t>
  </si>
  <si>
    <t>OU=Volvo Maskin Service - Kristiansand,OU=Volvo Maskin AS,OU=Volvo Construction Equipment Europe AB-HUB-NW,OU=Europe,OU=EMEA,OU=Enterprise,OU=VCE,OU=VeBiz2CustomArea,OU=AppPartition,O=ExtranetApps</t>
  </si>
  <si>
    <t>0047 (0) 38 14 69 01</t>
  </si>
  <si>
    <t>krs@volvomaskinservice.no</t>
  </si>
  <si>
    <t>0047 (0) 41 63 80 00</t>
  </si>
  <si>
    <t>CE0000001994</t>
  </si>
  <si>
    <t>7A5800CA-1DDD-458D-9E84-68A3209F3B0B</t>
  </si>
  <si>
    <t>Volvo Maskin Service - Mo I Rana</t>
  </si>
  <si>
    <t>Fabrikkv. 6</t>
  </si>
  <si>
    <t>MO I RANA</t>
  </si>
  <si>
    <t>NO220907</t>
  </si>
  <si>
    <t>OU=Volvo Maskin Service - Mo I Rana,OU=Volvo Maskin AS,OU=Volvo Construction Equipment Europe AB-HUB-NW,OU=Europe,OU=EMEA,OU=Enterprise,OU=VCE,OU=VeBiz2CustomArea,OU=AppPartition,O=ExtranetApps</t>
  </si>
  <si>
    <t>0047 (0) 75 13 50 40</t>
  </si>
  <si>
    <t>kontor@vms-mo.no</t>
  </si>
  <si>
    <t>0047 (0) 75 13 50 30</t>
  </si>
  <si>
    <t>B4494DF5-8CB9-EB0A-7A39-521E52C61B60</t>
  </si>
  <si>
    <t>Volvo Maskin Service - Molde</t>
  </si>
  <si>
    <t>Arosetervegen 28</t>
  </si>
  <si>
    <t>Molde</t>
  </si>
  <si>
    <t>Service centre</t>
  </si>
  <si>
    <t>OU=Volvo Maskin Service - Molde,OU=Volvo Maskin AS,OU=Volvo Construction Equipment Europe AB-HUB-NW,OU=Europe,OU=EMEA,OU=Enterprise,OU=VCE,OU=VeBiz2CustomArea,OU=AppPartition,O=ExtranetApps</t>
  </si>
  <si>
    <t>+47 992 42 211</t>
  </si>
  <si>
    <t>CE0000005175</t>
  </si>
  <si>
    <t>DFEA4F07-11A9-417A-B779-B74F708BB3E3</t>
  </si>
  <si>
    <t>Volvo Maskin Service - Namsos</t>
  </si>
  <si>
    <t>Sandosvegen 1</t>
  </si>
  <si>
    <t>Spillum</t>
  </si>
  <si>
    <t>NO900003</t>
  </si>
  <si>
    <t>SPILLUM</t>
  </si>
  <si>
    <t>OU=Volvo Maskin Service - Namsos,OU=Volvo Maskin AS,OU=Volvo Construction Equipment Europe AB-HUB-NW,OU=Europe,OU=EMEA,OU=Enterprise,OU=VCE,OU=VeBiz2CustomArea,OU=AppPartition,O=ExtranetApps</t>
  </si>
  <si>
    <t>0047 (0) 74 27 29 81</t>
  </si>
  <si>
    <t>roger.pedersen@volvomaskinservice.no</t>
  </si>
  <si>
    <t>0047 (0) 74 27 29 80</t>
  </si>
  <si>
    <t>CE0000001996</t>
  </si>
  <si>
    <t>7E9621C2-2B94-4B2F-8AB6-821F7E3A15DC</t>
  </si>
  <si>
    <t>Volvo Maskin Service - Porsgrunn</t>
  </si>
  <si>
    <t>Floodmyrv. 40</t>
  </si>
  <si>
    <t>Porsgrunn</t>
  </si>
  <si>
    <t xml:space="preserve">NO220007    </t>
  </si>
  <si>
    <t>PORSGRUNN</t>
  </si>
  <si>
    <t>OU=Volvo Maskin Service - Porsgrunn,OU=Volvo Maskin AS,OU=Volvo Construction Equipment Europe AB-HUB-NW,OU=Europe,OU=EMEA,OU=Enterprise,OU=VCE,OU=VeBiz2CustomArea,OU=AppPartition,O=ExtranetApps</t>
  </si>
  <si>
    <t>0047 (0) 35 57 29 01</t>
  </si>
  <si>
    <t>lasse.kittilsen@volvomaskinservice.no</t>
  </si>
  <si>
    <t>0047 (0) 35 57 29 00</t>
  </si>
  <si>
    <t>CE0000001993</t>
  </si>
  <si>
    <t>71C56A49-DBB1-F8C7-4EF9-983B6E2622B7</t>
  </si>
  <si>
    <t>Volvo Maskin Service - Sandefjord</t>
  </si>
  <si>
    <t>Fokserødveien 29</t>
  </si>
  <si>
    <t>SANDEFJORD</t>
  </si>
  <si>
    <t>NO220117</t>
  </si>
  <si>
    <t>OU=Volvo Maskin Service - Sandefjord,OU=Volvo Maskin AS,OU=Volvo Construction Equipment Europe AB-HUB-NW,OU=Europe,OU=EMEA,OU=Enterprise,OU=VCE,OU=VeBiz2CustomArea,OU=AppPartition,O=ExtranetApps</t>
  </si>
  <si>
    <t>33 47 18 61</t>
  </si>
  <si>
    <t>stian.odegard@volvomaskinservice.no</t>
  </si>
  <si>
    <t>33 47 18 60</t>
  </si>
  <si>
    <t>CE0000001992</t>
  </si>
  <si>
    <t>718049C6-9EDC-4C7F-ACD3-AF65048D972B</t>
  </si>
  <si>
    <t>Volvo Maskin Service - Stavanger</t>
  </si>
  <si>
    <t>Stokkamyrveien 16</t>
  </si>
  <si>
    <t>Sandnes</t>
  </si>
  <si>
    <t xml:space="preserve">NO220027    </t>
  </si>
  <si>
    <t>STAVANGER</t>
  </si>
  <si>
    <t>OU=Volvo Maskin Service - Stavanger,OU=Volvo Maskin AS,OU=Volvo Construction Equipment Europe AB-HUB-NW,OU=Europe,OU=EMEA,OU=Enterprise,OU=VCE,OU=VeBiz2CustomArea,OU=AppPartition,O=ExtranetApps</t>
  </si>
  <si>
    <t>0047 (0) 51 63 50 80</t>
  </si>
  <si>
    <t>firmapost@volvomaskinservice.no</t>
  </si>
  <si>
    <t>0047 (0) 51 63 50 70</t>
  </si>
  <si>
    <t>CE0000001987</t>
  </si>
  <si>
    <t>F44E7397-F9B5-4619-BD5B-586FEDD7AD3B</t>
  </si>
  <si>
    <t>Volvo Maskin Service - Tromso</t>
  </si>
  <si>
    <t>Ringveien 102</t>
  </si>
  <si>
    <t>Tromsø</t>
  </si>
  <si>
    <t xml:space="preserve">NO220227    </t>
  </si>
  <si>
    <t>TROMSO</t>
  </si>
  <si>
    <t>OU=Volvo Maskin Service - Tromso,OU=Volvo Maskin AS,OU=Volvo Construction Equipment Europe AB-HUB-NW,OU=Europe,OU=EMEA,OU=Enterprise,OU=VCE,OU=VeBiz2CustomArea,OU=AppPartition,O=ExtranetApps</t>
  </si>
  <si>
    <t>+47 77 60 99 50</t>
  </si>
  <si>
    <t>frank.brendelokken@volvomaskinservice.no</t>
  </si>
  <si>
    <t>+47 77 60 99 60</t>
  </si>
  <si>
    <t>24588E6D-6A71-4434-94CA-AC6BBE929FE6</t>
  </si>
  <si>
    <t>Volvo Maskin Service - Trondheim</t>
  </si>
  <si>
    <t>Terminalen 1B</t>
  </si>
  <si>
    <t>Trondheim</t>
  </si>
  <si>
    <t xml:space="preserve">NO220057    </t>
  </si>
  <si>
    <t>TRONDHEIM</t>
  </si>
  <si>
    <t>OU=Volvo Maskin Service - Trondheim,OU=Volvo Maskin AS,OU=Volvo Construction Equipment Europe AB-HUB-NW,OU=Europe,OU=EMEA,OU=Enterprise,OU=VCE,OU=VeBiz2CustomArea,OU=AppPartition,O=ExtranetApps</t>
  </si>
  <si>
    <t>0047 (0) 72 56 63 09</t>
  </si>
  <si>
    <t>frode.johansen@volvomaskinservice.no</t>
  </si>
  <si>
    <t>0047 (0) 72 56 63 00</t>
  </si>
  <si>
    <t>CE0000000276</t>
  </si>
  <si>
    <t>9690ADEE-BB55-4A13-84F2-AFFC747CC5B7</t>
  </si>
  <si>
    <t>Volvo Maszyny Budowlane Polska Sp z o o</t>
  </si>
  <si>
    <t>Aleja Katowicka 215</t>
  </si>
  <si>
    <t>05-831</t>
  </si>
  <si>
    <t>Młochów</t>
  </si>
  <si>
    <t>PL900001</t>
  </si>
  <si>
    <t>SZCZECIN</t>
  </si>
  <si>
    <t>OU=Volvo Maszyny Budowlane Polska Sp z o o,OU=Europe,OU=EMEA,OU=Enterprise,OU=VCE,OU=VeBiz2CustomArea,OU=AppPartition,O=ExtranetApps</t>
  </si>
  <si>
    <t>0048 22 383-46-69</t>
  </si>
  <si>
    <t>ewa.morawska@volvo.com</t>
  </si>
  <si>
    <t>0048 22 383-46-76</t>
  </si>
  <si>
    <t>https://www.volvoce.com/polska/pl-pl/</t>
  </si>
  <si>
    <t>CE0000002105</t>
  </si>
  <si>
    <t>C80B22BD-898A-4B1C-9EB5-957EDD75E3CC</t>
  </si>
  <si>
    <t>Volvo Maszyny Budowlane Polska Sp z o o - Gdynia</t>
  </si>
  <si>
    <t>Będzieszyn 101</t>
  </si>
  <si>
    <t>83-000</t>
  </si>
  <si>
    <t>Pruszcz Gdański</t>
  </si>
  <si>
    <t>GDYNIA</t>
  </si>
  <si>
    <t>Volvo Maszyny Budowlane Polska</t>
  </si>
  <si>
    <t>OU=Volvo Maszyny Budowlane Polska Sp z o o - Gdynia,OU=Volvo Maszyny Budowlane Polska Sp z o o,OU=Europe,OU=EMEA,OU=Enterprise,OU=VCE,OU=VeBiz2CustomArea,OU=AppPartition,O=ExtranetApps</t>
  </si>
  <si>
    <t>58-667 36 20</t>
  </si>
  <si>
    <t>58-667 36 22</t>
  </si>
  <si>
    <t>CE0000001197</t>
  </si>
  <si>
    <t>E6726D16-4932-438C-BA62-97F9FCDDF163</t>
  </si>
  <si>
    <t>Volvo Maszyny Budowlane Polska Sp z o o - Krakowie</t>
  </si>
  <si>
    <t>Szwedzka 9</t>
  </si>
  <si>
    <t>32-050</t>
  </si>
  <si>
    <t>Kraków</t>
  </si>
  <si>
    <t>KRAKOW</t>
  </si>
  <si>
    <t>OU=Volvo Maszyny Budowlane Polska Sp z o o - Krakowie,OU=Volvo Maszyny Budowlane Polska Sp z o o,OU=Europe,OU=EMEA,OU=Enterprise,OU=VCE,OU=VeBiz2CustomArea,OU=AppPartition,O=ExtranetApps</t>
  </si>
  <si>
    <t>12-256 43 91</t>
  </si>
  <si>
    <t>12-256 43 90</t>
  </si>
  <si>
    <t>CE0000001875</t>
  </si>
  <si>
    <t>C4BC8EA2-5703-FACE-C1AE-43A5BAC02E25</t>
  </si>
  <si>
    <t>Volvo Maszyny Budowlane Polska Sp z o o - Olsztyn</t>
  </si>
  <si>
    <t>Borowa 1</t>
  </si>
  <si>
    <t>10-242</t>
  </si>
  <si>
    <t>Olsztyn</t>
  </si>
  <si>
    <t>OU=Volvo Maszyny Budowlane Polska Sp z o o - Olsztyn,OU=Volvo Maszyny Budowlane Polska Sp z o o,OU=Europe,OU=EMEA,OU=Enterprise,OU=VCE,OU=VeBiz2CustomArea,OU=AppPartition,O=ExtranetApps</t>
  </si>
  <si>
    <t>089 526 10 61</t>
  </si>
  <si>
    <t>089 535 60 40</t>
  </si>
  <si>
    <t>CE0000001198</t>
  </si>
  <si>
    <t>F0B9E5D7-E909-12F8-F277-F236399D04F5</t>
  </si>
  <si>
    <t>Volvo Maszyny Budowlane Polska Sp z o o - Poznań</t>
  </si>
  <si>
    <t>Platynowa 18</t>
  </si>
  <si>
    <t>62 052</t>
  </si>
  <si>
    <t>Komorniki</t>
  </si>
  <si>
    <t>Poznan Branch</t>
  </si>
  <si>
    <t>OU=Volvo Maszyny Budowlane Polska Sp z o o - Poznań,OU=Volvo Maszyny Budowlane Polska Sp z o o,OU=Europe,OU=EMEA,OU=Enterprise,OU=VCE,OU=VeBiz2CustomArea,OU=AppPartition,O=ExtranetApps</t>
  </si>
  <si>
    <t>061-893 56 15</t>
  </si>
  <si>
    <t>061-893 56 33</t>
  </si>
  <si>
    <t>CE0000001200</t>
  </si>
  <si>
    <t>974AD02D-C41B-9D43-430B-18F875FD9A94</t>
  </si>
  <si>
    <t>Volvo Maszyny Budowlane Polska Sp z o o - Rzgów</t>
  </si>
  <si>
    <t>Katowicka 43</t>
  </si>
  <si>
    <t>95-030</t>
  </si>
  <si>
    <t>Rzgów</t>
  </si>
  <si>
    <t>OU=Volvo Maszyny Budowlane Polska Sp z o o - Rzgów,OU=Volvo Maszyny Budowlane Polska Sp z o o,OU=Europe,OU=EMEA,OU=Enterprise,OU=VCE,OU=VeBiz2CustomArea,OU=AppPartition,O=ExtranetApps</t>
  </si>
  <si>
    <t>+48  42-212 00 35</t>
  </si>
  <si>
    <t>6A368154-F014-A295-4D62-95FE7EC8A497</t>
  </si>
  <si>
    <t>Volvo Maszyny Budowlane Polska Sp z o o - Sokołów Małopolski</t>
  </si>
  <si>
    <t>Lubelska 60</t>
  </si>
  <si>
    <t>36-050</t>
  </si>
  <si>
    <t>Sokołów Małopolski</t>
  </si>
  <si>
    <t>OU=Volvo Maszyny Budowlane Polska Sp z o o - Sokołów Małopolski,OU=Volvo Maszyny Budowlane Polska Sp z o o,OU=Europe,OU=EMEA,OU=Enterprise,OU=VCE,OU=VeBiz2CustomArea,OU=AppPartition,O=ExtranetApps</t>
  </si>
  <si>
    <t>693 695 029</t>
  </si>
  <si>
    <t>CE0000001202</t>
  </si>
  <si>
    <t>576F3105-026B-7D57-924C-9C1B127E669E</t>
  </si>
  <si>
    <t>Volvo Maszyny Budowlane Polska Sp z o o - Świętochłowice</t>
  </si>
  <si>
    <t>Chorzowska 134</t>
  </si>
  <si>
    <t>41-605</t>
  </si>
  <si>
    <t>Świętochłowice</t>
  </si>
  <si>
    <t>OU=Volvo Maszyny Budowlane Polska Sp z o o - Świętochłowice,OU=Volvo Maszyny Budowlane Polska Sp z o o,OU=Europe,OU=EMEA,OU=Enterprise,OU=VCE,OU=VeBiz2CustomArea,OU=AppPartition,O=ExtranetApps</t>
  </si>
  <si>
    <t>605 783 308</t>
  </si>
  <si>
    <t>CE0000001877</t>
  </si>
  <si>
    <t>A4288054-A5DC-46E1-D411-E35CAA868CAE</t>
  </si>
  <si>
    <t>Volvo Maszyny Budowlane Polska Sp z o o - Szczecin</t>
  </si>
  <si>
    <t>Pomorska 138-141</t>
  </si>
  <si>
    <t>70-812</t>
  </si>
  <si>
    <t>Szczecin</t>
  </si>
  <si>
    <t>OU=Volvo Maszyny Budowlane Polska Sp z o o - Szczecin,OU=Volvo Maszyny Budowlane Polska Sp z o o,OU=Europe,OU=EMEA,OU=Enterprise,OU=VCE,OU=VeBiz2CustomArea,OU=AppPartition,O=ExtranetApps</t>
  </si>
  <si>
    <t>71-462 17 97</t>
  </si>
  <si>
    <t>91-462 12 47</t>
  </si>
  <si>
    <t>CE0000001204</t>
  </si>
  <si>
    <t>4D1C65E9-D87D-2FC3-938F-72965E357ED8</t>
  </si>
  <si>
    <t>Volvo Maszyny Budowlane Polska Sp z o o - Toruń</t>
  </si>
  <si>
    <t>Polna 131A</t>
  </si>
  <si>
    <t>87-100</t>
  </si>
  <si>
    <t>Toruń</t>
  </si>
  <si>
    <t>MIRKOW</t>
  </si>
  <si>
    <t>OU=Volvo Maszyny Budowlane Polska Sp z o o - Toruń,OU=Volvo Maszyny Budowlane Polska Sp z o o,OU=Europe,OU=EMEA,OU=Enterprise,OU=VCE,OU=VeBiz2CustomArea,OU=AppPartition,O=ExtranetApps</t>
  </si>
  <si>
    <t>56-653 99 37</t>
  </si>
  <si>
    <t>56-653 99 39</t>
  </si>
  <si>
    <t>CE0000002104</t>
  </si>
  <si>
    <t>736F0468-942B-4AB4-85B7-F409093AF203</t>
  </si>
  <si>
    <t>Volvo Maszyny Budowlane Polska Sp z o o - Warszawa</t>
  </si>
  <si>
    <t>WARSZAWA</t>
  </si>
  <si>
    <t>OU=Volvo Maszyny Budowlane Polska Sp z o o - Warszawa,OU=Volvo Maszyny Budowlane Polska Sp z o o,OU=Europe,OU=EMEA,OU=Enterprise,OU=VCE,OU=VeBiz2CustomArea,OU=AppPartition,O=ExtranetApps</t>
  </si>
  <si>
    <t>22-383 46 69</t>
  </si>
  <si>
    <t>22-383 46 50</t>
  </si>
  <si>
    <t>CE0000001203</t>
  </si>
  <si>
    <t>E086D4B7-A544-12B7-69E4-AA7A4EE4D93B</t>
  </si>
  <si>
    <t>Volvo Maszyny Budowlane Polska Sp z o o - Wroclaw</t>
  </si>
  <si>
    <t>Fabryczna 28</t>
  </si>
  <si>
    <t>55-080</t>
  </si>
  <si>
    <t>OU=Volvo Maszyny Budowlane Polska Sp z o o - Wroclaw,OU=Volvo Maszyny Budowlane Polska Sp z o o,OU=Europe,OU=EMEA,OU=Enterprise,OU=VCE,OU=VeBiz2CustomArea,OU=AppPartition,O=ExtranetApps</t>
  </si>
  <si>
    <t>71-780 06 63</t>
  </si>
  <si>
    <t>71-780 06 60</t>
  </si>
  <si>
    <t>CE0000001876</t>
  </si>
  <si>
    <t>26981D98-C96A-73E4-0A4B-EACD5464EBB9</t>
  </si>
  <si>
    <t>Volvo Maszyny Budowlane Polska Sp z o o – Kielce</t>
  </si>
  <si>
    <t>Zakladowa 1</t>
  </si>
  <si>
    <t>26-052</t>
  </si>
  <si>
    <t>Sitkówka-Nowiny</t>
  </si>
  <si>
    <t>OU=Volvo Maszyny Budowlane Polska Sp z o o – Kielce,OU=Volvo Maszyny Budowlane Polska Sp z o o,OU=Europe,OU=EMEA,OU=Enterprise,OU=VCE,OU=VeBiz2CustomArea,OU=AppPartition,O=ExtranetApps</t>
  </si>
  <si>
    <t>41-301 42 41</t>
  </si>
  <si>
    <t>41-301 42 42</t>
  </si>
  <si>
    <t>CE0000000233</t>
  </si>
  <si>
    <t>99464F8F-9E87-431C-A104-B271F4C13396</t>
  </si>
  <si>
    <t>Volvo Nippon KK</t>
  </si>
  <si>
    <t>4F Toranomon 4-chome MT Bldg.4-1-8, Toranomon, Minato-ku</t>
  </si>
  <si>
    <t>105-0001</t>
  </si>
  <si>
    <t>Tokyo</t>
  </si>
  <si>
    <t>JP713055</t>
  </si>
  <si>
    <t>Noboru Yamazaki</t>
  </si>
  <si>
    <t>ABG Pavers|Articulated Haulers|Backhoe Loaders|Compact Equipment|Compact Excavators|Compact Wheel Loaders|Large Asphalt Compactors|Large Soil Compactors|Motor Graders|Skidsteer Loaders|Small Asphalt Compactors|Small Soil Compactors|Wheel Loaders|Wheeled Excavators</t>
  </si>
  <si>
    <t>TOKYO</t>
  </si>
  <si>
    <t>OU=Volvo Nippon KK,OU=Volvo East Asia Pte Ltd,OU=APAC,OU=Enterprise,OU=VCE,OU=VeBiz2CustomArea,OU=AppPartition,O=ExtranetApps</t>
  </si>
  <si>
    <t>noboru.yamazaki@volvo.com</t>
  </si>
  <si>
    <t>4CD54D73-9B1A-4E13-9468-3F373565FA56</t>
  </si>
  <si>
    <t>Volvo Parts Corporation Flenfabrik</t>
  </si>
  <si>
    <t>Drottninggatan 19</t>
  </si>
  <si>
    <t>Flenfabrik</t>
  </si>
  <si>
    <t xml:space="preserve">XM0002    </t>
  </si>
  <si>
    <t>OU=Volvo Parts Corporation Flenfabrik,OU=Renovators,OU=Europe,OU=EMEA,OU=Enterprise,OU=VCE,OU=VeBiz2CustomArea,OU=AppPartition,O=ExtranetApps</t>
  </si>
  <si>
    <t>0046 157 14458</t>
  </si>
  <si>
    <t>0046 157 65000</t>
  </si>
  <si>
    <t>6E27DFB2-DB5C-13A1-BF4D-2C031A04FEF5</t>
  </si>
  <si>
    <t>Volvo Parts Material Management</t>
  </si>
  <si>
    <t>214-1, Doil-Dong</t>
  </si>
  <si>
    <t>Pyeongtaek-Si</t>
  </si>
  <si>
    <t>OU=Volvo Parts Material Management,OU=Volvo CE CST - Korea-Pyongtaek,OU=Volvo Construction Equipment Korea Ltd,OU=APAC,OU=Enterprise,OU=VCE,OU=VeBiz2CustomArea,OU=AppPartition,O=ExtranetApps</t>
  </si>
  <si>
    <t>youngsang.song@volvo.com</t>
  </si>
  <si>
    <t>+82 31 610 7848</t>
  </si>
  <si>
    <t>CE0000001284</t>
  </si>
  <si>
    <t>41E9BB5F-8D72-9D1E-3C78-9A173A95DD7F</t>
  </si>
  <si>
    <t>Volvo Peru S.A. – MC</t>
  </si>
  <si>
    <t>Panamericana Sur Km 23.88</t>
  </si>
  <si>
    <t>Lima 16</t>
  </si>
  <si>
    <t>Lima</t>
  </si>
  <si>
    <t>PE080019</t>
  </si>
  <si>
    <t>Marcus Hörberg</t>
  </si>
  <si>
    <t>ABG Pavers|Articulated Haulers|Backhoe Loaders|Blaw-Knox Pavers|Compact Equipment|Compact Excavators|Crawler Excavators|Large Asphalt Compactors|Large Soil Compactors|Material Transfer Vehicles|Milling Equipment|Motor Graders|Road Wideners|Skidsteer Loaders|Small Asphalt Compactors|Small Soil Compactors|Wheel Loaders|Wheeled Excavators</t>
  </si>
  <si>
    <t>OU=Volvo Peru S.A. – MC,OU=Latin America,OU=Enterprise,OU=VCE,OU=VeBiz2CustomArea,OU=AppPartition,O=ExtranetApps</t>
  </si>
  <si>
    <t>E0C9EA22-8749-ACF1-6BFB-769F23ED5854</t>
  </si>
  <si>
    <t>Volvo Region Office - Middle East</t>
  </si>
  <si>
    <t>PARTS DISTRIBUTION CENTER</t>
  </si>
  <si>
    <t>JEBEL ALI FREEZONE SOUTH DUBAI</t>
  </si>
  <si>
    <t>OU=Volvo Region Office - Middle East,OU=UAE,OU=Middle East,OU=Int AB,OU=EMEA,OU=Enterprise,OU=VCE,OU=VeBiz2CustomArea,OU=AppPartition,O=ExtranetApps</t>
  </si>
  <si>
    <t>1BBEDE8E-4277-4190-8AED-89370C24B921</t>
  </si>
  <si>
    <t>Volvo Region Office Volvo Southern Africa Pty Ltd</t>
  </si>
  <si>
    <t>P.O.Box 26005</t>
  </si>
  <si>
    <t>ZA900014</t>
  </si>
  <si>
    <t>JOHANNESBURG</t>
  </si>
  <si>
    <t>OU=Volvo Region Office Volvo Southern Africa Pty Ltd,OU=South Africa.,OU=Africa,OU=Int AB,OU=EMEA,OU=Enterprise,OU=VCE,OU=VeBiz2CustomArea,OU=AppPartition,O=ExtranetApps</t>
  </si>
  <si>
    <t>76B4B5FB-0F5B-F3D3-8C20-5FEBD5D53B48</t>
  </si>
  <si>
    <t>Volvo Rents CE (Independents)</t>
  </si>
  <si>
    <t>?????</t>
  </si>
  <si>
    <t>Independent VRI, Oklahoma City, OK</t>
  </si>
  <si>
    <t>OU=Volvo Rents CE (Independents),OU=National Rental,OU=National Accounts,OU=Enterprise,OU=VCE,OU=VeBiz2CustomArea,OU=AppPartition,O=ExtranetApps</t>
  </si>
  <si>
    <t>zac.brummal@volvorents.com</t>
  </si>
  <si>
    <t>405-512-5931</t>
  </si>
  <si>
    <t>9C21D071-5A0B-7AE9-F1B3-1FC4BAB231C7</t>
  </si>
  <si>
    <t>Volvo Road Machinery-BL</t>
  </si>
  <si>
    <t>OU=Volvo Road Machinery-BL,OU=Business Lines,OU=Enterprise,OU=VCE,OU=VeBiz2CustomArea,OU=AppPartition,O=ExtranetApps</t>
  </si>
  <si>
    <t>10C14F07-711A-104F-D9B2-3791472930AC</t>
  </si>
  <si>
    <t>Volvo Road Machinery-Hameln</t>
  </si>
  <si>
    <t>DE900200</t>
  </si>
  <si>
    <t>Road Machinery Business Line - Europe</t>
  </si>
  <si>
    <t>OU=Volvo Road Machinery-Hameln,OU=Volvo Road Machinery-BL,OU=Business Lines,OU=Enterprise,OU=VCE,OU=VeBiz2CustomArea,OU=AppPartition,O=ExtranetApps</t>
  </si>
  <si>
    <t>+49 5151 209 171</t>
  </si>
  <si>
    <t>60E070A7-2D37-844A-7E46-100B5DF9D360</t>
  </si>
  <si>
    <t>Volvo Road Machinery - Goderich</t>
  </si>
  <si>
    <t>160 Maitland Rd</t>
  </si>
  <si>
    <t>N7A3Y6</t>
  </si>
  <si>
    <t>Goderich</t>
  </si>
  <si>
    <t xml:space="preserve">XJ901025    </t>
  </si>
  <si>
    <t>Motor Grader Production Facility</t>
  </si>
  <si>
    <t>OU=Volvo Road Machinery - Goderich,OU=Volvo Road Machinery-BL,OU=Business Lines,OU=Enterprise,OU=VCE,OU=VeBiz2CustomArea,OU=AppPartition,O=ExtranetApps</t>
  </si>
  <si>
    <t>+1 519 524 2601</t>
  </si>
  <si>
    <t>BE043C07-C9BF-9916-BC90-1DFB739E6161</t>
  </si>
  <si>
    <t>Volvo Seohae Sangsa</t>
  </si>
  <si>
    <t>1044, Ogam-dong, Mokpo-si, Jeollanam-do, Korea</t>
  </si>
  <si>
    <t>530-420</t>
  </si>
  <si>
    <t>Mokpo</t>
  </si>
  <si>
    <t>KR900038</t>
  </si>
  <si>
    <t>OU=Volvo Seohae Sangsa,OU=Hub Korea Parts,OU=HUB KOREA,OU=Volvo Construction Equipment Korea Ltd,OU=APAC,OU=Enterprise,OU=VCE,OU=VeBiz2CustomArea,OU=AppPartition,O=ExtranetApps</t>
  </si>
  <si>
    <t>8261  284-7554</t>
  </si>
  <si>
    <t>man1185@yahoo.co.kr</t>
  </si>
  <si>
    <t>+82 61 284 7552</t>
  </si>
  <si>
    <t>CE0000001345</t>
  </si>
  <si>
    <t>502E329A-BB78-601B-B93D-7D2BC38F3127</t>
  </si>
  <si>
    <t>Volvo Singapore</t>
  </si>
  <si>
    <t>33 Joo Koon Circle, Singapore</t>
  </si>
  <si>
    <t>OU=Volvo Singapore,OU=Volvo East Asia Pte Ltd,OU=APAC,OU=Enterprise,OU=VCE,OU=VeBiz2CustomArea,OU=AppPartition,O=ExtranetApps</t>
  </si>
  <si>
    <t>65 6861 0127</t>
  </si>
  <si>
    <t>david.choo@volvo.com</t>
  </si>
  <si>
    <t>65 6221 3111</t>
  </si>
  <si>
    <t>https://www.volvoce.com/singapore/en-sg/</t>
  </si>
  <si>
    <t>34119A9B-F30D-80F5-AEB7-1E32D1F93241</t>
  </si>
  <si>
    <t>Volvo Truck Center - Porvoo</t>
  </si>
  <si>
    <t>Veckjärventie 5</t>
  </si>
  <si>
    <t>Porvoo</t>
  </si>
  <si>
    <t>Kennth Karlsson</t>
  </si>
  <si>
    <t>Articulated Haulers|Compact Excavators|Compact Wheel Loaders|Crawler Excavators|Wheel Loaders|Wheeled Excavators</t>
  </si>
  <si>
    <t>OU=Volvo Truck Center - Porvoo,OU=Volvo Construction Equipment Finland,OU=Europe,OU=EMEA,OU=Enterprise,OU=VCE,OU=VeBiz2CustomArea,OU=AppPartition,O=ExtranetApps</t>
  </si>
  <si>
    <t>kenneth.karlsson@fi.volvo.com</t>
  </si>
  <si>
    <t>010 655 6322</t>
  </si>
  <si>
    <t>6745D98A-9DA1-CB32-81DC-CF5CD69F8AE7</t>
  </si>
  <si>
    <t>Volvomaquinaria</t>
  </si>
  <si>
    <t>OU=Volvomaquinaria,OU=VCE,OU=VeBiz2CustomArea,OU=AppPartition,O=ExtranetApps</t>
  </si>
  <si>
    <t>CE0000000058</t>
  </si>
  <si>
    <t>AB4CA82D-4245-4CA8-8D0D-76CC38933F5F</t>
  </si>
  <si>
    <t>VPL Limited</t>
  </si>
  <si>
    <t>49-C Jail Road PO Box 1990</t>
  </si>
  <si>
    <t>Lahore</t>
  </si>
  <si>
    <t>PK900001</t>
  </si>
  <si>
    <t>OU=VPL Limited,OU=Pakistan.,OU=Middle East,OU=Int AB,OU=EMEA,OU=Enterprise,OU=VCE,OU=VeBiz2CustomArea,OU=AppPartition,O=ExtranetApps</t>
  </si>
  <si>
    <t>+92 (0)42 3759 9934</t>
  </si>
  <si>
    <t>+92 (0)42 111 875 875</t>
  </si>
  <si>
    <t>C0E3A6B7-EC24-5D1E-BF55-F500978877E4</t>
  </si>
  <si>
    <t>Walsh and Archer Western</t>
  </si>
  <si>
    <t>US900060</t>
  </si>
  <si>
    <t>OU=Walsh and Archer Western,OU=National Accounts,OU=Enterprise,OU=VCE,OU=VeBiz2CustomArea,OU=AppPartition,O=ExtranetApps</t>
  </si>
  <si>
    <t>10468D4E-5BAF-A75A-A11A-B622FD1C5F48</t>
  </si>
  <si>
    <t>Warranty</t>
  </si>
  <si>
    <t>OU=Warranty,OU=Product Support,OU=Global Organization,OU=Enterprise,OU=VCE,OU=VeBiz2CustomArea,OU=AppPartition,O=ExtranetApps</t>
  </si>
  <si>
    <t>1413573E-A976-66A6-1117-A576B7421AA2</t>
  </si>
  <si>
    <t>Waste Industries USA</t>
  </si>
  <si>
    <t>One Volvo Dr</t>
  </si>
  <si>
    <t>US900094</t>
  </si>
  <si>
    <t>OU=Waste Industries USA,OU=National Accounts,OU=Enterprise,OU=VCE,OU=VeBiz2CustomArea,OU=AppPartition,O=ExtranetApps</t>
  </si>
  <si>
    <t>D750F1E6-9154-0ADD-D798-E83E804D3559</t>
  </si>
  <si>
    <t>Waste Management</t>
  </si>
  <si>
    <t>OU=Waste Management,OU=National Accounts,OU=Enterprise,OU=VCE,OU=VeBiz2CustomArea,OU=AppPartition,O=ExtranetApps</t>
  </si>
  <si>
    <t>297FDEE5-9C16-C986-7741-1782CC2D3AB3</t>
  </si>
  <si>
    <t>Wear Parts</t>
  </si>
  <si>
    <t>OU=Wear Parts,OU=Parts Department,OU=Customer Solutions,OU=Global Organization,OU=Enterprise,OU=VCE,OU=VeBiz2CustomArea,OU=AppPartition,O=ExtranetApps</t>
  </si>
  <si>
    <t>D720B4A8-4737-876A-6526-46551CDAEAA9</t>
  </si>
  <si>
    <t>WebProsis Only</t>
  </si>
  <si>
    <t>OU=WebProsis Only,OU=Volvo Construction Equipment - NA,OU=North America,OU=Enterprise,OU=VCE,OU=VeBiz2CustomArea,OU=AppPartition,O=ExtranetApps</t>
  </si>
  <si>
    <t>john.johnston@volvo.com</t>
  </si>
  <si>
    <t>00478166-7D4F-4201-60B1-33B415D415D0</t>
  </si>
  <si>
    <t>WebProsis Only Europe</t>
  </si>
  <si>
    <t>FR900100</t>
  </si>
  <si>
    <t>Articulated Haulers|Backhoe Loaders|Compact Excavators|Wheel Loaders</t>
  </si>
  <si>
    <t>OU=WebProsis Only Europe,OU=Europe,OU=EMEA,OU=Enterprise,OU=VCE,OU=VeBiz2CustomArea,OU=AppPartition,O=ExtranetApps</t>
  </si>
  <si>
    <t>D6A5DE73-2597-28DB-6477-BDE7A017884C</t>
  </si>
  <si>
    <t>WebProsis Only International</t>
  </si>
  <si>
    <t>OU=WebProsis Only International,OU=Int AB,OU=EMEA,OU=Enterprise,OU=VCE,OU=VeBiz2CustomArea,OU=AppPartition,O=ExtranetApps</t>
  </si>
  <si>
    <t>1B0B113B-7AB9-4CE0-9268-B488A392766A</t>
  </si>
  <si>
    <t>Wenmec AB</t>
  </si>
  <si>
    <t>Box 107</t>
  </si>
  <si>
    <t>Kil</t>
  </si>
  <si>
    <t>Henrik Törnqvist</t>
  </si>
  <si>
    <t>KIL</t>
  </si>
  <si>
    <t>OU=Wenmec AB,OU=Swecon Anlaggningsmaskiner AB,OU=Europe,OU=EMEA,OU=Enterprise,OU=VCE,OU=VeBiz2CustomArea,OU=AppPartition,O=ExtranetApps</t>
  </si>
  <si>
    <t>7AEB4556-1376-4A4F-9261-82E33C06DF84</t>
  </si>
  <si>
    <t>West India Equipments</t>
  </si>
  <si>
    <t>c/o M.S.Khurana Engineering Workshop</t>
  </si>
  <si>
    <t>Ahmedabad</t>
  </si>
  <si>
    <t>null/blank</t>
  </si>
  <si>
    <t>Jesal Vora</t>
  </si>
  <si>
    <t>OU=West India Equipments,OU=Volvo India Private Limited,OU=APAC,OU=Enterprise,OU=VCE,OU=VeBiz2CustomArea,OU=AppPartition,O=ExtranetApps</t>
  </si>
  <si>
    <t>91 79 6890946</t>
  </si>
  <si>
    <t>westindiaequip@sify.com</t>
  </si>
  <si>
    <t>91 79 6891074</t>
  </si>
  <si>
    <t>CE0000000040</t>
  </si>
  <si>
    <t>00BBA17C-8BDE-4CB8-AE20-3A89E83ECCD8</t>
  </si>
  <si>
    <t>Westcon Equipment and Rentals Ltd</t>
  </si>
  <si>
    <t>380 Keewatin Street</t>
  </si>
  <si>
    <t>R2X 2R9</t>
  </si>
  <si>
    <t>Winnipeg</t>
  </si>
  <si>
    <t xml:space="preserve">US004588    </t>
  </si>
  <si>
    <t>OU=Westcon Equipment and Rentals Ltd,OU=North America,OU=Enterprise,OU=VCE,OU=VeBiz2CustomArea,OU=AppPartition,O=ExtranetApps</t>
  </si>
  <si>
    <t>204-633-5805</t>
  </si>
  <si>
    <t>CE0000000604 (has a status duplicate in MDHub)</t>
  </si>
  <si>
    <t>BFB52B2A-2229-4107-AE3B-08F999EC348B</t>
  </si>
  <si>
    <t>Westcon Equipment and Rentals Ltd - Winnipeg</t>
  </si>
  <si>
    <t>US004588</t>
  </si>
  <si>
    <t>WINNIPEG</t>
  </si>
  <si>
    <t>OU=Westcon Equipment and Rentals Ltd - Winnipeg,OU=Westcon Equipment and Rentals Ltd,OU=North America,OU=Enterprise,OU=VCE,OU=VeBiz2CustomArea,OU=AppPartition,O=ExtranetApps</t>
  </si>
  <si>
    <t>204-633-5800</t>
  </si>
  <si>
    <t>http://www.westconequip.ca/mb_sales.php</t>
  </si>
  <si>
    <t>4923D1FF-0648-A97B-00D5-9AEA33EDA1CD</t>
  </si>
  <si>
    <t>Wetteri oy Kajaani</t>
  </si>
  <si>
    <t>Sokajärventie 2</t>
  </si>
  <si>
    <t>Kajaani</t>
  </si>
  <si>
    <t>FI003806</t>
  </si>
  <si>
    <t>KAJAANI</t>
  </si>
  <si>
    <t>OU=Wetteri oy Kajaani,OU=Volvo Construction Equipment Finland,OU=Europe,OU=EMEA,OU=Enterprise,OU=VCE,OU=VeBiz2CustomArea,OU=AppPartition,O=ExtranetApps</t>
  </si>
  <si>
    <t>no number</t>
  </si>
  <si>
    <t>F6370956-CA16-AF32-241F-2F5CCEEF8213</t>
  </si>
  <si>
    <t>Wetteri oy Kemi</t>
  </si>
  <si>
    <t>Valajankatu 14</t>
  </si>
  <si>
    <t>Kemi</t>
  </si>
  <si>
    <t>KEMI</t>
  </si>
  <si>
    <t>OU=Wetteri oy Kemi,OU=Volvo Construction Equipment Finland,OU=Europe,OU=EMEA,OU=Enterprise,OU=VCE,OU=VeBiz2CustomArea,OU=AppPartition,O=ExtranetApps</t>
  </si>
  <si>
    <t>DCEB0CAA-7908-3296-99AD-0FA7FAB7EC8C</t>
  </si>
  <si>
    <t>Wetteri oy Kuusamo</t>
  </si>
  <si>
    <t>Kitkantie 83</t>
  </si>
  <si>
    <t>Kuusamo</t>
  </si>
  <si>
    <t>KUUSAMO</t>
  </si>
  <si>
    <t>OU=Wetteri oy Kuusamo,OU=Volvo Construction Equipment Finland,OU=Europe,OU=EMEA,OU=Enterprise,OU=VCE,OU=VeBiz2CustomArea,OU=AppPartition,O=ExtranetApps</t>
  </si>
  <si>
    <t>AEBE014C-B049-636C-3DE6-24B0A88F1239</t>
  </si>
  <si>
    <t>Wetteri oy Rovaniemi</t>
  </si>
  <si>
    <t>Ulakatu 12</t>
  </si>
  <si>
    <t>ROVANIEMI</t>
  </si>
  <si>
    <t>OU=Wetteri oy Rovaniemi,OU=Volvo Construction Equipment Finland,OU=Europe,OU=EMEA,OU=Enterprise,OU=VCE,OU=VeBiz2CustomArea,OU=AppPartition,O=ExtranetApps</t>
  </si>
  <si>
    <t>D3219E57-0E59-E142-8BCF-0A8D397D01EB</t>
  </si>
  <si>
    <t>Wetteri Power oy</t>
  </si>
  <si>
    <t>Poikkimaantie 311</t>
  </si>
  <si>
    <t>OULU</t>
  </si>
  <si>
    <t>OU=Wetteri Power oy,OU=Volvo Construction Equipment Finland,OU=Europe,OU=EMEA,OU=Enterprise,OU=VCE,OU=VeBiz2CustomArea,OU=AppPartition,O=ExtranetApps</t>
  </si>
  <si>
    <t>48490E55-2517-0588-0D28-66A9E8A856F9</t>
  </si>
  <si>
    <t>William Charles</t>
  </si>
  <si>
    <t>1401 North Second Street</t>
  </si>
  <si>
    <t>OU=William Charles,OU=National Accounts,OU=Enterprise,OU=VCE,OU=VeBiz2CustomArea,OU=AppPartition,O=ExtranetApps</t>
  </si>
  <si>
    <t>815-963-7540</t>
  </si>
  <si>
    <t>CE0000001444</t>
  </si>
  <si>
    <t>54B9E4C7-14AE-4F2C-A3C3-486826912757</t>
  </si>
  <si>
    <t>Wilworth Earth Movers Private Limited</t>
  </si>
  <si>
    <t>SURVEY NO 5, OF BHEEMANAHALLI VILLAGE</t>
  </si>
  <si>
    <t>562 109</t>
  </si>
  <si>
    <t>IN900011</t>
  </si>
  <si>
    <t>Vikram Setty</t>
  </si>
  <si>
    <t>OU=Wilworth Earth Movers Private Limited,OU=Volvo India Private Limited,OU=APAC,OU=Enterprise,OU=VCE,OU=VeBiz2CustomArea,OU=AppPartition,O=ExtranetApps</t>
  </si>
  <si>
    <t>080- 22039710</t>
  </si>
  <si>
    <t>sales@wilworth.com</t>
  </si>
  <si>
    <t>080- 22039700</t>
  </si>
  <si>
    <t>CE0000002048</t>
  </si>
  <si>
    <t>91CEA892-CB15-D600-2D9D-D6DF3BBCCCF2</t>
  </si>
  <si>
    <t>Wilworth Earth Movers Private Limited - Hospet</t>
  </si>
  <si>
    <t>Opposite APMC 2nd gate</t>
  </si>
  <si>
    <t>Hospet</t>
  </si>
  <si>
    <t>Raj Kumar : +91 98451 34440; Bernard: +91 94484 79017</t>
  </si>
  <si>
    <t>OU=Wilworth Earth Movers Private Limited - Hospet,OU=Wilworth Earth Movers Private Limited,OU=Volvo India Private Limited,OU=APAC,OU=Enterprise,OU=VCE,OU=VeBiz2CustomArea,OU=AppPartition,O=ExtranetApps</t>
  </si>
  <si>
    <t>+91 8394 231614</t>
  </si>
  <si>
    <t>wilworthhpt@yahoo.co.in</t>
  </si>
  <si>
    <t>CE0000001341</t>
  </si>
  <si>
    <t>02005D39-23BC-A23B-980F-8D3A6C6BEAD8</t>
  </si>
  <si>
    <t>WinStrategic</t>
  </si>
  <si>
    <t>589-592, bo aung kyaw street</t>
  </si>
  <si>
    <t>yangon</t>
  </si>
  <si>
    <t>Articulated Haulers|Backhoe Loaders|Crawler Excavators|Large Asphalt Compactors|Large Soil Compactors|Wheeled Excavators</t>
  </si>
  <si>
    <t>OU=WinStrategic,OU=Volvo East Asia Pte Ltd,OU=APAC,OU=Enterprise,OU=VCE,OU=VeBiz2CustomArea,OU=AppPartition,O=ExtranetApps</t>
  </si>
  <si>
    <t>CE0000001330</t>
  </si>
  <si>
    <t>2FE18B8C-E8C0-77DD-C602-D7D3C0105302</t>
  </si>
  <si>
    <t>Wise Heavy Equipment LLC</t>
  </si>
  <si>
    <t>9229 S 97th St.</t>
  </si>
  <si>
    <t>La Vista</t>
  </si>
  <si>
    <t xml:space="preserve">US005043    </t>
  </si>
  <si>
    <t>OU=Wise Heavy Equipment LLC,OU=North America,OU=Enterprise,OU=VCE,OU=VeBiz2CustomArea,OU=AppPartition,O=ExtranetApps</t>
  </si>
  <si>
    <t>402-597-0860</t>
  </si>
  <si>
    <t>68DA73CB-1E16-4BE2-71A7-0883906172BC</t>
  </si>
  <si>
    <t>Wise Heavy Equipment LLC - La Vista</t>
  </si>
  <si>
    <t>US005043</t>
  </si>
  <si>
    <t>OU=Wise Heavy Equipment LLC - La Vista,OU=Wise Heavy Equipment LLC,OU=North America,OU=Enterprise,OU=VCE,OU=VeBiz2CustomArea,OU=AppPartition,O=ExtranetApps</t>
  </si>
  <si>
    <t>405-597-0860</t>
  </si>
  <si>
    <t>4AE4C997-308F-4D3F-8213-A29C5B2EAFAA</t>
  </si>
  <si>
    <t>Wist Last och Buss - Solleftea</t>
  </si>
  <si>
    <t>Storgatan 135 A</t>
  </si>
  <si>
    <t>Solleftea</t>
  </si>
  <si>
    <t>SOLLEFTEA</t>
  </si>
  <si>
    <t>OU=Wist Last och Buss - Solleftea,OU=Swecon Anlaggningsmaskiner AB,OU=Europe,OU=EMEA,OU=Enterprise,OU=VCE,OU=VeBiz2CustomArea,OU=AppPartition,O=ExtranetApps</t>
  </si>
  <si>
    <t>BA7C3161-454A-1C9B-8604-D806CA69461F</t>
  </si>
  <si>
    <t>Wolf Baumaschinen GmbH</t>
  </si>
  <si>
    <t>Dainbacher Weg 10</t>
  </si>
  <si>
    <t>Bad Mergentheim</t>
  </si>
  <si>
    <t>OU=Wolf Baumaschinen GmbH,OU=Robert Aebi GmbH,OU=Robert Aebi AG,OU=Volvo Construction Equipment Europe GmbH,OU=Europe,OU=EMEA,OU=Enterprise,OU=VCE,OU=VeBiz2CustomArea,OU=AppPartition,O=ExtranetApps</t>
  </si>
  <si>
    <t>0049 7931 97500</t>
  </si>
  <si>
    <t>CE0000005217</t>
  </si>
  <si>
    <t>811D8744-444D-7C24-446D-66E977E6E6BF</t>
  </si>
  <si>
    <t>Wolfgang Trinks Baumaschinen und Nutzfahrzeuge</t>
  </si>
  <si>
    <t>Bad Lausicker Straße 14</t>
  </si>
  <si>
    <t>Frohburg</t>
  </si>
  <si>
    <t>OU=Wolfgang Trinks Baumaschinen und Nutzfahrzeuge,OU=Swecon Baumaschinen GmbH – HV,OU=Volvo Construction Equipment Europe GmbH,OU=Europe,OU=EMEA,OU=Enterprise,OU=VCE,OU=VeBiz2CustomArea,OU=AppPartition,O=ExtranetApps</t>
  </si>
  <si>
    <t>+4934345 91934</t>
  </si>
  <si>
    <t>http://www.trinks-baumaschinen.de</t>
  </si>
  <si>
    <t>CE0000000167</t>
  </si>
  <si>
    <t>790F7287-81B9-48FF-A609-D65CB1FE9069</t>
  </si>
  <si>
    <t>Woodco Machinery Inc</t>
  </si>
  <si>
    <t>22 North Maple Street</t>
  </si>
  <si>
    <t>Woburn</t>
  </si>
  <si>
    <t xml:space="preserve">US000125    </t>
  </si>
  <si>
    <t>OU=Woodco Machinery Inc,OU=North America,OU=Enterprise,OU=VCE,OU=VeBiz2CustomArea,OU=AppPartition,O=ExtranetApps</t>
  </si>
  <si>
    <t>781-935-1563</t>
  </si>
  <si>
    <t>781-935-3377</t>
  </si>
  <si>
    <t>https://www.volvoce.com/united-states/en-us/woodcomachinery/</t>
  </si>
  <si>
    <t>CE0000002029</t>
  </si>
  <si>
    <t>71611F02-82E2-47C2-B14F-9801187FEB1D</t>
  </si>
  <si>
    <t>Woodco Machinery Inc -  Avon</t>
  </si>
  <si>
    <t>140 Wales Avenue</t>
  </si>
  <si>
    <t>Avon</t>
  </si>
  <si>
    <t>US000125</t>
  </si>
  <si>
    <t>Parts &amp; Service ONLY</t>
  </si>
  <si>
    <t>OU=Woodco Machinery Inc -  Avon,OU=Woodco Machinery Inc,OU=North America,OU=Enterprise,OU=VCE,OU=VeBiz2CustomArea,OU=AppPartition,O=ExtranetApps</t>
  </si>
  <si>
    <t>CE0000001663</t>
  </si>
  <si>
    <t>36E6E032-3674-4982-8626-4248A9EFD798</t>
  </si>
  <si>
    <t>Woodco Machinery Inc - Johnston</t>
  </si>
  <si>
    <t>60 Shun Pike</t>
  </si>
  <si>
    <t>Johnston</t>
  </si>
  <si>
    <t>RI</t>
  </si>
  <si>
    <t>OU=Woodco Machinery Inc - Johnston,OU=Woodco Machinery Inc,OU=North America,OU=Enterprise,OU=VCE,OU=VeBiz2CustomArea,OU=AppPartition,O=ExtranetApps</t>
  </si>
  <si>
    <t>401-942-9266</t>
  </si>
  <si>
    <t>401-942-9191</t>
  </si>
  <si>
    <t>CE0000001553</t>
  </si>
  <si>
    <t>3806F413-25C6-468E-A21B-2C75EF80137A</t>
  </si>
  <si>
    <t>Woodco Machinery Inc - Woburn - Boston</t>
  </si>
  <si>
    <t>OU=Woodco Machinery Inc - Woburn - Boston,OU=Woodco Machinery Inc,OU=North America,OU=Enterprise,OU=VCE,OU=VeBiz2CustomArea,OU=AppPartition,O=ExtranetApps</t>
  </si>
  <si>
    <t>CE0000001421</t>
  </si>
  <si>
    <t>E2FF7D5B-62FC-4F64-B023-E555CADF0EB7</t>
  </si>
  <si>
    <t>Woods CRW Corp</t>
  </si>
  <si>
    <t>795 Marshall Avenue</t>
  </si>
  <si>
    <t>VT</t>
  </si>
  <si>
    <t xml:space="preserve">US005996    </t>
  </si>
  <si>
    <t>OU=Woods CRW Corp,OU=North America,OU=Enterprise,OU=VCE,OU=VeBiz2CustomArea,OU=AppPartition,O=ExtranetApps</t>
  </si>
  <si>
    <t>802-862-6076</t>
  </si>
  <si>
    <t>jeanne@woodscrw.com</t>
  </si>
  <si>
    <t>802-658-1700</t>
  </si>
  <si>
    <t>https://www.volvoce.com/united-states/en-us/woodscrw/</t>
  </si>
  <si>
    <t>F0BF7E96-9091-481B-8C5F-CE3980C32560</t>
  </si>
  <si>
    <t>Woods CRW Corp - Williston - Burlington</t>
  </si>
  <si>
    <t>US005996</t>
  </si>
  <si>
    <t>CRW Corp. d/b/a Wood's CRW Corp.</t>
  </si>
  <si>
    <t>OU=Woods CRW Corp - Williston - Burlington,OU=Woods CRW Corp,OU=North America,OU=Enterprise,OU=VCE,OU=VeBiz2CustomArea,OU=AppPartition,O=ExtranetApps</t>
  </si>
  <si>
    <t>http://www.volvo.com/dealers/en-us/woodscrw</t>
  </si>
  <si>
    <t>CE0000000245</t>
  </si>
  <si>
    <t>C688AED8-6EC5-4FA4-AFCE-9C0843B6442A</t>
  </si>
  <si>
    <t>Wuhan Zhongnan Construction Machinery Equipment Co Ltd</t>
  </si>
  <si>
    <t>No. 20-4, Yong Qing Road</t>
  </si>
  <si>
    <t>Wuhan</t>
  </si>
  <si>
    <t xml:space="preserve">CN720208    </t>
  </si>
  <si>
    <t>Hu Jiahui</t>
  </si>
  <si>
    <t>OU=Wuhan Zhongnan Construction Machinery Equipment Co Ltd,OU=Volvo Construction Equipment China Co Ltd,OU=China,OU=Enterprise,OU=VCE,OU=VeBiz2CustomArea,OU=AppPartition,O=ExtranetApps</t>
  </si>
  <si>
    <t>86 27 8243 5872</t>
  </si>
  <si>
    <t>hjh@whzn.com.cn</t>
  </si>
  <si>
    <t>86-27 8242 2438</t>
  </si>
  <si>
    <t>http://www.whzn.com.cn</t>
  </si>
  <si>
    <t>E99A666E-C712-0C03-219A-1B0BA512DE08</t>
  </si>
  <si>
    <t>Wuhan Zhongnan Construction Machinery Equipment Co Ltd-Overhaul</t>
  </si>
  <si>
    <t>NO.1948 Yingbin Avenue</t>
  </si>
  <si>
    <t>OU=Wuhan Zhongnan Construction Machinery Equipment Co Ltd-Overhaul,OU=Wuhan Zhongnan Construction Machinery Equipment Co Ltd,OU=Volvo Construction Equipment China Co Ltd,OU=China,OU=Enterprise,OU=VCE,OU=VeBiz2CustomArea,OU=AppPartition,O=ExtranetApps</t>
  </si>
  <si>
    <t>86-791 5761176</t>
  </si>
  <si>
    <t>86-791-5761308/8791446</t>
  </si>
  <si>
    <t>22E4371F-E787-4B43-D875-579B41434264</t>
  </si>
  <si>
    <t>Wuhan Zhongnan Construction Machinery Equipment Co Ltd - Hubei</t>
  </si>
  <si>
    <t>No.9 Huanghe Avenue</t>
  </si>
  <si>
    <t>Yichang</t>
  </si>
  <si>
    <t>OU=Wuhan Zhongnan Construction Machinery Equipment Co Ltd - Hubei,OU=Wuhan Zhongnan Construction Machinery Equipment Co Ltd,OU=Volvo Construction Equipment China Co Ltd,OU=China,OU=Enterprise,OU=VCE,OU=VeBiz2CustomArea,OU=AppPartition,O=ExtranetApps</t>
  </si>
  <si>
    <t>86-717 6078391</t>
  </si>
  <si>
    <t>86-717 6078389/6078390</t>
  </si>
  <si>
    <t>2931F566-0F3A-DD81-19EC-149AD7C87FE5</t>
  </si>
  <si>
    <t>Wuhan Zhongnan Construction Machinery Equipment Co Ltd - Hunan</t>
  </si>
  <si>
    <t>B1048 Changsha Equipment &amp;Trade Center,NO.729 Zhongyi Road</t>
  </si>
  <si>
    <t>OU=Wuhan Zhongnan Construction Machinery Equipment Co Ltd - Hunan,OU=Wuhan Zhongnan Construction Machinery Equipment Co Ltd,OU=Volvo Construction Equipment China Co Ltd,OU=China,OU=Enterprise,OU=VCE,OU=VeBiz2CustomArea,OU=AppPartition,O=ExtranetApps</t>
  </si>
  <si>
    <t>86 - 731 2604978</t>
  </si>
  <si>
    <t>86 - 731 547518/;5475199</t>
  </si>
  <si>
    <t>0ACEA244-5BF0-5D09-22C0-F99FD274EFF2</t>
  </si>
  <si>
    <t>Wuhan Zhongnan Construction Machinery Equipment Co Ltd - Jiangxi</t>
  </si>
  <si>
    <t>OU=Wuhan Zhongnan Construction Machinery Equipment Co Ltd - Jiangxi,OU=Wuhan Zhongnan Construction Machinery Equipment Co Ltd,OU=Volvo Construction Equipment China Co Ltd,OU=China,OU=Enterprise,OU=VCE,OU=VeBiz2CustomArea,OU=AppPartition,O=ExtranetApps</t>
  </si>
  <si>
    <t>CE0000000257</t>
  </si>
  <si>
    <t>C1433CA5-61A3-4623-BB55-176A1323546F</t>
  </si>
  <si>
    <t>Wuhu Huali Construction Machinery Co Ltd</t>
  </si>
  <si>
    <t>680 ZhongShanNan Road, ChengNan Hi-Tech Development Zone</t>
  </si>
  <si>
    <t>Wuhu City</t>
  </si>
  <si>
    <t xml:space="preserve">CN722107    </t>
  </si>
  <si>
    <t>Li Duowen</t>
  </si>
  <si>
    <t>OU=Wuhu Huali Construction Machinery Co Ltd,OU=Volvo Construction Equipment China Co Ltd,OU=China,OU=Enterprise,OU=VCE,OU=VeBiz2CustomArea,OU=AppPartition,O=ExtranetApps</t>
  </si>
  <si>
    <t>86-553-4816635</t>
  </si>
  <si>
    <t>whhwshangmao@vip.163.com</t>
  </si>
  <si>
    <t>86 553 4116898 / 4111888</t>
  </si>
  <si>
    <t>F115A9A2-B365-F925-45C7-AED9BD02A2F3</t>
  </si>
  <si>
    <t>WyoTech - Blairsville</t>
  </si>
  <si>
    <t>500 Innovation Dr.</t>
  </si>
  <si>
    <t>Blairsville</t>
  </si>
  <si>
    <t>Duane Tegels</t>
  </si>
  <si>
    <t>Technical School</t>
  </si>
  <si>
    <t>OU=WyoTech - Blairsville,OU=WyoTech - CE,OU=North America,OU=Enterprise,OU=VCE,OU=VeBiz2CustomArea,OU=AppPartition,O=ExtranetApps</t>
  </si>
  <si>
    <t>724-459-5116</t>
  </si>
  <si>
    <t>duane.tegels@zenith.org</t>
  </si>
  <si>
    <t>724-459-3221</t>
  </si>
  <si>
    <t>582CCCD7-0AA7-76B1-019F-29F99DEF49B4</t>
  </si>
  <si>
    <t>WyoTech - CE</t>
  </si>
  <si>
    <t>OU=WyoTech - CE,OU=North America,OU=Enterprise,OU=VCE,OU=VeBiz2CustomArea,OU=AppPartition,O=ExtranetApps</t>
  </si>
  <si>
    <t>9AD29CD5-AFC0-F88C-C7A0-EC5E9201C520</t>
  </si>
  <si>
    <t>WyoTech - Laramie</t>
  </si>
  <si>
    <t>4373 N. 3rd St.</t>
  </si>
  <si>
    <t>Laramie</t>
  </si>
  <si>
    <t>Jon Essley</t>
  </si>
  <si>
    <t>OU=WyoTech - Laramie,OU=WyoTech - CE,OU=North America,OU=Enterprise,OU=VCE,OU=VeBiz2CustomArea,OU=AppPartition,O=ExtranetApps</t>
  </si>
  <si>
    <t>307-721-4854</t>
  </si>
  <si>
    <t>jon.essley@zenith.org</t>
  </si>
  <si>
    <t>307-755-2465</t>
  </si>
  <si>
    <t>CE0000000261</t>
  </si>
  <si>
    <t>3FC61390-8BEF-78AB-79E1-B419146F71E8</t>
  </si>
  <si>
    <t>Xi’an Tongguan Construction Machinery Co Ltd</t>
  </si>
  <si>
    <t>Middle of Xibaoshudao Road, Sanqiao, Xi'an, Shaanxi, China</t>
  </si>
  <si>
    <t>Xi’an</t>
  </si>
  <si>
    <t>CN720209</t>
  </si>
  <si>
    <t>OU=Xi’an Tongguan Construction Machinery Co Ltd,OU=Volvo Construction Equipment China Co Ltd,OU=China,OU=Enterprise,OU=VCE,OU=VeBiz2CustomArea,OU=AppPartition,O=ExtranetApps</t>
  </si>
  <si>
    <t>Not found</t>
  </si>
  <si>
    <t>2E350A44-E5CF-6BBD-779E-9ACC6B43A30C</t>
  </si>
  <si>
    <t>Xi’an Tongguan Construction Machinery Co Ltd - Ankang</t>
  </si>
  <si>
    <t>Ankang</t>
  </si>
  <si>
    <t>OU=Xi’an Tongguan Construction Machinery Co Ltd - Ankang,OU=Xi’an Tongguan Construction Machinery Co Ltd,OU=Volvo Construction Equipment China Co Ltd,OU=China,OU=Enterprise,OU=VCE,OU=VeBiz2CustomArea,OU=AppPartition,O=ExtranetApps</t>
  </si>
  <si>
    <t>E96C7B9C-594C-D7DD-FDDB-3036EBC06AA9</t>
  </si>
  <si>
    <t>Xi’an Tongguan Construction Machinery Co Ltd - Hanzhong</t>
  </si>
  <si>
    <t>Hanzhong</t>
  </si>
  <si>
    <t>OU=Xi’an Tongguan Construction Machinery Co Ltd - Hanzhong,OU=Xi’an Tongguan Construction Machinery Co Ltd,OU=Volvo Construction Equipment China Co Ltd,OU=China,OU=Enterprise,OU=VCE,OU=VeBiz2CustomArea,OU=AppPartition,O=ExtranetApps</t>
  </si>
  <si>
    <t>B726BCED-5B7B-9941-15C1-0FE88586DADE</t>
  </si>
  <si>
    <t>Xi’an Tongguan Construction Machinery Co Ltd - Xi'an</t>
  </si>
  <si>
    <t>Xi'an</t>
  </si>
  <si>
    <t>OU=Xi’an Tongguan Construction Machinery Co Ltd - Xi'an,OU=Xi’an Tongguan Construction Machinery Co Ltd,OU=Volvo Construction Equipment China Co Ltd,OU=China,OU=Enterprise,OU=VCE,OU=VeBiz2CustomArea,OU=AppPartition,O=ExtranetApps</t>
  </si>
  <si>
    <t>27BE44D3-4D05-A9AD-3DF5-C4FB5A323AAC</t>
  </si>
  <si>
    <t>Xi’an Tongguan Construction Machinery Co Ltd - Yulin</t>
  </si>
  <si>
    <t>Yulin</t>
  </si>
  <si>
    <t>OU=Xi’an Tongguan Construction Machinery Co Ltd - Yulin,OU=Xi’an Tongguan Construction Machinery Co Ltd,OU=Volvo Construction Equipment China Co Ltd,OU=China,OU=Enterprise,OU=VCE,OU=VeBiz2CustomArea,OU=AppPartition,O=ExtranetApps</t>
  </si>
  <si>
    <t>CE0000000239</t>
  </si>
  <si>
    <t>28E66A5F-6A44-48D8-BF3D-FA8640076517</t>
  </si>
  <si>
    <t>Xinjiang Xingwo Construction Machinery Co Ltd</t>
  </si>
  <si>
    <t>4 Bali Road, Jingjijishukafaqu</t>
  </si>
  <si>
    <t>Wulumuqi</t>
  </si>
  <si>
    <t xml:space="preserve">CN722101    </t>
  </si>
  <si>
    <t>He Dong Sheng</t>
  </si>
  <si>
    <t>OU=Xinjiang Xingwo Construction Machinery Co Ltd,OU=Volvo Construction Equipment China Co Ltd,OU=China,OU=Enterprise,OU=VCE,OU=VeBiz2CustomArea,OU=AppPartition,O=ExtranetApps</t>
  </si>
  <si>
    <t>86 991 3760217</t>
  </si>
  <si>
    <t>xjxw_hds@xingwo.com</t>
  </si>
  <si>
    <t>86-991 3743519</t>
  </si>
  <si>
    <t>http://www.xingwo.com</t>
  </si>
  <si>
    <t>1A37F225-9072-C2EE-C593-5A7735129A91</t>
  </si>
  <si>
    <t>Xinjiang Xingwo Construction Machinery Co Ltd - Gansu</t>
  </si>
  <si>
    <t>Gansu</t>
  </si>
  <si>
    <t>CN722101</t>
  </si>
  <si>
    <t>OU=Xinjiang Xingwo Construction Machinery Co Ltd - Gansu,OU=CHINA-INACTIVE COMPANIES,OU=China,OU=Enterprise,OU=VCE,OU=VeBiz2CustomArea,OU=AppPartition,O=ExtranetApps</t>
  </si>
  <si>
    <t>642AB146-D336-198F-AA65-CD52C4C0D1CB</t>
  </si>
  <si>
    <t>Xinjiang Xingwo Construction Machinery Co Ltd - North</t>
  </si>
  <si>
    <t>OU=Xinjiang Xingwo Construction Machinery Co Ltd - North,OU=Xinjiang Xingwo Construction Machinery Co Ltd,OU=Volvo Construction Equipment China Co Ltd,OU=China,OU=Enterprise,OU=VCE,OU=VeBiz2CustomArea,OU=AppPartition,O=ExtranetApps</t>
  </si>
  <si>
    <t>3D82875B-540F-18E2-FC61-F49357EF631E</t>
  </si>
  <si>
    <t>Xinjiang Xingwo Construction Machinery Co Ltd - South</t>
  </si>
  <si>
    <t>OU=Xinjiang Xingwo Construction Machinery Co Ltd - South,OU=Xinjiang Xingwo Construction Machinery Co Ltd,OU=Volvo Construction Equipment China Co Ltd,OU=China,OU=Enterprise,OU=VCE,OU=VeBiz2CustomArea,OU=AppPartition,O=ExtranetApps</t>
  </si>
  <si>
    <t>B4AB2568-997A-B324-1CC6-8ED0D46A42BD</t>
  </si>
  <si>
    <t>Xizang SVO Machinery Construction Equipment Co.Ltd</t>
  </si>
  <si>
    <t>Village committee of Sangmu Village, Doilungdeqen County, Lhasa, Tibet</t>
  </si>
  <si>
    <t>Lhasa</t>
  </si>
  <si>
    <t>OU=Xizang SVO Machinery Construction Equipment Co.Ltd,OU=China,OU=Enterprise,OU=VCE,OU=VeBiz2CustomArea,OU=AppPartition,O=ExtranetApps</t>
  </si>
  <si>
    <t>0086-891-6134505</t>
  </si>
  <si>
    <t>CE0000001311</t>
  </si>
  <si>
    <t>1A931E66-0CA1-4FB0-F355-0699362EE1C8</t>
  </si>
  <si>
    <t>Xuzhou Guangshenghang Road Construction Machinery Co. Ltd.</t>
  </si>
  <si>
    <t>F2, No. 1 North Sanhuan Road, Xuzhou, 221007, Jiangsu</t>
  </si>
  <si>
    <t>OU=Xuzhou Guangshenghang Road Construction Machinery Co. Ltd.,OU=Volvo Construction Equipment China Co Ltd,OU=China,OU=Enterprise,OU=VCE,OU=VeBiz2CustomArea,OU=AppPartition,O=ExtranetApps</t>
  </si>
  <si>
    <t>+86 – 516-85757633</t>
  </si>
  <si>
    <t>CE0000001445</t>
  </si>
  <si>
    <t>54126DC8-B842-BB01-D23D-E13449E697FA</t>
  </si>
  <si>
    <t>Yamazaki Machinery Co.Ltd</t>
  </si>
  <si>
    <t>216-1</t>
  </si>
  <si>
    <t>Tobihiramatsu</t>
  </si>
  <si>
    <t>JP900002</t>
  </si>
  <si>
    <t>ABG Pavers|Articulated Haulers|Compact Wheel Loaders|Crawler Excavators|Motor Graders|Small Asphalt Compactors|Small Soil Compactors|Wheel Loaders|Wheeled Excavators</t>
  </si>
  <si>
    <t>OU=Yamazaki Machinery Co.Ltd,OU=Volvo East Asia Pte Ltd,OU=APAC,OU=Enterprise,OU=VCE,OU=VeBiz2CustomArea,OU=AppPartition,O=ExtranetApps</t>
  </si>
  <si>
    <t>+81 538 66 6410</t>
  </si>
  <si>
    <t>asano@y-machinery.jp</t>
  </si>
  <si>
    <t>887D47B6-96FE-1E88-E980-0500C62BC3C8</t>
  </si>
  <si>
    <t>Yemen.</t>
  </si>
  <si>
    <t>OU=Yemen.,OU=Middle East,OU=Int AB,OU=EMEA,OU=Enterprise,OU=VCE,OU=VeBiz2CustomArea,OU=AppPartition,O=ExtranetApps</t>
  </si>
  <si>
    <t>CE0000002063</t>
  </si>
  <si>
    <t>0037DF11-6D4F-B047-03F8-2F781908C2D4</t>
  </si>
  <si>
    <t>Yigiter Otomotiv</t>
  </si>
  <si>
    <t xml:space="preserve">Guzelyalı Mahallesi Devlet karayolu Caddesi no: 2 Arsin </t>
  </si>
  <si>
    <t>Trabzon</t>
  </si>
  <si>
    <t>OU=Yigiter Otomotiv,OU=Turkey,OU=Middle East,OU=Int AB,OU=EMEA,OU=Enterprise,OU=VCE,OU=VeBiz2CustomArea,OU=AppPartition,O=ExtranetApps</t>
  </si>
  <si>
    <t>0090 462 334 37 43</t>
  </si>
  <si>
    <t>CE0000000641</t>
  </si>
  <si>
    <t>41A1E577-6E17-4C34-95BF-FC49FA706833</t>
  </si>
  <si>
    <t>YTS</t>
  </si>
  <si>
    <t>6 Truda Square</t>
  </si>
  <si>
    <t>Ilyichevsk</t>
  </si>
  <si>
    <t>UA407389</t>
  </si>
  <si>
    <t>OU=YTS,OU=Ukraine.,OU=Russia and Central Asia,OU=Int AB,OU=EMEA,OU=Enterprise,OU=VCE,OU=VeBiz2CustomArea,OU=AppPartition,O=ExtranetApps</t>
  </si>
  <si>
    <t>+380 486 83 16 79</t>
  </si>
  <si>
    <t>+380 482 30 40 14</t>
  </si>
  <si>
    <t>2FDCD2DA-5F01-D79E-8143-541F72001E95</t>
  </si>
  <si>
    <t>Yujin Sangsa</t>
  </si>
  <si>
    <t>1401-1, Taejang-Dong, Wonju, Kwangwon, KOREA</t>
  </si>
  <si>
    <t>220-120</t>
  </si>
  <si>
    <t>KR900049</t>
  </si>
  <si>
    <t>OU=Yujin Sangsa,OU=Hub Korea Parts,OU=HUB KOREA,OU=Volvo Construction Equipment Korea Ltd,OU=APAC,OU=Enterprise,OU=VCE,OU=VeBiz2CustomArea,OU=AppPartition,O=ExtranetApps</t>
  </si>
  <si>
    <t>8233746-2910</t>
  </si>
  <si>
    <t>8233746-2900</t>
  </si>
  <si>
    <t>FDB8156E-D0D4-A7F7-67B9-C3A6E99BC47F</t>
  </si>
  <si>
    <t>Yuwon Sangsa</t>
  </si>
  <si>
    <t>606-5, Dotong-dong, Namwon-si, Jeollabuk-do, Korea</t>
  </si>
  <si>
    <t>590-190</t>
  </si>
  <si>
    <t>Namwon</t>
  </si>
  <si>
    <t>KR900048</t>
  </si>
  <si>
    <t>OU=Yuwon Sangsa,OU=Hub Korea Parts,OU=HUB KOREA,OU=Volvo Construction Equipment Korea Ltd,OU=APAC,OU=Enterprise,OU=VCE,OU=VeBiz2CustomArea,OU=AppPartition,O=ExtranetApps</t>
  </si>
  <si>
    <t>8263 626-3094</t>
  </si>
  <si>
    <t>af323232@naver.com</t>
  </si>
  <si>
    <t>+82 63 632 3094</t>
  </si>
  <si>
    <t>C8C19DC2-5A73-6486-EE6E-9CA8C510B3FF</t>
  </si>
  <si>
    <t>Zachary Construction Corporation</t>
  </si>
  <si>
    <t>527 Logwood Rd.</t>
  </si>
  <si>
    <t>US900093</t>
  </si>
  <si>
    <t>OU=Zachary Construction Corporation,OU=National Accounts,OU=Enterprise,OU=VCE,OU=VeBiz2CustomArea,OU=AppPartition,O=ExtranetApps</t>
  </si>
  <si>
    <t>8153404B-A230-21C7-6893-B73AB8310CA4</t>
  </si>
  <si>
    <t>OU=Zambia,OU=Africa,OU=Int AB,OU=EMEA,OU=Enterprise,OU=VCE,OU=VeBiz2CustomArea,OU=AppPartition,O=ExtranetApps</t>
  </si>
  <si>
    <t>CE0000002129</t>
  </si>
  <si>
    <t>5E894556-8002-7B2D-A3D6-DDF10FCDB4B9</t>
  </si>
  <si>
    <t>ZAMZAM GENERAL SPRING TRADING</t>
  </si>
  <si>
    <t>Building No.33, Alley 11, Section 905 Al-Karadeh, Al-Attar St</t>
  </si>
  <si>
    <t>Baghdad</t>
  </si>
  <si>
    <t>OU=ZAMZAM GENERAL SPRING TRADING,OU=Iraq.,OU=Middle East,OU=Int AB,OU=EMEA,OU=Enterprise,OU=VCE,OU=VeBiz2CustomArea,OU=AppPartition,O=ExtranetApps</t>
  </si>
  <si>
    <t>009647704445805-009647901917163</t>
  </si>
  <si>
    <t>CE0000001902</t>
  </si>
  <si>
    <t>3A5FF0D9-632E-B8E4-52DE-7D32FBBC3323</t>
  </si>
  <si>
    <t>ZANON &amp; ORMAC S.r.l.</t>
  </si>
  <si>
    <t>Via Moie  52/D</t>
  </si>
  <si>
    <t>Rodengo Saiano</t>
  </si>
  <si>
    <t>IT900049</t>
  </si>
  <si>
    <t>ZANON SRL</t>
  </si>
  <si>
    <t>OU=ZANON &amp; ORMAC S.r.l.,OU=VOLVO CE ITALIA S.p.A.,OU=Europe,OU=EMEA,OU=Enterprise,OU=VCE,OU=VeBiz2CustomArea,OU=AppPartition,O=ExtranetApps</t>
  </si>
  <si>
    <t>030 6810854</t>
  </si>
  <si>
    <t>info@zanormac.it</t>
  </si>
  <si>
    <t>030 611138</t>
  </si>
  <si>
    <t>CE0000001947</t>
  </si>
  <si>
    <t>370D2229-7BE3-49D1-92AA-116DCD4284E2</t>
  </si>
  <si>
    <t>ZANON &amp; TRACTOR SRL</t>
  </si>
  <si>
    <t>Via G.Galilei 4</t>
  </si>
  <si>
    <t>TORRE DE'ROVERI (BG)</t>
  </si>
  <si>
    <t>IT900042</t>
  </si>
  <si>
    <t>TRACTOR DI SCAGLIA</t>
  </si>
  <si>
    <t>OU=ZANON &amp; TRACTOR SRL,OU=VOLVO CE ITALIA S.p.A.,OU=Europe,OU=EMEA,OU=Enterprise,OU=VCE,OU=VeBiz2CustomArea,OU=AppPartition,O=ExtranetApps</t>
  </si>
  <si>
    <t>035 4361807</t>
  </si>
  <si>
    <t>035 784837</t>
  </si>
  <si>
    <t>4C1F34B0-90FE-4036-95C3-10191AEC3B38</t>
  </si>
  <si>
    <t>ZF Great Britain</t>
  </si>
  <si>
    <t>Abbeyfield Road</t>
  </si>
  <si>
    <t>NG7 2SX</t>
  </si>
  <si>
    <t>Lenton</t>
  </si>
  <si>
    <t>OU=ZF Great Britain,OU=Renovators,OU=Europe,OU=EMEA,OU=Enterprise,OU=VCE,OU=VeBiz2CustomArea,OU=AppPartition,O=ExtranetApps</t>
  </si>
  <si>
    <t>CE0000001457</t>
  </si>
  <si>
    <t>0994B8BF-15B7-4D86-A038-3076DD5CE38B</t>
  </si>
  <si>
    <t>Zhejiang Liyang Machinery Co Ltd</t>
  </si>
  <si>
    <t>No. 228, Shi Xiang Road</t>
  </si>
  <si>
    <t>Hangzhou</t>
  </si>
  <si>
    <t xml:space="preserve">CN720203    </t>
  </si>
  <si>
    <t>Cao Weiguo</t>
  </si>
  <si>
    <t>OU=Zhejiang Liyang Machinery Co Ltd,OU=Volvo Construction Equipment China Co Ltd,OU=China,OU=Enterprise,OU=VCE,OU=VeBiz2CustomArea,OU=AppPartition,O=ExtranetApps</t>
  </si>
  <si>
    <t>86-571 88017220</t>
  </si>
  <si>
    <t>Wg_cao@liyang-cn.com</t>
  </si>
  <si>
    <t>86-571 88017227</t>
  </si>
  <si>
    <t>http://www.liyang-cn.com</t>
  </si>
  <si>
    <t>E5C33C4A-9E43-E218-212D-DEE57A589AFF</t>
  </si>
  <si>
    <t>Zhejiang Liyang Machinery Co.Ltd - North</t>
  </si>
  <si>
    <t>No.524-526, Taihu Rd. Huzhou, Zhejiang , 313000</t>
  </si>
  <si>
    <t>Huzhou</t>
  </si>
  <si>
    <t>OU=Zhejiang Liyang Machinery Co.Ltd - North,OU=Zhejiang Liyang Machinery Co Ltd,OU=Volvo Construction Equipment China Co Ltd,OU=China,OU=Enterprise,OU=VCE,OU=VeBiz2CustomArea,OU=AppPartition,O=ExtranetApps</t>
  </si>
  <si>
    <t>+86 - 572 2171309</t>
  </si>
  <si>
    <t>+86 - 572 2171301/2171302</t>
  </si>
  <si>
    <t>92861AF5-E2DB-322C-E29D-39AB18777559</t>
  </si>
  <si>
    <t>Zhejiang Liyang Machinery Co.Ltd - Road Machinery</t>
  </si>
  <si>
    <t>Zhujiacun, Lubei Street ,Luqiao District, Taizhou, Zhejiang , 318050</t>
  </si>
  <si>
    <t>Taizhou</t>
  </si>
  <si>
    <t>OU=Zhejiang Liyang Machinery Co.Ltd - Road Machinery,OU=Zhejiang Liyang Machinery Co Ltd,OU=Volvo Construction Equipment China Co Ltd,OU=China,OU=Enterprise,OU=VCE,OU=VeBiz2CustomArea,OU=AppPartition,O=ExtranetApps</t>
  </si>
  <si>
    <t>+86 - 576 2424905/2424906</t>
  </si>
  <si>
    <t>8F05A689-D3AB-400B-0B9B-17A69460909A</t>
  </si>
  <si>
    <t>Zhejiang Liyang Machinery Co.Ltd - South</t>
  </si>
  <si>
    <t>Jindong Industry District Jinhua Zhejiang   321000</t>
  </si>
  <si>
    <t>Jinhua</t>
  </si>
  <si>
    <t>OU=Zhejiang Liyang Machinery Co.Ltd - South,OU=Zhejiang Liyang Machinery Co Ltd,OU=Volvo Construction Equipment China Co Ltd,OU=China,OU=Enterprise,OU=VCE,OU=VeBiz2CustomArea,OU=AppPartition,O=ExtranetApps</t>
  </si>
  <si>
    <t>+86 - 579 2118468/2118469</t>
  </si>
  <si>
    <t>+86 - 579 2117413/2117412</t>
  </si>
  <si>
    <t>FE365E92-76D4-2A95-F54A-BE5567AD7982</t>
  </si>
  <si>
    <t>Zimbabwe.</t>
  </si>
  <si>
    <t>OU=Zimbabwe.,OU=Africa,OU=Int AB,OU=EMEA,OU=Enterprise,OU=VCE,OU=VeBiz2CustomArea,OU=AppPartition,O=ExtranetApps</t>
  </si>
  <si>
    <t>CE0000000452</t>
  </si>
  <si>
    <t>C02E0455-EF19-0A6A-819A-05C6FD998283</t>
  </si>
  <si>
    <t>ZOOM division Automobiles</t>
  </si>
  <si>
    <t>ZI de Kaweni – BP 225</t>
  </si>
  <si>
    <t>MAMOUDZOU</t>
  </si>
  <si>
    <t>ABG Pavers|Articulated Haulers|Backhoe Loaders|Compact Equipment|Compact Excavators|Compact Wheel Loaders|Crawler Excavators|Large Asphalt Compactors|Large Soil Compactors|Small Asphalt Compactors|Small Soil Compactors|Wheel Loaders|Wheeled Excavators</t>
  </si>
  <si>
    <t>OU=ZOOM division Automobiles,OU=Volvo Construction Equipment Europe SAS - Dealer HQ,OU=Europe,OU=EMEA,OU=Enterprise,OU=VCE,OU=VeBiz2CustomArea,OU=AppPartition,O=ExtranetApps</t>
  </si>
  <si>
    <t>33 (0) 269 694 338</t>
  </si>
  <si>
    <t>LEGEND</t>
  </si>
  <si>
    <t>Duplicate Party ID
 or Address</t>
  </si>
  <si>
    <t>ok/Duplicate = Existing or Missing/Duplicate</t>
  </si>
  <si>
    <t>No impact for DL</t>
  </si>
  <si>
    <t>To ignore</t>
  </si>
  <si>
    <t>To create?</t>
  </si>
  <si>
    <t>To create if DL=yes if DL=No then check if need to create</t>
  </si>
  <si>
    <t>Loaded/Not reloaded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</si>
</sst>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3"/>
      <name val="Arial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49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 applyAlignment="1">
      <alignment horizontal="left"/>
    </xf>
    <xf numFmtId="0" fontId="3" fillId="4" borderId="2" xfId="0" applyFont="1" applyFill="1" applyBorder="1"/>
    <xf numFmtId="0" fontId="0" fillId="4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0" fontId="0" fillId="7" borderId="0" xfId="0" applyFill="1"/>
    <xf numFmtId="0" fontId="0" fillId="8" borderId="0" xfId="0" applyFill="1"/>
    <xf numFmtId="0" fontId="2" fillId="0" borderId="0" xfId="0" applyFont="1" applyBorder="1"/>
    <xf numFmtId="0" fontId="3" fillId="0" borderId="0" xfId="0" applyFont="1" applyBorder="1"/>
    <xf numFmtId="0" fontId="4" fillId="0" borderId="0" xfId="2"/>
    <xf numFmtId="0" fontId="0" fillId="9" borderId="0" xfId="0" applyFill="1"/>
    <xf numFmtId="0" fontId="0" fillId="1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11" borderId="0" xfId="0" applyFill="1"/>
    <xf numFmtId="0" fontId="5" fillId="0" borderId="0" xfId="0" applyFont="1" applyBorder="1"/>
    <xf numFmtId="0" fontId="0" fillId="12" borderId="0" xfId="0" applyFill="1"/>
    <xf numFmtId="11" fontId="0" fillId="0" borderId="4" xfId="0" applyNumberFormat="1" applyBorder="1"/>
    <xf numFmtId="11" fontId="0" fillId="0" borderId="0" xfId="0" applyNumberFormat="1"/>
    <xf numFmtId="0" fontId="4" fillId="13" borderId="6" xfId="2" applyFill="1" applyBorder="1" applyAlignment="1">
      <alignment horizontal="left" vertical="top" wrapText="1"/>
    </xf>
    <xf numFmtId="49" fontId="7" fillId="0" borderId="7" xfId="3" applyNumberFormat="1" applyFont="1" applyFill="1" applyBorder="1" applyAlignment="1">
      <alignment horizontal="left"/>
    </xf>
    <xf numFmtId="0" fontId="1" fillId="2" borderId="0" xfId="1" applyBorder="1"/>
    <xf numFmtId="0" fontId="3" fillId="0" borderId="0" xfId="0" applyFont="1" applyFill="1"/>
    <xf numFmtId="0" fontId="0" fillId="14" borderId="0" xfId="0" applyFill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2" fillId="0" borderId="0" xfId="0" applyFont="1"/>
    <xf numFmtId="0" fontId="5" fillId="0" borderId="0" xfId="0" applyFont="1"/>
    <xf numFmtId="0" fontId="3" fillId="0" borderId="0" xfId="0" applyFont="1" applyFill="1" applyBorder="1"/>
    <xf numFmtId="0" fontId="0" fillId="0" borderId="0" xfId="0" applyAlignment="1">
      <alignment wrapText="1"/>
    </xf>
    <xf numFmtId="0" fontId="8" fillId="0" borderId="0" xfId="0" applyFont="1"/>
    <xf numFmtId="0" fontId="0" fillId="0" borderId="0" xfId="0" applyAlignment="1"/>
    <xf numFmtId="0" fontId="9" fillId="0" borderId="0" xfId="0" applyFont="1"/>
    <xf numFmtId="0" fontId="0" fillId="15" borderId="0" xfId="0" applyFill="1"/>
  </cellXfs>
  <cellStyles count="4">
    <cellStyle name="Bad" xfId="1" builtinId="27"/>
    <cellStyle name="Hyperlink" xfId="2" builtinId="8"/>
    <cellStyle name="Normal" xfId="0" builtinId="0"/>
    <cellStyle name="Normal 2" xfId="3"/>
  </cellStyles>
  <dxfs count="425"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 degree="180">
          <stop position="0">
            <color theme="0" tint="-0.1490218817712943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 degree="180">
          <stop position="0">
            <color theme="0" tint="-0.1490218817712943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/>
          </stop>
          <stop position="1">
            <color theme="4"/>
          </stop>
        </gradientFill>
      </fill>
    </dxf>
    <dxf>
      <fill>
        <gradientFill>
          <stop position="0">
            <color theme="7" tint="0.59999389629810485"/>
          </stop>
          <stop position="1">
            <color theme="4"/>
          </stop>
        </gradientFill>
      </fill>
    </dxf>
    <dxf>
      <fill>
        <gradientFill>
          <stop position="0">
            <color theme="7" tint="0.59999389629810485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d.vce.volvo.net/MDUI/dealer/showDealer/-99999/199/-99999" TargetMode="External"/><Relationship Id="rId18" Type="http://schemas.openxmlformats.org/officeDocument/2006/relationships/hyperlink" Target="http://md.vce.volvo.net/MDUI/dealer/showDealer/-99999/2670/-99999" TargetMode="External"/><Relationship Id="rId26" Type="http://schemas.openxmlformats.org/officeDocument/2006/relationships/hyperlink" Target="http://md.vce.volvo.net/MDUI/dealer/showDealer/-99999/2672/-99999" TargetMode="External"/><Relationship Id="rId39" Type="http://schemas.openxmlformats.org/officeDocument/2006/relationships/hyperlink" Target="http://md.vce.volvo.net/MDUI/dealer/showDealer/-99999/2567/-99999" TargetMode="External"/><Relationship Id="rId3" Type="http://schemas.openxmlformats.org/officeDocument/2006/relationships/hyperlink" Target="http://md.vce.volvo.net/MDUI/dealer/showDealer/-99999/82/-99999" TargetMode="External"/><Relationship Id="rId21" Type="http://schemas.openxmlformats.org/officeDocument/2006/relationships/hyperlink" Target="http://md.vce.volvo.net/MDUI/dealer/showDealer/-99999/2667/-99999" TargetMode="External"/><Relationship Id="rId34" Type="http://schemas.openxmlformats.org/officeDocument/2006/relationships/hyperlink" Target="http://md.vce.volvo.net/MDUI/dealer/showDealer/-99999/292/-99999" TargetMode="External"/><Relationship Id="rId42" Type="http://schemas.openxmlformats.org/officeDocument/2006/relationships/hyperlink" Target="http://md.vce.volvo.net/MDUI/dealer/showDealer/-99999/193/-99999" TargetMode="External"/><Relationship Id="rId47" Type="http://schemas.openxmlformats.org/officeDocument/2006/relationships/hyperlink" Target="http://md.vce.volvo.net/MDUI/dealer/showDealer/-99999/2623/-99999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md.vce.volvo.net/MDUI/dealer/showDealer/-99999/718/-99999" TargetMode="External"/><Relationship Id="rId12" Type="http://schemas.openxmlformats.org/officeDocument/2006/relationships/hyperlink" Target="http://md.vce.volvo.net/MDUI/dealer/showDealer/-99999/2263/-99999" TargetMode="External"/><Relationship Id="rId17" Type="http://schemas.openxmlformats.org/officeDocument/2006/relationships/hyperlink" Target="http://md.vce.volvo.net/MDUI/dealer/showDealer/-99999/2669/-99999" TargetMode="External"/><Relationship Id="rId25" Type="http://schemas.openxmlformats.org/officeDocument/2006/relationships/hyperlink" Target="http://md.vce.volvo.net/MDUI/dealer/showDealer/-99999/2675/-99999" TargetMode="External"/><Relationship Id="rId33" Type="http://schemas.openxmlformats.org/officeDocument/2006/relationships/hyperlink" Target="http://md.vce.volvo.net/MDUI/dealer/showDealer/-99999/772/-99999" TargetMode="External"/><Relationship Id="rId38" Type="http://schemas.openxmlformats.org/officeDocument/2006/relationships/hyperlink" Target="http://md.vce.volvo.net/MDUI/dealer/showDealer/-99999/189/-99999" TargetMode="External"/><Relationship Id="rId46" Type="http://schemas.openxmlformats.org/officeDocument/2006/relationships/hyperlink" Target="http://md.vce.volvo.net/MDUI/dealer/showDealer/-99999/2470/-99999" TargetMode="External"/><Relationship Id="rId2" Type="http://schemas.openxmlformats.org/officeDocument/2006/relationships/hyperlink" Target="http://md.vce.volvo.net/MDUI/dealer/showDealer/-99999/33/-99999" TargetMode="External"/><Relationship Id="rId16" Type="http://schemas.openxmlformats.org/officeDocument/2006/relationships/hyperlink" Target="http://md.vce.volvo.net/MDUI/dealer/showDealer/-99999/2673/-99999" TargetMode="External"/><Relationship Id="rId20" Type="http://schemas.openxmlformats.org/officeDocument/2006/relationships/hyperlink" Target="http://md.vce.volvo.net/MDUI/dealer/showDealer/-99999/2668/-99999" TargetMode="External"/><Relationship Id="rId29" Type="http://schemas.openxmlformats.org/officeDocument/2006/relationships/hyperlink" Target="http://md.vce.volvo.net/MDUI/dealer/showDealer/-99999/266/-99999" TargetMode="External"/><Relationship Id="rId41" Type="http://schemas.openxmlformats.org/officeDocument/2006/relationships/hyperlink" Target="http://md.vce.volvo.net/MDUI/dealer/showDealer/-99999/316/-99999" TargetMode="External"/><Relationship Id="rId1" Type="http://schemas.openxmlformats.org/officeDocument/2006/relationships/hyperlink" Target="http://md.vce.volvo.net/MDUI/dealer/showDealer/-99999/1685/-99999" TargetMode="External"/><Relationship Id="rId6" Type="http://schemas.openxmlformats.org/officeDocument/2006/relationships/hyperlink" Target="http://md.vce.volvo.net/MDUI/dealer/showDealer/-99999/939/-99999" TargetMode="External"/><Relationship Id="rId11" Type="http://schemas.openxmlformats.org/officeDocument/2006/relationships/hyperlink" Target="http://md.vce.volvo.net/MDUI/dealer/showDealer/-99999/307/-99999" TargetMode="External"/><Relationship Id="rId24" Type="http://schemas.openxmlformats.org/officeDocument/2006/relationships/hyperlink" Target="http://md.vce.volvo.net/MDUI/dealer/showDealer/-99999/2671/-99999" TargetMode="External"/><Relationship Id="rId32" Type="http://schemas.openxmlformats.org/officeDocument/2006/relationships/hyperlink" Target="http://md.vce.volvo.net/MDUI/dealer/showDealer/-99999/2592/-99999" TargetMode="External"/><Relationship Id="rId37" Type="http://schemas.openxmlformats.org/officeDocument/2006/relationships/hyperlink" Target="http://md.vce.volvo.net/MDUI/dealer/showDealer/-99999/529/-99999" TargetMode="External"/><Relationship Id="rId40" Type="http://schemas.openxmlformats.org/officeDocument/2006/relationships/hyperlink" Target="http://md.vce.volvo.net/MDUI/dealer/showDealer/-99999/56/-99999" TargetMode="External"/><Relationship Id="rId45" Type="http://schemas.openxmlformats.org/officeDocument/2006/relationships/hyperlink" Target="http://md.vce.volvo.net/MDUI/dealer/showDealer/-99999/190/-99999" TargetMode="External"/><Relationship Id="rId5" Type="http://schemas.openxmlformats.org/officeDocument/2006/relationships/hyperlink" Target="http://md.vce.volvo.net/MDUI/dealer/showDealer/-99999/610/-99999" TargetMode="External"/><Relationship Id="rId15" Type="http://schemas.openxmlformats.org/officeDocument/2006/relationships/hyperlink" Target="http://md.vce.volvo.net/MDUI/dealer/showDealer/-99999/277/-99999" TargetMode="External"/><Relationship Id="rId23" Type="http://schemas.openxmlformats.org/officeDocument/2006/relationships/hyperlink" Target="http://md.vce.volvo.net/MDUI/dealer/showDealer/-99999/2665/-99999" TargetMode="External"/><Relationship Id="rId28" Type="http://schemas.openxmlformats.org/officeDocument/2006/relationships/hyperlink" Target="http://md.vce.volvo.net/MDUI/dealer/showDealer/-99999/2631/-99999" TargetMode="External"/><Relationship Id="rId36" Type="http://schemas.openxmlformats.org/officeDocument/2006/relationships/hyperlink" Target="http://md.vce.volvo.net/MDUI/dealer/showDealer/-99999/778/-99999" TargetMode="External"/><Relationship Id="rId49" Type="http://schemas.openxmlformats.org/officeDocument/2006/relationships/hyperlink" Target="http://md.vce.volvo.net/MDUI/dealer/showDealer/-99999/84/-99999" TargetMode="External"/><Relationship Id="rId10" Type="http://schemas.openxmlformats.org/officeDocument/2006/relationships/hyperlink" Target="http://md.vce.volvo.net/MDUI/dealer/showDealer/-99999/1/-99999" TargetMode="External"/><Relationship Id="rId19" Type="http://schemas.openxmlformats.org/officeDocument/2006/relationships/hyperlink" Target="http://md.vce.volvo.net/MDUI/dealer/showDealer/-99999/2674/-99999" TargetMode="External"/><Relationship Id="rId31" Type="http://schemas.openxmlformats.org/officeDocument/2006/relationships/hyperlink" Target="http://md.vce.volvo.net/MDUI/dealer/showDealer/-99999/951/-99999" TargetMode="External"/><Relationship Id="rId44" Type="http://schemas.openxmlformats.org/officeDocument/2006/relationships/hyperlink" Target="http://md.vce.volvo.net/MDUI/dealer/showDealer/-99999/200/-99999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md.vce.volvo.net/MDUI/dealer/showDealer/-99999/87/-99999" TargetMode="External"/><Relationship Id="rId9" Type="http://schemas.openxmlformats.org/officeDocument/2006/relationships/hyperlink" Target="http://md.vce.volvo.net/MDUI/dealer/showDealer/-99999/2463/-99999" TargetMode="External"/><Relationship Id="rId14" Type="http://schemas.openxmlformats.org/officeDocument/2006/relationships/hyperlink" Target="http://md.vce.volvo.net/MDUI/dealer/showDealer/-99999/207/-99999" TargetMode="External"/><Relationship Id="rId22" Type="http://schemas.openxmlformats.org/officeDocument/2006/relationships/hyperlink" Target="http://md.vce.volvo.net/MDUI/dealer/showDealer/-99999/2668/-99999" TargetMode="External"/><Relationship Id="rId27" Type="http://schemas.openxmlformats.org/officeDocument/2006/relationships/hyperlink" Target="http://md.vce.volvo.net/MDUI/dealer/showDealer/-99999/2666/-99999" TargetMode="External"/><Relationship Id="rId30" Type="http://schemas.openxmlformats.org/officeDocument/2006/relationships/hyperlink" Target="http://md.vce.volvo.net/MDUI/dealer/showDealer/-99999/810/-99999" TargetMode="External"/><Relationship Id="rId35" Type="http://schemas.openxmlformats.org/officeDocument/2006/relationships/hyperlink" Target="http://md.vce.volvo.net/MDUI/dealer/showDealer/-99999/1036/-99999" TargetMode="External"/><Relationship Id="rId43" Type="http://schemas.openxmlformats.org/officeDocument/2006/relationships/hyperlink" Target="http://md.vce.volvo.net/MDUI/dealer/showDealer/-99999/263/-99999" TargetMode="External"/><Relationship Id="rId48" Type="http://schemas.openxmlformats.org/officeDocument/2006/relationships/hyperlink" Target="http://md.vce.volvo.net/MDUI/dealer/showDealer/-99999/177/-99999" TargetMode="External"/><Relationship Id="rId8" Type="http://schemas.openxmlformats.org/officeDocument/2006/relationships/hyperlink" Target="http://md.vce.volvo.net/MDUI/dealer/showDealer/-99999/2538/-99999" TargetMode="External"/><Relationship Id="rId5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71"/>
  <sheetViews>
    <sheetView tabSelected="1" topLeftCell="A2" zoomScale="85" zoomScaleNormal="85" workbookViewId="0">
      <selection activeCell="E7" sqref="E7"/>
    </sheetView>
  </sheetViews>
  <sheetFormatPr defaultRowHeight="15" x14ac:dyDescent="0.25"/>
  <cols>
    <col min="1" max="1" width="3.5703125" customWidth="1"/>
    <col min="2" max="2" width="33.140625" bestFit="1" customWidth="1"/>
    <col min="3" max="3" width="19" customWidth="1"/>
    <col min="4" max="4" width="31.85546875" customWidth="1"/>
    <col min="5" max="5" width="40.85546875" customWidth="1"/>
    <col min="6" max="6" width="58.42578125" customWidth="1"/>
    <col min="7" max="7" width="8.42578125" customWidth="1"/>
    <col min="8" max="8" width="9.28515625" customWidth="1"/>
    <col min="9" max="9" width="6.7109375" customWidth="1"/>
    <col min="10" max="10" width="4.5703125" style="1" customWidth="1"/>
    <col min="11" max="11" width="5" customWidth="1"/>
    <col min="12" max="12" width="27.5703125" style="2" customWidth="1"/>
    <col min="13" max="13" width="3.28515625" customWidth="1"/>
    <col min="14" max="14" width="4.7109375" style="3" customWidth="1"/>
    <col min="15" max="15" width="8.28515625" customWidth="1"/>
    <col min="16" max="16" width="22.28515625" customWidth="1"/>
    <col min="23" max="23" width="15.7109375" customWidth="1"/>
    <col min="25" max="25" width="79.85546875" bestFit="1" customWidth="1"/>
    <col min="28" max="28" width="255.7109375" bestFit="1" customWidth="1"/>
    <col min="44" max="44" width="86.140625" bestFit="1" customWidth="1"/>
  </cols>
  <sheetData>
    <row r="1" spans="1:44" ht="15.75" thickBot="1" x14ac:dyDescent="0.3">
      <c r="I1" t="s">
        <v>0</v>
      </c>
      <c r="K1" t="s">
        <v>1</v>
      </c>
      <c r="L1" s="2" t="s">
        <v>2</v>
      </c>
    </row>
    <row r="2" spans="1:44" x14ac:dyDescent="0.25">
      <c r="A2" t="s">
        <v>3</v>
      </c>
      <c r="B2" s="1" t="s">
        <v>4</v>
      </c>
      <c r="C2" s="1" t="s">
        <v>5</v>
      </c>
      <c r="D2" s="1" t="s">
        <v>6</v>
      </c>
      <c r="E2" s="4" t="s">
        <v>7</v>
      </c>
      <c r="F2" s="5" t="s">
        <v>8</v>
      </c>
      <c r="G2" s="6" t="s">
        <v>9</v>
      </c>
      <c r="H2" s="5" t="s">
        <v>10</v>
      </c>
      <c r="I2" s="5" t="s">
        <v>11</v>
      </c>
      <c r="J2" s="7" t="s">
        <v>12</v>
      </c>
      <c r="K2" s="5" t="s">
        <v>11</v>
      </c>
      <c r="L2" s="8" t="s">
        <v>13</v>
      </c>
      <c r="M2" s="5" t="s">
        <v>14</v>
      </c>
      <c r="N2" s="9" t="s">
        <v>15</v>
      </c>
      <c r="O2" s="5" t="s">
        <v>16</v>
      </c>
      <c r="P2" s="5" t="s">
        <v>17</v>
      </c>
      <c r="Q2" s="10" t="s">
        <v>18</v>
      </c>
      <c r="R2" s="11"/>
      <c r="S2" s="11" t="s">
        <v>19</v>
      </c>
      <c r="T2" s="11" t="s">
        <v>20</v>
      </c>
      <c r="U2" s="11"/>
      <c r="V2" s="11" t="s">
        <v>21</v>
      </c>
      <c r="W2" s="11" t="s">
        <v>22</v>
      </c>
      <c r="X2" s="12" t="s">
        <v>23</v>
      </c>
      <c r="Y2" s="11" t="s">
        <v>24</v>
      </c>
      <c r="AB2" s="11" t="s">
        <v>25</v>
      </c>
      <c r="AC2" s="11" t="s">
        <v>26</v>
      </c>
      <c r="AD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K2" s="11" t="s">
        <v>32</v>
      </c>
      <c r="AL2" s="11" t="s">
        <v>33</v>
      </c>
      <c r="AM2" s="11" t="s">
        <v>34</v>
      </c>
      <c r="AQ2" s="11" t="s">
        <v>35</v>
      </c>
      <c r="AR2" s="11" t="s">
        <v>36</v>
      </c>
    </row>
    <row r="3" spans="1:44" x14ac:dyDescent="0.25">
      <c r="B3" s="3" t="s">
        <v>37</v>
      </c>
      <c r="D3" s="13"/>
      <c r="E3" s="14" t="s">
        <v>38</v>
      </c>
      <c r="F3" s="15" t="s">
        <v>39</v>
      </c>
      <c r="G3" s="15" t="s">
        <v>40</v>
      </c>
      <c r="H3" s="15" t="b">
        <v>1</v>
      </c>
      <c r="I3" s="15" t="s">
        <v>41</v>
      </c>
      <c r="J3" s="16" t="s">
        <v>42</v>
      </c>
      <c r="K3" s="15" t="s">
        <v>41</v>
      </c>
      <c r="L3" s="15" t="s">
        <v>43</v>
      </c>
      <c r="M3" s="15"/>
      <c r="N3" s="15">
        <f>LEN(L3)</f>
        <v>28</v>
      </c>
      <c r="O3" s="15">
        <v>54033</v>
      </c>
      <c r="P3" s="15" t="s">
        <v>44</v>
      </c>
      <c r="Q3" s="17" t="s">
        <v>45</v>
      </c>
      <c r="S3">
        <v>44.0793395634456</v>
      </c>
      <c r="T3">
        <v>10.108195028187801</v>
      </c>
      <c r="V3" t="s">
        <v>46</v>
      </c>
      <c r="W3">
        <v>9451321286</v>
      </c>
      <c r="X3" t="s">
        <v>47</v>
      </c>
      <c r="AB3" t="s">
        <v>48</v>
      </c>
      <c r="AC3" t="s">
        <v>49</v>
      </c>
      <c r="AD3">
        <v>501805</v>
      </c>
      <c r="AG3" t="s">
        <v>39</v>
      </c>
      <c r="AH3" t="s">
        <v>50</v>
      </c>
      <c r="AI3" t="s">
        <v>51</v>
      </c>
      <c r="AK3" t="s">
        <v>52</v>
      </c>
      <c r="AL3" t="s">
        <v>39</v>
      </c>
      <c r="AM3" t="s">
        <v>39</v>
      </c>
      <c r="AQ3" t="s">
        <v>53</v>
      </c>
    </row>
    <row r="4" spans="1:44" ht="15" customHeight="1" x14ac:dyDescent="0.25">
      <c r="B4" s="3" t="s">
        <v>54</v>
      </c>
      <c r="C4" t="s">
        <v>55</v>
      </c>
      <c r="D4" s="18" t="s">
        <v>56</v>
      </c>
      <c r="E4" s="14" t="s">
        <v>57</v>
      </c>
      <c r="F4" s="15" t="s">
        <v>58</v>
      </c>
      <c r="G4" s="15" t="s">
        <v>59</v>
      </c>
      <c r="H4" s="15" t="b">
        <v>1</v>
      </c>
      <c r="I4" s="15" t="s">
        <v>60</v>
      </c>
      <c r="J4" s="16" t="s">
        <v>61</v>
      </c>
      <c r="K4" s="15" t="s">
        <v>60</v>
      </c>
      <c r="L4" s="15" t="s">
        <v>62</v>
      </c>
      <c r="M4" s="15"/>
      <c r="N4" s="15">
        <f t="shared" ref="N4:N67" si="0">LEN(L4)</f>
        <v>36</v>
      </c>
      <c r="O4" s="15" t="s">
        <v>63</v>
      </c>
      <c r="P4" s="15" t="s">
        <v>64</v>
      </c>
      <c r="Q4" s="17"/>
      <c r="S4">
        <v>8.4749999999999996</v>
      </c>
      <c r="T4">
        <v>-13.273999999999999</v>
      </c>
      <c r="V4" t="s">
        <v>46</v>
      </c>
      <c r="W4">
        <v>5828994681</v>
      </c>
      <c r="X4" t="s">
        <v>65</v>
      </c>
      <c r="AB4" t="s">
        <v>66</v>
      </c>
      <c r="AC4">
        <v>536069</v>
      </c>
      <c r="AD4">
        <v>757197</v>
      </c>
      <c r="AF4" t="s">
        <v>67</v>
      </c>
      <c r="AG4" t="s">
        <v>58</v>
      </c>
      <c r="AH4" t="s">
        <v>68</v>
      </c>
      <c r="AK4" t="s">
        <v>69</v>
      </c>
      <c r="AL4" t="s">
        <v>58</v>
      </c>
      <c r="AM4" t="s">
        <v>58</v>
      </c>
      <c r="AQ4" t="s">
        <v>70</v>
      </c>
      <c r="AR4" t="s">
        <v>71</v>
      </c>
    </row>
    <row r="5" spans="1:44" ht="15" customHeight="1" x14ac:dyDescent="0.25">
      <c r="B5" s="3" t="s">
        <v>37</v>
      </c>
      <c r="D5" s="13"/>
      <c r="E5" s="14" t="s">
        <v>72</v>
      </c>
      <c r="F5" s="15" t="s">
        <v>73</v>
      </c>
      <c r="G5" s="15" t="s">
        <v>40</v>
      </c>
      <c r="H5" s="15" t="b">
        <v>1</v>
      </c>
      <c r="I5" s="15" t="s">
        <v>74</v>
      </c>
      <c r="J5" s="16" t="s">
        <v>75</v>
      </c>
      <c r="K5" s="15" t="s">
        <v>74</v>
      </c>
      <c r="L5" s="15" t="s">
        <v>76</v>
      </c>
      <c r="M5" s="15"/>
      <c r="N5" s="15">
        <f t="shared" si="0"/>
        <v>31</v>
      </c>
      <c r="O5" s="15">
        <v>4419</v>
      </c>
      <c r="P5" s="15" t="s">
        <v>77</v>
      </c>
      <c r="Q5" s="17"/>
      <c r="S5">
        <v>48.705137000000001</v>
      </c>
      <c r="T5">
        <v>21.410744000000001</v>
      </c>
      <c r="V5" t="s">
        <v>46</v>
      </c>
      <c r="W5">
        <v>4505978024</v>
      </c>
      <c r="AB5" t="s">
        <v>78</v>
      </c>
      <c r="AG5" t="s">
        <v>73</v>
      </c>
      <c r="AH5" t="s">
        <v>79</v>
      </c>
      <c r="AL5" t="s">
        <v>73</v>
      </c>
      <c r="AM5" t="s">
        <v>73</v>
      </c>
      <c r="AQ5" t="s">
        <v>80</v>
      </c>
      <c r="AR5" t="s">
        <v>81</v>
      </c>
    </row>
    <row r="6" spans="1:44" x14ac:dyDescent="0.25">
      <c r="B6" s="3" t="s">
        <v>82</v>
      </c>
      <c r="C6" t="s">
        <v>83</v>
      </c>
      <c r="D6" s="19" t="s">
        <v>84</v>
      </c>
      <c r="E6" s="14" t="s">
        <v>85</v>
      </c>
      <c r="F6" s="15" t="s">
        <v>86</v>
      </c>
      <c r="G6" s="15" t="s">
        <v>59</v>
      </c>
      <c r="H6" s="20" t="b">
        <v>1</v>
      </c>
      <c r="I6" s="15" t="s">
        <v>87</v>
      </c>
      <c r="J6" s="16" t="s">
        <v>88</v>
      </c>
      <c r="K6" s="15" t="s">
        <v>87</v>
      </c>
      <c r="L6" s="15" t="s">
        <v>89</v>
      </c>
      <c r="M6" s="15" t="s">
        <v>90</v>
      </c>
      <c r="N6" s="21">
        <f t="shared" si="0"/>
        <v>33</v>
      </c>
      <c r="O6" s="15" t="s">
        <v>91</v>
      </c>
      <c r="P6" s="15" t="s">
        <v>92</v>
      </c>
      <c r="Q6" s="17"/>
      <c r="S6">
        <v>33.891750000000002</v>
      </c>
      <c r="T6">
        <v>35.575806</v>
      </c>
      <c r="V6" t="s">
        <v>46</v>
      </c>
      <c r="W6">
        <v>3506277425</v>
      </c>
      <c r="AB6" t="s">
        <v>66</v>
      </c>
      <c r="AF6" t="s">
        <v>93</v>
      </c>
      <c r="AG6" t="s">
        <v>86</v>
      </c>
      <c r="AH6" t="s">
        <v>94</v>
      </c>
      <c r="AI6" t="s">
        <v>95</v>
      </c>
      <c r="AK6" t="s">
        <v>96</v>
      </c>
      <c r="AL6" t="s">
        <v>86</v>
      </c>
      <c r="AM6" t="s">
        <v>86</v>
      </c>
      <c r="AQ6" t="s">
        <v>97</v>
      </c>
    </row>
    <row r="7" spans="1:44" x14ac:dyDescent="0.25">
      <c r="B7" s="3" t="s">
        <v>82</v>
      </c>
      <c r="C7" s="22" t="s">
        <v>83</v>
      </c>
      <c r="D7" s="19" t="s">
        <v>84</v>
      </c>
      <c r="E7" s="14" t="s">
        <v>98</v>
      </c>
      <c r="F7" s="15" t="s">
        <v>99</v>
      </c>
      <c r="G7" s="15" t="s">
        <v>100</v>
      </c>
      <c r="H7" s="20" t="b">
        <v>1</v>
      </c>
      <c r="I7" s="15" t="s">
        <v>87</v>
      </c>
      <c r="J7" s="16" t="s">
        <v>88</v>
      </c>
      <c r="K7" s="15" t="s">
        <v>87</v>
      </c>
      <c r="L7" s="15" t="s">
        <v>89</v>
      </c>
      <c r="M7" s="15" t="s">
        <v>90</v>
      </c>
      <c r="N7" s="21">
        <f t="shared" si="0"/>
        <v>33</v>
      </c>
      <c r="O7" s="15" t="s">
        <v>91</v>
      </c>
      <c r="P7" s="15" t="s">
        <v>92</v>
      </c>
      <c r="Q7" s="17"/>
      <c r="S7">
        <v>33.891750000000002</v>
      </c>
      <c r="T7">
        <v>35.575806</v>
      </c>
      <c r="V7" t="s">
        <v>46</v>
      </c>
      <c r="W7">
        <v>9626178887</v>
      </c>
      <c r="X7" t="s">
        <v>101</v>
      </c>
      <c r="AB7" t="s">
        <v>66</v>
      </c>
      <c r="AD7">
        <v>569019</v>
      </c>
      <c r="AG7" t="s">
        <v>99</v>
      </c>
      <c r="AH7" t="s">
        <v>102</v>
      </c>
      <c r="AI7" t="s">
        <v>95</v>
      </c>
      <c r="AK7" t="s">
        <v>103</v>
      </c>
      <c r="AL7" t="s">
        <v>99</v>
      </c>
      <c r="AM7" t="s">
        <v>99</v>
      </c>
      <c r="AQ7" t="s">
        <v>97</v>
      </c>
    </row>
    <row r="8" spans="1:44" ht="15" customHeight="1" x14ac:dyDescent="0.25">
      <c r="B8" s="3" t="s">
        <v>54</v>
      </c>
      <c r="C8" t="s">
        <v>104</v>
      </c>
      <c r="D8" s="18" t="s">
        <v>56</v>
      </c>
      <c r="E8" s="14" t="s">
        <v>105</v>
      </c>
      <c r="F8" s="15" t="s">
        <v>106</v>
      </c>
      <c r="G8" s="15" t="s">
        <v>107</v>
      </c>
      <c r="H8" s="15" t="b">
        <v>1</v>
      </c>
      <c r="I8" s="15" t="s">
        <v>41</v>
      </c>
      <c r="J8" s="16" t="s">
        <v>42</v>
      </c>
      <c r="K8" s="15" t="s">
        <v>41</v>
      </c>
      <c r="L8" s="15" t="s">
        <v>108</v>
      </c>
      <c r="M8" s="15"/>
      <c r="N8" s="15">
        <f t="shared" si="0"/>
        <v>17</v>
      </c>
      <c r="O8" s="15">
        <v>31039</v>
      </c>
      <c r="P8" s="15" t="s">
        <v>109</v>
      </c>
      <c r="Q8" s="17"/>
      <c r="S8">
        <v>45.747461000000001</v>
      </c>
      <c r="T8">
        <v>11.97763</v>
      </c>
      <c r="V8" t="s">
        <v>46</v>
      </c>
      <c r="W8">
        <v>1785753097</v>
      </c>
      <c r="AB8" t="s">
        <v>110</v>
      </c>
      <c r="AG8" t="s">
        <v>106</v>
      </c>
      <c r="AH8" t="s">
        <v>111</v>
      </c>
      <c r="AI8" t="s">
        <v>112</v>
      </c>
      <c r="AK8" t="s">
        <v>113</v>
      </c>
      <c r="AL8" t="s">
        <v>106</v>
      </c>
      <c r="AM8" t="s">
        <v>106</v>
      </c>
      <c r="AQ8" t="s">
        <v>114</v>
      </c>
      <c r="AR8" t="s">
        <v>115</v>
      </c>
    </row>
    <row r="9" spans="1:44" ht="15" customHeight="1" x14ac:dyDescent="0.25">
      <c r="B9" s="3" t="s">
        <v>54</v>
      </c>
      <c r="C9" t="s">
        <v>116</v>
      </c>
      <c r="D9" s="18" t="s">
        <v>56</v>
      </c>
      <c r="E9" s="14" t="s">
        <v>117</v>
      </c>
      <c r="F9" s="15" t="s">
        <v>118</v>
      </c>
      <c r="G9" s="15" t="s">
        <v>40</v>
      </c>
      <c r="H9" s="15" t="b">
        <v>0</v>
      </c>
      <c r="I9" s="15" t="s">
        <v>41</v>
      </c>
      <c r="J9" s="16" t="s">
        <v>42</v>
      </c>
      <c r="K9" s="15" t="s">
        <v>41</v>
      </c>
      <c r="L9" s="15" t="s">
        <v>119</v>
      </c>
      <c r="M9" s="15"/>
      <c r="N9" s="15">
        <f t="shared" si="0"/>
        <v>17</v>
      </c>
      <c r="O9" s="15">
        <v>46019</v>
      </c>
      <c r="P9" s="15" t="s">
        <v>120</v>
      </c>
      <c r="Q9" s="17"/>
      <c r="V9" t="s">
        <v>46</v>
      </c>
      <c r="W9">
        <v>3193321110</v>
      </c>
      <c r="AB9" t="s">
        <v>66</v>
      </c>
      <c r="AG9" t="s">
        <v>118</v>
      </c>
      <c r="AH9" t="s">
        <v>121</v>
      </c>
      <c r="AL9" t="s">
        <v>118</v>
      </c>
      <c r="AM9" t="s">
        <v>118</v>
      </c>
      <c r="AQ9">
        <v>390375785889</v>
      </c>
    </row>
    <row r="10" spans="1:44" ht="15" customHeight="1" x14ac:dyDescent="0.25">
      <c r="B10" s="3" t="s">
        <v>54</v>
      </c>
      <c r="C10" t="s">
        <v>122</v>
      </c>
      <c r="D10" s="18" t="s">
        <v>56</v>
      </c>
      <c r="E10" s="14" t="s">
        <v>123</v>
      </c>
      <c r="F10" s="15" t="s">
        <v>124</v>
      </c>
      <c r="G10" s="15" t="s">
        <v>100</v>
      </c>
      <c r="H10" s="15" t="b">
        <v>1</v>
      </c>
      <c r="I10" s="15" t="s">
        <v>125</v>
      </c>
      <c r="J10" s="16" t="s">
        <v>126</v>
      </c>
      <c r="K10" s="15" t="s">
        <v>125</v>
      </c>
      <c r="L10" s="15" t="s">
        <v>127</v>
      </c>
      <c r="M10" s="15"/>
      <c r="N10" s="15">
        <f t="shared" si="0"/>
        <v>29</v>
      </c>
      <c r="O10" s="15">
        <v>600018</v>
      </c>
      <c r="P10" s="15" t="s">
        <v>128</v>
      </c>
      <c r="Q10" s="17"/>
      <c r="S10">
        <v>13.079599999999999</v>
      </c>
      <c r="T10">
        <v>80.270300000000006</v>
      </c>
      <c r="V10" t="s">
        <v>46</v>
      </c>
      <c r="W10">
        <v>8250339983</v>
      </c>
      <c r="X10" t="s">
        <v>129</v>
      </c>
      <c r="AB10" t="s">
        <v>130</v>
      </c>
      <c r="AG10" t="s">
        <v>124</v>
      </c>
      <c r="AH10" t="s">
        <v>131</v>
      </c>
      <c r="AI10" t="s">
        <v>132</v>
      </c>
      <c r="AK10" t="s">
        <v>133</v>
      </c>
      <c r="AL10" t="s">
        <v>124</v>
      </c>
      <c r="AM10" t="s">
        <v>124</v>
      </c>
      <c r="AQ10" t="s">
        <v>134</v>
      </c>
      <c r="AR10" t="s">
        <v>135</v>
      </c>
    </row>
    <row r="11" spans="1:44" ht="15" customHeight="1" x14ac:dyDescent="0.25">
      <c r="B11" s="3" t="s">
        <v>54</v>
      </c>
      <c r="C11" t="s">
        <v>136</v>
      </c>
      <c r="D11" s="18" t="s">
        <v>56</v>
      </c>
      <c r="E11" s="14" t="s">
        <v>137</v>
      </c>
      <c r="F11" s="15" t="s">
        <v>138</v>
      </c>
      <c r="G11" s="15" t="s">
        <v>107</v>
      </c>
      <c r="H11" s="15" t="b">
        <v>1</v>
      </c>
      <c r="I11" s="15" t="s">
        <v>41</v>
      </c>
      <c r="J11" s="16" t="s">
        <v>42</v>
      </c>
      <c r="K11" s="15" t="s">
        <v>41</v>
      </c>
      <c r="L11" s="15" t="s">
        <v>139</v>
      </c>
      <c r="M11" s="15"/>
      <c r="N11" s="15">
        <f t="shared" si="0"/>
        <v>16</v>
      </c>
      <c r="O11" s="15">
        <v>50041</v>
      </c>
      <c r="P11" s="15" t="s">
        <v>140</v>
      </c>
      <c r="Q11" s="17"/>
      <c r="S11">
        <v>43.901324343107497</v>
      </c>
      <c r="T11">
        <v>11.193984224129199</v>
      </c>
      <c r="V11" t="s">
        <v>46</v>
      </c>
      <c r="W11">
        <v>6663718806</v>
      </c>
      <c r="X11" t="s">
        <v>141</v>
      </c>
      <c r="AB11" t="s">
        <v>48</v>
      </c>
      <c r="AC11" t="s">
        <v>142</v>
      </c>
      <c r="AD11">
        <v>501805</v>
      </c>
      <c r="AG11" t="s">
        <v>138</v>
      </c>
      <c r="AH11" t="s">
        <v>143</v>
      </c>
      <c r="AI11" t="s">
        <v>144</v>
      </c>
      <c r="AK11" t="s">
        <v>145</v>
      </c>
      <c r="AL11" t="s">
        <v>138</v>
      </c>
      <c r="AM11" t="s">
        <v>138</v>
      </c>
      <c r="AQ11" t="s">
        <v>146</v>
      </c>
    </row>
    <row r="12" spans="1:44" ht="15" customHeight="1" x14ac:dyDescent="0.25">
      <c r="B12" s="3" t="s">
        <v>37</v>
      </c>
      <c r="D12" s="13"/>
      <c r="E12" s="14" t="s">
        <v>147</v>
      </c>
      <c r="F12" s="15" t="s">
        <v>148</v>
      </c>
      <c r="G12" s="15" t="s">
        <v>59</v>
      </c>
      <c r="H12" s="15" t="b">
        <v>1</v>
      </c>
      <c r="I12" s="15" t="s">
        <v>41</v>
      </c>
      <c r="J12" s="16" t="s">
        <v>42</v>
      </c>
      <c r="K12" s="15" t="s">
        <v>41</v>
      </c>
      <c r="L12" s="15" t="s">
        <v>149</v>
      </c>
      <c r="M12" s="15"/>
      <c r="N12" s="15">
        <f t="shared" si="0"/>
        <v>14</v>
      </c>
      <c r="O12" s="15">
        <v>51100</v>
      </c>
      <c r="P12" s="15" t="s">
        <v>150</v>
      </c>
      <c r="Q12" s="17"/>
      <c r="S12">
        <v>43.9727203105017</v>
      </c>
      <c r="T12">
        <v>10.916393383428799</v>
      </c>
      <c r="V12" t="s">
        <v>46</v>
      </c>
      <c r="W12">
        <v>8411940235</v>
      </c>
      <c r="AB12" t="s">
        <v>48</v>
      </c>
      <c r="AG12" t="s">
        <v>151</v>
      </c>
      <c r="AH12" t="s">
        <v>152</v>
      </c>
      <c r="AI12" t="s">
        <v>153</v>
      </c>
      <c r="AK12" t="s">
        <v>145</v>
      </c>
      <c r="AL12" t="s">
        <v>148</v>
      </c>
      <c r="AM12" t="s">
        <v>148</v>
      </c>
      <c r="AQ12" t="s">
        <v>154</v>
      </c>
    </row>
    <row r="13" spans="1:44" ht="15" customHeight="1" x14ac:dyDescent="0.25">
      <c r="B13" s="3" t="s">
        <v>155</v>
      </c>
      <c r="C13" t="s">
        <v>156</v>
      </c>
      <c r="D13" s="23"/>
      <c r="E13" s="14" t="s">
        <v>157</v>
      </c>
      <c r="F13" s="15" t="s">
        <v>158</v>
      </c>
      <c r="G13" s="15" t="s">
        <v>100</v>
      </c>
      <c r="H13" s="15" t="b">
        <v>0</v>
      </c>
      <c r="I13" s="15" t="s">
        <v>159</v>
      </c>
      <c r="J13" s="16" t="s">
        <v>158</v>
      </c>
      <c r="K13" s="15" t="s">
        <v>159</v>
      </c>
      <c r="L13" s="15" t="s">
        <v>160</v>
      </c>
      <c r="M13" s="15" t="s">
        <v>161</v>
      </c>
      <c r="N13" s="21">
        <f t="shared" si="0"/>
        <v>30</v>
      </c>
      <c r="O13" s="15" t="s">
        <v>63</v>
      </c>
      <c r="P13" s="15" t="s">
        <v>158</v>
      </c>
      <c r="Q13" s="17"/>
      <c r="S13">
        <v>34.528455000000001</v>
      </c>
      <c r="T13">
        <v>69.171702999999994</v>
      </c>
      <c r="V13" t="s">
        <v>46</v>
      </c>
      <c r="W13">
        <v>3363933362</v>
      </c>
      <c r="AB13" t="s">
        <v>66</v>
      </c>
      <c r="AG13" t="s">
        <v>158</v>
      </c>
      <c r="AH13" t="s">
        <v>162</v>
      </c>
      <c r="AL13" t="s">
        <v>158</v>
      </c>
      <c r="AM13" t="s">
        <v>158</v>
      </c>
      <c r="AQ13" t="s">
        <v>163</v>
      </c>
    </row>
    <row r="14" spans="1:44" ht="15" customHeight="1" x14ac:dyDescent="0.25">
      <c r="B14" s="3" t="s">
        <v>155</v>
      </c>
      <c r="C14" t="s">
        <v>164</v>
      </c>
      <c r="D14" s="23"/>
      <c r="E14" s="14" t="s">
        <v>165</v>
      </c>
      <c r="F14" s="15" t="s">
        <v>166</v>
      </c>
      <c r="G14" s="15" t="s">
        <v>167</v>
      </c>
      <c r="H14" s="15" t="b">
        <v>0</v>
      </c>
      <c r="I14" s="15" t="s">
        <v>168</v>
      </c>
      <c r="J14" s="16" t="s">
        <v>169</v>
      </c>
      <c r="K14" s="15" t="s">
        <v>168</v>
      </c>
      <c r="L14" s="15"/>
      <c r="M14" s="15"/>
      <c r="N14" s="15">
        <f t="shared" si="0"/>
        <v>0</v>
      </c>
      <c r="O14" s="15" t="s">
        <v>63</v>
      </c>
      <c r="P14" s="15" t="s">
        <v>63</v>
      </c>
      <c r="Q14" s="17"/>
      <c r="AB14" t="s">
        <v>66</v>
      </c>
      <c r="AG14" t="s">
        <v>166</v>
      </c>
      <c r="AH14" t="s">
        <v>170</v>
      </c>
      <c r="AL14" t="s">
        <v>166</v>
      </c>
      <c r="AM14" t="s">
        <v>166</v>
      </c>
      <c r="AQ14" t="s">
        <v>63</v>
      </c>
    </row>
    <row r="15" spans="1:44" ht="15" customHeight="1" x14ac:dyDescent="0.25">
      <c r="B15" s="3" t="s">
        <v>54</v>
      </c>
      <c r="C15" t="s">
        <v>171</v>
      </c>
      <c r="D15" s="18" t="s">
        <v>56</v>
      </c>
      <c r="E15" s="14" t="s">
        <v>172</v>
      </c>
      <c r="F15" s="15" t="s">
        <v>173</v>
      </c>
      <c r="G15" s="15" t="s">
        <v>100</v>
      </c>
      <c r="H15" s="15" t="b">
        <v>0</v>
      </c>
      <c r="I15" s="15" t="s">
        <v>41</v>
      </c>
      <c r="J15" s="16" t="s">
        <v>42</v>
      </c>
      <c r="K15" s="15" t="s">
        <v>41</v>
      </c>
      <c r="L15" s="15" t="s">
        <v>174</v>
      </c>
      <c r="M15" s="15"/>
      <c r="N15" s="15">
        <f t="shared" si="0"/>
        <v>18</v>
      </c>
      <c r="O15" s="15">
        <v>84091</v>
      </c>
      <c r="P15" s="15" t="s">
        <v>175</v>
      </c>
      <c r="Q15" s="17"/>
      <c r="V15" t="s">
        <v>46</v>
      </c>
      <c r="W15">
        <v>7067515510</v>
      </c>
      <c r="AB15" t="s">
        <v>110</v>
      </c>
      <c r="AG15" t="s">
        <v>173</v>
      </c>
      <c r="AH15" t="s">
        <v>176</v>
      </c>
      <c r="AL15" t="s">
        <v>173</v>
      </c>
      <c r="AM15" t="s">
        <v>173</v>
      </c>
      <c r="AQ15" t="s">
        <v>177</v>
      </c>
    </row>
    <row r="16" spans="1:44" ht="15" customHeight="1" x14ac:dyDescent="0.25">
      <c r="B16" s="3" t="s">
        <v>178</v>
      </c>
      <c r="C16" t="s">
        <v>179</v>
      </c>
      <c r="D16" s="24"/>
      <c r="E16" s="14" t="s">
        <v>180</v>
      </c>
      <c r="F16" s="15" t="s">
        <v>181</v>
      </c>
      <c r="G16" s="15" t="s">
        <v>40</v>
      </c>
      <c r="H16" s="15"/>
      <c r="I16" s="15" t="s">
        <v>182</v>
      </c>
      <c r="J16" s="16" t="s">
        <v>183</v>
      </c>
      <c r="K16" s="15" t="s">
        <v>182</v>
      </c>
      <c r="L16" s="15" t="s">
        <v>184</v>
      </c>
      <c r="M16" s="25"/>
      <c r="N16" s="21">
        <f t="shared" si="0"/>
        <v>50</v>
      </c>
      <c r="O16" s="15">
        <v>118530</v>
      </c>
      <c r="P16" s="15" t="s">
        <v>185</v>
      </c>
      <c r="Q16" s="17"/>
      <c r="V16" t="s">
        <v>46</v>
      </c>
      <c r="W16">
        <v>2556909984</v>
      </c>
      <c r="AB16" t="s">
        <v>48</v>
      </c>
      <c r="AC16" t="s">
        <v>186</v>
      </c>
      <c r="AD16">
        <v>7905</v>
      </c>
      <c r="AG16" t="s">
        <v>181</v>
      </c>
      <c r="AH16" t="s">
        <v>187</v>
      </c>
      <c r="AL16" t="s">
        <v>181</v>
      </c>
      <c r="AM16" t="s">
        <v>181</v>
      </c>
      <c r="AQ16" t="s">
        <v>63</v>
      </c>
    </row>
    <row r="17" spans="2:44" ht="15" customHeight="1" x14ac:dyDescent="0.25">
      <c r="B17" s="3" t="s">
        <v>37</v>
      </c>
      <c r="D17" s="13"/>
      <c r="E17" s="14" t="s">
        <v>188</v>
      </c>
      <c r="F17" s="15" t="s">
        <v>189</v>
      </c>
      <c r="G17" s="15" t="s">
        <v>190</v>
      </c>
      <c r="H17" s="15" t="b">
        <v>1</v>
      </c>
      <c r="I17" s="15" t="s">
        <v>191</v>
      </c>
      <c r="J17" s="16" t="s">
        <v>192</v>
      </c>
      <c r="K17" s="15" t="s">
        <v>191</v>
      </c>
      <c r="L17" s="15" t="s">
        <v>193</v>
      </c>
      <c r="M17" s="15"/>
      <c r="N17" s="21">
        <f t="shared" si="0"/>
        <v>85</v>
      </c>
      <c r="O17" s="15" t="s">
        <v>63</v>
      </c>
      <c r="P17" s="15" t="s">
        <v>194</v>
      </c>
      <c r="Q17" s="17"/>
      <c r="S17">
        <v>38.366700000000002</v>
      </c>
      <c r="T17">
        <v>26.75</v>
      </c>
      <c r="V17" t="s">
        <v>46</v>
      </c>
      <c r="W17">
        <v>9247624120</v>
      </c>
      <c r="X17" t="s">
        <v>195</v>
      </c>
      <c r="AB17" t="s">
        <v>66</v>
      </c>
      <c r="AG17" t="s">
        <v>196</v>
      </c>
      <c r="AH17" t="s">
        <v>197</v>
      </c>
      <c r="AI17" t="s">
        <v>198</v>
      </c>
      <c r="AL17" t="s">
        <v>196</v>
      </c>
      <c r="AM17" t="s">
        <v>196</v>
      </c>
      <c r="AQ17" t="s">
        <v>199</v>
      </c>
      <c r="AR17" t="s">
        <v>200</v>
      </c>
    </row>
    <row r="18" spans="2:44" ht="15" customHeight="1" x14ac:dyDescent="0.25">
      <c r="B18" s="3" t="s">
        <v>54</v>
      </c>
      <c r="C18" t="s">
        <v>201</v>
      </c>
      <c r="D18" s="18" t="s">
        <v>56</v>
      </c>
      <c r="E18" s="14" t="s">
        <v>202</v>
      </c>
      <c r="F18" s="15" t="s">
        <v>203</v>
      </c>
      <c r="G18" s="15" t="s">
        <v>190</v>
      </c>
      <c r="H18" s="15" t="b">
        <v>1</v>
      </c>
      <c r="I18" s="15" t="s">
        <v>191</v>
      </c>
      <c r="J18" s="16" t="s">
        <v>192</v>
      </c>
      <c r="K18" s="15" t="s">
        <v>191</v>
      </c>
      <c r="L18" s="15" t="s">
        <v>204</v>
      </c>
      <c r="M18" s="15"/>
      <c r="N18" s="21">
        <f t="shared" si="0"/>
        <v>48</v>
      </c>
      <c r="O18" s="15">
        <v>7220</v>
      </c>
      <c r="P18" s="15" t="s">
        <v>205</v>
      </c>
      <c r="Q18" s="17"/>
      <c r="S18">
        <v>36.8924130281776</v>
      </c>
      <c r="T18">
        <v>30.709309149942701</v>
      </c>
      <c r="V18" t="s">
        <v>46</v>
      </c>
      <c r="W18">
        <v>2752934509</v>
      </c>
      <c r="Y18" t="s">
        <v>206</v>
      </c>
      <c r="AB18" t="s">
        <v>66</v>
      </c>
      <c r="AG18" t="s">
        <v>203</v>
      </c>
      <c r="AH18" t="s">
        <v>207</v>
      </c>
      <c r="AI18" t="s">
        <v>208</v>
      </c>
      <c r="AK18" t="s">
        <v>209</v>
      </c>
      <c r="AL18" t="s">
        <v>203</v>
      </c>
      <c r="AM18" t="s">
        <v>203</v>
      </c>
      <c r="AQ18" t="s">
        <v>210</v>
      </c>
      <c r="AR18" t="s">
        <v>211</v>
      </c>
    </row>
    <row r="19" spans="2:44" ht="15" customHeight="1" x14ac:dyDescent="0.25">
      <c r="B19" s="3" t="s">
        <v>54</v>
      </c>
      <c r="C19" t="s">
        <v>212</v>
      </c>
      <c r="D19" s="18" t="s">
        <v>56</v>
      </c>
      <c r="E19" s="14" t="s">
        <v>213</v>
      </c>
      <c r="F19" s="15" t="s">
        <v>214</v>
      </c>
      <c r="G19" s="15" t="s">
        <v>190</v>
      </c>
      <c r="H19" s="15" t="b">
        <v>1</v>
      </c>
      <c r="I19" s="15" t="s">
        <v>191</v>
      </c>
      <c r="J19" s="16" t="s">
        <v>192</v>
      </c>
      <c r="K19" s="15" t="s">
        <v>191</v>
      </c>
      <c r="L19" s="15" t="s">
        <v>215</v>
      </c>
      <c r="M19" s="15"/>
      <c r="N19" s="21">
        <f t="shared" si="0"/>
        <v>44</v>
      </c>
      <c r="O19" s="15">
        <v>20100</v>
      </c>
      <c r="P19" s="15" t="s">
        <v>216</v>
      </c>
      <c r="Q19" s="17"/>
      <c r="S19">
        <v>37.921750000000003</v>
      </c>
      <c r="T19">
        <v>28.926629999999999</v>
      </c>
      <c r="V19" t="s">
        <v>46</v>
      </c>
      <c r="W19">
        <v>6417740875</v>
      </c>
      <c r="X19" t="s">
        <v>195</v>
      </c>
      <c r="AB19" t="s">
        <v>66</v>
      </c>
      <c r="AG19" t="s">
        <v>214</v>
      </c>
      <c r="AH19" t="s">
        <v>217</v>
      </c>
      <c r="AI19" t="s">
        <v>218</v>
      </c>
      <c r="AL19" t="s">
        <v>214</v>
      </c>
      <c r="AM19" t="s">
        <v>214</v>
      </c>
      <c r="AQ19" t="s">
        <v>219</v>
      </c>
      <c r="AR19" t="s">
        <v>211</v>
      </c>
    </row>
    <row r="20" spans="2:44" ht="15" customHeight="1" x14ac:dyDescent="0.25">
      <c r="B20" s="3" t="s">
        <v>54</v>
      </c>
      <c r="C20" t="s">
        <v>220</v>
      </c>
      <c r="D20" s="18" t="s">
        <v>56</v>
      </c>
      <c r="E20" s="14" t="s">
        <v>221</v>
      </c>
      <c r="F20" s="15" t="s">
        <v>222</v>
      </c>
      <c r="G20" s="15" t="s">
        <v>190</v>
      </c>
      <c r="H20" s="15" t="b">
        <v>1</v>
      </c>
      <c r="I20" s="15" t="s">
        <v>191</v>
      </c>
      <c r="J20" s="16" t="s">
        <v>192</v>
      </c>
      <c r="K20" s="15" t="s">
        <v>191</v>
      </c>
      <c r="L20" s="15" t="s">
        <v>223</v>
      </c>
      <c r="M20" s="15"/>
      <c r="N20" s="21">
        <f t="shared" si="0"/>
        <v>42</v>
      </c>
      <c r="O20" s="15">
        <v>35050</v>
      </c>
      <c r="P20" s="15" t="s">
        <v>224</v>
      </c>
      <c r="Q20" s="17"/>
      <c r="S20">
        <v>38.434755120131101</v>
      </c>
      <c r="T20">
        <v>27.146262422230102</v>
      </c>
      <c r="V20" t="s">
        <v>46</v>
      </c>
      <c r="W20">
        <v>2437595689</v>
      </c>
      <c r="X20" t="s">
        <v>225</v>
      </c>
      <c r="AB20" t="s">
        <v>66</v>
      </c>
      <c r="AG20" t="s">
        <v>222</v>
      </c>
      <c r="AH20" t="s">
        <v>226</v>
      </c>
      <c r="AI20" t="s">
        <v>227</v>
      </c>
      <c r="AL20" t="s">
        <v>222</v>
      </c>
      <c r="AM20" t="s">
        <v>222</v>
      </c>
      <c r="AQ20" t="s">
        <v>228</v>
      </c>
      <c r="AR20" t="s">
        <v>211</v>
      </c>
    </row>
    <row r="21" spans="2:44" ht="15" customHeight="1" x14ac:dyDescent="0.25">
      <c r="B21" s="3" t="s">
        <v>54</v>
      </c>
      <c r="C21" t="s">
        <v>229</v>
      </c>
      <c r="D21" s="18" t="s">
        <v>56</v>
      </c>
      <c r="E21" s="14" t="s">
        <v>230</v>
      </c>
      <c r="F21" s="15" t="s">
        <v>231</v>
      </c>
      <c r="G21" s="15" t="s">
        <v>190</v>
      </c>
      <c r="H21" s="15" t="b">
        <v>1</v>
      </c>
      <c r="I21" s="15" t="s">
        <v>232</v>
      </c>
      <c r="J21" s="16" t="s">
        <v>233</v>
      </c>
      <c r="K21" s="15" t="s">
        <v>232</v>
      </c>
      <c r="L21" s="15" t="s">
        <v>234</v>
      </c>
      <c r="M21" s="15"/>
      <c r="N21" s="15">
        <f t="shared" si="0"/>
        <v>13</v>
      </c>
      <c r="O21" s="15">
        <v>21441</v>
      </c>
      <c r="P21" s="15" t="s">
        <v>235</v>
      </c>
      <c r="Q21" s="17"/>
      <c r="S21">
        <v>21.543256834404001</v>
      </c>
      <c r="T21">
        <v>39.172927408674397</v>
      </c>
      <c r="V21" t="s">
        <v>46</v>
      </c>
      <c r="W21">
        <v>9216131284</v>
      </c>
      <c r="X21" t="s">
        <v>236</v>
      </c>
      <c r="Y21" t="s">
        <v>237</v>
      </c>
      <c r="AB21" t="s">
        <v>66</v>
      </c>
      <c r="AC21" t="s">
        <v>238</v>
      </c>
      <c r="AD21">
        <v>498392</v>
      </c>
      <c r="AG21" t="s">
        <v>231</v>
      </c>
      <c r="AH21" t="s">
        <v>239</v>
      </c>
      <c r="AI21" t="s">
        <v>240</v>
      </c>
      <c r="AK21" t="s">
        <v>241</v>
      </c>
      <c r="AL21" t="s">
        <v>231</v>
      </c>
      <c r="AM21" t="s">
        <v>231</v>
      </c>
      <c r="AQ21" t="s">
        <v>242</v>
      </c>
      <c r="AR21" t="s">
        <v>243</v>
      </c>
    </row>
    <row r="22" spans="2:44" ht="15" customHeight="1" x14ac:dyDescent="0.25">
      <c r="B22" s="3" t="s">
        <v>37</v>
      </c>
      <c r="D22" s="13"/>
      <c r="E22" s="14" t="s">
        <v>244</v>
      </c>
      <c r="F22" s="15" t="s">
        <v>245</v>
      </c>
      <c r="G22" s="15" t="s">
        <v>190</v>
      </c>
      <c r="H22" s="15" t="b">
        <v>1</v>
      </c>
      <c r="I22" s="15" t="s">
        <v>232</v>
      </c>
      <c r="J22" s="16" t="s">
        <v>233</v>
      </c>
      <c r="K22" s="15" t="s">
        <v>232</v>
      </c>
      <c r="L22" s="15" t="s">
        <v>234</v>
      </c>
      <c r="M22" s="15"/>
      <c r="N22" s="15">
        <f t="shared" si="0"/>
        <v>13</v>
      </c>
      <c r="O22" s="15">
        <v>21441</v>
      </c>
      <c r="P22" s="15" t="s">
        <v>235</v>
      </c>
      <c r="Q22" s="17"/>
      <c r="S22">
        <v>21.543256830000001</v>
      </c>
      <c r="T22">
        <v>39.17292741</v>
      </c>
      <c r="V22" t="s">
        <v>46</v>
      </c>
      <c r="W22">
        <v>3765977831</v>
      </c>
      <c r="X22" t="s">
        <v>246</v>
      </c>
      <c r="Y22" t="s">
        <v>237</v>
      </c>
      <c r="AB22" t="s">
        <v>66</v>
      </c>
      <c r="AC22" t="s">
        <v>238</v>
      </c>
      <c r="AD22">
        <v>213252</v>
      </c>
      <c r="AG22" t="s">
        <v>245</v>
      </c>
      <c r="AH22" t="s">
        <v>247</v>
      </c>
      <c r="AI22" t="s">
        <v>240</v>
      </c>
      <c r="AK22" t="s">
        <v>241</v>
      </c>
      <c r="AL22" t="s">
        <v>245</v>
      </c>
      <c r="AM22" t="s">
        <v>245</v>
      </c>
      <c r="AQ22" t="s">
        <v>242</v>
      </c>
    </row>
    <row r="23" spans="2:44" ht="15" customHeight="1" x14ac:dyDescent="0.25">
      <c r="B23" s="3" t="s">
        <v>54</v>
      </c>
      <c r="C23" t="s">
        <v>248</v>
      </c>
      <c r="D23" s="18" t="s">
        <v>56</v>
      </c>
      <c r="E23" s="14" t="s">
        <v>249</v>
      </c>
      <c r="F23" s="15" t="s">
        <v>250</v>
      </c>
      <c r="G23" s="15" t="s">
        <v>190</v>
      </c>
      <c r="H23" s="15" t="b">
        <v>1</v>
      </c>
      <c r="I23" s="15" t="s">
        <v>232</v>
      </c>
      <c r="J23" s="16" t="s">
        <v>233</v>
      </c>
      <c r="K23" s="15" t="s">
        <v>232</v>
      </c>
      <c r="L23" s="15" t="s">
        <v>251</v>
      </c>
      <c r="M23" s="15"/>
      <c r="N23" s="15">
        <f t="shared" si="0"/>
        <v>15</v>
      </c>
      <c r="O23" s="15">
        <v>11695</v>
      </c>
      <c r="P23" s="15" t="s">
        <v>252</v>
      </c>
      <c r="Q23" s="17"/>
      <c r="S23">
        <v>24.64167986</v>
      </c>
      <c r="T23">
        <v>46.726539889999998</v>
      </c>
      <c r="V23" t="s">
        <v>46</v>
      </c>
      <c r="W23">
        <v>2016297843</v>
      </c>
      <c r="X23" t="s">
        <v>246</v>
      </c>
      <c r="AB23" t="s">
        <v>66</v>
      </c>
      <c r="AC23" t="s">
        <v>253</v>
      </c>
      <c r="AD23">
        <v>213252</v>
      </c>
      <c r="AG23" t="s">
        <v>250</v>
      </c>
      <c r="AH23" t="s">
        <v>254</v>
      </c>
      <c r="AI23" t="s">
        <v>255</v>
      </c>
      <c r="AL23" t="s">
        <v>250</v>
      </c>
      <c r="AM23" t="s">
        <v>250</v>
      </c>
      <c r="AQ23" t="s">
        <v>256</v>
      </c>
    </row>
    <row r="24" spans="2:44" ht="15" customHeight="1" x14ac:dyDescent="0.25">
      <c r="B24" s="3" t="s">
        <v>54</v>
      </c>
      <c r="C24" t="s">
        <v>257</v>
      </c>
      <c r="D24" s="18" t="s">
        <v>56</v>
      </c>
      <c r="E24" s="14" t="s">
        <v>258</v>
      </c>
      <c r="F24" s="15" t="s">
        <v>259</v>
      </c>
      <c r="G24" s="15" t="s">
        <v>190</v>
      </c>
      <c r="H24" s="15" t="b">
        <v>1</v>
      </c>
      <c r="I24" s="15" t="s">
        <v>232</v>
      </c>
      <c r="J24" s="16" t="s">
        <v>233</v>
      </c>
      <c r="K24" s="15" t="s">
        <v>232</v>
      </c>
      <c r="L24" s="15" t="s">
        <v>260</v>
      </c>
      <c r="M24" s="15"/>
      <c r="N24" s="15">
        <f t="shared" si="0"/>
        <v>13</v>
      </c>
      <c r="O24" s="15">
        <v>61466</v>
      </c>
      <c r="P24" s="15" t="s">
        <v>261</v>
      </c>
      <c r="Q24" s="17"/>
      <c r="S24">
        <v>18.2202208</v>
      </c>
      <c r="T24">
        <v>42.508159900000003</v>
      </c>
      <c r="V24" t="s">
        <v>46</v>
      </c>
      <c r="W24">
        <v>2433641433</v>
      </c>
      <c r="AB24" t="s">
        <v>66</v>
      </c>
      <c r="AG24" t="s">
        <v>262</v>
      </c>
      <c r="AH24" t="s">
        <v>263</v>
      </c>
      <c r="AI24" t="s">
        <v>264</v>
      </c>
      <c r="AK24" t="s">
        <v>241</v>
      </c>
      <c r="AL24" t="s">
        <v>259</v>
      </c>
      <c r="AM24" t="s">
        <v>259</v>
      </c>
      <c r="AQ24" t="s">
        <v>265</v>
      </c>
    </row>
    <row r="25" spans="2:44" ht="15" customHeight="1" x14ac:dyDescent="0.25">
      <c r="B25" s="3" t="s">
        <v>54</v>
      </c>
      <c r="C25" t="s">
        <v>266</v>
      </c>
      <c r="D25" s="18" t="s">
        <v>56</v>
      </c>
      <c r="E25" s="14" t="s">
        <v>267</v>
      </c>
      <c r="F25" s="15" t="s">
        <v>268</v>
      </c>
      <c r="G25" s="15" t="s">
        <v>190</v>
      </c>
      <c r="H25" s="15" t="b">
        <v>1</v>
      </c>
      <c r="I25" s="15" t="s">
        <v>232</v>
      </c>
      <c r="J25" s="16" t="s">
        <v>233</v>
      </c>
      <c r="K25" s="15" t="s">
        <v>232</v>
      </c>
      <c r="L25" s="15" t="s">
        <v>269</v>
      </c>
      <c r="M25" s="15"/>
      <c r="N25" s="15">
        <f t="shared" si="0"/>
        <v>12</v>
      </c>
      <c r="O25" s="15">
        <v>31952</v>
      </c>
      <c r="P25" s="15" t="s">
        <v>270</v>
      </c>
      <c r="Q25" s="17"/>
      <c r="S25">
        <v>26.283333299999999</v>
      </c>
      <c r="T25">
        <v>50.2</v>
      </c>
      <c r="V25" t="s">
        <v>46</v>
      </c>
      <c r="W25">
        <v>6488828431</v>
      </c>
      <c r="AB25" t="s">
        <v>66</v>
      </c>
      <c r="AC25" t="s">
        <v>271</v>
      </c>
      <c r="AD25">
        <v>213252</v>
      </c>
      <c r="AG25" t="s">
        <v>272</v>
      </c>
      <c r="AH25" t="s">
        <v>273</v>
      </c>
      <c r="AI25" t="s">
        <v>274</v>
      </c>
      <c r="AL25" t="s">
        <v>268</v>
      </c>
      <c r="AM25" t="s">
        <v>268</v>
      </c>
      <c r="AQ25" t="s">
        <v>275</v>
      </c>
    </row>
    <row r="26" spans="2:44" ht="15" customHeight="1" x14ac:dyDescent="0.25">
      <c r="B26" s="3" t="s">
        <v>54</v>
      </c>
      <c r="C26" t="s">
        <v>276</v>
      </c>
      <c r="D26" s="18" t="s">
        <v>56</v>
      </c>
      <c r="E26" s="14" t="s">
        <v>277</v>
      </c>
      <c r="F26" s="15" t="s">
        <v>278</v>
      </c>
      <c r="G26" s="15" t="s">
        <v>190</v>
      </c>
      <c r="H26" s="15" t="b">
        <v>1</v>
      </c>
      <c r="I26" s="15" t="s">
        <v>279</v>
      </c>
      <c r="J26" s="16" t="s">
        <v>280</v>
      </c>
      <c r="K26" s="15" t="s">
        <v>279</v>
      </c>
      <c r="L26" s="15" t="s">
        <v>281</v>
      </c>
      <c r="M26" s="15"/>
      <c r="N26" s="21">
        <f t="shared" si="0"/>
        <v>78</v>
      </c>
      <c r="O26" s="15">
        <v>32062</v>
      </c>
      <c r="P26" s="15" t="s">
        <v>282</v>
      </c>
      <c r="Q26" s="17"/>
      <c r="S26">
        <v>29.332799999999899</v>
      </c>
      <c r="T26">
        <v>48.028599999999898</v>
      </c>
      <c r="V26" t="s">
        <v>46</v>
      </c>
      <c r="W26">
        <v>4803809398</v>
      </c>
      <c r="X26" t="s">
        <v>283</v>
      </c>
      <c r="Y26" t="s">
        <v>284</v>
      </c>
      <c r="AB26" t="s">
        <v>66</v>
      </c>
      <c r="AC26" t="s">
        <v>285</v>
      </c>
      <c r="AD26">
        <v>212133</v>
      </c>
      <c r="AG26" t="s">
        <v>278</v>
      </c>
      <c r="AH26" t="s">
        <v>286</v>
      </c>
      <c r="AI26" t="s">
        <v>287</v>
      </c>
      <c r="AK26" t="s">
        <v>288</v>
      </c>
      <c r="AL26" t="s">
        <v>278</v>
      </c>
      <c r="AM26" t="s">
        <v>278</v>
      </c>
      <c r="AQ26" t="s">
        <v>289</v>
      </c>
      <c r="AR26" t="s">
        <v>290</v>
      </c>
    </row>
    <row r="27" spans="2:44" ht="15" customHeight="1" x14ac:dyDescent="0.25">
      <c r="B27" s="3" t="s">
        <v>54</v>
      </c>
      <c r="C27" t="s">
        <v>291</v>
      </c>
      <c r="D27" s="18" t="s">
        <v>56</v>
      </c>
      <c r="E27" s="14" t="s">
        <v>292</v>
      </c>
      <c r="F27" s="15" t="s">
        <v>293</v>
      </c>
      <c r="G27" s="15" t="s">
        <v>100</v>
      </c>
      <c r="H27" s="15" t="b">
        <v>1</v>
      </c>
      <c r="I27" s="15" t="s">
        <v>294</v>
      </c>
      <c r="J27" s="16" t="s">
        <v>295</v>
      </c>
      <c r="K27" s="15" t="s">
        <v>294</v>
      </c>
      <c r="L27" s="15" t="s">
        <v>296</v>
      </c>
      <c r="M27" s="15"/>
      <c r="N27" s="21">
        <f t="shared" si="0"/>
        <v>60</v>
      </c>
      <c r="O27" s="15" t="s">
        <v>297</v>
      </c>
      <c r="P27" s="15" t="s">
        <v>298</v>
      </c>
      <c r="Q27" s="17"/>
      <c r="S27">
        <v>26.076806000000001</v>
      </c>
      <c r="T27">
        <v>50.614888999999998</v>
      </c>
      <c r="V27" t="s">
        <v>46</v>
      </c>
      <c r="W27">
        <v>3063033195</v>
      </c>
      <c r="Y27" t="s">
        <v>299</v>
      </c>
      <c r="AB27" t="s">
        <v>66</v>
      </c>
      <c r="AD27">
        <v>295189</v>
      </c>
      <c r="AG27" t="s">
        <v>293</v>
      </c>
      <c r="AH27" t="s">
        <v>300</v>
      </c>
      <c r="AI27" t="s">
        <v>301</v>
      </c>
      <c r="AK27" t="s">
        <v>302</v>
      </c>
      <c r="AL27" t="s">
        <v>293</v>
      </c>
      <c r="AM27" t="s">
        <v>293</v>
      </c>
      <c r="AQ27" t="s">
        <v>303</v>
      </c>
    </row>
    <row r="28" spans="2:44" ht="15" customHeight="1" x14ac:dyDescent="0.25">
      <c r="B28" s="3" t="s">
        <v>54</v>
      </c>
      <c r="C28" t="s">
        <v>304</v>
      </c>
      <c r="D28" s="18" t="s">
        <v>56</v>
      </c>
      <c r="E28" s="14" t="s">
        <v>305</v>
      </c>
      <c r="F28" s="15" t="s">
        <v>306</v>
      </c>
      <c r="G28" s="15" t="s">
        <v>190</v>
      </c>
      <c r="H28" s="15" t="b">
        <v>1</v>
      </c>
      <c r="I28" s="15" t="s">
        <v>307</v>
      </c>
      <c r="J28" s="16" t="s">
        <v>308</v>
      </c>
      <c r="K28" s="15" t="s">
        <v>307</v>
      </c>
      <c r="L28" s="15" t="s">
        <v>309</v>
      </c>
      <c r="M28" s="15"/>
      <c r="N28" s="15">
        <f t="shared" si="0"/>
        <v>11</v>
      </c>
      <c r="O28" s="15">
        <v>0</v>
      </c>
      <c r="P28" s="15" t="s">
        <v>310</v>
      </c>
      <c r="Q28" s="17"/>
      <c r="S28">
        <v>24.355499989999998</v>
      </c>
      <c r="T28">
        <v>54.47777</v>
      </c>
      <c r="V28" t="s">
        <v>46</v>
      </c>
      <c r="W28">
        <v>4506547038</v>
      </c>
      <c r="X28" t="s">
        <v>311</v>
      </c>
      <c r="AB28" t="s">
        <v>66</v>
      </c>
      <c r="AC28" t="s">
        <v>312</v>
      </c>
      <c r="AD28">
        <v>498392</v>
      </c>
      <c r="AG28" t="s">
        <v>306</v>
      </c>
      <c r="AH28" t="s">
        <v>313</v>
      </c>
      <c r="AI28" t="s">
        <v>314</v>
      </c>
      <c r="AK28" t="s">
        <v>315</v>
      </c>
      <c r="AL28" t="s">
        <v>306</v>
      </c>
      <c r="AM28" t="s">
        <v>306</v>
      </c>
      <c r="AQ28" t="s">
        <v>316</v>
      </c>
      <c r="AR28" t="s">
        <v>317</v>
      </c>
    </row>
    <row r="29" spans="2:44" ht="15" customHeight="1" x14ac:dyDescent="0.25">
      <c r="B29" s="3" t="s">
        <v>54</v>
      </c>
      <c r="C29" t="s">
        <v>318</v>
      </c>
      <c r="D29" s="18" t="s">
        <v>56</v>
      </c>
      <c r="E29" s="14" t="s">
        <v>319</v>
      </c>
      <c r="F29" s="15" t="s">
        <v>320</v>
      </c>
      <c r="G29" s="15" t="s">
        <v>190</v>
      </c>
      <c r="H29" s="15" t="b">
        <v>1</v>
      </c>
      <c r="I29" s="15" t="s">
        <v>307</v>
      </c>
      <c r="J29" s="16" t="s">
        <v>308</v>
      </c>
      <c r="K29" s="15" t="s">
        <v>307</v>
      </c>
      <c r="L29" s="15" t="s">
        <v>321</v>
      </c>
      <c r="M29" s="15"/>
      <c r="N29" s="15">
        <f t="shared" si="0"/>
        <v>12</v>
      </c>
      <c r="O29" s="15">
        <v>0</v>
      </c>
      <c r="P29" s="15" t="s">
        <v>322</v>
      </c>
      <c r="Q29" s="17"/>
      <c r="S29">
        <v>24.19</v>
      </c>
      <c r="T29">
        <v>55.649999999998997</v>
      </c>
      <c r="V29" t="s">
        <v>46</v>
      </c>
      <c r="W29">
        <v>4310307681</v>
      </c>
      <c r="X29" t="s">
        <v>311</v>
      </c>
      <c r="AB29" t="s">
        <v>66</v>
      </c>
      <c r="AC29" t="s">
        <v>323</v>
      </c>
      <c r="AD29">
        <v>498392</v>
      </c>
      <c r="AG29" t="s">
        <v>320</v>
      </c>
      <c r="AH29" t="s">
        <v>324</v>
      </c>
      <c r="AI29" t="s">
        <v>325</v>
      </c>
      <c r="AK29" t="s">
        <v>315</v>
      </c>
      <c r="AL29" t="s">
        <v>320</v>
      </c>
      <c r="AM29" t="s">
        <v>320</v>
      </c>
      <c r="AQ29" t="s">
        <v>326</v>
      </c>
      <c r="AR29" t="s">
        <v>317</v>
      </c>
    </row>
    <row r="30" spans="2:44" ht="15" customHeight="1" x14ac:dyDescent="0.25">
      <c r="B30" s="3" t="s">
        <v>82</v>
      </c>
      <c r="C30" t="s">
        <v>327</v>
      </c>
      <c r="D30" s="24" t="s">
        <v>84</v>
      </c>
      <c r="E30" s="14" t="s">
        <v>328</v>
      </c>
      <c r="F30" s="21" t="s">
        <v>329</v>
      </c>
      <c r="G30" s="15" t="s">
        <v>190</v>
      </c>
      <c r="H30" s="15" t="b">
        <v>1</v>
      </c>
      <c r="I30" s="15" t="s">
        <v>307</v>
      </c>
      <c r="J30" s="16" t="s">
        <v>308</v>
      </c>
      <c r="K30" s="15" t="s">
        <v>307</v>
      </c>
      <c r="L30" s="26" t="s">
        <v>330</v>
      </c>
      <c r="M30" s="15"/>
      <c r="N30" s="15">
        <f t="shared" si="0"/>
        <v>11</v>
      </c>
      <c r="O30" s="15">
        <v>0</v>
      </c>
      <c r="P30" s="15" t="s">
        <v>331</v>
      </c>
      <c r="Q30" s="17"/>
      <c r="S30">
        <v>25.225000000000001</v>
      </c>
      <c r="T30">
        <v>55.372</v>
      </c>
      <c r="V30" t="s">
        <v>46</v>
      </c>
      <c r="W30">
        <v>2132912057</v>
      </c>
      <c r="X30" t="s">
        <v>332</v>
      </c>
      <c r="AB30" t="s">
        <v>66</v>
      </c>
      <c r="AC30" t="s">
        <v>333</v>
      </c>
      <c r="AD30">
        <v>101745</v>
      </c>
      <c r="AG30" t="s">
        <v>329</v>
      </c>
      <c r="AH30" t="s">
        <v>334</v>
      </c>
      <c r="AI30" t="s">
        <v>335</v>
      </c>
      <c r="AK30" t="s">
        <v>315</v>
      </c>
      <c r="AL30" t="s">
        <v>329</v>
      </c>
      <c r="AM30" t="s">
        <v>329</v>
      </c>
      <c r="AQ30" t="s">
        <v>336</v>
      </c>
      <c r="AR30" t="s">
        <v>317</v>
      </c>
    </row>
    <row r="31" spans="2:44" ht="15" customHeight="1" x14ac:dyDescent="0.25">
      <c r="B31" s="3" t="s">
        <v>37</v>
      </c>
      <c r="D31" s="13"/>
      <c r="E31" s="14" t="s">
        <v>337</v>
      </c>
      <c r="F31" s="15" t="s">
        <v>338</v>
      </c>
      <c r="G31" s="15" t="s">
        <v>190</v>
      </c>
      <c r="H31" s="15" t="b">
        <v>0</v>
      </c>
      <c r="I31" s="15" t="s">
        <v>307</v>
      </c>
      <c r="J31" s="16" t="s">
        <v>308</v>
      </c>
      <c r="K31" s="15" t="s">
        <v>307</v>
      </c>
      <c r="L31" s="15" t="s">
        <v>339</v>
      </c>
      <c r="M31" s="15"/>
      <c r="N31" s="21">
        <f t="shared" si="0"/>
        <v>47</v>
      </c>
      <c r="O31" s="15">
        <v>58863</v>
      </c>
      <c r="P31" s="15" t="s">
        <v>340</v>
      </c>
      <c r="Q31" s="17"/>
      <c r="V31" t="s">
        <v>46</v>
      </c>
      <c r="W31">
        <v>6128765162</v>
      </c>
      <c r="AB31" t="s">
        <v>341</v>
      </c>
      <c r="AG31" t="s">
        <v>338</v>
      </c>
      <c r="AH31" t="s">
        <v>342</v>
      </c>
      <c r="AL31" t="s">
        <v>338</v>
      </c>
      <c r="AM31" t="s">
        <v>338</v>
      </c>
      <c r="AQ31">
        <v>97128941000</v>
      </c>
    </row>
    <row r="32" spans="2:44" x14ac:dyDescent="0.25">
      <c r="B32" s="3" t="s">
        <v>343</v>
      </c>
      <c r="D32" s="27" t="s">
        <v>344</v>
      </c>
      <c r="E32" s="14" t="s">
        <v>345</v>
      </c>
      <c r="F32" s="15" t="s">
        <v>346</v>
      </c>
      <c r="G32" s="15" t="s">
        <v>59</v>
      </c>
      <c r="H32" s="15" t="b">
        <v>0</v>
      </c>
      <c r="I32" s="15" t="s">
        <v>307</v>
      </c>
      <c r="J32" s="16" t="s">
        <v>308</v>
      </c>
      <c r="K32" s="15" t="s">
        <v>307</v>
      </c>
      <c r="L32" s="15" t="s">
        <v>163</v>
      </c>
      <c r="M32" s="15"/>
      <c r="N32" s="15">
        <f t="shared" si="0"/>
        <v>3</v>
      </c>
      <c r="O32" s="15" t="s">
        <v>297</v>
      </c>
      <c r="P32" s="15" t="s">
        <v>331</v>
      </c>
      <c r="Q32" s="17"/>
      <c r="V32" t="s">
        <v>46</v>
      </c>
      <c r="W32">
        <v>4587241331</v>
      </c>
      <c r="AB32" t="s">
        <v>66</v>
      </c>
      <c r="AG32" t="s">
        <v>346</v>
      </c>
      <c r="AH32" t="s">
        <v>347</v>
      </c>
      <c r="AI32" t="s">
        <v>348</v>
      </c>
      <c r="AL32" t="s">
        <v>346</v>
      </c>
      <c r="AM32" t="s">
        <v>346</v>
      </c>
      <c r="AQ32" t="s">
        <v>349</v>
      </c>
    </row>
    <row r="33" spans="2:44" ht="15" customHeight="1" x14ac:dyDescent="0.25">
      <c r="B33" s="3" t="s">
        <v>82</v>
      </c>
      <c r="C33" t="s">
        <v>327</v>
      </c>
      <c r="D33" s="24" t="s">
        <v>84</v>
      </c>
      <c r="E33" s="14" t="s">
        <v>350</v>
      </c>
      <c r="F33" s="15" t="s">
        <v>351</v>
      </c>
      <c r="G33" s="15" t="s">
        <v>100</v>
      </c>
      <c r="H33" s="15" t="b">
        <v>0</v>
      </c>
      <c r="I33" s="15" t="s">
        <v>307</v>
      </c>
      <c r="J33" s="16" t="s">
        <v>308</v>
      </c>
      <c r="K33" s="15" t="s">
        <v>307</v>
      </c>
      <c r="L33" s="26" t="s">
        <v>330</v>
      </c>
      <c r="M33" s="15"/>
      <c r="N33" s="15">
        <f t="shared" si="0"/>
        <v>11</v>
      </c>
      <c r="O33" s="15">
        <v>5502</v>
      </c>
      <c r="P33" s="15" t="s">
        <v>331</v>
      </c>
      <c r="Q33" s="17"/>
      <c r="V33" t="s">
        <v>46</v>
      </c>
      <c r="W33">
        <v>9397168141</v>
      </c>
      <c r="X33" t="s">
        <v>311</v>
      </c>
      <c r="AB33" t="s">
        <v>66</v>
      </c>
      <c r="AG33" t="s">
        <v>351</v>
      </c>
      <c r="AH33" t="s">
        <v>352</v>
      </c>
      <c r="AL33" t="s">
        <v>351</v>
      </c>
      <c r="AM33" t="s">
        <v>351</v>
      </c>
      <c r="AQ33" t="s">
        <v>70</v>
      </c>
    </row>
    <row r="34" spans="2:44" ht="15" customHeight="1" x14ac:dyDescent="0.25">
      <c r="B34" s="3" t="s">
        <v>37</v>
      </c>
      <c r="D34" s="13"/>
      <c r="E34" s="14" t="s">
        <v>353</v>
      </c>
      <c r="F34" s="15" t="s">
        <v>354</v>
      </c>
      <c r="G34" s="15" t="s">
        <v>190</v>
      </c>
      <c r="H34" s="15" t="b">
        <v>1</v>
      </c>
      <c r="I34" s="15" t="s">
        <v>355</v>
      </c>
      <c r="J34" s="16" t="s">
        <v>356</v>
      </c>
      <c r="K34" s="15" t="s">
        <v>355</v>
      </c>
      <c r="L34" s="15" t="s">
        <v>357</v>
      </c>
      <c r="M34" s="15"/>
      <c r="N34" s="15">
        <f t="shared" si="0"/>
        <v>32</v>
      </c>
      <c r="O34" s="15">
        <v>11961</v>
      </c>
      <c r="P34" s="15" t="s">
        <v>358</v>
      </c>
      <c r="Q34" s="17"/>
      <c r="S34">
        <v>15.578722345788201</v>
      </c>
      <c r="T34">
        <v>32.523827450132103</v>
      </c>
      <c r="V34" t="s">
        <v>46</v>
      </c>
      <c r="W34">
        <v>3400807995</v>
      </c>
      <c r="AB34" t="s">
        <v>66</v>
      </c>
      <c r="AC34" t="s">
        <v>359</v>
      </c>
      <c r="AD34">
        <v>296227</v>
      </c>
      <c r="AG34" t="s">
        <v>354</v>
      </c>
      <c r="AH34" t="s">
        <v>360</v>
      </c>
      <c r="AI34" t="s">
        <v>361</v>
      </c>
      <c r="AK34" t="s">
        <v>362</v>
      </c>
      <c r="AL34" t="s">
        <v>354</v>
      </c>
      <c r="AM34" t="s">
        <v>354</v>
      </c>
      <c r="AQ34" t="s">
        <v>363</v>
      </c>
      <c r="AR34" t="s">
        <v>71</v>
      </c>
    </row>
    <row r="35" spans="2:44" ht="15" customHeight="1" x14ac:dyDescent="0.25">
      <c r="B35" s="3" t="s">
        <v>364</v>
      </c>
      <c r="D35" s="27"/>
      <c r="E35" s="14" t="s">
        <v>365</v>
      </c>
      <c r="F35" s="28" t="s">
        <v>366</v>
      </c>
      <c r="G35" s="15" t="s">
        <v>190</v>
      </c>
      <c r="H35" s="15" t="b">
        <v>0</v>
      </c>
      <c r="I35" s="15" t="s">
        <v>367</v>
      </c>
      <c r="J35" s="16" t="s">
        <v>368</v>
      </c>
      <c r="K35" s="15" t="s">
        <v>367</v>
      </c>
      <c r="L35" s="26" t="s">
        <v>369</v>
      </c>
      <c r="M35" s="15"/>
      <c r="N35" s="15">
        <f t="shared" si="0"/>
        <v>35</v>
      </c>
      <c r="O35" s="15" t="s">
        <v>370</v>
      </c>
      <c r="P35" s="15" t="s">
        <v>371</v>
      </c>
      <c r="Q35" s="17"/>
      <c r="V35" t="s">
        <v>46</v>
      </c>
      <c r="W35">
        <v>1301735312</v>
      </c>
      <c r="AB35" t="s">
        <v>372</v>
      </c>
      <c r="AC35" t="s">
        <v>373</v>
      </c>
      <c r="AD35">
        <v>466830</v>
      </c>
      <c r="AF35" t="s">
        <v>374</v>
      </c>
      <c r="AG35" t="s">
        <v>366</v>
      </c>
      <c r="AH35" t="s">
        <v>375</v>
      </c>
      <c r="AI35" t="s">
        <v>376</v>
      </c>
      <c r="AL35" t="s">
        <v>366</v>
      </c>
      <c r="AM35" t="s">
        <v>366</v>
      </c>
      <c r="AQ35" t="s">
        <v>377</v>
      </c>
    </row>
    <row r="36" spans="2:44" ht="15" customHeight="1" x14ac:dyDescent="0.25">
      <c r="B36" s="3" t="s">
        <v>155</v>
      </c>
      <c r="C36" t="s">
        <v>156</v>
      </c>
      <c r="D36" s="23"/>
      <c r="E36" s="14" t="s">
        <v>378</v>
      </c>
      <c r="F36" s="15" t="s">
        <v>379</v>
      </c>
      <c r="G36" s="15" t="s">
        <v>167</v>
      </c>
      <c r="H36" s="15" t="b">
        <v>0</v>
      </c>
      <c r="I36" s="15" t="s">
        <v>168</v>
      </c>
      <c r="J36" s="16" t="s">
        <v>169</v>
      </c>
      <c r="K36" s="15" t="s">
        <v>168</v>
      </c>
      <c r="L36" s="15"/>
      <c r="M36" s="15"/>
      <c r="N36" s="15">
        <f t="shared" si="0"/>
        <v>0</v>
      </c>
      <c r="O36" s="15" t="s">
        <v>63</v>
      </c>
      <c r="P36" s="15" t="s">
        <v>63</v>
      </c>
      <c r="Q36" s="17"/>
      <c r="V36" t="s">
        <v>46</v>
      </c>
      <c r="W36">
        <v>8188460292</v>
      </c>
      <c r="AB36" t="s">
        <v>66</v>
      </c>
      <c r="AG36" t="s">
        <v>379</v>
      </c>
      <c r="AH36" t="s">
        <v>380</v>
      </c>
      <c r="AL36" t="s">
        <v>379</v>
      </c>
      <c r="AM36" t="s">
        <v>379</v>
      </c>
      <c r="AQ36" t="s">
        <v>63</v>
      </c>
    </row>
    <row r="37" spans="2:44" ht="15" customHeight="1" x14ac:dyDescent="0.25">
      <c r="B37" s="3" t="s">
        <v>178</v>
      </c>
      <c r="C37" t="s">
        <v>179</v>
      </c>
      <c r="D37" s="24"/>
      <c r="E37" s="14" t="s">
        <v>381</v>
      </c>
      <c r="F37" s="15" t="s">
        <v>382</v>
      </c>
      <c r="G37" s="15" t="s">
        <v>190</v>
      </c>
      <c r="H37" s="15"/>
      <c r="I37" s="15" t="s">
        <v>383</v>
      </c>
      <c r="J37" s="16" t="s">
        <v>384</v>
      </c>
      <c r="K37" s="15" t="s">
        <v>383</v>
      </c>
      <c r="L37" s="26" t="s">
        <v>385</v>
      </c>
      <c r="M37" s="15"/>
      <c r="N37" s="15">
        <f t="shared" si="0"/>
        <v>15</v>
      </c>
      <c r="O37" s="15">
        <v>28803</v>
      </c>
      <c r="P37" s="15" t="s">
        <v>386</v>
      </c>
      <c r="Q37" s="17" t="s">
        <v>387</v>
      </c>
      <c r="V37" t="s">
        <v>46</v>
      </c>
      <c r="W37">
        <v>6340430598</v>
      </c>
      <c r="X37" t="s">
        <v>388</v>
      </c>
      <c r="AB37" t="s">
        <v>389</v>
      </c>
      <c r="AG37" t="s">
        <v>382</v>
      </c>
      <c r="AH37" t="s">
        <v>390</v>
      </c>
      <c r="AL37" t="s">
        <v>382</v>
      </c>
      <c r="AM37" t="s">
        <v>382</v>
      </c>
      <c r="AQ37" t="s">
        <v>63</v>
      </c>
    </row>
    <row r="38" spans="2:44" x14ac:dyDescent="0.25">
      <c r="B38" s="3" t="s">
        <v>54</v>
      </c>
      <c r="C38" s="22" t="s">
        <v>391</v>
      </c>
      <c r="D38" s="24" t="s">
        <v>392</v>
      </c>
      <c r="E38" s="14" t="s">
        <v>393</v>
      </c>
      <c r="F38" s="15" t="s">
        <v>394</v>
      </c>
      <c r="G38" s="15" t="s">
        <v>100</v>
      </c>
      <c r="H38" s="15" t="b">
        <v>1</v>
      </c>
      <c r="I38" s="15" t="s">
        <v>395</v>
      </c>
      <c r="J38" s="16" t="s">
        <v>396</v>
      </c>
      <c r="K38" s="15" t="s">
        <v>395</v>
      </c>
      <c r="L38" s="15" t="s">
        <v>397</v>
      </c>
      <c r="M38" s="15"/>
      <c r="N38" s="21">
        <f t="shared" si="0"/>
        <v>55</v>
      </c>
      <c r="O38" s="15" t="s">
        <v>398</v>
      </c>
      <c r="P38" s="15" t="s">
        <v>399</v>
      </c>
      <c r="Q38" s="17"/>
      <c r="S38">
        <v>-2.5166667</v>
      </c>
      <c r="T38">
        <v>-44.266666700000002</v>
      </c>
      <c r="V38" t="s">
        <v>46</v>
      </c>
      <c r="W38">
        <v>4301467758</v>
      </c>
      <c r="X38" t="s">
        <v>400</v>
      </c>
      <c r="AB38" t="s">
        <v>401</v>
      </c>
      <c r="AD38">
        <v>135174</v>
      </c>
      <c r="AG38" t="s">
        <v>394</v>
      </c>
      <c r="AH38" t="s">
        <v>402</v>
      </c>
      <c r="AI38" t="s">
        <v>403</v>
      </c>
      <c r="AK38" t="s">
        <v>404</v>
      </c>
      <c r="AL38" t="s">
        <v>394</v>
      </c>
      <c r="AM38" t="s">
        <v>394</v>
      </c>
      <c r="AQ38" t="s">
        <v>405</v>
      </c>
      <c r="AR38" t="s">
        <v>406</v>
      </c>
    </row>
    <row r="39" spans="2:44" ht="15" customHeight="1" x14ac:dyDescent="0.25">
      <c r="B39" s="3" t="s">
        <v>54</v>
      </c>
      <c r="C39" t="s">
        <v>407</v>
      </c>
      <c r="D39" s="18" t="s">
        <v>56</v>
      </c>
      <c r="E39" s="14" t="s">
        <v>408</v>
      </c>
      <c r="F39" s="15" t="s">
        <v>409</v>
      </c>
      <c r="G39" s="15" t="s">
        <v>190</v>
      </c>
      <c r="H39" s="15" t="b">
        <v>1</v>
      </c>
      <c r="I39" s="15" t="s">
        <v>395</v>
      </c>
      <c r="J39" s="16" t="s">
        <v>396</v>
      </c>
      <c r="K39" s="15" t="s">
        <v>395</v>
      </c>
      <c r="L39" s="15" t="s">
        <v>410</v>
      </c>
      <c r="M39" s="15"/>
      <c r="N39" s="15">
        <f t="shared" si="0"/>
        <v>25</v>
      </c>
      <c r="O39" s="15" t="s">
        <v>411</v>
      </c>
      <c r="P39" s="15" t="s">
        <v>412</v>
      </c>
      <c r="Q39" s="17"/>
      <c r="S39">
        <v>-7.515066</v>
      </c>
      <c r="T39">
        <v>-46.078297999999997</v>
      </c>
      <c r="V39" t="s">
        <v>46</v>
      </c>
      <c r="W39">
        <v>4347255777</v>
      </c>
      <c r="AB39" t="s">
        <v>401</v>
      </c>
      <c r="AD39">
        <v>841374</v>
      </c>
      <c r="AG39" t="s">
        <v>409</v>
      </c>
      <c r="AH39" t="s">
        <v>413</v>
      </c>
      <c r="AL39" t="s">
        <v>409</v>
      </c>
      <c r="AM39" t="s">
        <v>409</v>
      </c>
      <c r="AQ39" t="s">
        <v>414</v>
      </c>
    </row>
    <row r="40" spans="2:44" x14ac:dyDescent="0.25">
      <c r="B40" s="3" t="s">
        <v>54</v>
      </c>
      <c r="C40" t="s">
        <v>415</v>
      </c>
      <c r="D40" s="18" t="s">
        <v>416</v>
      </c>
      <c r="E40" s="14" t="s">
        <v>417</v>
      </c>
      <c r="F40" s="15" t="s">
        <v>418</v>
      </c>
      <c r="G40" s="15" t="s">
        <v>190</v>
      </c>
      <c r="H40" s="15" t="b">
        <v>1</v>
      </c>
      <c r="I40" s="15" t="s">
        <v>395</v>
      </c>
      <c r="J40" s="16" t="s">
        <v>396</v>
      </c>
      <c r="K40" s="15" t="s">
        <v>395</v>
      </c>
      <c r="L40" s="15" t="s">
        <v>419</v>
      </c>
      <c r="M40" s="15"/>
      <c r="N40" s="15">
        <f t="shared" si="0"/>
        <v>36</v>
      </c>
      <c r="O40" s="15" t="s">
        <v>420</v>
      </c>
      <c r="P40" s="15" t="s">
        <v>421</v>
      </c>
      <c r="Q40" s="17"/>
      <c r="S40">
        <v>-3.7166667000000002</v>
      </c>
      <c r="T40">
        <v>-38.5</v>
      </c>
      <c r="V40" t="s">
        <v>46</v>
      </c>
      <c r="W40">
        <v>6527857786</v>
      </c>
      <c r="AB40" t="s">
        <v>401</v>
      </c>
      <c r="AD40">
        <v>621120</v>
      </c>
      <c r="AG40" t="s">
        <v>418</v>
      </c>
      <c r="AH40" t="s">
        <v>422</v>
      </c>
      <c r="AI40" t="s">
        <v>423</v>
      </c>
      <c r="AL40" t="s">
        <v>418</v>
      </c>
      <c r="AM40" t="s">
        <v>418</v>
      </c>
      <c r="AQ40" t="s">
        <v>424</v>
      </c>
    </row>
    <row r="41" spans="2:44" ht="15" customHeight="1" x14ac:dyDescent="0.25">
      <c r="B41" s="3" t="s">
        <v>54</v>
      </c>
      <c r="C41" t="s">
        <v>425</v>
      </c>
      <c r="D41" s="18" t="s">
        <v>56</v>
      </c>
      <c r="E41" s="14" t="s">
        <v>426</v>
      </c>
      <c r="F41" s="15" t="s">
        <v>427</v>
      </c>
      <c r="G41" s="15" t="s">
        <v>190</v>
      </c>
      <c r="H41" s="15" t="b">
        <v>1</v>
      </c>
      <c r="I41" s="15" t="s">
        <v>395</v>
      </c>
      <c r="J41" s="16" t="s">
        <v>396</v>
      </c>
      <c r="K41" s="15" t="s">
        <v>395</v>
      </c>
      <c r="L41" s="15" t="s">
        <v>428</v>
      </c>
      <c r="M41" s="15"/>
      <c r="N41" s="15">
        <f t="shared" si="0"/>
        <v>40</v>
      </c>
      <c r="O41" s="15" t="s">
        <v>429</v>
      </c>
      <c r="P41" s="15" t="s">
        <v>430</v>
      </c>
      <c r="Q41" s="17"/>
      <c r="S41">
        <v>-5.5333332999999998</v>
      </c>
      <c r="T41">
        <v>-47.483333299999998</v>
      </c>
      <c r="V41" t="s">
        <v>46</v>
      </c>
      <c r="W41">
        <v>1590326206</v>
      </c>
      <c r="X41" t="s">
        <v>400</v>
      </c>
      <c r="Y41" t="s">
        <v>431</v>
      </c>
      <c r="AB41" t="s">
        <v>401</v>
      </c>
      <c r="AD41">
        <v>135176</v>
      </c>
      <c r="AG41" t="s">
        <v>427</v>
      </c>
      <c r="AH41" t="s">
        <v>432</v>
      </c>
      <c r="AK41" t="s">
        <v>433</v>
      </c>
      <c r="AL41" t="s">
        <v>427</v>
      </c>
      <c r="AM41" t="s">
        <v>427</v>
      </c>
      <c r="AQ41" t="s">
        <v>434</v>
      </c>
      <c r="AR41" t="s">
        <v>435</v>
      </c>
    </row>
    <row r="42" spans="2:44" ht="15" customHeight="1" x14ac:dyDescent="0.25">
      <c r="B42" s="3" t="s">
        <v>54</v>
      </c>
      <c r="C42" t="s">
        <v>436</v>
      </c>
      <c r="D42" s="18" t="s">
        <v>56</v>
      </c>
      <c r="E42" s="14" t="s">
        <v>437</v>
      </c>
      <c r="F42" s="15" t="s">
        <v>438</v>
      </c>
      <c r="G42" s="15" t="s">
        <v>190</v>
      </c>
      <c r="H42" s="15" t="b">
        <v>1</v>
      </c>
      <c r="I42" s="15" t="s">
        <v>395</v>
      </c>
      <c r="J42" s="16" t="s">
        <v>396</v>
      </c>
      <c r="K42" s="15" t="s">
        <v>395</v>
      </c>
      <c r="L42" s="15" t="s">
        <v>439</v>
      </c>
      <c r="M42" s="15"/>
      <c r="N42" s="15">
        <f t="shared" si="0"/>
        <v>37</v>
      </c>
      <c r="O42" s="15" t="s">
        <v>440</v>
      </c>
      <c r="P42" s="15" t="s">
        <v>441</v>
      </c>
      <c r="Q42" s="17"/>
      <c r="S42">
        <v>-5.0833332999999898</v>
      </c>
      <c r="T42">
        <v>-42.816666699999899</v>
      </c>
      <c r="V42" t="s">
        <v>46</v>
      </c>
      <c r="W42">
        <v>3010005144</v>
      </c>
      <c r="X42" t="s">
        <v>400</v>
      </c>
      <c r="AB42" t="s">
        <v>401</v>
      </c>
      <c r="AD42">
        <v>267418</v>
      </c>
      <c r="AG42" t="s">
        <v>438</v>
      </c>
      <c r="AH42" t="s">
        <v>442</v>
      </c>
      <c r="AI42" t="s">
        <v>443</v>
      </c>
      <c r="AK42" t="s">
        <v>444</v>
      </c>
      <c r="AL42" t="s">
        <v>438</v>
      </c>
      <c r="AM42" t="s">
        <v>438</v>
      </c>
      <c r="AQ42" t="s">
        <v>445</v>
      </c>
      <c r="AR42" t="s">
        <v>435</v>
      </c>
    </row>
    <row r="43" spans="2:44" ht="15" customHeight="1" x14ac:dyDescent="0.25">
      <c r="B43" s="3" t="s">
        <v>37</v>
      </c>
      <c r="D43" s="13"/>
      <c r="E43" s="14" t="s">
        <v>446</v>
      </c>
      <c r="F43" s="15" t="s">
        <v>447</v>
      </c>
      <c r="G43" s="15" t="s">
        <v>190</v>
      </c>
      <c r="H43" s="15" t="b">
        <v>1</v>
      </c>
      <c r="I43" s="15" t="s">
        <v>125</v>
      </c>
      <c r="J43" s="16" t="s">
        <v>126</v>
      </c>
      <c r="K43" s="15" t="s">
        <v>125</v>
      </c>
      <c r="L43" s="15" t="s">
        <v>448</v>
      </c>
      <c r="M43" s="15"/>
      <c r="N43" s="15">
        <f t="shared" si="0"/>
        <v>27</v>
      </c>
      <c r="O43" s="15">
        <v>211019</v>
      </c>
      <c r="P43" s="15" t="s">
        <v>449</v>
      </c>
      <c r="Q43" s="17"/>
      <c r="S43">
        <v>25.445840724578499</v>
      </c>
      <c r="T43">
        <v>81.848424447067202</v>
      </c>
      <c r="V43" t="s">
        <v>46</v>
      </c>
      <c r="W43">
        <v>7505324934</v>
      </c>
      <c r="AB43" t="s">
        <v>450</v>
      </c>
      <c r="AG43" t="s">
        <v>447</v>
      </c>
      <c r="AH43" t="s">
        <v>451</v>
      </c>
      <c r="AL43" t="s">
        <v>447</v>
      </c>
      <c r="AM43" t="s">
        <v>447</v>
      </c>
      <c r="AQ43" t="s">
        <v>63</v>
      </c>
    </row>
    <row r="44" spans="2:44" ht="15" customHeight="1" x14ac:dyDescent="0.25">
      <c r="B44" s="3" t="s">
        <v>37</v>
      </c>
      <c r="D44" s="13"/>
      <c r="E44" s="14" t="s">
        <v>452</v>
      </c>
      <c r="F44" s="15" t="s">
        <v>453</v>
      </c>
      <c r="G44" s="15" t="s">
        <v>190</v>
      </c>
      <c r="H44" s="15" t="b">
        <v>0</v>
      </c>
      <c r="I44" s="15" t="s">
        <v>125</v>
      </c>
      <c r="J44" s="16" t="s">
        <v>126</v>
      </c>
      <c r="K44" s="15" t="s">
        <v>125</v>
      </c>
      <c r="L44" s="15" t="s">
        <v>454</v>
      </c>
      <c r="M44" s="15"/>
      <c r="N44" s="15">
        <f t="shared" si="0"/>
        <v>21</v>
      </c>
      <c r="O44" s="15" t="s">
        <v>63</v>
      </c>
      <c r="P44" s="15" t="s">
        <v>455</v>
      </c>
      <c r="Q44" s="17"/>
      <c r="V44" t="s">
        <v>46</v>
      </c>
      <c r="W44">
        <v>4038507569</v>
      </c>
      <c r="AB44" t="s">
        <v>130</v>
      </c>
      <c r="AG44" t="s">
        <v>453</v>
      </c>
      <c r="AH44" t="s">
        <v>456</v>
      </c>
      <c r="AK44" t="s">
        <v>457</v>
      </c>
      <c r="AL44" t="s">
        <v>453</v>
      </c>
      <c r="AM44" t="s">
        <v>453</v>
      </c>
      <c r="AQ44">
        <v>9758365100</v>
      </c>
    </row>
    <row r="45" spans="2:44" ht="15" customHeight="1" x14ac:dyDescent="0.25">
      <c r="B45" s="3" t="s">
        <v>343</v>
      </c>
      <c r="D45" s="27" t="s">
        <v>458</v>
      </c>
      <c r="E45" s="14" t="s">
        <v>459</v>
      </c>
      <c r="F45" s="15" t="s">
        <v>460</v>
      </c>
      <c r="G45" s="15" t="s">
        <v>190</v>
      </c>
      <c r="H45" s="15" t="b">
        <v>0</v>
      </c>
      <c r="I45" s="15" t="s">
        <v>125</v>
      </c>
      <c r="J45" s="16" t="s">
        <v>126</v>
      </c>
      <c r="K45" s="15" t="s">
        <v>125</v>
      </c>
      <c r="L45" s="26"/>
      <c r="M45" s="15"/>
      <c r="N45" s="15">
        <f t="shared" si="0"/>
        <v>0</v>
      </c>
      <c r="O45" s="15">
        <v>483501</v>
      </c>
      <c r="P45" s="15" t="s">
        <v>461</v>
      </c>
      <c r="Q45" s="17"/>
      <c r="S45">
        <v>23.817</v>
      </c>
      <c r="T45">
        <v>80.400000000000006</v>
      </c>
      <c r="V45" t="s">
        <v>46</v>
      </c>
      <c r="W45">
        <v>4344522350</v>
      </c>
      <c r="X45" t="s">
        <v>462</v>
      </c>
      <c r="Y45" t="s">
        <v>463</v>
      </c>
      <c r="AB45" t="s">
        <v>130</v>
      </c>
      <c r="AG45" t="s">
        <v>460</v>
      </c>
      <c r="AH45" t="s">
        <v>464</v>
      </c>
      <c r="AL45" t="s">
        <v>460</v>
      </c>
      <c r="AM45" t="s">
        <v>460</v>
      </c>
      <c r="AQ45" t="s">
        <v>465</v>
      </c>
    </row>
    <row r="46" spans="2:44" ht="15" customHeight="1" x14ac:dyDescent="0.25">
      <c r="B46" s="3" t="s">
        <v>37</v>
      </c>
      <c r="D46" s="13"/>
      <c r="E46" s="14" t="s">
        <v>466</v>
      </c>
      <c r="F46" s="15" t="s">
        <v>467</v>
      </c>
      <c r="G46" s="15" t="s">
        <v>190</v>
      </c>
      <c r="H46" s="15" t="b">
        <v>1</v>
      </c>
      <c r="I46" s="15" t="s">
        <v>125</v>
      </c>
      <c r="J46" s="16" t="s">
        <v>126</v>
      </c>
      <c r="K46" s="15" t="s">
        <v>125</v>
      </c>
      <c r="L46" s="15" t="s">
        <v>468</v>
      </c>
      <c r="M46" s="15"/>
      <c r="N46" s="21">
        <f t="shared" si="0"/>
        <v>53</v>
      </c>
      <c r="O46" s="15">
        <v>174403</v>
      </c>
      <c r="P46" s="15" t="s">
        <v>469</v>
      </c>
      <c r="Q46" s="17"/>
      <c r="S46">
        <v>30.498000000000001</v>
      </c>
      <c r="T46">
        <v>77.921999999999997</v>
      </c>
      <c r="V46" t="s">
        <v>46</v>
      </c>
      <c r="W46">
        <v>3334598539</v>
      </c>
      <c r="Y46" t="s">
        <v>470</v>
      </c>
      <c r="AB46" t="s">
        <v>130</v>
      </c>
      <c r="AG46" t="s">
        <v>467</v>
      </c>
      <c r="AH46" t="s">
        <v>471</v>
      </c>
      <c r="AL46" t="s">
        <v>467</v>
      </c>
      <c r="AM46" t="s">
        <v>467</v>
      </c>
      <c r="AQ46" t="s">
        <v>63</v>
      </c>
      <c r="AR46" t="s">
        <v>472</v>
      </c>
    </row>
    <row r="47" spans="2:44" ht="15" customHeight="1" x14ac:dyDescent="0.25">
      <c r="B47" s="3" t="s">
        <v>343</v>
      </c>
      <c r="D47" s="27" t="s">
        <v>458</v>
      </c>
      <c r="E47" s="14" t="s">
        <v>473</v>
      </c>
      <c r="F47" s="15" t="s">
        <v>474</v>
      </c>
      <c r="G47" s="15" t="s">
        <v>190</v>
      </c>
      <c r="H47" s="15" t="b">
        <v>0</v>
      </c>
      <c r="I47" s="15" t="s">
        <v>125</v>
      </c>
      <c r="J47" s="16" t="s">
        <v>126</v>
      </c>
      <c r="K47" s="15" t="s">
        <v>125</v>
      </c>
      <c r="L47" s="26"/>
      <c r="M47" s="15"/>
      <c r="N47" s="15">
        <f t="shared" si="0"/>
        <v>0</v>
      </c>
      <c r="O47" s="15" t="s">
        <v>475</v>
      </c>
      <c r="P47" s="15" t="s">
        <v>476</v>
      </c>
      <c r="Q47" s="17"/>
      <c r="S47">
        <v>24.582999999999998</v>
      </c>
      <c r="T47">
        <v>73.683000000000007</v>
      </c>
      <c r="V47" t="s">
        <v>46</v>
      </c>
      <c r="W47">
        <v>5647143103</v>
      </c>
      <c r="X47" t="s">
        <v>462</v>
      </c>
      <c r="Y47" t="s">
        <v>477</v>
      </c>
      <c r="AB47" t="s">
        <v>130</v>
      </c>
      <c r="AG47" t="s">
        <v>474</v>
      </c>
      <c r="AH47" t="s">
        <v>478</v>
      </c>
      <c r="AL47" t="s">
        <v>474</v>
      </c>
      <c r="AM47" t="s">
        <v>474</v>
      </c>
      <c r="AQ47" t="s">
        <v>63</v>
      </c>
    </row>
    <row r="48" spans="2:44" ht="15" customHeight="1" x14ac:dyDescent="0.25">
      <c r="B48" s="3" t="s">
        <v>54</v>
      </c>
      <c r="C48" t="s">
        <v>479</v>
      </c>
      <c r="D48" s="18" t="s">
        <v>56</v>
      </c>
      <c r="E48" s="14" t="s">
        <v>480</v>
      </c>
      <c r="F48" s="15" t="s">
        <v>481</v>
      </c>
      <c r="G48" s="15" t="s">
        <v>190</v>
      </c>
      <c r="H48" s="15" t="b">
        <v>1</v>
      </c>
      <c r="I48" s="15" t="s">
        <v>125</v>
      </c>
      <c r="J48" s="16" t="s">
        <v>126</v>
      </c>
      <c r="K48" s="15" t="s">
        <v>125</v>
      </c>
      <c r="L48" s="15" t="s">
        <v>482</v>
      </c>
      <c r="M48" s="15"/>
      <c r="N48" s="21">
        <f t="shared" si="0"/>
        <v>54</v>
      </c>
      <c r="O48" s="15">
        <v>110044</v>
      </c>
      <c r="P48" s="15" t="s">
        <v>483</v>
      </c>
      <c r="Q48" s="17"/>
      <c r="S48">
        <v>28.516999999999999</v>
      </c>
      <c r="T48">
        <v>77.332999999999998</v>
      </c>
      <c r="V48" t="s">
        <v>46</v>
      </c>
      <c r="W48">
        <v>8840499021</v>
      </c>
      <c r="X48" t="s">
        <v>462</v>
      </c>
      <c r="AB48" t="s">
        <v>130</v>
      </c>
      <c r="AG48" t="s">
        <v>481</v>
      </c>
      <c r="AH48" t="s">
        <v>484</v>
      </c>
      <c r="AI48" t="s">
        <v>485</v>
      </c>
      <c r="AK48" t="s">
        <v>486</v>
      </c>
      <c r="AL48" t="s">
        <v>481</v>
      </c>
      <c r="AM48" t="s">
        <v>481</v>
      </c>
      <c r="AQ48" t="s">
        <v>487</v>
      </c>
      <c r="AR48" t="s">
        <v>472</v>
      </c>
    </row>
    <row r="49" spans="2:44" ht="15" customHeight="1" x14ac:dyDescent="0.25">
      <c r="B49" s="3" t="s">
        <v>37</v>
      </c>
      <c r="D49" s="13"/>
      <c r="E49" s="14" t="s">
        <v>488</v>
      </c>
      <c r="F49" s="15" t="s">
        <v>489</v>
      </c>
      <c r="G49" s="15" t="s">
        <v>190</v>
      </c>
      <c r="H49" s="15" t="b">
        <v>0</v>
      </c>
      <c r="I49" s="15" t="s">
        <v>125</v>
      </c>
      <c r="J49" s="16" t="s">
        <v>126</v>
      </c>
      <c r="K49" s="15" t="s">
        <v>125</v>
      </c>
      <c r="L49" s="15" t="s">
        <v>490</v>
      </c>
      <c r="M49" s="15"/>
      <c r="N49" s="15">
        <f t="shared" si="0"/>
        <v>12</v>
      </c>
      <c r="O49" s="15">
        <v>160020</v>
      </c>
      <c r="P49" s="15" t="s">
        <v>491</v>
      </c>
      <c r="Q49" s="17"/>
      <c r="S49">
        <v>30.738180359564399</v>
      </c>
      <c r="T49">
        <v>76.784276309609695</v>
      </c>
      <c r="V49" t="s">
        <v>46</v>
      </c>
      <c r="W49">
        <v>9646289132</v>
      </c>
      <c r="Y49" t="s">
        <v>492</v>
      </c>
      <c r="AB49" t="s">
        <v>130</v>
      </c>
      <c r="AG49" t="s">
        <v>493</v>
      </c>
      <c r="AH49" t="s">
        <v>494</v>
      </c>
      <c r="AL49" t="s">
        <v>489</v>
      </c>
      <c r="AM49" t="s">
        <v>489</v>
      </c>
      <c r="AQ49" t="s">
        <v>495</v>
      </c>
    </row>
    <row r="50" spans="2:44" ht="15" customHeight="1" x14ac:dyDescent="0.25">
      <c r="B50" s="3" t="s">
        <v>54</v>
      </c>
      <c r="C50" t="s">
        <v>496</v>
      </c>
      <c r="D50" s="29"/>
      <c r="E50" s="14" t="s">
        <v>497</v>
      </c>
      <c r="F50" s="15" t="s">
        <v>498</v>
      </c>
      <c r="G50" s="15" t="s">
        <v>100</v>
      </c>
      <c r="H50" s="15" t="b">
        <v>0</v>
      </c>
      <c r="I50" s="15" t="s">
        <v>383</v>
      </c>
      <c r="J50" s="16" t="s">
        <v>384</v>
      </c>
      <c r="K50" s="15" t="s">
        <v>383</v>
      </c>
      <c r="L50" s="26" t="s">
        <v>499</v>
      </c>
      <c r="M50" s="15"/>
      <c r="N50" s="15">
        <f t="shared" si="0"/>
        <v>19</v>
      </c>
      <c r="O50" s="15">
        <v>48165</v>
      </c>
      <c r="P50" s="15" t="s">
        <v>500</v>
      </c>
      <c r="Q50" s="17" t="s">
        <v>501</v>
      </c>
      <c r="V50" t="s">
        <v>46</v>
      </c>
      <c r="W50">
        <v>3930052789</v>
      </c>
      <c r="X50" t="s">
        <v>502</v>
      </c>
      <c r="AB50" t="s">
        <v>503</v>
      </c>
      <c r="AD50">
        <v>741931</v>
      </c>
      <c r="AG50" t="s">
        <v>498</v>
      </c>
      <c r="AH50" t="s">
        <v>504</v>
      </c>
      <c r="AI50" t="s">
        <v>505</v>
      </c>
      <c r="AL50" t="s">
        <v>498</v>
      </c>
      <c r="AM50" t="s">
        <v>498</v>
      </c>
      <c r="AQ50" t="s">
        <v>506</v>
      </c>
    </row>
    <row r="51" spans="2:44" ht="15" customHeight="1" x14ac:dyDescent="0.25">
      <c r="B51" s="3" t="s">
        <v>54</v>
      </c>
      <c r="C51" t="s">
        <v>507</v>
      </c>
      <c r="D51" s="18" t="s">
        <v>56</v>
      </c>
      <c r="E51" s="14" t="s">
        <v>508</v>
      </c>
      <c r="F51" s="15" t="s">
        <v>509</v>
      </c>
      <c r="G51" s="15" t="s">
        <v>190</v>
      </c>
      <c r="H51" s="15" t="b">
        <v>0</v>
      </c>
      <c r="I51" s="15" t="s">
        <v>383</v>
      </c>
      <c r="J51" s="16" t="s">
        <v>384</v>
      </c>
      <c r="K51" s="15" t="s">
        <v>383</v>
      </c>
      <c r="L51" s="15" t="s">
        <v>510</v>
      </c>
      <c r="M51" s="15"/>
      <c r="N51" s="15">
        <f t="shared" si="0"/>
        <v>25</v>
      </c>
      <c r="O51" s="15">
        <v>49015</v>
      </c>
      <c r="P51" s="15" t="s">
        <v>511</v>
      </c>
      <c r="Q51" s="17" t="s">
        <v>501</v>
      </c>
      <c r="S51">
        <v>42.297350540757201</v>
      </c>
      <c r="T51">
        <v>-85.244781374931307</v>
      </c>
      <c r="V51" t="s">
        <v>46</v>
      </c>
      <c r="W51">
        <v>6200423540</v>
      </c>
      <c r="AB51" t="s">
        <v>503</v>
      </c>
      <c r="AD51">
        <v>739171</v>
      </c>
      <c r="AG51" t="s">
        <v>509</v>
      </c>
      <c r="AH51" t="s">
        <v>512</v>
      </c>
      <c r="AI51" t="s">
        <v>513</v>
      </c>
      <c r="AL51" t="s">
        <v>509</v>
      </c>
      <c r="AM51" t="s">
        <v>509</v>
      </c>
      <c r="AQ51" t="s">
        <v>514</v>
      </c>
      <c r="AR51" t="s">
        <v>515</v>
      </c>
    </row>
    <row r="52" spans="2:44" ht="15" customHeight="1" x14ac:dyDescent="0.25">
      <c r="B52" s="3" t="s">
        <v>54</v>
      </c>
      <c r="C52" t="s">
        <v>516</v>
      </c>
      <c r="D52" s="18" t="s">
        <v>56</v>
      </c>
      <c r="E52" s="14" t="s">
        <v>517</v>
      </c>
      <c r="F52" s="15" t="s">
        <v>518</v>
      </c>
      <c r="G52" s="15" t="s">
        <v>190</v>
      </c>
      <c r="H52" s="15" t="b">
        <v>1</v>
      </c>
      <c r="I52" s="15" t="s">
        <v>383</v>
      </c>
      <c r="J52" s="16" t="s">
        <v>384</v>
      </c>
      <c r="K52" s="15" t="s">
        <v>383</v>
      </c>
      <c r="L52" s="15" t="s">
        <v>519</v>
      </c>
      <c r="M52" s="15"/>
      <c r="N52" s="15">
        <f t="shared" si="0"/>
        <v>13</v>
      </c>
      <c r="O52" s="15">
        <v>61704</v>
      </c>
      <c r="P52" s="15" t="s">
        <v>520</v>
      </c>
      <c r="Q52" s="17" t="s">
        <v>521</v>
      </c>
      <c r="S52">
        <v>40.489972000000002</v>
      </c>
      <c r="T52">
        <v>-89.035610000000005</v>
      </c>
      <c r="V52" t="s">
        <v>46</v>
      </c>
      <c r="W52">
        <v>1051146378</v>
      </c>
      <c r="AB52" t="s">
        <v>503</v>
      </c>
      <c r="AD52">
        <v>1195520</v>
      </c>
      <c r="AG52" t="s">
        <v>518</v>
      </c>
      <c r="AH52" t="s">
        <v>522</v>
      </c>
      <c r="AL52" t="s">
        <v>518</v>
      </c>
      <c r="AM52" t="s">
        <v>518</v>
      </c>
      <c r="AQ52" t="s">
        <v>523</v>
      </c>
      <c r="AR52" t="s">
        <v>515</v>
      </c>
    </row>
    <row r="53" spans="2:44" ht="15" customHeight="1" x14ac:dyDescent="0.25">
      <c r="B53" s="3" t="s">
        <v>54</v>
      </c>
      <c r="C53" t="s">
        <v>524</v>
      </c>
      <c r="D53" s="18" t="s">
        <v>56</v>
      </c>
      <c r="E53" s="14" t="s">
        <v>525</v>
      </c>
      <c r="F53" s="15" t="s">
        <v>526</v>
      </c>
      <c r="G53" s="15" t="s">
        <v>190</v>
      </c>
      <c r="H53" s="15" t="b">
        <v>1</v>
      </c>
      <c r="I53" s="15" t="s">
        <v>383</v>
      </c>
      <c r="J53" s="16" t="s">
        <v>384</v>
      </c>
      <c r="K53" s="15" t="s">
        <v>383</v>
      </c>
      <c r="L53" s="15" t="s">
        <v>527</v>
      </c>
      <c r="M53" s="15"/>
      <c r="N53" s="15">
        <f t="shared" si="0"/>
        <v>22</v>
      </c>
      <c r="O53" s="15">
        <v>48529</v>
      </c>
      <c r="P53" s="15" t="s">
        <v>528</v>
      </c>
      <c r="Q53" s="17" t="s">
        <v>501</v>
      </c>
      <c r="S53">
        <v>42.981949</v>
      </c>
      <c r="T53">
        <v>-83.653236000000007</v>
      </c>
      <c r="V53" t="s">
        <v>46</v>
      </c>
      <c r="W53">
        <v>1007329830</v>
      </c>
      <c r="AB53" t="s">
        <v>503</v>
      </c>
      <c r="AD53">
        <v>987447</v>
      </c>
      <c r="AG53" t="s">
        <v>526</v>
      </c>
      <c r="AH53" t="s">
        <v>529</v>
      </c>
      <c r="AI53" t="s">
        <v>63</v>
      </c>
      <c r="AL53" t="s">
        <v>526</v>
      </c>
      <c r="AM53" t="s">
        <v>526</v>
      </c>
      <c r="AQ53" t="s">
        <v>63</v>
      </c>
      <c r="AR53" t="s">
        <v>515</v>
      </c>
    </row>
    <row r="54" spans="2:44" ht="15" customHeight="1" x14ac:dyDescent="0.25">
      <c r="B54" s="3" t="s">
        <v>54</v>
      </c>
      <c r="C54" t="s">
        <v>530</v>
      </c>
      <c r="D54" s="18" t="s">
        <v>56</v>
      </c>
      <c r="E54" s="14" t="s">
        <v>531</v>
      </c>
      <c r="F54" s="15" t="s">
        <v>532</v>
      </c>
      <c r="G54" s="15" t="s">
        <v>190</v>
      </c>
      <c r="H54" s="15" t="b">
        <v>1</v>
      </c>
      <c r="I54" s="15" t="s">
        <v>383</v>
      </c>
      <c r="J54" s="16" t="s">
        <v>384</v>
      </c>
      <c r="K54" s="15" t="s">
        <v>383</v>
      </c>
      <c r="L54" s="15" t="s">
        <v>533</v>
      </c>
      <c r="M54" s="15"/>
      <c r="N54" s="15">
        <f t="shared" si="0"/>
        <v>25</v>
      </c>
      <c r="O54" s="15">
        <v>49315</v>
      </c>
      <c r="P54" s="15" t="s">
        <v>534</v>
      </c>
      <c r="Q54" s="17" t="s">
        <v>501</v>
      </c>
      <c r="S54">
        <v>42.804134368896499</v>
      </c>
      <c r="T54">
        <v>-85.670234680175795</v>
      </c>
      <c r="V54" t="s">
        <v>46</v>
      </c>
      <c r="W54">
        <v>6619718204</v>
      </c>
      <c r="X54" t="s">
        <v>535</v>
      </c>
      <c r="AB54" t="s">
        <v>503</v>
      </c>
      <c r="AD54">
        <v>741931</v>
      </c>
      <c r="AG54" t="s">
        <v>532</v>
      </c>
      <c r="AH54" t="s">
        <v>536</v>
      </c>
      <c r="AI54" t="s">
        <v>537</v>
      </c>
      <c r="AL54" t="s">
        <v>532</v>
      </c>
      <c r="AM54" t="s">
        <v>532</v>
      </c>
      <c r="AQ54" t="s">
        <v>538</v>
      </c>
      <c r="AR54" t="s">
        <v>515</v>
      </c>
    </row>
    <row r="55" spans="2:44" ht="15" customHeight="1" x14ac:dyDescent="0.25">
      <c r="B55" s="3" t="s">
        <v>54</v>
      </c>
      <c r="C55" t="s">
        <v>539</v>
      </c>
      <c r="D55" s="18" t="s">
        <v>56</v>
      </c>
      <c r="E55" s="14" t="s">
        <v>540</v>
      </c>
      <c r="F55" s="15" t="s">
        <v>541</v>
      </c>
      <c r="G55" s="15" t="s">
        <v>190</v>
      </c>
      <c r="H55" s="15" t="b">
        <v>1</v>
      </c>
      <c r="I55" s="15" t="s">
        <v>383</v>
      </c>
      <c r="J55" s="16" t="s">
        <v>384</v>
      </c>
      <c r="K55" s="15" t="s">
        <v>383</v>
      </c>
      <c r="L55" s="15" t="s">
        <v>542</v>
      </c>
      <c r="M55" s="15"/>
      <c r="N55" s="15">
        <f t="shared" si="0"/>
        <v>12</v>
      </c>
      <c r="O55" s="15">
        <v>60409</v>
      </c>
      <c r="P55" s="15" t="s">
        <v>543</v>
      </c>
      <c r="Q55" s="17" t="s">
        <v>521</v>
      </c>
      <c r="S55">
        <v>41.622318999999997</v>
      </c>
      <c r="T55">
        <v>-87.526664999999994</v>
      </c>
      <c r="V55" t="s">
        <v>46</v>
      </c>
      <c r="W55">
        <v>3227838614</v>
      </c>
      <c r="AB55" t="s">
        <v>503</v>
      </c>
      <c r="AD55">
        <v>1166037</v>
      </c>
      <c r="AG55" t="s">
        <v>541</v>
      </c>
      <c r="AH55" t="s">
        <v>544</v>
      </c>
      <c r="AL55" t="s">
        <v>541</v>
      </c>
      <c r="AM55" t="s">
        <v>541</v>
      </c>
      <c r="AQ55" t="s">
        <v>545</v>
      </c>
      <c r="AR55" t="s">
        <v>515</v>
      </c>
    </row>
    <row r="56" spans="2:44" ht="15" customHeight="1" x14ac:dyDescent="0.25">
      <c r="B56" s="3" t="s">
        <v>54</v>
      </c>
      <c r="C56" t="s">
        <v>546</v>
      </c>
      <c r="D56" s="18" t="s">
        <v>56</v>
      </c>
      <c r="E56" s="14" t="s">
        <v>547</v>
      </c>
      <c r="F56" s="15" t="s">
        <v>548</v>
      </c>
      <c r="G56" s="15" t="s">
        <v>190</v>
      </c>
      <c r="H56" s="15" t="b">
        <v>1</v>
      </c>
      <c r="I56" s="15" t="s">
        <v>383</v>
      </c>
      <c r="J56" s="16" t="s">
        <v>384</v>
      </c>
      <c r="K56" s="15" t="s">
        <v>383</v>
      </c>
      <c r="L56" s="15" t="s">
        <v>549</v>
      </c>
      <c r="M56" s="15"/>
      <c r="N56" s="15">
        <f t="shared" si="0"/>
        <v>19</v>
      </c>
      <c r="O56" s="15">
        <v>48208</v>
      </c>
      <c r="P56" s="15" t="s">
        <v>550</v>
      </c>
      <c r="Q56" s="17" t="s">
        <v>501</v>
      </c>
      <c r="S56">
        <v>42.348889</v>
      </c>
      <c r="T56">
        <v>-83.093412000000001</v>
      </c>
      <c r="V56" t="s">
        <v>46</v>
      </c>
      <c r="W56">
        <v>2667291600</v>
      </c>
      <c r="AB56" t="s">
        <v>503</v>
      </c>
      <c r="AD56">
        <v>304409</v>
      </c>
      <c r="AG56" t="s">
        <v>548</v>
      </c>
      <c r="AH56" t="s">
        <v>551</v>
      </c>
      <c r="AI56" t="s">
        <v>63</v>
      </c>
      <c r="AL56" t="s">
        <v>548</v>
      </c>
      <c r="AM56" t="s">
        <v>548</v>
      </c>
      <c r="AQ56" t="s">
        <v>63</v>
      </c>
      <c r="AR56" t="s">
        <v>515</v>
      </c>
    </row>
    <row r="57" spans="2:44" ht="15" customHeight="1" x14ac:dyDescent="0.25">
      <c r="B57" s="3" t="s">
        <v>54</v>
      </c>
      <c r="C57" t="s">
        <v>552</v>
      </c>
      <c r="D57" s="18" t="s">
        <v>56</v>
      </c>
      <c r="E57" s="14" t="s">
        <v>553</v>
      </c>
      <c r="F57" s="15" t="s">
        <v>554</v>
      </c>
      <c r="G57" s="15" t="s">
        <v>190</v>
      </c>
      <c r="H57" s="15" t="b">
        <v>1</v>
      </c>
      <c r="I57" s="15" t="s">
        <v>383</v>
      </c>
      <c r="J57" s="16" t="s">
        <v>384</v>
      </c>
      <c r="K57" s="15" t="s">
        <v>383</v>
      </c>
      <c r="L57" s="15" t="s">
        <v>555</v>
      </c>
      <c r="M57" s="15"/>
      <c r="N57" s="15">
        <f t="shared" si="0"/>
        <v>19</v>
      </c>
      <c r="O57" s="15">
        <v>49512</v>
      </c>
      <c r="P57" s="15" t="s">
        <v>556</v>
      </c>
      <c r="Q57" s="17" t="s">
        <v>501</v>
      </c>
      <c r="S57">
        <v>42.870399475097699</v>
      </c>
      <c r="T57">
        <v>-85.548347473144503</v>
      </c>
      <c r="V57" t="s">
        <v>46</v>
      </c>
      <c r="W57">
        <v>7508494383</v>
      </c>
      <c r="AB57" t="s">
        <v>503</v>
      </c>
      <c r="AD57">
        <v>739191</v>
      </c>
      <c r="AG57" t="s">
        <v>554</v>
      </c>
      <c r="AH57" t="s">
        <v>557</v>
      </c>
      <c r="AI57" t="s">
        <v>558</v>
      </c>
      <c r="AL57" t="s">
        <v>554</v>
      </c>
      <c r="AM57" t="s">
        <v>554</v>
      </c>
      <c r="AQ57" t="s">
        <v>559</v>
      </c>
      <c r="AR57" t="s">
        <v>515</v>
      </c>
    </row>
    <row r="58" spans="2:44" ht="15" customHeight="1" x14ac:dyDescent="0.25">
      <c r="B58" s="3" t="s">
        <v>54</v>
      </c>
      <c r="C58" t="s">
        <v>560</v>
      </c>
      <c r="D58" s="18" t="s">
        <v>56</v>
      </c>
      <c r="E58" s="14" t="s">
        <v>561</v>
      </c>
      <c r="F58" s="15" t="s">
        <v>562</v>
      </c>
      <c r="G58" s="15" t="s">
        <v>190</v>
      </c>
      <c r="H58" s="15" t="b">
        <v>1</v>
      </c>
      <c r="I58" s="15" t="s">
        <v>383</v>
      </c>
      <c r="J58" s="16" t="s">
        <v>384</v>
      </c>
      <c r="K58" s="15" t="s">
        <v>383</v>
      </c>
      <c r="L58" s="15" t="s">
        <v>563</v>
      </c>
      <c r="M58" s="15"/>
      <c r="N58" s="15">
        <f t="shared" si="0"/>
        <v>16</v>
      </c>
      <c r="O58" s="15">
        <v>48917</v>
      </c>
      <c r="P58" s="15" t="s">
        <v>564</v>
      </c>
      <c r="Q58" s="17" t="s">
        <v>501</v>
      </c>
      <c r="S58">
        <v>42.694459632039099</v>
      </c>
      <c r="T58">
        <v>-84.641169011592893</v>
      </c>
      <c r="V58" t="s">
        <v>46</v>
      </c>
      <c r="W58">
        <v>3830045482</v>
      </c>
      <c r="AB58" t="s">
        <v>503</v>
      </c>
      <c r="AD58">
        <v>739195</v>
      </c>
      <c r="AG58" t="s">
        <v>562</v>
      </c>
      <c r="AH58" t="s">
        <v>565</v>
      </c>
      <c r="AI58" t="s">
        <v>566</v>
      </c>
      <c r="AL58" t="s">
        <v>562</v>
      </c>
      <c r="AM58" t="s">
        <v>562</v>
      </c>
      <c r="AQ58" t="s">
        <v>567</v>
      </c>
      <c r="AR58" t="s">
        <v>515</v>
      </c>
    </row>
    <row r="59" spans="2:44" ht="15" customHeight="1" x14ac:dyDescent="0.25">
      <c r="B59" s="3" t="s">
        <v>54</v>
      </c>
      <c r="C59" t="s">
        <v>568</v>
      </c>
      <c r="D59" s="18" t="s">
        <v>56</v>
      </c>
      <c r="E59" s="14" t="s">
        <v>569</v>
      </c>
      <c r="F59" s="15" t="s">
        <v>570</v>
      </c>
      <c r="G59" s="15" t="s">
        <v>190</v>
      </c>
      <c r="H59" s="15" t="b">
        <v>1</v>
      </c>
      <c r="I59" s="15" t="s">
        <v>383</v>
      </c>
      <c r="J59" s="16" t="s">
        <v>384</v>
      </c>
      <c r="K59" s="15" t="s">
        <v>383</v>
      </c>
      <c r="L59" s="15" t="s">
        <v>571</v>
      </c>
      <c r="M59" s="15"/>
      <c r="N59" s="15">
        <f t="shared" si="0"/>
        <v>21</v>
      </c>
      <c r="O59" s="15">
        <v>49441</v>
      </c>
      <c r="P59" s="15" t="s">
        <v>572</v>
      </c>
      <c r="Q59" s="17" t="s">
        <v>501</v>
      </c>
      <c r="S59">
        <v>43.145011067390399</v>
      </c>
      <c r="T59">
        <v>-86.220568343997002</v>
      </c>
      <c r="V59" t="s">
        <v>46</v>
      </c>
      <c r="W59">
        <v>5071163586</v>
      </c>
      <c r="AB59" t="s">
        <v>503</v>
      </c>
      <c r="AD59">
        <v>739169</v>
      </c>
      <c r="AG59" t="s">
        <v>570</v>
      </c>
      <c r="AH59" t="s">
        <v>573</v>
      </c>
      <c r="AI59" t="s">
        <v>574</v>
      </c>
      <c r="AL59" t="s">
        <v>570</v>
      </c>
      <c r="AM59" t="s">
        <v>570</v>
      </c>
      <c r="AQ59" t="s">
        <v>575</v>
      </c>
      <c r="AR59" t="s">
        <v>515</v>
      </c>
    </row>
    <row r="60" spans="2:44" ht="15" customHeight="1" x14ac:dyDescent="0.25">
      <c r="B60" s="3" t="s">
        <v>54</v>
      </c>
      <c r="C60" t="s">
        <v>576</v>
      </c>
      <c r="D60" s="29"/>
      <c r="E60" s="14" t="s">
        <v>577</v>
      </c>
      <c r="F60" s="15" t="s">
        <v>578</v>
      </c>
      <c r="G60" s="15" t="s">
        <v>190</v>
      </c>
      <c r="H60" s="15" t="b">
        <v>1</v>
      </c>
      <c r="I60" s="15" t="s">
        <v>383</v>
      </c>
      <c r="J60" s="16" t="s">
        <v>384</v>
      </c>
      <c r="K60" s="15" t="s">
        <v>383</v>
      </c>
      <c r="L60" s="26" t="s">
        <v>499</v>
      </c>
      <c r="M60" s="15"/>
      <c r="N60" s="15">
        <f t="shared" si="0"/>
        <v>19</v>
      </c>
      <c r="O60" s="15">
        <v>48165</v>
      </c>
      <c r="P60" s="15" t="s">
        <v>500</v>
      </c>
      <c r="Q60" s="17" t="s">
        <v>501</v>
      </c>
      <c r="S60">
        <v>42.518622999999998</v>
      </c>
      <c r="T60">
        <v>-83.607521000000006</v>
      </c>
      <c r="V60" t="s">
        <v>46</v>
      </c>
      <c r="W60">
        <v>1911939137</v>
      </c>
      <c r="AB60" t="s">
        <v>503</v>
      </c>
      <c r="AD60">
        <v>739172</v>
      </c>
      <c r="AG60" t="s">
        <v>578</v>
      </c>
      <c r="AH60" t="s">
        <v>579</v>
      </c>
      <c r="AI60" t="s">
        <v>580</v>
      </c>
      <c r="AL60" t="s">
        <v>578</v>
      </c>
      <c r="AM60" t="s">
        <v>578</v>
      </c>
      <c r="AQ60" t="s">
        <v>581</v>
      </c>
      <c r="AR60" t="s">
        <v>515</v>
      </c>
    </row>
    <row r="61" spans="2:44" ht="15" customHeight="1" x14ac:dyDescent="0.25">
      <c r="B61" s="3" t="s">
        <v>54</v>
      </c>
      <c r="C61" t="s">
        <v>582</v>
      </c>
      <c r="D61" s="18" t="s">
        <v>56</v>
      </c>
      <c r="E61" s="14" t="s">
        <v>583</v>
      </c>
      <c r="F61" s="15" t="s">
        <v>584</v>
      </c>
      <c r="G61" s="15" t="s">
        <v>190</v>
      </c>
      <c r="H61" s="15" t="b">
        <v>1</v>
      </c>
      <c r="I61" s="15" t="s">
        <v>383</v>
      </c>
      <c r="J61" s="16" t="s">
        <v>384</v>
      </c>
      <c r="K61" s="15" t="s">
        <v>383</v>
      </c>
      <c r="L61" s="15" t="s">
        <v>585</v>
      </c>
      <c r="M61" s="15"/>
      <c r="N61" s="15">
        <f t="shared" si="0"/>
        <v>18</v>
      </c>
      <c r="O61" s="15">
        <v>61350</v>
      </c>
      <c r="P61" s="15" t="s">
        <v>586</v>
      </c>
      <c r="Q61" s="17" t="s">
        <v>521</v>
      </c>
      <c r="S61">
        <v>41.378509999999999</v>
      </c>
      <c r="T61">
        <v>-88.826989999999995</v>
      </c>
      <c r="V61" t="s">
        <v>46</v>
      </c>
      <c r="W61">
        <v>1051146378</v>
      </c>
      <c r="AB61" t="s">
        <v>503</v>
      </c>
      <c r="AD61">
        <v>1220562</v>
      </c>
      <c r="AG61" t="s">
        <v>584</v>
      </c>
      <c r="AH61" t="s">
        <v>587</v>
      </c>
      <c r="AL61" t="s">
        <v>584</v>
      </c>
      <c r="AM61" t="s">
        <v>584</v>
      </c>
      <c r="AQ61" t="s">
        <v>588</v>
      </c>
      <c r="AR61" t="s">
        <v>515</v>
      </c>
    </row>
    <row r="62" spans="2:44" ht="15" customHeight="1" x14ac:dyDescent="0.25">
      <c r="B62" s="3" t="s">
        <v>54</v>
      </c>
      <c r="C62" t="s">
        <v>589</v>
      </c>
      <c r="D62" s="18" t="s">
        <v>56</v>
      </c>
      <c r="E62" s="14" t="s">
        <v>590</v>
      </c>
      <c r="F62" s="15" t="s">
        <v>591</v>
      </c>
      <c r="G62" s="15" t="s">
        <v>190</v>
      </c>
      <c r="H62" s="15" t="b">
        <v>1</v>
      </c>
      <c r="I62" s="15" t="s">
        <v>383</v>
      </c>
      <c r="J62" s="16" t="s">
        <v>384</v>
      </c>
      <c r="K62" s="15" t="s">
        <v>383</v>
      </c>
      <c r="L62" s="15" t="s">
        <v>592</v>
      </c>
      <c r="M62" s="15"/>
      <c r="N62" s="15">
        <f t="shared" si="0"/>
        <v>17</v>
      </c>
      <c r="O62" s="15">
        <v>60468</v>
      </c>
      <c r="P62" s="15" t="s">
        <v>593</v>
      </c>
      <c r="Q62" s="17" t="s">
        <v>521</v>
      </c>
      <c r="S62">
        <v>41.332439999999998</v>
      </c>
      <c r="T62">
        <v>-87.79</v>
      </c>
      <c r="V62" t="s">
        <v>46</v>
      </c>
      <c r="W62">
        <v>2216742042</v>
      </c>
      <c r="AB62" t="s">
        <v>503</v>
      </c>
      <c r="AD62">
        <v>1166036</v>
      </c>
      <c r="AG62" t="s">
        <v>591</v>
      </c>
      <c r="AH62" t="s">
        <v>594</v>
      </c>
      <c r="AL62" t="s">
        <v>591</v>
      </c>
      <c r="AM62" t="s">
        <v>591</v>
      </c>
      <c r="AQ62" t="s">
        <v>595</v>
      </c>
      <c r="AR62" t="s">
        <v>515</v>
      </c>
    </row>
    <row r="63" spans="2:44" ht="15" customHeight="1" x14ac:dyDescent="0.25">
      <c r="B63" s="3" t="s">
        <v>54</v>
      </c>
      <c r="C63" t="s">
        <v>596</v>
      </c>
      <c r="D63" s="18" t="s">
        <v>56</v>
      </c>
      <c r="E63" s="14" t="s">
        <v>597</v>
      </c>
      <c r="F63" s="15" t="s">
        <v>598</v>
      </c>
      <c r="G63" s="15" t="s">
        <v>190</v>
      </c>
      <c r="H63" s="15" t="b">
        <v>1</v>
      </c>
      <c r="I63" s="15" t="s">
        <v>383</v>
      </c>
      <c r="J63" s="16" t="s">
        <v>384</v>
      </c>
      <c r="K63" s="15" t="s">
        <v>383</v>
      </c>
      <c r="L63" s="15" t="s">
        <v>599</v>
      </c>
      <c r="M63" s="15"/>
      <c r="N63" s="15">
        <f t="shared" si="0"/>
        <v>16</v>
      </c>
      <c r="O63" s="15">
        <v>48174</v>
      </c>
      <c r="P63" s="15" t="s">
        <v>600</v>
      </c>
      <c r="Q63" s="17" t="s">
        <v>501</v>
      </c>
      <c r="S63">
        <v>42.245590209960902</v>
      </c>
      <c r="T63">
        <v>-83.320327758789105</v>
      </c>
      <c r="V63" t="s">
        <v>46</v>
      </c>
      <c r="W63">
        <v>6131957275</v>
      </c>
      <c r="AB63" t="s">
        <v>503</v>
      </c>
      <c r="AD63">
        <v>739174</v>
      </c>
      <c r="AG63" t="s">
        <v>598</v>
      </c>
      <c r="AH63" t="s">
        <v>601</v>
      </c>
      <c r="AI63" t="s">
        <v>602</v>
      </c>
      <c r="AL63" t="s">
        <v>598</v>
      </c>
      <c r="AM63" t="s">
        <v>598</v>
      </c>
      <c r="AQ63" t="s">
        <v>603</v>
      </c>
      <c r="AR63" t="s">
        <v>515</v>
      </c>
    </row>
    <row r="64" spans="2:44" ht="15" customHeight="1" x14ac:dyDescent="0.25">
      <c r="B64" s="3" t="s">
        <v>54</v>
      </c>
      <c r="C64" t="s">
        <v>604</v>
      </c>
      <c r="D64" s="18" t="s">
        <v>56</v>
      </c>
      <c r="E64" s="14" t="s">
        <v>605</v>
      </c>
      <c r="F64" s="15" t="s">
        <v>606</v>
      </c>
      <c r="G64" s="15" t="s">
        <v>190</v>
      </c>
      <c r="H64" s="15" t="b">
        <v>1</v>
      </c>
      <c r="I64" s="15" t="s">
        <v>383</v>
      </c>
      <c r="J64" s="16" t="s">
        <v>384</v>
      </c>
      <c r="K64" s="15" t="s">
        <v>383</v>
      </c>
      <c r="L64" s="15" t="s">
        <v>607</v>
      </c>
      <c r="M64" s="15"/>
      <c r="N64" s="15">
        <f t="shared" si="0"/>
        <v>20</v>
      </c>
      <c r="O64" s="15">
        <v>48604</v>
      </c>
      <c r="P64" s="15" t="s">
        <v>608</v>
      </c>
      <c r="Q64" s="17" t="s">
        <v>501</v>
      </c>
      <c r="S64">
        <v>43.486328125</v>
      </c>
      <c r="T64">
        <v>-83.948165893554702</v>
      </c>
      <c r="V64" t="s">
        <v>46</v>
      </c>
      <c r="W64">
        <v>3442742499</v>
      </c>
      <c r="AB64" t="s">
        <v>503</v>
      </c>
      <c r="AD64">
        <v>739177</v>
      </c>
      <c r="AG64" t="s">
        <v>606</v>
      </c>
      <c r="AH64" t="s">
        <v>609</v>
      </c>
      <c r="AI64" t="s">
        <v>610</v>
      </c>
      <c r="AL64" t="s">
        <v>606</v>
      </c>
      <c r="AM64" t="s">
        <v>606</v>
      </c>
      <c r="AQ64" t="s">
        <v>611</v>
      </c>
      <c r="AR64" t="s">
        <v>515</v>
      </c>
    </row>
    <row r="65" spans="2:44" ht="15" customHeight="1" x14ac:dyDescent="0.25">
      <c r="B65" s="3" t="s">
        <v>54</v>
      </c>
      <c r="C65" t="s">
        <v>612</v>
      </c>
      <c r="D65" s="18" t="s">
        <v>56</v>
      </c>
      <c r="E65" s="14" t="s">
        <v>613</v>
      </c>
      <c r="F65" s="15" t="s">
        <v>614</v>
      </c>
      <c r="G65" s="15" t="s">
        <v>190</v>
      </c>
      <c r="H65" s="15" t="b">
        <v>1</v>
      </c>
      <c r="I65" s="15" t="s">
        <v>383</v>
      </c>
      <c r="J65" s="16" t="s">
        <v>384</v>
      </c>
      <c r="K65" s="15" t="s">
        <v>383</v>
      </c>
      <c r="L65" s="15" t="s">
        <v>615</v>
      </c>
      <c r="M65" s="15"/>
      <c r="N65" s="15">
        <f t="shared" si="0"/>
        <v>23</v>
      </c>
      <c r="O65" s="15">
        <v>60081</v>
      </c>
      <c r="P65" s="15" t="s">
        <v>616</v>
      </c>
      <c r="Q65" s="17" t="s">
        <v>521</v>
      </c>
      <c r="S65">
        <v>42.438549999999999</v>
      </c>
      <c r="T65">
        <v>-88.245630000000006</v>
      </c>
      <c r="V65" t="s">
        <v>46</v>
      </c>
      <c r="W65">
        <v>1051146378</v>
      </c>
      <c r="AB65" t="s">
        <v>503</v>
      </c>
      <c r="AD65">
        <v>1220563</v>
      </c>
      <c r="AG65" t="s">
        <v>614</v>
      </c>
      <c r="AH65" t="s">
        <v>617</v>
      </c>
      <c r="AI65" t="s">
        <v>618</v>
      </c>
      <c r="AL65" t="s">
        <v>614</v>
      </c>
      <c r="AM65" t="s">
        <v>614</v>
      </c>
      <c r="AQ65" t="s">
        <v>619</v>
      </c>
      <c r="AR65" t="s">
        <v>515</v>
      </c>
    </row>
    <row r="66" spans="2:44" ht="15" customHeight="1" x14ac:dyDescent="0.25">
      <c r="B66" s="3" t="s">
        <v>54</v>
      </c>
      <c r="C66" t="s">
        <v>620</v>
      </c>
      <c r="D66" s="18" t="s">
        <v>56</v>
      </c>
      <c r="E66" s="14" t="s">
        <v>621</v>
      </c>
      <c r="F66" s="15" t="s">
        <v>622</v>
      </c>
      <c r="G66" s="15" t="s">
        <v>190</v>
      </c>
      <c r="H66" s="15" t="b">
        <v>1</v>
      </c>
      <c r="I66" s="15" t="s">
        <v>383</v>
      </c>
      <c r="J66" s="16" t="s">
        <v>384</v>
      </c>
      <c r="K66" s="15" t="s">
        <v>383</v>
      </c>
      <c r="L66" s="15" t="s">
        <v>623</v>
      </c>
      <c r="M66" s="15"/>
      <c r="N66" s="15">
        <f t="shared" si="0"/>
        <v>22</v>
      </c>
      <c r="O66" s="15">
        <v>48312</v>
      </c>
      <c r="P66" s="15" t="s">
        <v>624</v>
      </c>
      <c r="Q66" s="17" t="s">
        <v>501</v>
      </c>
      <c r="S66">
        <v>42.550387999999998</v>
      </c>
      <c r="T66">
        <v>-83.032432999999997</v>
      </c>
      <c r="V66" t="s">
        <v>46</v>
      </c>
      <c r="W66">
        <v>3841891161</v>
      </c>
      <c r="AB66" t="s">
        <v>503</v>
      </c>
      <c r="AD66">
        <v>739173</v>
      </c>
      <c r="AG66" t="s">
        <v>622</v>
      </c>
      <c r="AH66" t="s">
        <v>625</v>
      </c>
      <c r="AI66" t="s">
        <v>626</v>
      </c>
      <c r="AL66" t="s">
        <v>622</v>
      </c>
      <c r="AM66" t="s">
        <v>622</v>
      </c>
      <c r="AQ66" t="s">
        <v>627</v>
      </c>
      <c r="AR66" t="s">
        <v>515</v>
      </c>
    </row>
    <row r="67" spans="2:44" ht="15" customHeight="1" x14ac:dyDescent="0.25">
      <c r="B67" s="3" t="s">
        <v>54</v>
      </c>
      <c r="C67" t="s">
        <v>628</v>
      </c>
      <c r="D67" s="18" t="s">
        <v>56</v>
      </c>
      <c r="E67" s="14" t="s">
        <v>629</v>
      </c>
      <c r="F67" s="15" t="s">
        <v>630</v>
      </c>
      <c r="G67" s="15" t="s">
        <v>190</v>
      </c>
      <c r="H67" s="15" t="b">
        <v>1</v>
      </c>
      <c r="I67" s="15" t="s">
        <v>383</v>
      </c>
      <c r="J67" s="16" t="s">
        <v>384</v>
      </c>
      <c r="K67" s="15" t="s">
        <v>383</v>
      </c>
      <c r="L67" s="15" t="s">
        <v>631</v>
      </c>
      <c r="M67" s="15"/>
      <c r="N67" s="15">
        <f t="shared" si="0"/>
        <v>17</v>
      </c>
      <c r="O67" s="15">
        <v>49685</v>
      </c>
      <c r="P67" s="15" t="s">
        <v>632</v>
      </c>
      <c r="Q67" s="17" t="s">
        <v>501</v>
      </c>
      <c r="S67">
        <v>44.671204000000003</v>
      </c>
      <c r="T67">
        <v>-85.668068000000005</v>
      </c>
      <c r="V67" t="s">
        <v>46</v>
      </c>
      <c r="W67">
        <v>5124892662</v>
      </c>
      <c r="AB67" t="s">
        <v>503</v>
      </c>
      <c r="AD67">
        <v>850125</v>
      </c>
      <c r="AG67" t="s">
        <v>630</v>
      </c>
      <c r="AH67" t="s">
        <v>633</v>
      </c>
      <c r="AI67" t="s">
        <v>634</v>
      </c>
      <c r="AL67" t="s">
        <v>630</v>
      </c>
      <c r="AM67" t="s">
        <v>630</v>
      </c>
      <c r="AQ67" t="s">
        <v>635</v>
      </c>
      <c r="AR67" t="s">
        <v>515</v>
      </c>
    </row>
    <row r="68" spans="2:44" ht="15" customHeight="1" x14ac:dyDescent="0.25">
      <c r="B68" s="3" t="s">
        <v>54</v>
      </c>
      <c r="C68" t="s">
        <v>636</v>
      </c>
      <c r="D68" s="18" t="s">
        <v>56</v>
      </c>
      <c r="E68" s="14" t="s">
        <v>637</v>
      </c>
      <c r="F68" s="15" t="s">
        <v>638</v>
      </c>
      <c r="G68" s="15" t="s">
        <v>190</v>
      </c>
      <c r="H68" s="15" t="b">
        <v>1</v>
      </c>
      <c r="I68" s="15" t="s">
        <v>383</v>
      </c>
      <c r="J68" s="16" t="s">
        <v>384</v>
      </c>
      <c r="K68" s="15" t="s">
        <v>383</v>
      </c>
      <c r="L68" s="15" t="s">
        <v>639</v>
      </c>
      <c r="M68" s="15"/>
      <c r="N68" s="15">
        <f t="shared" ref="N68:N131" si="1">LEN(L68)</f>
        <v>17</v>
      </c>
      <c r="O68" s="15">
        <v>49464</v>
      </c>
      <c r="P68" s="15" t="s">
        <v>640</v>
      </c>
      <c r="Q68" s="17" t="s">
        <v>501</v>
      </c>
      <c r="S68">
        <v>42.827556999999999</v>
      </c>
      <c r="T68">
        <v>-86.015251000000006</v>
      </c>
      <c r="V68" t="s">
        <v>46</v>
      </c>
      <c r="W68">
        <v>7549098642</v>
      </c>
      <c r="AB68" t="s">
        <v>503</v>
      </c>
      <c r="AD68">
        <v>739170</v>
      </c>
      <c r="AG68" t="s">
        <v>638</v>
      </c>
      <c r="AH68" t="s">
        <v>641</v>
      </c>
      <c r="AI68" t="s">
        <v>642</v>
      </c>
      <c r="AL68" t="s">
        <v>638</v>
      </c>
      <c r="AM68" t="s">
        <v>638</v>
      </c>
      <c r="AQ68" t="s">
        <v>643</v>
      </c>
      <c r="AR68" t="s">
        <v>515</v>
      </c>
    </row>
    <row r="69" spans="2:44" ht="15" customHeight="1" x14ac:dyDescent="0.25">
      <c r="B69" s="3" t="s">
        <v>37</v>
      </c>
      <c r="D69" s="13"/>
      <c r="E69" s="14" t="s">
        <v>644</v>
      </c>
      <c r="F69" s="15" t="s">
        <v>645</v>
      </c>
      <c r="G69" s="15" t="s">
        <v>100</v>
      </c>
      <c r="H69" s="15" t="b">
        <v>1</v>
      </c>
      <c r="I69" s="15" t="s">
        <v>646</v>
      </c>
      <c r="J69" s="16" t="s">
        <v>647</v>
      </c>
      <c r="K69" s="15" t="s">
        <v>646</v>
      </c>
      <c r="L69" s="15" t="s">
        <v>648</v>
      </c>
      <c r="M69" s="15"/>
      <c r="N69" s="15">
        <f t="shared" si="1"/>
        <v>18</v>
      </c>
      <c r="O69" s="15">
        <v>4400</v>
      </c>
      <c r="P69" s="15" t="s">
        <v>649</v>
      </c>
      <c r="Q69" s="17"/>
      <c r="S69">
        <v>-24.817591</v>
      </c>
      <c r="T69">
        <v>-65.425135999999995</v>
      </c>
      <c r="V69" t="s">
        <v>46</v>
      </c>
      <c r="W69">
        <v>9343749423</v>
      </c>
      <c r="X69" t="s">
        <v>650</v>
      </c>
      <c r="AB69" t="s">
        <v>401</v>
      </c>
      <c r="AC69" t="s">
        <v>651</v>
      </c>
      <c r="AD69">
        <v>775958</v>
      </c>
      <c r="AG69" t="s">
        <v>645</v>
      </c>
      <c r="AH69" t="s">
        <v>652</v>
      </c>
      <c r="AL69" t="s">
        <v>645</v>
      </c>
      <c r="AM69" t="s">
        <v>645</v>
      </c>
      <c r="AQ69" t="s">
        <v>653</v>
      </c>
    </row>
    <row r="70" spans="2:44" ht="15" customHeight="1" x14ac:dyDescent="0.25">
      <c r="B70" s="3" t="s">
        <v>54</v>
      </c>
      <c r="C70" t="s">
        <v>654</v>
      </c>
      <c r="D70" s="18" t="s">
        <v>56</v>
      </c>
      <c r="E70" s="14" t="s">
        <v>655</v>
      </c>
      <c r="F70" s="15" t="s">
        <v>656</v>
      </c>
      <c r="G70" s="15" t="s">
        <v>190</v>
      </c>
      <c r="H70" s="15" t="b">
        <v>0</v>
      </c>
      <c r="I70" s="15" t="s">
        <v>657</v>
      </c>
      <c r="J70" s="16" t="s">
        <v>658</v>
      </c>
      <c r="K70" s="15" t="s">
        <v>657</v>
      </c>
      <c r="L70" s="15" t="s">
        <v>659</v>
      </c>
      <c r="M70" s="15"/>
      <c r="N70" s="21">
        <f t="shared" si="1"/>
        <v>52</v>
      </c>
      <c r="O70" s="15">
        <v>5300</v>
      </c>
      <c r="P70" s="15" t="s">
        <v>660</v>
      </c>
      <c r="Q70" s="17"/>
      <c r="V70" t="s">
        <v>46</v>
      </c>
      <c r="W70">
        <v>4255840564</v>
      </c>
      <c r="X70" t="s">
        <v>661</v>
      </c>
      <c r="AB70" t="s">
        <v>662</v>
      </c>
      <c r="AG70" t="s">
        <v>656</v>
      </c>
      <c r="AH70" t="s">
        <v>663</v>
      </c>
      <c r="AL70" t="s">
        <v>656</v>
      </c>
      <c r="AM70" t="s">
        <v>656</v>
      </c>
      <c r="AQ70" t="s">
        <v>664</v>
      </c>
    </row>
    <row r="71" spans="2:44" ht="15" customHeight="1" x14ac:dyDescent="0.25">
      <c r="B71" s="3" t="s">
        <v>37</v>
      </c>
      <c r="D71" s="13"/>
      <c r="E71" s="14" t="s">
        <v>665</v>
      </c>
      <c r="F71" s="15" t="s">
        <v>666</v>
      </c>
      <c r="G71" s="15" t="s">
        <v>190</v>
      </c>
      <c r="H71" s="15" t="b">
        <v>0</v>
      </c>
      <c r="I71" s="15" t="s">
        <v>383</v>
      </c>
      <c r="J71" s="16" t="s">
        <v>384</v>
      </c>
      <c r="K71" s="15" t="s">
        <v>383</v>
      </c>
      <c r="L71" s="15" t="s">
        <v>667</v>
      </c>
      <c r="M71" s="15"/>
      <c r="N71" s="15">
        <f t="shared" si="1"/>
        <v>30</v>
      </c>
      <c r="O71" s="15">
        <v>30677</v>
      </c>
      <c r="P71" s="15" t="s">
        <v>668</v>
      </c>
      <c r="Q71" s="17" t="s">
        <v>669</v>
      </c>
      <c r="V71" t="s">
        <v>46</v>
      </c>
      <c r="W71">
        <v>4513026450</v>
      </c>
      <c r="AB71" t="s">
        <v>670</v>
      </c>
      <c r="AG71" t="s">
        <v>666</v>
      </c>
      <c r="AH71" t="s">
        <v>671</v>
      </c>
      <c r="AL71" t="s">
        <v>666</v>
      </c>
      <c r="AM71" t="s">
        <v>666</v>
      </c>
      <c r="AQ71" t="s">
        <v>672</v>
      </c>
    </row>
    <row r="72" spans="2:44" ht="15" customHeight="1" x14ac:dyDescent="0.25">
      <c r="B72" s="3" t="s">
        <v>37</v>
      </c>
      <c r="D72" s="13"/>
      <c r="E72" s="14" t="s">
        <v>673</v>
      </c>
      <c r="F72" s="15" t="s">
        <v>674</v>
      </c>
      <c r="G72" s="15" t="s">
        <v>190</v>
      </c>
      <c r="H72" s="15" t="b">
        <v>1</v>
      </c>
      <c r="I72" s="15" t="s">
        <v>675</v>
      </c>
      <c r="J72" s="16" t="s">
        <v>676</v>
      </c>
      <c r="K72" s="15" t="s">
        <v>675</v>
      </c>
      <c r="L72" s="15" t="s">
        <v>677</v>
      </c>
      <c r="M72" s="15"/>
      <c r="N72" s="21">
        <f t="shared" si="1"/>
        <v>49</v>
      </c>
      <c r="O72" s="15" t="s">
        <v>678</v>
      </c>
      <c r="P72" s="15" t="s">
        <v>679</v>
      </c>
      <c r="Q72" s="17"/>
      <c r="S72">
        <v>16.780150913246199</v>
      </c>
      <c r="T72">
        <v>96.152862305068297</v>
      </c>
      <c r="V72" t="s">
        <v>46</v>
      </c>
      <c r="W72">
        <v>5862866739</v>
      </c>
      <c r="X72" t="s">
        <v>680</v>
      </c>
      <c r="Y72" t="s">
        <v>681</v>
      </c>
      <c r="AB72" t="s">
        <v>66</v>
      </c>
      <c r="AC72" t="s">
        <v>682</v>
      </c>
      <c r="AD72">
        <v>406870</v>
      </c>
      <c r="AG72" t="s">
        <v>674</v>
      </c>
      <c r="AH72" t="s">
        <v>683</v>
      </c>
      <c r="AI72" t="s">
        <v>684</v>
      </c>
      <c r="AK72" t="s">
        <v>685</v>
      </c>
      <c r="AL72" t="s">
        <v>674</v>
      </c>
      <c r="AM72" t="s">
        <v>674</v>
      </c>
      <c r="AQ72" t="s">
        <v>686</v>
      </c>
      <c r="AR72" t="s">
        <v>687</v>
      </c>
    </row>
    <row r="73" spans="2:44" ht="15" customHeight="1" x14ac:dyDescent="0.25">
      <c r="B73" s="3" t="s">
        <v>37</v>
      </c>
      <c r="D73" s="13"/>
      <c r="E73" s="14" t="s">
        <v>688</v>
      </c>
      <c r="F73" s="15" t="s">
        <v>689</v>
      </c>
      <c r="G73" s="15" t="s">
        <v>190</v>
      </c>
      <c r="H73" s="15" t="b">
        <v>0</v>
      </c>
      <c r="I73" s="15" t="s">
        <v>690</v>
      </c>
      <c r="J73" s="16" t="s">
        <v>691</v>
      </c>
      <c r="K73" s="15" t="s">
        <v>690</v>
      </c>
      <c r="L73" s="15" t="s">
        <v>692</v>
      </c>
      <c r="M73" s="15"/>
      <c r="N73" s="15">
        <f t="shared" si="1"/>
        <v>34</v>
      </c>
      <c r="O73" s="15" t="s">
        <v>693</v>
      </c>
      <c r="P73" s="15" t="s">
        <v>694</v>
      </c>
      <c r="Q73" s="17"/>
      <c r="V73" t="s">
        <v>46</v>
      </c>
      <c r="W73">
        <v>3358748684</v>
      </c>
      <c r="AB73" t="s">
        <v>695</v>
      </c>
      <c r="AG73" t="s">
        <v>689</v>
      </c>
      <c r="AH73" t="s">
        <v>696</v>
      </c>
      <c r="AK73" t="s">
        <v>697</v>
      </c>
      <c r="AL73" t="s">
        <v>689</v>
      </c>
      <c r="AM73" t="s">
        <v>689</v>
      </c>
      <c r="AQ73" t="s">
        <v>698</v>
      </c>
    </row>
    <row r="74" spans="2:44" ht="15" customHeight="1" x14ac:dyDescent="0.25">
      <c r="B74" s="3" t="s">
        <v>155</v>
      </c>
      <c r="C74" t="s">
        <v>156</v>
      </c>
      <c r="D74" s="23"/>
      <c r="E74" s="14" t="s">
        <v>699</v>
      </c>
      <c r="F74" s="15" t="s">
        <v>700</v>
      </c>
      <c r="G74" s="15" t="s">
        <v>167</v>
      </c>
      <c r="H74" s="15"/>
      <c r="I74" s="15" t="s">
        <v>701</v>
      </c>
      <c r="J74" s="16" t="s">
        <v>700</v>
      </c>
      <c r="K74" s="15" t="s">
        <v>701</v>
      </c>
      <c r="L74" s="15"/>
      <c r="M74" s="15"/>
      <c r="N74" s="15">
        <f t="shared" si="1"/>
        <v>0</v>
      </c>
      <c r="O74" s="15" t="s">
        <v>63</v>
      </c>
      <c r="P74" s="15" t="s">
        <v>63</v>
      </c>
      <c r="Q74" s="17"/>
      <c r="V74" t="s">
        <v>46</v>
      </c>
      <c r="W74">
        <v>9582261416</v>
      </c>
      <c r="X74" t="s">
        <v>101</v>
      </c>
      <c r="AB74" t="s">
        <v>66</v>
      </c>
      <c r="AG74" t="s">
        <v>700</v>
      </c>
      <c r="AH74" t="s">
        <v>702</v>
      </c>
      <c r="AL74" t="s">
        <v>700</v>
      </c>
      <c r="AM74" t="s">
        <v>700</v>
      </c>
      <c r="AQ74" t="s">
        <v>63</v>
      </c>
    </row>
    <row r="75" spans="2:44" ht="15" customHeight="1" x14ac:dyDescent="0.25">
      <c r="B75" s="3" t="s">
        <v>155</v>
      </c>
      <c r="C75" t="s">
        <v>164</v>
      </c>
      <c r="D75" s="23"/>
      <c r="E75" s="14" t="s">
        <v>703</v>
      </c>
      <c r="F75" s="15" t="s">
        <v>704</v>
      </c>
      <c r="G75" s="15" t="s">
        <v>167</v>
      </c>
      <c r="H75" s="15"/>
      <c r="I75" s="15" t="s">
        <v>182</v>
      </c>
      <c r="J75" s="16" t="s">
        <v>183</v>
      </c>
      <c r="K75" s="15" t="s">
        <v>182</v>
      </c>
      <c r="L75" s="26" t="s">
        <v>705</v>
      </c>
      <c r="M75" s="15"/>
      <c r="N75" s="15">
        <f t="shared" si="1"/>
        <v>18</v>
      </c>
      <c r="O75" s="15">
        <v>629111</v>
      </c>
      <c r="P75" s="15" t="s">
        <v>183</v>
      </c>
      <c r="Q75" s="17"/>
      <c r="S75">
        <v>111</v>
      </c>
      <c r="T75">
        <v>111</v>
      </c>
      <c r="V75" t="s">
        <v>46</v>
      </c>
      <c r="W75">
        <v>8755879129</v>
      </c>
      <c r="X75" t="s">
        <v>706</v>
      </c>
      <c r="AB75" t="s">
        <v>503</v>
      </c>
      <c r="AG75" t="s">
        <v>704</v>
      </c>
      <c r="AH75" t="s">
        <v>707</v>
      </c>
      <c r="AI75" t="s">
        <v>708</v>
      </c>
      <c r="AL75" t="s">
        <v>704</v>
      </c>
      <c r="AM75" t="s">
        <v>704</v>
      </c>
      <c r="AQ75" t="s">
        <v>709</v>
      </c>
    </row>
    <row r="76" spans="2:44" ht="15" customHeight="1" x14ac:dyDescent="0.25">
      <c r="B76" s="3" t="s">
        <v>710</v>
      </c>
      <c r="C76" t="s">
        <v>711</v>
      </c>
      <c r="D76" s="23"/>
      <c r="E76" s="14" t="s">
        <v>712</v>
      </c>
      <c r="F76" s="15" t="s">
        <v>713</v>
      </c>
      <c r="G76" s="15" t="s">
        <v>100</v>
      </c>
      <c r="H76" s="15" t="b">
        <v>0</v>
      </c>
      <c r="I76" s="15" t="s">
        <v>182</v>
      </c>
      <c r="J76" s="16" t="s">
        <v>183</v>
      </c>
      <c r="K76" s="15" t="s">
        <v>182</v>
      </c>
      <c r="L76" s="26">
        <v>639111</v>
      </c>
      <c r="M76" s="15"/>
      <c r="N76" s="15">
        <f t="shared" si="1"/>
        <v>6</v>
      </c>
      <c r="O76" s="15">
        <v>639111</v>
      </c>
      <c r="P76" s="15" t="s">
        <v>183</v>
      </c>
      <c r="Q76" s="17"/>
      <c r="V76" t="s">
        <v>46</v>
      </c>
      <c r="W76">
        <v>9598191693</v>
      </c>
      <c r="AB76" t="s">
        <v>389</v>
      </c>
      <c r="AG76" t="s">
        <v>713</v>
      </c>
      <c r="AH76" t="s">
        <v>714</v>
      </c>
      <c r="AL76" t="s">
        <v>713</v>
      </c>
      <c r="AM76" t="s">
        <v>713</v>
      </c>
      <c r="AQ76" t="s">
        <v>715</v>
      </c>
    </row>
    <row r="77" spans="2:44" ht="15" customHeight="1" x14ac:dyDescent="0.25">
      <c r="B77" s="3" t="s">
        <v>710</v>
      </c>
      <c r="C77" t="s">
        <v>711</v>
      </c>
      <c r="D77" s="23"/>
      <c r="E77" s="14" t="s">
        <v>716</v>
      </c>
      <c r="F77" s="15" t="s">
        <v>717</v>
      </c>
      <c r="G77" s="15" t="s">
        <v>100</v>
      </c>
      <c r="H77" s="15" t="b">
        <v>0</v>
      </c>
      <c r="I77" s="15" t="s">
        <v>182</v>
      </c>
      <c r="J77" s="16" t="s">
        <v>183</v>
      </c>
      <c r="K77" s="15" t="s">
        <v>182</v>
      </c>
      <c r="L77" s="26">
        <v>639111</v>
      </c>
      <c r="M77" s="15"/>
      <c r="N77" s="15">
        <f t="shared" si="1"/>
        <v>6</v>
      </c>
      <c r="O77" s="15">
        <v>639111</v>
      </c>
      <c r="P77" s="15" t="s">
        <v>183</v>
      </c>
      <c r="Q77" s="17"/>
      <c r="V77" t="s">
        <v>46</v>
      </c>
      <c r="W77">
        <v>5804120917</v>
      </c>
      <c r="AB77" t="s">
        <v>389</v>
      </c>
      <c r="AG77" t="s">
        <v>717</v>
      </c>
      <c r="AH77" t="s">
        <v>718</v>
      </c>
      <c r="AL77" t="s">
        <v>717</v>
      </c>
      <c r="AM77" t="s">
        <v>717</v>
      </c>
      <c r="AQ77" t="s">
        <v>715</v>
      </c>
    </row>
    <row r="78" spans="2:44" ht="15" customHeight="1" x14ac:dyDescent="0.25">
      <c r="B78" s="3" t="s">
        <v>178</v>
      </c>
      <c r="C78" t="s">
        <v>179</v>
      </c>
      <c r="D78" s="24"/>
      <c r="E78" s="14" t="s">
        <v>719</v>
      </c>
      <c r="F78" s="15" t="s">
        <v>720</v>
      </c>
      <c r="G78" s="15" t="s">
        <v>721</v>
      </c>
      <c r="H78" s="15" t="b">
        <v>0</v>
      </c>
      <c r="I78" s="15" t="s">
        <v>722</v>
      </c>
      <c r="J78" s="16" t="s">
        <v>723</v>
      </c>
      <c r="K78" s="15" t="s">
        <v>722</v>
      </c>
      <c r="L78" s="15" t="s">
        <v>724</v>
      </c>
      <c r="M78" s="15"/>
      <c r="N78" s="15">
        <f t="shared" si="1"/>
        <v>6</v>
      </c>
      <c r="O78" s="15" t="s">
        <v>725</v>
      </c>
      <c r="P78" s="15" t="s">
        <v>726</v>
      </c>
      <c r="Q78" s="17"/>
      <c r="V78" t="s">
        <v>46</v>
      </c>
      <c r="W78">
        <v>9796391848</v>
      </c>
      <c r="AB78" t="s">
        <v>727</v>
      </c>
      <c r="AC78" t="s">
        <v>728</v>
      </c>
      <c r="AD78">
        <v>363483</v>
      </c>
      <c r="AG78" t="s">
        <v>720</v>
      </c>
      <c r="AH78" t="s">
        <v>729</v>
      </c>
      <c r="AL78" t="s">
        <v>720</v>
      </c>
      <c r="AM78" t="s">
        <v>720</v>
      </c>
      <c r="AQ78" t="s">
        <v>63</v>
      </c>
    </row>
    <row r="79" spans="2:44" ht="15" customHeight="1" x14ac:dyDescent="0.25">
      <c r="B79" s="3" t="s">
        <v>37</v>
      </c>
      <c r="D79" s="13"/>
      <c r="E79" s="14" t="s">
        <v>730</v>
      </c>
      <c r="F79" s="15" t="s">
        <v>731</v>
      </c>
      <c r="G79" s="15" t="s">
        <v>100</v>
      </c>
      <c r="H79" s="15"/>
      <c r="I79" s="15" t="s">
        <v>732</v>
      </c>
      <c r="J79" s="16" t="s">
        <v>733</v>
      </c>
      <c r="K79" s="15" t="s">
        <v>732</v>
      </c>
      <c r="L79" s="15" t="s">
        <v>734</v>
      </c>
      <c r="M79" s="15"/>
      <c r="N79" s="15">
        <f t="shared" si="1"/>
        <v>33</v>
      </c>
      <c r="O79" s="15" t="s">
        <v>735</v>
      </c>
      <c r="P79" s="15" t="s">
        <v>736</v>
      </c>
      <c r="Q79" s="17"/>
      <c r="S79">
        <v>25.2867</v>
      </c>
      <c r="T79">
        <v>51.533299999999898</v>
      </c>
      <c r="V79" t="s">
        <v>46</v>
      </c>
      <c r="W79">
        <v>3685844026</v>
      </c>
      <c r="X79" t="s">
        <v>737</v>
      </c>
      <c r="AB79" t="s">
        <v>66</v>
      </c>
      <c r="AC79" t="s">
        <v>731</v>
      </c>
      <c r="AD79">
        <v>401390</v>
      </c>
      <c r="AG79" t="s">
        <v>731</v>
      </c>
      <c r="AH79" t="s">
        <v>738</v>
      </c>
      <c r="AI79" t="s">
        <v>739</v>
      </c>
      <c r="AK79" t="s">
        <v>740</v>
      </c>
      <c r="AL79" t="s">
        <v>731</v>
      </c>
      <c r="AM79" t="s">
        <v>731</v>
      </c>
      <c r="AQ79" t="s">
        <v>741</v>
      </c>
      <c r="AR79" t="s">
        <v>742</v>
      </c>
    </row>
    <row r="80" spans="2:44" ht="15" customHeight="1" x14ac:dyDescent="0.25">
      <c r="B80" s="3" t="s">
        <v>54</v>
      </c>
      <c r="C80" s="22" t="s">
        <v>743</v>
      </c>
      <c r="D80" s="18" t="s">
        <v>56</v>
      </c>
      <c r="E80" s="14" t="s">
        <v>744</v>
      </c>
      <c r="F80" s="15" t="s">
        <v>745</v>
      </c>
      <c r="G80" s="15" t="s">
        <v>100</v>
      </c>
      <c r="H80" s="15" t="b">
        <v>0</v>
      </c>
      <c r="I80" s="15" t="s">
        <v>383</v>
      </c>
      <c r="J80" s="16" t="s">
        <v>384</v>
      </c>
      <c r="K80" s="15" t="s">
        <v>383</v>
      </c>
      <c r="L80" s="26" t="s">
        <v>746</v>
      </c>
      <c r="M80" s="15"/>
      <c r="N80" s="15">
        <f t="shared" si="1"/>
        <v>30</v>
      </c>
      <c r="O80" s="15">
        <v>53007</v>
      </c>
      <c r="P80" s="15" t="s">
        <v>747</v>
      </c>
      <c r="Q80" s="17" t="s">
        <v>748</v>
      </c>
      <c r="S80">
        <v>43.116537495214999</v>
      </c>
      <c r="T80">
        <v>-88.066406109348904</v>
      </c>
      <c r="V80" t="s">
        <v>46</v>
      </c>
      <c r="W80">
        <v>1701229610</v>
      </c>
      <c r="X80" t="s">
        <v>749</v>
      </c>
      <c r="AB80" t="s">
        <v>503</v>
      </c>
      <c r="AG80" t="s">
        <v>745</v>
      </c>
      <c r="AH80" t="s">
        <v>750</v>
      </c>
      <c r="AI80" t="s">
        <v>751</v>
      </c>
      <c r="AL80" t="s">
        <v>745</v>
      </c>
      <c r="AM80" t="s">
        <v>745</v>
      </c>
      <c r="AQ80" t="s">
        <v>752</v>
      </c>
      <c r="AR80" t="s">
        <v>753</v>
      </c>
    </row>
    <row r="81" spans="2:44" ht="15" customHeight="1" x14ac:dyDescent="0.25">
      <c r="B81" s="3" t="s">
        <v>54</v>
      </c>
      <c r="C81" t="s">
        <v>754</v>
      </c>
      <c r="D81" s="18" t="s">
        <v>56</v>
      </c>
      <c r="E81" s="14" t="s">
        <v>755</v>
      </c>
      <c r="F81" s="15" t="s">
        <v>756</v>
      </c>
      <c r="G81" s="15" t="s">
        <v>190</v>
      </c>
      <c r="H81" s="15" t="b">
        <v>1</v>
      </c>
      <c r="I81" s="15" t="s">
        <v>383</v>
      </c>
      <c r="J81" s="16" t="s">
        <v>384</v>
      </c>
      <c r="K81" s="15" t="s">
        <v>383</v>
      </c>
      <c r="L81" s="26" t="s">
        <v>746</v>
      </c>
      <c r="M81" s="15"/>
      <c r="N81" s="15">
        <f t="shared" si="1"/>
        <v>30</v>
      </c>
      <c r="O81" s="15">
        <v>53007</v>
      </c>
      <c r="P81" s="15" t="s">
        <v>747</v>
      </c>
      <c r="Q81" s="17" t="s">
        <v>748</v>
      </c>
      <c r="S81">
        <v>43.11669921875</v>
      </c>
      <c r="T81">
        <v>-88.0731201171875</v>
      </c>
      <c r="V81" t="s">
        <v>46</v>
      </c>
      <c r="W81">
        <v>1015709256</v>
      </c>
      <c r="X81" t="s">
        <v>757</v>
      </c>
      <c r="AB81" t="s">
        <v>503</v>
      </c>
      <c r="AC81" t="s">
        <v>758</v>
      </c>
      <c r="AD81">
        <v>100044</v>
      </c>
      <c r="AG81" t="s">
        <v>756</v>
      </c>
      <c r="AH81" t="s">
        <v>759</v>
      </c>
      <c r="AI81" t="s">
        <v>751</v>
      </c>
      <c r="AK81" t="s">
        <v>760</v>
      </c>
      <c r="AL81" t="s">
        <v>756</v>
      </c>
      <c r="AM81" t="s">
        <v>756</v>
      </c>
      <c r="AQ81" t="s">
        <v>752</v>
      </c>
      <c r="AR81" t="s">
        <v>761</v>
      </c>
    </row>
    <row r="82" spans="2:44" ht="15" customHeight="1" x14ac:dyDescent="0.25">
      <c r="B82" s="3" t="s">
        <v>54</v>
      </c>
      <c r="C82" t="s">
        <v>762</v>
      </c>
      <c r="D82" s="18" t="s">
        <v>56</v>
      </c>
      <c r="E82" s="14" t="s">
        <v>763</v>
      </c>
      <c r="F82" s="15" t="s">
        <v>764</v>
      </c>
      <c r="G82" s="15" t="s">
        <v>190</v>
      </c>
      <c r="H82" s="15" t="b">
        <v>1</v>
      </c>
      <c r="I82" s="15" t="s">
        <v>383</v>
      </c>
      <c r="J82" s="16" t="s">
        <v>384</v>
      </c>
      <c r="K82" s="15" t="s">
        <v>383</v>
      </c>
      <c r="L82" s="15" t="s">
        <v>765</v>
      </c>
      <c r="M82" s="15"/>
      <c r="N82" s="15">
        <f t="shared" si="1"/>
        <v>17</v>
      </c>
      <c r="O82" s="15">
        <v>53532</v>
      </c>
      <c r="P82" s="15" t="s">
        <v>766</v>
      </c>
      <c r="Q82" s="17" t="s">
        <v>748</v>
      </c>
      <c r="S82">
        <v>43.243729999999999</v>
      </c>
      <c r="T82">
        <v>-89.381439999999998</v>
      </c>
      <c r="V82" t="s">
        <v>46</v>
      </c>
      <c r="W82">
        <v>1257474899</v>
      </c>
      <c r="X82" t="s">
        <v>757</v>
      </c>
      <c r="AB82" t="s">
        <v>503</v>
      </c>
      <c r="AD82">
        <v>100045</v>
      </c>
      <c r="AG82" t="s">
        <v>764</v>
      </c>
      <c r="AH82" t="s">
        <v>767</v>
      </c>
      <c r="AI82" t="s">
        <v>768</v>
      </c>
      <c r="AK82" t="s">
        <v>769</v>
      </c>
      <c r="AL82" t="s">
        <v>764</v>
      </c>
      <c r="AM82" t="s">
        <v>764</v>
      </c>
      <c r="AQ82" t="s">
        <v>770</v>
      </c>
      <c r="AR82" t="s">
        <v>761</v>
      </c>
    </row>
    <row r="83" spans="2:44" ht="15" customHeight="1" x14ac:dyDescent="0.25">
      <c r="B83" s="3" t="s">
        <v>54</v>
      </c>
      <c r="C83" t="s">
        <v>771</v>
      </c>
      <c r="D83" s="18" t="s">
        <v>56</v>
      </c>
      <c r="E83" s="14" t="s">
        <v>772</v>
      </c>
      <c r="F83" s="15" t="s">
        <v>773</v>
      </c>
      <c r="G83" s="15" t="s">
        <v>190</v>
      </c>
      <c r="H83" s="15" t="b">
        <v>1</v>
      </c>
      <c r="I83" s="15" t="s">
        <v>383</v>
      </c>
      <c r="J83" s="16" t="s">
        <v>384</v>
      </c>
      <c r="K83" s="15" t="s">
        <v>383</v>
      </c>
      <c r="L83" s="15" t="s">
        <v>774</v>
      </c>
      <c r="M83" s="15"/>
      <c r="N83" s="15">
        <f t="shared" si="1"/>
        <v>25</v>
      </c>
      <c r="O83" s="15">
        <v>54115</v>
      </c>
      <c r="P83" s="15" t="s">
        <v>775</v>
      </c>
      <c r="Q83" s="17" t="s">
        <v>748</v>
      </c>
      <c r="S83">
        <v>44.464320000000001</v>
      </c>
      <c r="T83">
        <v>-88.072220000000002</v>
      </c>
      <c r="V83" t="s">
        <v>46</v>
      </c>
      <c r="W83">
        <v>6952636702</v>
      </c>
      <c r="X83" t="s">
        <v>757</v>
      </c>
      <c r="AB83" t="s">
        <v>503</v>
      </c>
      <c r="AD83">
        <v>100047</v>
      </c>
      <c r="AG83" t="s">
        <v>776</v>
      </c>
      <c r="AH83" t="s">
        <v>777</v>
      </c>
      <c r="AI83" t="s">
        <v>778</v>
      </c>
      <c r="AK83" t="s">
        <v>779</v>
      </c>
      <c r="AL83" t="s">
        <v>773</v>
      </c>
      <c r="AM83" t="s">
        <v>773</v>
      </c>
      <c r="AQ83" t="s">
        <v>780</v>
      </c>
      <c r="AR83" t="s">
        <v>761</v>
      </c>
    </row>
    <row r="84" spans="2:44" ht="15" customHeight="1" x14ac:dyDescent="0.25">
      <c r="B84" s="3" t="s">
        <v>54</v>
      </c>
      <c r="C84" t="s">
        <v>781</v>
      </c>
      <c r="D84" s="18" t="s">
        <v>56</v>
      </c>
      <c r="E84" s="14" t="s">
        <v>782</v>
      </c>
      <c r="F84" s="15" t="s">
        <v>783</v>
      </c>
      <c r="G84" s="15" t="s">
        <v>190</v>
      </c>
      <c r="H84" s="15" t="b">
        <v>1</v>
      </c>
      <c r="I84" s="15" t="s">
        <v>383</v>
      </c>
      <c r="J84" s="16" t="s">
        <v>384</v>
      </c>
      <c r="K84" s="15" t="s">
        <v>383</v>
      </c>
      <c r="L84" s="15" t="s">
        <v>784</v>
      </c>
      <c r="M84" s="15"/>
      <c r="N84" s="15">
        <f t="shared" si="1"/>
        <v>16</v>
      </c>
      <c r="O84" s="15">
        <v>54703</v>
      </c>
      <c r="P84" s="15" t="s">
        <v>785</v>
      </c>
      <c r="Q84" s="17" t="s">
        <v>748</v>
      </c>
      <c r="S84">
        <v>44.841071739792802</v>
      </c>
      <c r="T84">
        <v>-91.549015268683405</v>
      </c>
      <c r="V84" t="s">
        <v>46</v>
      </c>
      <c r="W84">
        <v>9920586590</v>
      </c>
      <c r="X84" t="s">
        <v>757</v>
      </c>
      <c r="AB84" t="s">
        <v>503</v>
      </c>
      <c r="AD84">
        <v>100046</v>
      </c>
      <c r="AG84" t="s">
        <v>783</v>
      </c>
      <c r="AH84" t="s">
        <v>786</v>
      </c>
      <c r="AI84" t="s">
        <v>787</v>
      </c>
      <c r="AK84" t="s">
        <v>788</v>
      </c>
      <c r="AL84" t="s">
        <v>783</v>
      </c>
      <c r="AM84" t="s">
        <v>783</v>
      </c>
      <c r="AQ84" t="s">
        <v>789</v>
      </c>
      <c r="AR84" t="s">
        <v>761</v>
      </c>
    </row>
    <row r="85" spans="2:44" ht="15" customHeight="1" x14ac:dyDescent="0.25">
      <c r="B85" s="3" t="s">
        <v>178</v>
      </c>
      <c r="C85" t="s">
        <v>179</v>
      </c>
      <c r="D85" s="24"/>
      <c r="E85" s="14" t="s">
        <v>790</v>
      </c>
      <c r="F85" s="15" t="s">
        <v>791</v>
      </c>
      <c r="G85" s="15" t="s">
        <v>792</v>
      </c>
      <c r="H85" s="15"/>
      <c r="I85" s="15" t="s">
        <v>383</v>
      </c>
      <c r="J85" s="16" t="s">
        <v>384</v>
      </c>
      <c r="K85" s="15" t="s">
        <v>383</v>
      </c>
      <c r="L85" s="26" t="s">
        <v>793</v>
      </c>
      <c r="M85" s="15"/>
      <c r="N85" s="15">
        <f t="shared" si="1"/>
        <v>7</v>
      </c>
      <c r="O85" s="15">
        <v>85714</v>
      </c>
      <c r="P85" s="15" t="s">
        <v>794</v>
      </c>
      <c r="Q85" s="17" t="s">
        <v>795</v>
      </c>
      <c r="V85" t="s">
        <v>46</v>
      </c>
      <c r="W85">
        <v>5892124784</v>
      </c>
      <c r="X85" t="s">
        <v>796</v>
      </c>
      <c r="AG85" t="s">
        <v>791</v>
      </c>
      <c r="AH85" t="s">
        <v>797</v>
      </c>
      <c r="AL85" t="s">
        <v>791</v>
      </c>
      <c r="AM85" t="s">
        <v>791</v>
      </c>
      <c r="AQ85" t="s">
        <v>63</v>
      </c>
    </row>
    <row r="86" spans="2:44" ht="15" customHeight="1" x14ac:dyDescent="0.25">
      <c r="B86" s="3" t="s">
        <v>155</v>
      </c>
      <c r="C86" t="s">
        <v>156</v>
      </c>
      <c r="D86" s="23"/>
      <c r="E86" s="14" t="s">
        <v>798</v>
      </c>
      <c r="F86" s="15" t="s">
        <v>799</v>
      </c>
      <c r="G86" s="15" t="s">
        <v>721</v>
      </c>
      <c r="H86" s="15" t="b">
        <v>0</v>
      </c>
      <c r="I86" s="15" t="s">
        <v>800</v>
      </c>
      <c r="J86" s="16" t="s">
        <v>799</v>
      </c>
      <c r="K86" s="15" t="s">
        <v>800</v>
      </c>
      <c r="L86" s="15" t="s">
        <v>799</v>
      </c>
      <c r="M86" s="15"/>
      <c r="N86" s="15">
        <f t="shared" si="1"/>
        <v>7</v>
      </c>
      <c r="O86" s="15" t="s">
        <v>801</v>
      </c>
      <c r="P86" s="15" t="s">
        <v>799</v>
      </c>
      <c r="Q86" s="17"/>
      <c r="V86" t="s">
        <v>46</v>
      </c>
      <c r="W86">
        <v>1658984151</v>
      </c>
      <c r="AB86" t="s">
        <v>66</v>
      </c>
      <c r="AG86" t="s">
        <v>799</v>
      </c>
      <c r="AH86" t="s">
        <v>802</v>
      </c>
      <c r="AL86" t="s">
        <v>799</v>
      </c>
      <c r="AM86" t="s">
        <v>799</v>
      </c>
      <c r="AQ86" t="s">
        <v>801</v>
      </c>
    </row>
    <row r="87" spans="2:44" ht="15" customHeight="1" x14ac:dyDescent="0.25">
      <c r="B87" s="3" t="s">
        <v>54</v>
      </c>
      <c r="C87" s="22" t="s">
        <v>803</v>
      </c>
      <c r="D87" s="18" t="s">
        <v>56</v>
      </c>
      <c r="E87" s="14" t="s">
        <v>804</v>
      </c>
      <c r="F87" s="15" t="s">
        <v>805</v>
      </c>
      <c r="G87" s="15" t="s">
        <v>100</v>
      </c>
      <c r="H87" s="15" t="b">
        <v>0</v>
      </c>
      <c r="I87" s="15" t="s">
        <v>383</v>
      </c>
      <c r="J87" s="16" t="s">
        <v>384</v>
      </c>
      <c r="K87" s="15" t="s">
        <v>383</v>
      </c>
      <c r="L87" s="26" t="s">
        <v>806</v>
      </c>
      <c r="M87" s="15"/>
      <c r="N87" s="15">
        <f t="shared" si="1"/>
        <v>20</v>
      </c>
      <c r="O87" s="15">
        <v>84119</v>
      </c>
      <c r="P87" s="15" t="s">
        <v>807</v>
      </c>
      <c r="Q87" s="17" t="s">
        <v>808</v>
      </c>
      <c r="S87">
        <v>40.726098</v>
      </c>
      <c r="T87">
        <v>-111.96198800000001</v>
      </c>
      <c r="V87" t="s">
        <v>46</v>
      </c>
      <c r="W87">
        <v>1614897030</v>
      </c>
      <c r="X87" t="s">
        <v>809</v>
      </c>
      <c r="AB87" t="s">
        <v>503</v>
      </c>
      <c r="AD87">
        <v>84523</v>
      </c>
      <c r="AG87" t="s">
        <v>805</v>
      </c>
      <c r="AH87" t="s">
        <v>810</v>
      </c>
      <c r="AI87" t="s">
        <v>811</v>
      </c>
      <c r="AK87" t="s">
        <v>812</v>
      </c>
      <c r="AL87" t="s">
        <v>805</v>
      </c>
      <c r="AM87" t="s">
        <v>805</v>
      </c>
      <c r="AQ87" t="s">
        <v>813</v>
      </c>
      <c r="AR87" t="s">
        <v>814</v>
      </c>
    </row>
    <row r="88" spans="2:44" ht="15" customHeight="1" x14ac:dyDescent="0.25">
      <c r="B88" s="3" t="s">
        <v>54</v>
      </c>
      <c r="C88" t="s">
        <v>815</v>
      </c>
      <c r="D88" s="18" t="s">
        <v>56</v>
      </c>
      <c r="E88" s="14" t="s">
        <v>816</v>
      </c>
      <c r="F88" s="15" t="s">
        <v>817</v>
      </c>
      <c r="G88" s="15" t="s">
        <v>190</v>
      </c>
      <c r="H88" s="15" t="b">
        <v>1</v>
      </c>
      <c r="I88" s="15" t="s">
        <v>383</v>
      </c>
      <c r="J88" s="16" t="s">
        <v>384</v>
      </c>
      <c r="K88" s="15" t="s">
        <v>383</v>
      </c>
      <c r="L88" s="15" t="s">
        <v>818</v>
      </c>
      <c r="M88" s="15"/>
      <c r="N88" s="15">
        <f t="shared" si="1"/>
        <v>22</v>
      </c>
      <c r="O88" s="15">
        <v>89801</v>
      </c>
      <c r="P88" s="15" t="s">
        <v>819</v>
      </c>
      <c r="Q88" s="17" t="s">
        <v>820</v>
      </c>
      <c r="S88">
        <v>40.868859999999998</v>
      </c>
      <c r="T88">
        <v>-115.7277</v>
      </c>
      <c r="V88" t="s">
        <v>46</v>
      </c>
      <c r="W88">
        <v>5727177293</v>
      </c>
      <c r="X88" t="s">
        <v>821</v>
      </c>
      <c r="AB88" t="s">
        <v>503</v>
      </c>
      <c r="AC88" t="s">
        <v>822</v>
      </c>
      <c r="AD88">
        <v>188148</v>
      </c>
      <c r="AG88" t="s">
        <v>817</v>
      </c>
      <c r="AH88" t="s">
        <v>823</v>
      </c>
      <c r="AI88" t="s">
        <v>824</v>
      </c>
      <c r="AL88" t="s">
        <v>817</v>
      </c>
      <c r="AM88" t="s">
        <v>817</v>
      </c>
      <c r="AQ88" t="s">
        <v>825</v>
      </c>
      <c r="AR88" t="s">
        <v>814</v>
      </c>
    </row>
    <row r="89" spans="2:44" ht="15" customHeight="1" x14ac:dyDescent="0.25">
      <c r="B89" s="3" t="s">
        <v>54</v>
      </c>
      <c r="C89" t="s">
        <v>826</v>
      </c>
      <c r="D89" s="18" t="s">
        <v>56</v>
      </c>
      <c r="E89" s="14" t="s">
        <v>827</v>
      </c>
      <c r="F89" s="15" t="s">
        <v>828</v>
      </c>
      <c r="G89" s="15" t="s">
        <v>190</v>
      </c>
      <c r="H89" s="15" t="b">
        <v>1</v>
      </c>
      <c r="I89" s="15" t="s">
        <v>383</v>
      </c>
      <c r="J89" s="16" t="s">
        <v>384</v>
      </c>
      <c r="K89" s="15" t="s">
        <v>383</v>
      </c>
      <c r="L89" s="15" t="s">
        <v>829</v>
      </c>
      <c r="M89" s="15"/>
      <c r="N89" s="15">
        <f t="shared" si="1"/>
        <v>30</v>
      </c>
      <c r="O89" s="15">
        <v>83501</v>
      </c>
      <c r="P89" s="15" t="s">
        <v>830</v>
      </c>
      <c r="Q89" s="17" t="s">
        <v>831</v>
      </c>
      <c r="S89">
        <v>43.526096000000003</v>
      </c>
      <c r="T89">
        <v>-111.988529</v>
      </c>
      <c r="V89" t="s">
        <v>46</v>
      </c>
      <c r="W89">
        <v>2657342388</v>
      </c>
      <c r="X89" t="s">
        <v>821</v>
      </c>
      <c r="AB89" t="s">
        <v>503</v>
      </c>
      <c r="AC89" t="s">
        <v>832</v>
      </c>
      <c r="AD89">
        <v>126172</v>
      </c>
      <c r="AG89" t="s">
        <v>828</v>
      </c>
      <c r="AH89" t="s">
        <v>833</v>
      </c>
      <c r="AI89" t="s">
        <v>834</v>
      </c>
      <c r="AL89" t="s">
        <v>828</v>
      </c>
      <c r="AM89" t="s">
        <v>828</v>
      </c>
      <c r="AQ89" t="s">
        <v>835</v>
      </c>
      <c r="AR89" t="s">
        <v>814</v>
      </c>
    </row>
    <row r="90" spans="2:44" ht="15" customHeight="1" x14ac:dyDescent="0.25">
      <c r="B90" s="3" t="s">
        <v>54</v>
      </c>
      <c r="C90" t="s">
        <v>836</v>
      </c>
      <c r="D90" s="18" t="s">
        <v>56</v>
      </c>
      <c r="E90" s="14" t="s">
        <v>837</v>
      </c>
      <c r="F90" s="15" t="s">
        <v>838</v>
      </c>
      <c r="G90" s="15" t="s">
        <v>190</v>
      </c>
      <c r="H90" s="15" t="b">
        <v>1</v>
      </c>
      <c r="I90" s="15" t="s">
        <v>383</v>
      </c>
      <c r="J90" s="16" t="s">
        <v>384</v>
      </c>
      <c r="K90" s="15" t="s">
        <v>383</v>
      </c>
      <c r="L90" s="15" t="s">
        <v>839</v>
      </c>
      <c r="M90" s="15"/>
      <c r="N90" s="15">
        <f t="shared" si="1"/>
        <v>22</v>
      </c>
      <c r="O90" s="15">
        <v>83642</v>
      </c>
      <c r="P90" s="15" t="s">
        <v>840</v>
      </c>
      <c r="Q90" s="17" t="s">
        <v>831</v>
      </c>
      <c r="S90">
        <v>43.591830999999999</v>
      </c>
      <c r="T90">
        <v>-116.38909099999999</v>
      </c>
      <c r="V90" t="s">
        <v>46</v>
      </c>
      <c r="W90">
        <v>5069377393</v>
      </c>
      <c r="X90" t="s">
        <v>821</v>
      </c>
      <c r="AB90" t="s">
        <v>503</v>
      </c>
      <c r="AC90" t="s">
        <v>841</v>
      </c>
      <c r="AD90">
        <v>126173</v>
      </c>
      <c r="AG90" t="s">
        <v>838</v>
      </c>
      <c r="AH90" t="s">
        <v>842</v>
      </c>
      <c r="AI90" t="s">
        <v>843</v>
      </c>
      <c r="AL90" t="s">
        <v>838</v>
      </c>
      <c r="AM90" t="s">
        <v>838</v>
      </c>
      <c r="AQ90" t="s">
        <v>844</v>
      </c>
      <c r="AR90" t="s">
        <v>814</v>
      </c>
    </row>
    <row r="91" spans="2:44" ht="15" customHeight="1" x14ac:dyDescent="0.25">
      <c r="B91" s="3" t="s">
        <v>54</v>
      </c>
      <c r="C91" t="s">
        <v>845</v>
      </c>
      <c r="D91" s="18" t="s">
        <v>56</v>
      </c>
      <c r="E91" s="14" t="s">
        <v>846</v>
      </c>
      <c r="F91" s="15" t="s">
        <v>847</v>
      </c>
      <c r="G91" s="15" t="s">
        <v>190</v>
      </c>
      <c r="H91" s="15" t="b">
        <v>1</v>
      </c>
      <c r="I91" s="15" t="s">
        <v>383</v>
      </c>
      <c r="J91" s="16" t="s">
        <v>384</v>
      </c>
      <c r="K91" s="15" t="s">
        <v>383</v>
      </c>
      <c r="L91" s="15" t="s">
        <v>848</v>
      </c>
      <c r="M91" s="15"/>
      <c r="N91" s="15">
        <f t="shared" si="1"/>
        <v>16</v>
      </c>
      <c r="O91" s="15">
        <v>89030</v>
      </c>
      <c r="P91" s="15" t="s">
        <v>849</v>
      </c>
      <c r="Q91" s="17" t="s">
        <v>820</v>
      </c>
      <c r="S91">
        <v>36.234425000000002</v>
      </c>
      <c r="T91">
        <v>-115.11183699999999</v>
      </c>
      <c r="V91" t="s">
        <v>46</v>
      </c>
      <c r="W91">
        <v>1789503016</v>
      </c>
      <c r="X91" t="s">
        <v>821</v>
      </c>
      <c r="AB91" t="s">
        <v>503</v>
      </c>
      <c r="AC91" t="s">
        <v>850</v>
      </c>
      <c r="AD91">
        <v>275856</v>
      </c>
      <c r="AG91" t="s">
        <v>847</v>
      </c>
      <c r="AH91" t="s">
        <v>851</v>
      </c>
      <c r="AI91" t="s">
        <v>852</v>
      </c>
      <c r="AL91" t="s">
        <v>847</v>
      </c>
      <c r="AM91" t="s">
        <v>847</v>
      </c>
      <c r="AQ91" t="s">
        <v>853</v>
      </c>
      <c r="AR91" t="s">
        <v>814</v>
      </c>
    </row>
    <row r="92" spans="2:44" ht="15" customHeight="1" x14ac:dyDescent="0.25">
      <c r="B92" s="3" t="s">
        <v>54</v>
      </c>
      <c r="C92" t="s">
        <v>854</v>
      </c>
      <c r="D92" s="18" t="s">
        <v>56</v>
      </c>
      <c r="E92" s="14" t="s">
        <v>855</v>
      </c>
      <c r="F92" s="15" t="s">
        <v>856</v>
      </c>
      <c r="G92" s="15" t="s">
        <v>190</v>
      </c>
      <c r="H92" s="15" t="b">
        <v>1</v>
      </c>
      <c r="I92" s="15" t="s">
        <v>383</v>
      </c>
      <c r="J92" s="16" t="s">
        <v>384</v>
      </c>
      <c r="K92" s="15" t="s">
        <v>383</v>
      </c>
      <c r="L92" s="15" t="s">
        <v>857</v>
      </c>
      <c r="M92" s="15"/>
      <c r="N92" s="15">
        <f t="shared" si="1"/>
        <v>20</v>
      </c>
      <c r="O92" s="15">
        <v>85040</v>
      </c>
      <c r="P92" s="15" t="s">
        <v>858</v>
      </c>
      <c r="Q92" s="17" t="s">
        <v>795</v>
      </c>
      <c r="S92">
        <v>33.420890999999997</v>
      </c>
      <c r="T92">
        <v>-111.988524</v>
      </c>
      <c r="V92" t="s">
        <v>46</v>
      </c>
      <c r="W92">
        <v>6600079474</v>
      </c>
      <c r="AB92" t="s">
        <v>503</v>
      </c>
      <c r="AD92">
        <v>126174</v>
      </c>
      <c r="AG92" t="s">
        <v>856</v>
      </c>
      <c r="AH92" t="s">
        <v>859</v>
      </c>
      <c r="AI92" t="s">
        <v>860</v>
      </c>
      <c r="AL92" t="s">
        <v>856</v>
      </c>
      <c r="AM92" t="s">
        <v>856</v>
      </c>
      <c r="AQ92" t="s">
        <v>860</v>
      </c>
      <c r="AR92" t="s">
        <v>861</v>
      </c>
    </row>
    <row r="93" spans="2:44" ht="15" customHeight="1" x14ac:dyDescent="0.25">
      <c r="B93" s="3" t="s">
        <v>54</v>
      </c>
      <c r="C93" t="s">
        <v>862</v>
      </c>
      <c r="D93" s="18" t="s">
        <v>56</v>
      </c>
      <c r="E93" s="14" t="s">
        <v>863</v>
      </c>
      <c r="F93" s="15" t="s">
        <v>864</v>
      </c>
      <c r="G93" s="15" t="s">
        <v>190</v>
      </c>
      <c r="H93" s="15" t="b">
        <v>1</v>
      </c>
      <c r="I93" s="15" t="s">
        <v>383</v>
      </c>
      <c r="J93" s="16" t="s">
        <v>384</v>
      </c>
      <c r="K93" s="15" t="s">
        <v>383</v>
      </c>
      <c r="L93" s="26" t="s">
        <v>806</v>
      </c>
      <c r="M93" s="15"/>
      <c r="N93" s="15">
        <f t="shared" si="1"/>
        <v>20</v>
      </c>
      <c r="O93" s="15">
        <v>84119</v>
      </c>
      <c r="P93" s="15" t="s">
        <v>807</v>
      </c>
      <c r="Q93" s="17" t="s">
        <v>808</v>
      </c>
      <c r="S93">
        <v>40.724319999999999</v>
      </c>
      <c r="T93">
        <v>-111.96339999999999</v>
      </c>
      <c r="V93" t="s">
        <v>46</v>
      </c>
      <c r="W93">
        <v>8328401403</v>
      </c>
      <c r="X93" t="s">
        <v>821</v>
      </c>
      <c r="AB93" t="s">
        <v>503</v>
      </c>
      <c r="AC93" t="s">
        <v>865</v>
      </c>
      <c r="AD93">
        <v>84523</v>
      </c>
      <c r="AG93" t="s">
        <v>864</v>
      </c>
      <c r="AH93" t="s">
        <v>866</v>
      </c>
      <c r="AI93" t="s">
        <v>811</v>
      </c>
      <c r="AL93" t="s">
        <v>864</v>
      </c>
      <c r="AM93" t="s">
        <v>864</v>
      </c>
      <c r="AQ93" t="s">
        <v>813</v>
      </c>
      <c r="AR93" t="s">
        <v>814</v>
      </c>
    </row>
    <row r="94" spans="2:44" ht="15" customHeight="1" x14ac:dyDescent="0.25">
      <c r="B94" s="3" t="s">
        <v>54</v>
      </c>
      <c r="C94" t="s">
        <v>867</v>
      </c>
      <c r="D94" s="18" t="s">
        <v>56</v>
      </c>
      <c r="E94" s="14" t="s">
        <v>868</v>
      </c>
      <c r="F94" s="15" t="s">
        <v>869</v>
      </c>
      <c r="G94" s="15" t="s">
        <v>190</v>
      </c>
      <c r="H94" s="15" t="b">
        <v>1</v>
      </c>
      <c r="I94" s="15" t="s">
        <v>383</v>
      </c>
      <c r="J94" s="16" t="s">
        <v>384</v>
      </c>
      <c r="K94" s="15" t="s">
        <v>383</v>
      </c>
      <c r="L94" s="15" t="s">
        <v>870</v>
      </c>
      <c r="M94" s="15"/>
      <c r="N94" s="15">
        <f t="shared" si="1"/>
        <v>21</v>
      </c>
      <c r="O94" s="15">
        <v>89431</v>
      </c>
      <c r="P94" s="15" t="s">
        <v>871</v>
      </c>
      <c r="Q94" s="17" t="s">
        <v>820</v>
      </c>
      <c r="S94">
        <v>39.522613525390597</v>
      </c>
      <c r="T94">
        <v>-119.71189117431599</v>
      </c>
      <c r="V94" t="s">
        <v>46</v>
      </c>
      <c r="W94">
        <v>8548201174</v>
      </c>
      <c r="X94" t="s">
        <v>821</v>
      </c>
      <c r="AB94" t="s">
        <v>503</v>
      </c>
      <c r="AC94" t="s">
        <v>872</v>
      </c>
      <c r="AD94">
        <v>188273</v>
      </c>
      <c r="AG94" t="s">
        <v>869</v>
      </c>
      <c r="AH94" t="s">
        <v>873</v>
      </c>
      <c r="AI94" t="s">
        <v>874</v>
      </c>
      <c r="AL94" t="s">
        <v>869</v>
      </c>
      <c r="AM94" t="s">
        <v>869</v>
      </c>
      <c r="AQ94" t="s">
        <v>875</v>
      </c>
      <c r="AR94" t="s">
        <v>814</v>
      </c>
    </row>
    <row r="95" spans="2:44" ht="15" customHeight="1" x14ac:dyDescent="0.25">
      <c r="B95" s="3" t="s">
        <v>54</v>
      </c>
      <c r="C95" t="s">
        <v>876</v>
      </c>
      <c r="D95" s="18" t="s">
        <v>56</v>
      </c>
      <c r="E95" s="14" t="s">
        <v>877</v>
      </c>
      <c r="F95" s="15" t="s">
        <v>878</v>
      </c>
      <c r="G95" s="15" t="s">
        <v>190</v>
      </c>
      <c r="H95" s="15" t="b">
        <v>1</v>
      </c>
      <c r="I95" s="15" t="s">
        <v>383</v>
      </c>
      <c r="J95" s="16" t="s">
        <v>384</v>
      </c>
      <c r="K95" s="15" t="s">
        <v>383</v>
      </c>
      <c r="L95" s="15" t="s">
        <v>879</v>
      </c>
      <c r="M95" s="15"/>
      <c r="N95" s="15">
        <f t="shared" si="1"/>
        <v>18</v>
      </c>
      <c r="O95" s="15">
        <v>85714</v>
      </c>
      <c r="P95" s="15" t="s">
        <v>794</v>
      </c>
      <c r="Q95" s="17" t="s">
        <v>795</v>
      </c>
      <c r="S95">
        <v>32.165496826171903</v>
      </c>
      <c r="T95">
        <v>-110.919998168945</v>
      </c>
      <c r="V95" t="s">
        <v>46</v>
      </c>
      <c r="W95">
        <v>5809909920</v>
      </c>
      <c r="AB95" t="s">
        <v>503</v>
      </c>
      <c r="AD95">
        <v>405405</v>
      </c>
      <c r="AG95" t="s">
        <v>878</v>
      </c>
      <c r="AH95" t="s">
        <v>880</v>
      </c>
      <c r="AI95" t="s">
        <v>881</v>
      </c>
      <c r="AL95" t="s">
        <v>878</v>
      </c>
      <c r="AM95" t="s">
        <v>878</v>
      </c>
      <c r="AQ95" t="s">
        <v>882</v>
      </c>
      <c r="AR95" t="s">
        <v>814</v>
      </c>
    </row>
    <row r="96" spans="2:44" ht="15" customHeight="1" x14ac:dyDescent="0.25">
      <c r="B96" s="3" t="s">
        <v>54</v>
      </c>
      <c r="C96" t="s">
        <v>883</v>
      </c>
      <c r="D96" s="18" t="s">
        <v>56</v>
      </c>
      <c r="E96" s="14" t="s">
        <v>884</v>
      </c>
      <c r="F96" s="15" t="s">
        <v>885</v>
      </c>
      <c r="G96" s="15" t="s">
        <v>190</v>
      </c>
      <c r="H96" s="15" t="b">
        <v>1</v>
      </c>
      <c r="I96" s="15" t="s">
        <v>383</v>
      </c>
      <c r="J96" s="16" t="s">
        <v>384</v>
      </c>
      <c r="K96" s="15" t="s">
        <v>383</v>
      </c>
      <c r="L96" s="15" t="s">
        <v>886</v>
      </c>
      <c r="M96" s="15"/>
      <c r="N96" s="15">
        <f t="shared" si="1"/>
        <v>23</v>
      </c>
      <c r="O96" s="15">
        <v>83301</v>
      </c>
      <c r="P96" s="15" t="s">
        <v>887</v>
      </c>
      <c r="Q96" s="17" t="s">
        <v>831</v>
      </c>
      <c r="S96">
        <v>42.542831420898402</v>
      </c>
      <c r="T96">
        <v>-114.480018615723</v>
      </c>
      <c r="V96" t="s">
        <v>46</v>
      </c>
      <c r="W96">
        <v>2366418195</v>
      </c>
      <c r="X96" t="s">
        <v>821</v>
      </c>
      <c r="AB96" t="s">
        <v>503</v>
      </c>
      <c r="AD96">
        <v>531835</v>
      </c>
      <c r="AG96" t="s">
        <v>885</v>
      </c>
      <c r="AH96" t="s">
        <v>888</v>
      </c>
      <c r="AI96" t="s">
        <v>889</v>
      </c>
      <c r="AL96" t="s">
        <v>885</v>
      </c>
      <c r="AM96" t="s">
        <v>885</v>
      </c>
      <c r="AQ96" t="s">
        <v>890</v>
      </c>
      <c r="AR96" t="s">
        <v>814</v>
      </c>
    </row>
    <row r="97" spans="2:44" ht="15" customHeight="1" x14ac:dyDescent="0.25">
      <c r="B97" s="3" t="s">
        <v>37</v>
      </c>
      <c r="D97" s="13"/>
      <c r="E97" s="14" t="s">
        <v>891</v>
      </c>
      <c r="F97" s="15" t="s">
        <v>892</v>
      </c>
      <c r="G97" s="15" t="s">
        <v>190</v>
      </c>
      <c r="H97" s="15" t="b">
        <v>0</v>
      </c>
      <c r="I97" s="15" t="s">
        <v>893</v>
      </c>
      <c r="J97" s="16" t="s">
        <v>894</v>
      </c>
      <c r="K97" s="15" t="s">
        <v>893</v>
      </c>
      <c r="L97" s="15" t="s">
        <v>895</v>
      </c>
      <c r="M97" s="15"/>
      <c r="N97" s="21">
        <f t="shared" si="1"/>
        <v>44</v>
      </c>
      <c r="O97" s="15">
        <v>33010</v>
      </c>
      <c r="P97" s="15" t="s">
        <v>896</v>
      </c>
      <c r="Q97" s="17"/>
      <c r="V97" t="s">
        <v>46</v>
      </c>
      <c r="W97">
        <v>2435710068</v>
      </c>
      <c r="AB97" t="s">
        <v>66</v>
      </c>
      <c r="AG97" t="s">
        <v>892</v>
      </c>
      <c r="AH97" t="s">
        <v>897</v>
      </c>
      <c r="AI97" t="s">
        <v>898</v>
      </c>
      <c r="AK97" t="s">
        <v>899</v>
      </c>
      <c r="AL97" t="s">
        <v>892</v>
      </c>
      <c r="AM97" t="s">
        <v>892</v>
      </c>
      <c r="AQ97" t="s">
        <v>900</v>
      </c>
    </row>
    <row r="98" spans="2:44" ht="15" customHeight="1" x14ac:dyDescent="0.25">
      <c r="B98" s="3" t="s">
        <v>54</v>
      </c>
      <c r="C98" t="s">
        <v>901</v>
      </c>
      <c r="D98" s="18" t="s">
        <v>416</v>
      </c>
      <c r="E98" s="14" t="s">
        <v>902</v>
      </c>
      <c r="F98" s="15" t="s">
        <v>903</v>
      </c>
      <c r="G98" s="15" t="s">
        <v>190</v>
      </c>
      <c r="H98" s="15" t="b">
        <v>1</v>
      </c>
      <c r="I98" s="15" t="s">
        <v>904</v>
      </c>
      <c r="J98" s="16" t="s">
        <v>905</v>
      </c>
      <c r="K98" s="15" t="s">
        <v>904</v>
      </c>
      <c r="L98" s="26" t="s">
        <v>906</v>
      </c>
      <c r="M98" s="15"/>
      <c r="N98" s="15">
        <f t="shared" si="1"/>
        <v>15</v>
      </c>
      <c r="O98" s="15">
        <v>90401</v>
      </c>
      <c r="P98" s="15" t="s">
        <v>907</v>
      </c>
      <c r="Q98" s="17"/>
      <c r="S98">
        <v>58.836399999999898</v>
      </c>
      <c r="T98">
        <v>23.574300000000001</v>
      </c>
      <c r="V98" t="s">
        <v>46</v>
      </c>
      <c r="W98">
        <v>7844171631</v>
      </c>
      <c r="X98" t="s">
        <v>908</v>
      </c>
      <c r="AB98" t="s">
        <v>909</v>
      </c>
      <c r="AC98" t="s">
        <v>910</v>
      </c>
      <c r="AD98">
        <v>212189</v>
      </c>
      <c r="AG98" t="s">
        <v>911</v>
      </c>
      <c r="AH98" t="s">
        <v>912</v>
      </c>
      <c r="AI98" t="s">
        <v>913</v>
      </c>
      <c r="AK98" t="s">
        <v>914</v>
      </c>
      <c r="AL98" t="s">
        <v>903</v>
      </c>
      <c r="AM98" t="s">
        <v>903</v>
      </c>
      <c r="AQ98" t="s">
        <v>915</v>
      </c>
    </row>
    <row r="99" spans="2:44" ht="15" customHeight="1" x14ac:dyDescent="0.25">
      <c r="B99" s="3" t="s">
        <v>54</v>
      </c>
      <c r="C99" t="s">
        <v>916</v>
      </c>
      <c r="D99" s="18" t="s">
        <v>56</v>
      </c>
      <c r="E99" s="14" t="s">
        <v>917</v>
      </c>
      <c r="F99" s="15" t="s">
        <v>918</v>
      </c>
      <c r="G99" s="15" t="s">
        <v>59</v>
      </c>
      <c r="H99" s="15" t="b">
        <v>0</v>
      </c>
      <c r="I99" s="15" t="s">
        <v>919</v>
      </c>
      <c r="J99" s="16" t="s">
        <v>920</v>
      </c>
      <c r="K99" s="15" t="s">
        <v>919</v>
      </c>
      <c r="L99" s="15" t="s">
        <v>921</v>
      </c>
      <c r="M99" s="15"/>
      <c r="N99" s="15">
        <f t="shared" si="1"/>
        <v>13</v>
      </c>
      <c r="O99" s="15" t="s">
        <v>922</v>
      </c>
      <c r="P99" s="15" t="s">
        <v>923</v>
      </c>
      <c r="Q99" s="17"/>
      <c r="V99" t="s">
        <v>46</v>
      </c>
      <c r="W99">
        <v>9408259960</v>
      </c>
      <c r="AB99" t="s">
        <v>924</v>
      </c>
      <c r="AD99">
        <v>624960</v>
      </c>
      <c r="AG99" t="s">
        <v>918</v>
      </c>
      <c r="AH99" t="s">
        <v>925</v>
      </c>
      <c r="AI99" t="s">
        <v>926</v>
      </c>
      <c r="AL99" t="s">
        <v>918</v>
      </c>
      <c r="AM99" t="s">
        <v>918</v>
      </c>
      <c r="AQ99" t="s">
        <v>927</v>
      </c>
    </row>
    <row r="100" spans="2:44" ht="15" customHeight="1" x14ac:dyDescent="0.25">
      <c r="B100" s="3" t="s">
        <v>54</v>
      </c>
      <c r="C100" t="s">
        <v>928</v>
      </c>
      <c r="D100" s="18" t="s">
        <v>56</v>
      </c>
      <c r="E100" s="14" t="s">
        <v>929</v>
      </c>
      <c r="F100" s="15" t="s">
        <v>930</v>
      </c>
      <c r="G100" s="15" t="s">
        <v>190</v>
      </c>
      <c r="H100" s="15" t="b">
        <v>1</v>
      </c>
      <c r="I100" s="15" t="s">
        <v>191</v>
      </c>
      <c r="J100" s="16" t="s">
        <v>192</v>
      </c>
      <c r="K100" s="15" t="s">
        <v>191</v>
      </c>
      <c r="L100" s="15" t="s">
        <v>931</v>
      </c>
      <c r="M100" s="15"/>
      <c r="N100" s="15">
        <f t="shared" si="1"/>
        <v>21</v>
      </c>
      <c r="O100" s="15">
        <v>682</v>
      </c>
      <c r="P100" s="15" t="s">
        <v>932</v>
      </c>
      <c r="Q100" s="17"/>
      <c r="S100">
        <v>39.930354812499701</v>
      </c>
      <c r="T100">
        <v>32.853739247421899</v>
      </c>
      <c r="V100" t="s">
        <v>46</v>
      </c>
      <c r="W100">
        <v>1107796293</v>
      </c>
      <c r="Y100" t="s">
        <v>933</v>
      </c>
      <c r="AB100" t="s">
        <v>66</v>
      </c>
      <c r="AG100" t="s">
        <v>930</v>
      </c>
      <c r="AH100" t="s">
        <v>934</v>
      </c>
      <c r="AI100" t="s">
        <v>935</v>
      </c>
      <c r="AL100" t="s">
        <v>930</v>
      </c>
      <c r="AM100" t="s">
        <v>930</v>
      </c>
      <c r="AQ100" t="s">
        <v>936</v>
      </c>
    </row>
    <row r="101" spans="2:44" ht="15" customHeight="1" x14ac:dyDescent="0.25">
      <c r="B101" s="3" t="s">
        <v>82</v>
      </c>
      <c r="C101" t="s">
        <v>937</v>
      </c>
      <c r="D101" s="24" t="s">
        <v>84</v>
      </c>
      <c r="E101" s="14" t="s">
        <v>938</v>
      </c>
      <c r="F101" s="21" t="s">
        <v>939</v>
      </c>
      <c r="G101" s="15" t="s">
        <v>190</v>
      </c>
      <c r="H101" s="15" t="b">
        <v>1</v>
      </c>
      <c r="I101" s="15" t="s">
        <v>940</v>
      </c>
      <c r="J101" s="16" t="s">
        <v>941</v>
      </c>
      <c r="K101" s="15" t="s">
        <v>940</v>
      </c>
      <c r="L101" s="26" t="s">
        <v>942</v>
      </c>
      <c r="M101" s="15"/>
      <c r="N101" s="15">
        <f t="shared" si="1"/>
        <v>15</v>
      </c>
      <c r="O101" s="15">
        <v>5101</v>
      </c>
      <c r="P101" s="15" t="s">
        <v>943</v>
      </c>
      <c r="Q101" s="17"/>
      <c r="S101">
        <v>47.844409656232997</v>
      </c>
      <c r="T101">
        <v>13.0500824819153</v>
      </c>
      <c r="V101" t="s">
        <v>46</v>
      </c>
      <c r="W101">
        <v>2116704646</v>
      </c>
      <c r="X101" t="s">
        <v>944</v>
      </c>
      <c r="AB101" t="s">
        <v>78</v>
      </c>
      <c r="AC101" t="s">
        <v>945</v>
      </c>
      <c r="AD101">
        <v>114911</v>
      </c>
      <c r="AG101" t="s">
        <v>939</v>
      </c>
      <c r="AH101" t="s">
        <v>946</v>
      </c>
      <c r="AI101" t="s">
        <v>947</v>
      </c>
      <c r="AK101" t="s">
        <v>948</v>
      </c>
      <c r="AL101" t="s">
        <v>939</v>
      </c>
      <c r="AM101" t="s">
        <v>939</v>
      </c>
      <c r="AQ101" t="s">
        <v>949</v>
      </c>
      <c r="AR101" t="s">
        <v>950</v>
      </c>
    </row>
    <row r="102" spans="2:44" ht="15" customHeight="1" x14ac:dyDescent="0.25">
      <c r="B102" s="3" t="s">
        <v>54</v>
      </c>
      <c r="C102" t="s">
        <v>951</v>
      </c>
      <c r="D102" s="18" t="s">
        <v>56</v>
      </c>
      <c r="E102" s="14" t="s">
        <v>952</v>
      </c>
      <c r="F102" s="15" t="s">
        <v>953</v>
      </c>
      <c r="G102" s="15" t="s">
        <v>190</v>
      </c>
      <c r="H102" s="15" t="b">
        <v>1</v>
      </c>
      <c r="I102" s="15" t="s">
        <v>940</v>
      </c>
      <c r="J102" s="16" t="s">
        <v>941</v>
      </c>
      <c r="K102" s="15" t="s">
        <v>940</v>
      </c>
      <c r="L102" s="15" t="s">
        <v>954</v>
      </c>
      <c r="M102" s="15"/>
      <c r="N102" s="15">
        <f t="shared" si="1"/>
        <v>19</v>
      </c>
      <c r="O102" s="15">
        <v>2352</v>
      </c>
      <c r="P102" s="15" t="s">
        <v>955</v>
      </c>
      <c r="Q102" s="17"/>
      <c r="S102">
        <v>48.038848039999998</v>
      </c>
      <c r="T102">
        <v>16.29262567</v>
      </c>
      <c r="V102" t="s">
        <v>46</v>
      </c>
      <c r="W102">
        <v>2216904224</v>
      </c>
      <c r="X102" t="s">
        <v>956</v>
      </c>
      <c r="AB102" t="s">
        <v>78</v>
      </c>
      <c r="AC102" t="s">
        <v>957</v>
      </c>
      <c r="AD102">
        <v>114911</v>
      </c>
      <c r="AG102" t="s">
        <v>953</v>
      </c>
      <c r="AH102" t="s">
        <v>958</v>
      </c>
      <c r="AI102" t="s">
        <v>959</v>
      </c>
      <c r="AK102" t="s">
        <v>960</v>
      </c>
      <c r="AL102" t="s">
        <v>953</v>
      </c>
      <c r="AM102" t="s">
        <v>953</v>
      </c>
      <c r="AQ102" t="s">
        <v>961</v>
      </c>
      <c r="AR102" t="s">
        <v>950</v>
      </c>
    </row>
    <row r="103" spans="2:44" ht="15" customHeight="1" x14ac:dyDescent="0.25">
      <c r="B103" s="3" t="s">
        <v>54</v>
      </c>
      <c r="C103" t="s">
        <v>962</v>
      </c>
      <c r="D103" s="18" t="s">
        <v>56</v>
      </c>
      <c r="E103" s="14" t="s">
        <v>963</v>
      </c>
      <c r="F103" s="15" t="s">
        <v>964</v>
      </c>
      <c r="G103" s="15" t="s">
        <v>190</v>
      </c>
      <c r="H103" s="15" t="b">
        <v>1</v>
      </c>
      <c r="I103" s="15" t="s">
        <v>940</v>
      </c>
      <c r="J103" s="16" t="s">
        <v>941</v>
      </c>
      <c r="K103" s="15" t="s">
        <v>940</v>
      </c>
      <c r="L103" s="15" t="s">
        <v>965</v>
      </c>
      <c r="M103" s="15"/>
      <c r="N103" s="15">
        <f t="shared" si="1"/>
        <v>19</v>
      </c>
      <c r="O103" s="15">
        <v>8501</v>
      </c>
      <c r="P103" s="15" t="s">
        <v>966</v>
      </c>
      <c r="Q103" s="17"/>
      <c r="S103">
        <v>46.9657003425786</v>
      </c>
      <c r="T103">
        <v>15.3451213300728</v>
      </c>
      <c r="V103" t="s">
        <v>46</v>
      </c>
      <c r="W103">
        <v>9346781428</v>
      </c>
      <c r="X103" t="s">
        <v>944</v>
      </c>
      <c r="AB103" t="s">
        <v>909</v>
      </c>
      <c r="AC103" t="s">
        <v>967</v>
      </c>
      <c r="AD103">
        <v>114911</v>
      </c>
      <c r="AG103" t="s">
        <v>964</v>
      </c>
      <c r="AH103" t="s">
        <v>968</v>
      </c>
      <c r="AI103" t="s">
        <v>969</v>
      </c>
      <c r="AK103" t="s">
        <v>960</v>
      </c>
      <c r="AL103" t="s">
        <v>964</v>
      </c>
      <c r="AM103" t="s">
        <v>964</v>
      </c>
      <c r="AQ103" t="s">
        <v>970</v>
      </c>
      <c r="AR103" t="s">
        <v>950</v>
      </c>
    </row>
    <row r="104" spans="2:44" ht="15" customHeight="1" x14ac:dyDescent="0.25">
      <c r="B104" s="3" t="s">
        <v>54</v>
      </c>
      <c r="C104" t="s">
        <v>971</v>
      </c>
      <c r="D104" s="18" t="s">
        <v>56</v>
      </c>
      <c r="E104" s="14" t="s">
        <v>972</v>
      </c>
      <c r="F104" s="15" t="s">
        <v>973</v>
      </c>
      <c r="G104" s="15" t="s">
        <v>190</v>
      </c>
      <c r="H104" s="15" t="b">
        <v>1</v>
      </c>
      <c r="I104" s="15" t="s">
        <v>940</v>
      </c>
      <c r="J104" s="16" t="s">
        <v>941</v>
      </c>
      <c r="K104" s="15" t="s">
        <v>940</v>
      </c>
      <c r="L104" s="15" t="s">
        <v>974</v>
      </c>
      <c r="M104" s="15"/>
      <c r="N104" s="15">
        <f t="shared" si="1"/>
        <v>15</v>
      </c>
      <c r="O104" s="15">
        <v>4502</v>
      </c>
      <c r="P104" s="15" t="s">
        <v>975</v>
      </c>
      <c r="Q104" s="17"/>
      <c r="S104">
        <v>48.139665043870103</v>
      </c>
      <c r="T104">
        <v>14.284244403719899</v>
      </c>
      <c r="V104" t="s">
        <v>46</v>
      </c>
      <c r="W104">
        <v>6455189329</v>
      </c>
      <c r="X104" t="s">
        <v>956</v>
      </c>
      <c r="AB104" t="s">
        <v>976</v>
      </c>
      <c r="AF104" t="s">
        <v>190</v>
      </c>
      <c r="AG104" t="s">
        <v>973</v>
      </c>
      <c r="AH104" t="s">
        <v>977</v>
      </c>
      <c r="AI104" t="s">
        <v>978</v>
      </c>
      <c r="AL104" t="s">
        <v>973</v>
      </c>
      <c r="AM104" t="s">
        <v>973</v>
      </c>
      <c r="AQ104" t="s">
        <v>979</v>
      </c>
      <c r="AR104" t="s">
        <v>950</v>
      </c>
    </row>
    <row r="105" spans="2:44" ht="15" customHeight="1" x14ac:dyDescent="0.25">
      <c r="B105" s="3" t="s">
        <v>82</v>
      </c>
      <c r="C105" t="s">
        <v>937</v>
      </c>
      <c r="D105" s="24" t="s">
        <v>84</v>
      </c>
      <c r="E105" s="14" t="s">
        <v>980</v>
      </c>
      <c r="F105" s="15" t="s">
        <v>981</v>
      </c>
      <c r="G105" s="15" t="s">
        <v>100</v>
      </c>
      <c r="H105" s="15" t="b">
        <v>0</v>
      </c>
      <c r="I105" s="15" t="s">
        <v>940</v>
      </c>
      <c r="J105" s="16" t="s">
        <v>941</v>
      </c>
      <c r="K105" s="15" t="s">
        <v>940</v>
      </c>
      <c r="L105" s="26" t="s">
        <v>942</v>
      </c>
      <c r="M105" s="15"/>
      <c r="N105" s="15">
        <f t="shared" si="1"/>
        <v>15</v>
      </c>
      <c r="O105" s="15">
        <v>5101</v>
      </c>
      <c r="P105" s="15" t="s">
        <v>943</v>
      </c>
      <c r="Q105" s="17"/>
      <c r="S105">
        <v>47.844404567782199</v>
      </c>
      <c r="T105">
        <v>13.0500824819153</v>
      </c>
      <c r="V105" t="s">
        <v>46</v>
      </c>
      <c r="W105">
        <v>5339497851</v>
      </c>
      <c r="X105" t="s">
        <v>956</v>
      </c>
      <c r="AB105" t="s">
        <v>78</v>
      </c>
      <c r="AC105" t="s">
        <v>945</v>
      </c>
      <c r="AD105">
        <v>114911</v>
      </c>
      <c r="AG105" t="s">
        <v>981</v>
      </c>
      <c r="AH105" t="s">
        <v>982</v>
      </c>
      <c r="AI105" t="s">
        <v>983</v>
      </c>
      <c r="AK105" t="s">
        <v>948</v>
      </c>
      <c r="AL105" t="s">
        <v>981</v>
      </c>
      <c r="AM105" t="s">
        <v>981</v>
      </c>
      <c r="AQ105" t="s">
        <v>984</v>
      </c>
      <c r="AR105" t="s">
        <v>950</v>
      </c>
    </row>
    <row r="106" spans="2:44" ht="15" customHeight="1" x14ac:dyDescent="0.25">
      <c r="B106" s="3" t="s">
        <v>54</v>
      </c>
      <c r="C106" t="s">
        <v>985</v>
      </c>
      <c r="D106" s="18" t="s">
        <v>56</v>
      </c>
      <c r="E106" s="14" t="s">
        <v>986</v>
      </c>
      <c r="F106" s="15" t="s">
        <v>987</v>
      </c>
      <c r="G106" s="15" t="s">
        <v>190</v>
      </c>
      <c r="H106" s="15" t="b">
        <v>0</v>
      </c>
      <c r="I106" s="15" t="s">
        <v>940</v>
      </c>
      <c r="J106" s="16" t="s">
        <v>941</v>
      </c>
      <c r="K106" s="15" t="s">
        <v>940</v>
      </c>
      <c r="L106" s="15" t="s">
        <v>988</v>
      </c>
      <c r="M106" s="15"/>
      <c r="N106" s="15">
        <f t="shared" si="1"/>
        <v>18</v>
      </c>
      <c r="O106" s="15">
        <v>9500</v>
      </c>
      <c r="P106" s="15" t="s">
        <v>989</v>
      </c>
      <c r="Q106" s="17"/>
      <c r="V106" t="s">
        <v>46</v>
      </c>
      <c r="W106">
        <v>4285516511</v>
      </c>
      <c r="AB106" t="s">
        <v>990</v>
      </c>
      <c r="AD106">
        <v>114911</v>
      </c>
      <c r="AG106" t="s">
        <v>987</v>
      </c>
      <c r="AH106" t="s">
        <v>991</v>
      </c>
      <c r="AL106" t="s">
        <v>987</v>
      </c>
      <c r="AM106" t="s">
        <v>987</v>
      </c>
      <c r="AQ106" t="s">
        <v>992</v>
      </c>
    </row>
    <row r="107" spans="2:44" ht="15" customHeight="1" x14ac:dyDescent="0.25">
      <c r="B107" s="3" t="s">
        <v>54</v>
      </c>
      <c r="C107" t="s">
        <v>993</v>
      </c>
      <c r="D107" s="18" t="s">
        <v>56</v>
      </c>
      <c r="E107" s="14" t="s">
        <v>994</v>
      </c>
      <c r="F107" s="15" t="s">
        <v>995</v>
      </c>
      <c r="G107" s="15" t="s">
        <v>190</v>
      </c>
      <c r="H107" s="15" t="b">
        <v>1</v>
      </c>
      <c r="I107" s="15" t="s">
        <v>940</v>
      </c>
      <c r="J107" s="16" t="s">
        <v>941</v>
      </c>
      <c r="K107" s="15" t="s">
        <v>940</v>
      </c>
      <c r="L107" s="15" t="s">
        <v>996</v>
      </c>
      <c r="M107" s="15"/>
      <c r="N107" s="15">
        <f t="shared" si="1"/>
        <v>24</v>
      </c>
      <c r="O107" s="15">
        <v>6111</v>
      </c>
      <c r="P107" s="15" t="s">
        <v>997</v>
      </c>
      <c r="Q107" s="17"/>
      <c r="S107">
        <v>47.288872475370098</v>
      </c>
      <c r="T107">
        <v>11.5764487411302</v>
      </c>
      <c r="V107" t="s">
        <v>46</v>
      </c>
      <c r="W107">
        <v>4299821864</v>
      </c>
      <c r="X107" t="s">
        <v>944</v>
      </c>
      <c r="AB107" t="s">
        <v>909</v>
      </c>
      <c r="AC107" t="s">
        <v>998</v>
      </c>
      <c r="AD107">
        <v>114911</v>
      </c>
      <c r="AG107" t="s">
        <v>995</v>
      </c>
      <c r="AH107" t="s">
        <v>999</v>
      </c>
      <c r="AK107" t="s">
        <v>960</v>
      </c>
      <c r="AL107" t="s">
        <v>995</v>
      </c>
      <c r="AM107" t="s">
        <v>995</v>
      </c>
      <c r="AQ107" t="s">
        <v>1000</v>
      </c>
      <c r="AR107" t="s">
        <v>950</v>
      </c>
    </row>
    <row r="108" spans="2:44" ht="15" customHeight="1" x14ac:dyDescent="0.25">
      <c r="B108" s="3" t="s">
        <v>54</v>
      </c>
      <c r="C108" t="s">
        <v>1001</v>
      </c>
      <c r="D108" s="18" t="s">
        <v>56</v>
      </c>
      <c r="E108" s="14" t="s">
        <v>1002</v>
      </c>
      <c r="F108" s="15" t="s">
        <v>1003</v>
      </c>
      <c r="G108" s="15" t="s">
        <v>190</v>
      </c>
      <c r="H108" s="15" t="b">
        <v>1</v>
      </c>
      <c r="I108" s="15" t="s">
        <v>191</v>
      </c>
      <c r="J108" s="16" t="s">
        <v>192</v>
      </c>
      <c r="K108" s="15" t="s">
        <v>191</v>
      </c>
      <c r="L108" s="15" t="s">
        <v>1004</v>
      </c>
      <c r="M108" s="15"/>
      <c r="N108" s="21">
        <f t="shared" si="1"/>
        <v>51</v>
      </c>
      <c r="O108" s="15">
        <v>34752</v>
      </c>
      <c r="P108" s="15" t="s">
        <v>1005</v>
      </c>
      <c r="Q108" s="17"/>
      <c r="S108">
        <v>40.873080000000002</v>
      </c>
      <c r="T108">
        <v>29.28332</v>
      </c>
      <c r="V108" t="s">
        <v>46</v>
      </c>
      <c r="W108">
        <v>8042024155</v>
      </c>
      <c r="X108" t="s">
        <v>1006</v>
      </c>
      <c r="AB108" t="s">
        <v>66</v>
      </c>
      <c r="AC108" t="s">
        <v>1007</v>
      </c>
      <c r="AD108">
        <v>194977</v>
      </c>
      <c r="AG108" t="s">
        <v>1003</v>
      </c>
      <c r="AH108" t="s">
        <v>1008</v>
      </c>
      <c r="AI108" t="s">
        <v>1009</v>
      </c>
      <c r="AL108" t="s">
        <v>1003</v>
      </c>
      <c r="AM108" t="s">
        <v>1003</v>
      </c>
      <c r="AQ108" t="s">
        <v>1010</v>
      </c>
      <c r="AR108" t="s">
        <v>200</v>
      </c>
    </row>
    <row r="109" spans="2:44" ht="15" customHeight="1" x14ac:dyDescent="0.25">
      <c r="B109" s="3" t="s">
        <v>82</v>
      </c>
      <c r="C109" t="s">
        <v>1011</v>
      </c>
      <c r="D109" s="24" t="s">
        <v>84</v>
      </c>
      <c r="E109" s="14" t="s">
        <v>1012</v>
      </c>
      <c r="F109" s="21" t="s">
        <v>1013</v>
      </c>
      <c r="G109" s="15" t="s">
        <v>190</v>
      </c>
      <c r="H109" s="15" t="b">
        <v>1</v>
      </c>
      <c r="I109" s="15" t="s">
        <v>1014</v>
      </c>
      <c r="J109" s="16" t="s">
        <v>1015</v>
      </c>
      <c r="K109" s="15" t="s">
        <v>1014</v>
      </c>
      <c r="L109" s="15" t="s">
        <v>1016</v>
      </c>
      <c r="M109" s="15"/>
      <c r="N109" s="15">
        <f t="shared" si="1"/>
        <v>18</v>
      </c>
      <c r="O109" s="15">
        <v>1141</v>
      </c>
      <c r="P109" s="15" t="s">
        <v>1017</v>
      </c>
      <c r="Q109" s="17"/>
      <c r="S109">
        <v>47.507334620000002</v>
      </c>
      <c r="T109">
        <v>19.057917239999899</v>
      </c>
      <c r="V109" t="s">
        <v>46</v>
      </c>
      <c r="W109">
        <v>2725707125</v>
      </c>
      <c r="X109" t="s">
        <v>1018</v>
      </c>
      <c r="AB109" t="s">
        <v>78</v>
      </c>
      <c r="AC109" t="s">
        <v>1019</v>
      </c>
      <c r="AD109">
        <v>114934</v>
      </c>
      <c r="AG109" t="s">
        <v>1020</v>
      </c>
      <c r="AH109" t="s">
        <v>1021</v>
      </c>
      <c r="AI109" t="s">
        <v>1022</v>
      </c>
      <c r="AK109" t="s">
        <v>1023</v>
      </c>
      <c r="AL109" t="s">
        <v>1013</v>
      </c>
      <c r="AM109" t="s">
        <v>1013</v>
      </c>
      <c r="AQ109" t="s">
        <v>1024</v>
      </c>
      <c r="AR109" t="s">
        <v>1025</v>
      </c>
    </row>
    <row r="110" spans="2:44" ht="15" customHeight="1" x14ac:dyDescent="0.25">
      <c r="B110" s="3" t="s">
        <v>82</v>
      </c>
      <c r="C110" t="s">
        <v>1011</v>
      </c>
      <c r="D110" s="24" t="s">
        <v>84</v>
      </c>
      <c r="E110" s="14" t="s">
        <v>1026</v>
      </c>
      <c r="F110" s="15" t="s">
        <v>1027</v>
      </c>
      <c r="G110" s="15" t="s">
        <v>100</v>
      </c>
      <c r="H110" s="15" t="b">
        <v>0</v>
      </c>
      <c r="I110" s="15" t="s">
        <v>1014</v>
      </c>
      <c r="J110" s="16" t="s">
        <v>1015</v>
      </c>
      <c r="K110" s="15" t="s">
        <v>1014</v>
      </c>
      <c r="L110" s="15" t="s">
        <v>1028</v>
      </c>
      <c r="M110" s="15"/>
      <c r="N110" s="15">
        <f t="shared" si="1"/>
        <v>17</v>
      </c>
      <c r="O110" s="15" t="s">
        <v>1029</v>
      </c>
      <c r="P110" s="15" t="s">
        <v>1017</v>
      </c>
      <c r="Q110" s="17"/>
      <c r="S110">
        <v>47.507334622391298</v>
      </c>
      <c r="T110">
        <v>19.0579172439978</v>
      </c>
      <c r="V110" t="s">
        <v>46</v>
      </c>
      <c r="W110">
        <v>9408060210</v>
      </c>
      <c r="X110" t="s">
        <v>1018</v>
      </c>
      <c r="AB110" t="s">
        <v>78</v>
      </c>
      <c r="AD110">
        <v>114934</v>
      </c>
      <c r="AG110" t="s">
        <v>1027</v>
      </c>
      <c r="AH110" t="s">
        <v>1030</v>
      </c>
      <c r="AI110" t="s">
        <v>1031</v>
      </c>
      <c r="AK110" t="s">
        <v>1023</v>
      </c>
      <c r="AL110" t="s">
        <v>1027</v>
      </c>
      <c r="AM110" t="s">
        <v>1027</v>
      </c>
      <c r="AQ110" t="s">
        <v>1032</v>
      </c>
      <c r="AR110" t="s">
        <v>1025</v>
      </c>
    </row>
    <row r="111" spans="2:44" x14ac:dyDescent="0.25">
      <c r="B111" s="3" t="s">
        <v>82</v>
      </c>
      <c r="C111" t="s">
        <v>1033</v>
      </c>
      <c r="D111" s="24" t="s">
        <v>84</v>
      </c>
      <c r="E111" s="14" t="s">
        <v>1034</v>
      </c>
      <c r="F111" s="15" t="s">
        <v>1035</v>
      </c>
      <c r="G111" s="15" t="s">
        <v>100</v>
      </c>
      <c r="H111" s="15" t="b">
        <v>0</v>
      </c>
      <c r="I111" s="15" t="s">
        <v>1036</v>
      </c>
      <c r="J111" s="16" t="s">
        <v>1037</v>
      </c>
      <c r="K111" s="15" t="s">
        <v>1036</v>
      </c>
      <c r="L111" s="15" t="s">
        <v>1038</v>
      </c>
      <c r="M111" s="15"/>
      <c r="N111" s="15">
        <f t="shared" si="1"/>
        <v>12</v>
      </c>
      <c r="O111" s="15" t="s">
        <v>1039</v>
      </c>
      <c r="P111" s="15" t="s">
        <v>1040</v>
      </c>
      <c r="Q111" s="17"/>
      <c r="S111">
        <v>45.806911701294403</v>
      </c>
      <c r="T111">
        <v>15.9649920464704</v>
      </c>
      <c r="V111" t="s">
        <v>46</v>
      </c>
      <c r="W111">
        <v>8713890342</v>
      </c>
      <c r="X111" t="s">
        <v>1041</v>
      </c>
      <c r="AB111" t="s">
        <v>78</v>
      </c>
      <c r="AD111">
        <v>434090</v>
      </c>
      <c r="AG111" t="s">
        <v>1035</v>
      </c>
      <c r="AH111" t="s">
        <v>1042</v>
      </c>
      <c r="AI111" t="s">
        <v>1043</v>
      </c>
      <c r="AK111" t="s">
        <v>1044</v>
      </c>
      <c r="AL111" t="s">
        <v>1035</v>
      </c>
      <c r="AM111" t="s">
        <v>1035</v>
      </c>
      <c r="AQ111" t="s">
        <v>1045</v>
      </c>
      <c r="AR111" t="s">
        <v>1046</v>
      </c>
    </row>
    <row r="112" spans="2:44" x14ac:dyDescent="0.25">
      <c r="B112" s="3" t="s">
        <v>82</v>
      </c>
      <c r="C112" t="s">
        <v>1033</v>
      </c>
      <c r="D112" s="24" t="s">
        <v>84</v>
      </c>
      <c r="E112" s="14" t="s">
        <v>1047</v>
      </c>
      <c r="F112" s="15" t="s">
        <v>1048</v>
      </c>
      <c r="G112" s="15" t="s">
        <v>190</v>
      </c>
      <c r="H112" s="15" t="b">
        <v>1</v>
      </c>
      <c r="I112" s="15" t="s">
        <v>1036</v>
      </c>
      <c r="J112" s="16" t="s">
        <v>1037</v>
      </c>
      <c r="K112" s="15" t="s">
        <v>1036</v>
      </c>
      <c r="L112" s="15" t="s">
        <v>1049</v>
      </c>
      <c r="M112" s="15"/>
      <c r="N112" s="15">
        <f t="shared" si="1"/>
        <v>13</v>
      </c>
      <c r="O112" s="15">
        <v>10250</v>
      </c>
      <c r="P112" s="15" t="s">
        <v>1050</v>
      </c>
      <c r="Q112" s="17"/>
      <c r="S112">
        <v>45.764110000000002</v>
      </c>
      <c r="T112">
        <v>15.918873</v>
      </c>
      <c r="V112" t="s">
        <v>46</v>
      </c>
      <c r="W112">
        <v>4157473330</v>
      </c>
      <c r="X112" t="s">
        <v>1041</v>
      </c>
      <c r="AB112" t="s">
        <v>78</v>
      </c>
      <c r="AC112" t="s">
        <v>1051</v>
      </c>
      <c r="AD112">
        <v>434090</v>
      </c>
      <c r="AG112" t="s">
        <v>1048</v>
      </c>
      <c r="AH112" t="s">
        <v>1052</v>
      </c>
      <c r="AI112" t="s">
        <v>1053</v>
      </c>
      <c r="AK112" t="s">
        <v>1054</v>
      </c>
      <c r="AL112" t="s">
        <v>1048</v>
      </c>
      <c r="AM112" t="s">
        <v>1048</v>
      </c>
      <c r="AQ112" t="s">
        <v>1055</v>
      </c>
      <c r="AR112" t="s">
        <v>1056</v>
      </c>
    </row>
    <row r="113" spans="2:44" x14ac:dyDescent="0.25">
      <c r="B113" s="3" t="s">
        <v>82</v>
      </c>
      <c r="C113" t="s">
        <v>1057</v>
      </c>
      <c r="D113" s="24" t="s">
        <v>84</v>
      </c>
      <c r="E113" s="14" t="s">
        <v>1058</v>
      </c>
      <c r="F113" s="15" t="s">
        <v>1059</v>
      </c>
      <c r="G113" s="15" t="s">
        <v>100</v>
      </c>
      <c r="H113" s="15" t="b">
        <v>0</v>
      </c>
      <c r="I113" s="15" t="s">
        <v>383</v>
      </c>
      <c r="J113" s="16" t="s">
        <v>384</v>
      </c>
      <c r="K113" s="15" t="s">
        <v>383</v>
      </c>
      <c r="L113" s="26" t="s">
        <v>1060</v>
      </c>
      <c r="M113" s="15"/>
      <c r="N113" s="15">
        <f t="shared" si="1"/>
        <v>27</v>
      </c>
      <c r="O113" s="15">
        <v>28269</v>
      </c>
      <c r="P113" s="15" t="s">
        <v>1061</v>
      </c>
      <c r="Q113" s="17" t="s">
        <v>387</v>
      </c>
      <c r="S113">
        <v>35.345914999999998</v>
      </c>
      <c r="T113">
        <v>-80.845881000000006</v>
      </c>
      <c r="V113" t="s">
        <v>46</v>
      </c>
      <c r="W113">
        <v>8904447710</v>
      </c>
      <c r="X113" t="s">
        <v>1062</v>
      </c>
      <c r="AB113" t="s">
        <v>503</v>
      </c>
      <c r="AG113" t="s">
        <v>1059</v>
      </c>
      <c r="AH113" t="s">
        <v>1063</v>
      </c>
      <c r="AI113" t="s">
        <v>1064</v>
      </c>
      <c r="AL113" t="s">
        <v>1059</v>
      </c>
      <c r="AM113" t="s">
        <v>1059</v>
      </c>
      <c r="AQ113" t="s">
        <v>1065</v>
      </c>
      <c r="AR113" t="s">
        <v>1066</v>
      </c>
    </row>
    <row r="114" spans="2:44" ht="15" customHeight="1" x14ac:dyDescent="0.25">
      <c r="B114" s="3" t="s">
        <v>54</v>
      </c>
      <c r="C114" t="s">
        <v>1067</v>
      </c>
      <c r="D114" s="18" t="s">
        <v>56</v>
      </c>
      <c r="E114" s="14" t="s">
        <v>1068</v>
      </c>
      <c r="F114" s="15" t="s">
        <v>1069</v>
      </c>
      <c r="G114" s="15" t="s">
        <v>190</v>
      </c>
      <c r="H114" s="15" t="b">
        <v>1</v>
      </c>
      <c r="I114" s="15" t="s">
        <v>383</v>
      </c>
      <c r="J114" s="16" t="s">
        <v>384</v>
      </c>
      <c r="K114" s="15" t="s">
        <v>383</v>
      </c>
      <c r="L114" s="15" t="s">
        <v>1070</v>
      </c>
      <c r="M114" s="15"/>
      <c r="N114" s="15">
        <f t="shared" si="1"/>
        <v>14</v>
      </c>
      <c r="O114" s="15">
        <v>58504</v>
      </c>
      <c r="P114" s="15" t="s">
        <v>1071</v>
      </c>
      <c r="Q114" s="17" t="s">
        <v>1072</v>
      </c>
      <c r="S114">
        <v>46.795721999999998</v>
      </c>
      <c r="T114">
        <v>-100.731729</v>
      </c>
      <c r="V114" t="s">
        <v>46</v>
      </c>
      <c r="W114">
        <v>8122430539</v>
      </c>
      <c r="AB114" t="s">
        <v>389</v>
      </c>
      <c r="AD114">
        <v>869614</v>
      </c>
      <c r="AG114" t="s">
        <v>1069</v>
      </c>
      <c r="AH114" t="s">
        <v>1073</v>
      </c>
      <c r="AL114" t="s">
        <v>1069</v>
      </c>
      <c r="AM114" t="s">
        <v>1069</v>
      </c>
      <c r="AQ114" t="s">
        <v>63</v>
      </c>
      <c r="AR114" t="s">
        <v>1066</v>
      </c>
    </row>
    <row r="115" spans="2:44" ht="15" customHeight="1" x14ac:dyDescent="0.25">
      <c r="B115" s="3" t="s">
        <v>54</v>
      </c>
      <c r="C115" t="s">
        <v>1074</v>
      </c>
      <c r="D115" s="18" t="s">
        <v>56</v>
      </c>
      <c r="E115" s="14" t="s">
        <v>1075</v>
      </c>
      <c r="F115" s="15" t="s">
        <v>1076</v>
      </c>
      <c r="G115" s="15" t="s">
        <v>190</v>
      </c>
      <c r="H115" s="15" t="b">
        <v>1</v>
      </c>
      <c r="I115" s="15" t="s">
        <v>383</v>
      </c>
      <c r="J115" s="16" t="s">
        <v>384</v>
      </c>
      <c r="K115" s="15" t="s">
        <v>383</v>
      </c>
      <c r="L115" s="15" t="s">
        <v>1077</v>
      </c>
      <c r="M115" s="15"/>
      <c r="N115" s="15">
        <f t="shared" si="1"/>
        <v>15</v>
      </c>
      <c r="O115" s="15">
        <v>30519</v>
      </c>
      <c r="P115" s="15" t="s">
        <v>1078</v>
      </c>
      <c r="Q115" s="17" t="s">
        <v>669</v>
      </c>
      <c r="S115">
        <v>34.080818000000001</v>
      </c>
      <c r="T115">
        <v>-83.995098999999996</v>
      </c>
      <c r="V115" t="s">
        <v>46</v>
      </c>
      <c r="W115">
        <v>3602272151</v>
      </c>
      <c r="X115" t="s">
        <v>1079</v>
      </c>
      <c r="AB115" t="s">
        <v>503</v>
      </c>
      <c r="AD115">
        <v>620599</v>
      </c>
      <c r="AG115" t="s">
        <v>1076</v>
      </c>
      <c r="AH115" t="s">
        <v>1080</v>
      </c>
      <c r="AI115" t="s">
        <v>1081</v>
      </c>
      <c r="AL115" t="s">
        <v>1076</v>
      </c>
      <c r="AM115" t="s">
        <v>1076</v>
      </c>
      <c r="AQ115" t="s">
        <v>1082</v>
      </c>
      <c r="AR115" t="s">
        <v>1066</v>
      </c>
    </row>
    <row r="116" spans="2:44" ht="15" customHeight="1" x14ac:dyDescent="0.25">
      <c r="B116" s="3" t="s">
        <v>54</v>
      </c>
      <c r="C116" t="s">
        <v>1083</v>
      </c>
      <c r="D116" s="18" t="s">
        <v>56</v>
      </c>
      <c r="E116" s="14" t="s">
        <v>1084</v>
      </c>
      <c r="F116" s="15" t="s">
        <v>1085</v>
      </c>
      <c r="G116" s="15" t="s">
        <v>190</v>
      </c>
      <c r="H116" s="15" t="b">
        <v>1</v>
      </c>
      <c r="I116" s="15" t="s">
        <v>383</v>
      </c>
      <c r="J116" s="16" t="s">
        <v>384</v>
      </c>
      <c r="K116" s="15" t="s">
        <v>383</v>
      </c>
      <c r="L116" s="15" t="s">
        <v>1086</v>
      </c>
      <c r="M116" s="15"/>
      <c r="N116" s="15">
        <f t="shared" si="1"/>
        <v>20</v>
      </c>
      <c r="O116" s="15">
        <v>29033</v>
      </c>
      <c r="P116" s="15" t="s">
        <v>1087</v>
      </c>
      <c r="Q116" s="17" t="s">
        <v>1088</v>
      </c>
      <c r="S116">
        <v>33.949772939086003</v>
      </c>
      <c r="T116">
        <v>-81.099849119782405</v>
      </c>
      <c r="V116" t="s">
        <v>46</v>
      </c>
      <c r="W116">
        <v>1059380934</v>
      </c>
      <c r="X116" t="s">
        <v>1089</v>
      </c>
      <c r="AB116" t="s">
        <v>503</v>
      </c>
      <c r="AD116">
        <v>481675</v>
      </c>
      <c r="AG116" t="s">
        <v>1085</v>
      </c>
      <c r="AH116" t="s">
        <v>1090</v>
      </c>
      <c r="AI116" t="s">
        <v>1091</v>
      </c>
      <c r="AL116" t="s">
        <v>1085</v>
      </c>
      <c r="AM116" t="s">
        <v>1085</v>
      </c>
      <c r="AQ116" t="s">
        <v>1092</v>
      </c>
      <c r="AR116" t="s">
        <v>1066</v>
      </c>
    </row>
    <row r="117" spans="2:44" x14ac:dyDescent="0.25">
      <c r="B117" s="3" t="s">
        <v>54</v>
      </c>
      <c r="C117" t="s">
        <v>1093</v>
      </c>
      <c r="D117" s="18" t="s">
        <v>416</v>
      </c>
      <c r="E117" s="14" t="s">
        <v>1094</v>
      </c>
      <c r="F117" s="15" t="s">
        <v>1095</v>
      </c>
      <c r="G117" s="15" t="s">
        <v>190</v>
      </c>
      <c r="H117" s="15" t="b">
        <v>1</v>
      </c>
      <c r="I117" s="15" t="s">
        <v>383</v>
      </c>
      <c r="J117" s="16" t="s">
        <v>384</v>
      </c>
      <c r="K117" s="15" t="s">
        <v>383</v>
      </c>
      <c r="L117" s="15" t="s">
        <v>1096</v>
      </c>
      <c r="M117" s="15"/>
      <c r="N117" s="15">
        <f t="shared" si="1"/>
        <v>17</v>
      </c>
      <c r="O117" s="15">
        <v>28269</v>
      </c>
      <c r="P117" s="15" t="s">
        <v>1061</v>
      </c>
      <c r="Q117" s="17" t="s">
        <v>387</v>
      </c>
      <c r="S117">
        <v>35.348669999999998</v>
      </c>
      <c r="T117">
        <v>-80.830110000000005</v>
      </c>
      <c r="V117" t="s">
        <v>46</v>
      </c>
      <c r="W117">
        <v>7116752610</v>
      </c>
      <c r="X117" t="s">
        <v>1089</v>
      </c>
      <c r="AB117" t="s">
        <v>503</v>
      </c>
      <c r="AD117">
        <v>496260</v>
      </c>
      <c r="AG117" t="s">
        <v>1095</v>
      </c>
      <c r="AH117" t="s">
        <v>1097</v>
      </c>
      <c r="AI117" t="s">
        <v>1098</v>
      </c>
      <c r="AL117" t="s">
        <v>1095</v>
      </c>
      <c r="AM117" t="s">
        <v>1095</v>
      </c>
      <c r="AQ117" t="s">
        <v>1099</v>
      </c>
      <c r="AR117" t="s">
        <v>1066</v>
      </c>
    </row>
    <row r="118" spans="2:44" x14ac:dyDescent="0.25">
      <c r="B118" s="3" t="s">
        <v>82</v>
      </c>
      <c r="C118" t="s">
        <v>1057</v>
      </c>
      <c r="D118" s="24" t="s">
        <v>84</v>
      </c>
      <c r="E118" s="14" t="s">
        <v>1100</v>
      </c>
      <c r="F118" s="15" t="s">
        <v>1101</v>
      </c>
      <c r="G118" s="15" t="s">
        <v>190</v>
      </c>
      <c r="H118" s="15" t="b">
        <v>1</v>
      </c>
      <c r="I118" s="15" t="s">
        <v>383</v>
      </c>
      <c r="J118" s="16" t="s">
        <v>384</v>
      </c>
      <c r="K118" s="15" t="s">
        <v>383</v>
      </c>
      <c r="L118" s="26" t="s">
        <v>1060</v>
      </c>
      <c r="M118" s="15"/>
      <c r="N118" s="15">
        <f t="shared" si="1"/>
        <v>27</v>
      </c>
      <c r="O118" s="15">
        <v>28269</v>
      </c>
      <c r="P118" s="15" t="s">
        <v>1061</v>
      </c>
      <c r="Q118" s="17" t="s">
        <v>387</v>
      </c>
      <c r="S118">
        <v>35.34619</v>
      </c>
      <c r="T118">
        <v>-80.843244999999996</v>
      </c>
      <c r="V118" t="s">
        <v>46</v>
      </c>
      <c r="W118">
        <v>4180062373</v>
      </c>
      <c r="X118" t="s">
        <v>1089</v>
      </c>
      <c r="AB118" t="s">
        <v>503</v>
      </c>
      <c r="AD118">
        <v>481673</v>
      </c>
      <c r="AG118" t="s">
        <v>1101</v>
      </c>
      <c r="AH118" t="s">
        <v>1102</v>
      </c>
      <c r="AI118" t="s">
        <v>1064</v>
      </c>
      <c r="AL118" t="s">
        <v>1101</v>
      </c>
      <c r="AM118" t="s">
        <v>1101</v>
      </c>
      <c r="AQ118" t="s">
        <v>1065</v>
      </c>
      <c r="AR118" t="s">
        <v>1066</v>
      </c>
    </row>
    <row r="119" spans="2:44" ht="15" customHeight="1" x14ac:dyDescent="0.25">
      <c r="B119" s="3" t="s">
        <v>54</v>
      </c>
      <c r="C119" t="s">
        <v>1103</v>
      </c>
      <c r="D119" s="18" t="s">
        <v>56</v>
      </c>
      <c r="E119" s="14" t="s">
        <v>1104</v>
      </c>
      <c r="F119" s="15" t="s">
        <v>1105</v>
      </c>
      <c r="G119" s="15" t="s">
        <v>190</v>
      </c>
      <c r="H119" s="15" t="b">
        <v>1</v>
      </c>
      <c r="I119" s="15" t="s">
        <v>383</v>
      </c>
      <c r="J119" s="16" t="s">
        <v>384</v>
      </c>
      <c r="K119" s="15" t="s">
        <v>383</v>
      </c>
      <c r="L119" s="15" t="s">
        <v>1106</v>
      </c>
      <c r="M119" s="15"/>
      <c r="N119" s="15">
        <f t="shared" si="1"/>
        <v>29</v>
      </c>
      <c r="O119" s="15">
        <v>58104</v>
      </c>
      <c r="P119" s="15" t="s">
        <v>1107</v>
      </c>
      <c r="Q119" s="17" t="s">
        <v>1072</v>
      </c>
      <c r="S119">
        <v>46.820929999999997</v>
      </c>
      <c r="T119">
        <v>-96.842063999999993</v>
      </c>
      <c r="V119" t="s">
        <v>46</v>
      </c>
      <c r="W119">
        <v>6970914685</v>
      </c>
      <c r="AB119" t="s">
        <v>389</v>
      </c>
      <c r="AD119">
        <v>869615</v>
      </c>
      <c r="AG119" t="s">
        <v>1105</v>
      </c>
      <c r="AH119" t="s">
        <v>1108</v>
      </c>
      <c r="AL119" t="s">
        <v>1105</v>
      </c>
      <c r="AM119" t="s">
        <v>1105</v>
      </c>
      <c r="AQ119" t="s">
        <v>63</v>
      </c>
      <c r="AR119" t="s">
        <v>1066</v>
      </c>
    </row>
    <row r="120" spans="2:44" ht="15" customHeight="1" x14ac:dyDescent="0.25">
      <c r="B120" s="3" t="s">
        <v>54</v>
      </c>
      <c r="C120" t="s">
        <v>1109</v>
      </c>
      <c r="D120" s="18" t="s">
        <v>56</v>
      </c>
      <c r="E120" s="14" t="s">
        <v>1110</v>
      </c>
      <c r="F120" s="15" t="s">
        <v>1111</v>
      </c>
      <c r="G120" s="15" t="s">
        <v>190</v>
      </c>
      <c r="H120" s="15" t="b">
        <v>1</v>
      </c>
      <c r="I120" s="15" t="s">
        <v>383</v>
      </c>
      <c r="J120" s="16" t="s">
        <v>384</v>
      </c>
      <c r="K120" s="15" t="s">
        <v>383</v>
      </c>
      <c r="L120" s="15" t="s">
        <v>1112</v>
      </c>
      <c r="M120" s="15"/>
      <c r="N120" s="15">
        <f t="shared" si="1"/>
        <v>18</v>
      </c>
      <c r="O120" s="15">
        <v>30297</v>
      </c>
      <c r="P120" s="15" t="s">
        <v>1113</v>
      </c>
      <c r="Q120" s="17" t="s">
        <v>669</v>
      </c>
      <c r="S120">
        <v>33.595387000000002</v>
      </c>
      <c r="T120">
        <v>-84.385863999999998</v>
      </c>
      <c r="V120" t="s">
        <v>46</v>
      </c>
      <c r="W120">
        <v>1677060676</v>
      </c>
      <c r="X120" t="s">
        <v>1089</v>
      </c>
      <c r="AB120" t="s">
        <v>503</v>
      </c>
      <c r="AD120">
        <v>481671</v>
      </c>
      <c r="AG120" t="s">
        <v>1111</v>
      </c>
      <c r="AH120" t="s">
        <v>1114</v>
      </c>
      <c r="AI120" t="s">
        <v>1115</v>
      </c>
      <c r="AL120" t="s">
        <v>1111</v>
      </c>
      <c r="AM120" t="s">
        <v>1111</v>
      </c>
      <c r="AQ120" t="s">
        <v>1116</v>
      </c>
      <c r="AR120" t="s">
        <v>1066</v>
      </c>
    </row>
    <row r="121" spans="2:44" ht="15" customHeight="1" x14ac:dyDescent="0.25">
      <c r="B121" s="3" t="s">
        <v>54</v>
      </c>
      <c r="C121" t="s">
        <v>1117</v>
      </c>
      <c r="D121" s="18" t="s">
        <v>56</v>
      </c>
      <c r="E121" s="14" t="s">
        <v>1118</v>
      </c>
      <c r="F121" s="15" t="s">
        <v>1119</v>
      </c>
      <c r="G121" s="15" t="s">
        <v>190</v>
      </c>
      <c r="H121" s="15" t="b">
        <v>1</v>
      </c>
      <c r="I121" s="15" t="s">
        <v>383</v>
      </c>
      <c r="J121" s="16" t="s">
        <v>384</v>
      </c>
      <c r="K121" s="15" t="s">
        <v>383</v>
      </c>
      <c r="L121" s="15" t="s">
        <v>1120</v>
      </c>
      <c r="M121" s="15"/>
      <c r="N121" s="15">
        <f t="shared" si="1"/>
        <v>23</v>
      </c>
      <c r="O121" s="15">
        <v>27529</v>
      </c>
      <c r="P121" s="15" t="s">
        <v>1121</v>
      </c>
      <c r="Q121" s="17" t="s">
        <v>387</v>
      </c>
      <c r="S121">
        <v>35.733428955078097</v>
      </c>
      <c r="T121">
        <v>-78.573776245117202</v>
      </c>
      <c r="V121" t="s">
        <v>46</v>
      </c>
      <c r="W121">
        <v>5149364151</v>
      </c>
      <c r="X121" t="s">
        <v>1089</v>
      </c>
      <c r="AB121" t="s">
        <v>503</v>
      </c>
      <c r="AD121">
        <v>481674</v>
      </c>
      <c r="AG121" t="s">
        <v>1119</v>
      </c>
      <c r="AH121" t="s">
        <v>1122</v>
      </c>
      <c r="AI121" t="s">
        <v>1123</v>
      </c>
      <c r="AL121" t="s">
        <v>1119</v>
      </c>
      <c r="AM121" t="s">
        <v>1119</v>
      </c>
      <c r="AQ121" t="s">
        <v>1124</v>
      </c>
      <c r="AR121" t="s">
        <v>1066</v>
      </c>
    </row>
    <row r="122" spans="2:44" ht="15" customHeight="1" x14ac:dyDescent="0.25">
      <c r="B122" s="3" t="s">
        <v>54</v>
      </c>
      <c r="C122" t="s">
        <v>1125</v>
      </c>
      <c r="D122" s="18" t="s">
        <v>56</v>
      </c>
      <c r="E122" s="14" t="s">
        <v>1126</v>
      </c>
      <c r="F122" s="15" t="s">
        <v>1127</v>
      </c>
      <c r="G122" s="15" t="s">
        <v>190</v>
      </c>
      <c r="H122" s="15" t="b">
        <v>1</v>
      </c>
      <c r="I122" s="15" t="s">
        <v>383</v>
      </c>
      <c r="J122" s="16" t="s">
        <v>384</v>
      </c>
      <c r="K122" s="15" t="s">
        <v>383</v>
      </c>
      <c r="L122" s="15" t="s">
        <v>1128</v>
      </c>
      <c r="M122" s="15"/>
      <c r="N122" s="15">
        <f t="shared" si="1"/>
        <v>16</v>
      </c>
      <c r="O122" s="15">
        <v>27834</v>
      </c>
      <c r="P122" s="15" t="s">
        <v>1129</v>
      </c>
      <c r="Q122" s="17" t="s">
        <v>387</v>
      </c>
      <c r="S122">
        <v>35.643478000000002</v>
      </c>
      <c r="T122">
        <v>-77.366012999999995</v>
      </c>
      <c r="V122" t="s">
        <v>46</v>
      </c>
      <c r="W122">
        <v>4642770375</v>
      </c>
      <c r="AB122" t="s">
        <v>503</v>
      </c>
      <c r="AD122">
        <v>578769</v>
      </c>
      <c r="AG122" t="s">
        <v>1127</v>
      </c>
      <c r="AH122" t="s">
        <v>1130</v>
      </c>
      <c r="AI122" t="s">
        <v>1131</v>
      </c>
      <c r="AL122" t="s">
        <v>1127</v>
      </c>
      <c r="AM122" t="s">
        <v>1127</v>
      </c>
      <c r="AQ122" t="s">
        <v>1132</v>
      </c>
      <c r="AR122" t="s">
        <v>1066</v>
      </c>
    </row>
    <row r="123" spans="2:44" ht="15" customHeight="1" x14ac:dyDescent="0.25">
      <c r="B123" s="3" t="s">
        <v>54</v>
      </c>
      <c r="C123" t="s">
        <v>1133</v>
      </c>
      <c r="D123" s="18" t="s">
        <v>56</v>
      </c>
      <c r="E123" s="14" t="s">
        <v>1134</v>
      </c>
      <c r="F123" s="15" t="s">
        <v>1135</v>
      </c>
      <c r="G123" s="15" t="s">
        <v>190</v>
      </c>
      <c r="H123" s="15" t="b">
        <v>1</v>
      </c>
      <c r="I123" s="15" t="s">
        <v>383</v>
      </c>
      <c r="J123" s="16" t="s">
        <v>384</v>
      </c>
      <c r="K123" s="15" t="s">
        <v>383</v>
      </c>
      <c r="L123" s="15" t="s">
        <v>1136</v>
      </c>
      <c r="M123" s="15"/>
      <c r="N123" s="15">
        <f t="shared" si="1"/>
        <v>18</v>
      </c>
      <c r="O123" s="15">
        <v>37924</v>
      </c>
      <c r="P123" s="15" t="s">
        <v>1137</v>
      </c>
      <c r="Q123" s="17" t="s">
        <v>1138</v>
      </c>
      <c r="S123">
        <v>36.026641845703097</v>
      </c>
      <c r="T123">
        <v>-83.848823547363295</v>
      </c>
      <c r="V123" t="s">
        <v>46</v>
      </c>
      <c r="W123">
        <v>6415889689</v>
      </c>
      <c r="X123" t="s">
        <v>1089</v>
      </c>
      <c r="AB123" t="s">
        <v>503</v>
      </c>
      <c r="AD123">
        <v>481676</v>
      </c>
      <c r="AG123" t="s">
        <v>1135</v>
      </c>
      <c r="AH123" t="s">
        <v>1139</v>
      </c>
      <c r="AI123" t="s">
        <v>1140</v>
      </c>
      <c r="AL123" t="s">
        <v>1135</v>
      </c>
      <c r="AM123" t="s">
        <v>1135</v>
      </c>
      <c r="AQ123" t="s">
        <v>1141</v>
      </c>
      <c r="AR123" t="s">
        <v>1066</v>
      </c>
    </row>
    <row r="124" spans="2:44" ht="15" customHeight="1" x14ac:dyDescent="0.25">
      <c r="B124" s="3" t="s">
        <v>54</v>
      </c>
      <c r="C124" t="s">
        <v>1142</v>
      </c>
      <c r="D124" s="18" t="s">
        <v>56</v>
      </c>
      <c r="E124" s="14" t="s">
        <v>1143</v>
      </c>
      <c r="F124" s="15" t="s">
        <v>1144</v>
      </c>
      <c r="G124" s="15" t="s">
        <v>190</v>
      </c>
      <c r="H124" s="15" t="b">
        <v>1</v>
      </c>
      <c r="I124" s="15" t="s">
        <v>383</v>
      </c>
      <c r="J124" s="16" t="s">
        <v>384</v>
      </c>
      <c r="K124" s="15" t="s">
        <v>383</v>
      </c>
      <c r="L124" s="15" t="s">
        <v>1145</v>
      </c>
      <c r="M124" s="15"/>
      <c r="N124" s="15">
        <f t="shared" si="1"/>
        <v>23</v>
      </c>
      <c r="O124" s="15">
        <v>28759</v>
      </c>
      <c r="P124" s="15" t="s">
        <v>1146</v>
      </c>
      <c r="Q124" s="17" t="s">
        <v>387</v>
      </c>
      <c r="S124">
        <v>35.410995483398402</v>
      </c>
      <c r="T124">
        <v>-82.551986694335895</v>
      </c>
      <c r="V124" t="s">
        <v>46</v>
      </c>
      <c r="W124">
        <v>2007212749</v>
      </c>
      <c r="X124" t="s">
        <v>1089</v>
      </c>
      <c r="AB124" t="s">
        <v>503</v>
      </c>
      <c r="AD124">
        <v>481672</v>
      </c>
      <c r="AG124" t="s">
        <v>1144</v>
      </c>
      <c r="AH124" t="s">
        <v>1147</v>
      </c>
      <c r="AI124" t="s">
        <v>1148</v>
      </c>
      <c r="AL124" t="s">
        <v>1144</v>
      </c>
      <c r="AM124" t="s">
        <v>1144</v>
      </c>
      <c r="AQ124" t="s">
        <v>1149</v>
      </c>
      <c r="AR124" t="s">
        <v>1066</v>
      </c>
    </row>
    <row r="125" spans="2:44" ht="15" customHeight="1" x14ac:dyDescent="0.25">
      <c r="B125" s="3" t="s">
        <v>54</v>
      </c>
      <c r="C125" t="s">
        <v>1150</v>
      </c>
      <c r="D125" s="18" t="s">
        <v>56</v>
      </c>
      <c r="E125" s="14" t="s">
        <v>1151</v>
      </c>
      <c r="F125" s="15" t="s">
        <v>1152</v>
      </c>
      <c r="G125" s="15" t="s">
        <v>190</v>
      </c>
      <c r="H125" s="15" t="b">
        <v>1</v>
      </c>
      <c r="I125" s="15" t="s">
        <v>383</v>
      </c>
      <c r="J125" s="16" t="s">
        <v>384</v>
      </c>
      <c r="K125" s="15" t="s">
        <v>383</v>
      </c>
      <c r="L125" s="15" t="s">
        <v>1153</v>
      </c>
      <c r="M125" s="15"/>
      <c r="N125" s="15">
        <f t="shared" si="1"/>
        <v>19</v>
      </c>
      <c r="O125" s="15">
        <v>58702</v>
      </c>
      <c r="P125" s="15" t="s">
        <v>1154</v>
      </c>
      <c r="Q125" s="17" t="s">
        <v>1072</v>
      </c>
      <c r="S125">
        <v>48.213656999999998</v>
      </c>
      <c r="T125">
        <v>-101.252887</v>
      </c>
      <c r="V125" t="s">
        <v>46</v>
      </c>
      <c r="W125">
        <v>3770263349</v>
      </c>
      <c r="AB125" t="s">
        <v>389</v>
      </c>
      <c r="AD125">
        <v>869616</v>
      </c>
      <c r="AG125" t="s">
        <v>1152</v>
      </c>
      <c r="AH125" t="s">
        <v>1155</v>
      </c>
      <c r="AL125" t="s">
        <v>1152</v>
      </c>
      <c r="AM125" t="s">
        <v>1152</v>
      </c>
      <c r="AQ125" t="s">
        <v>63</v>
      </c>
      <c r="AR125" t="s">
        <v>1066</v>
      </c>
    </row>
    <row r="126" spans="2:44" ht="15" customHeight="1" x14ac:dyDescent="0.25">
      <c r="B126" s="3" t="s">
        <v>54</v>
      </c>
      <c r="C126" t="s">
        <v>1156</v>
      </c>
      <c r="D126" s="18" t="s">
        <v>56</v>
      </c>
      <c r="E126" s="14" t="s">
        <v>1157</v>
      </c>
      <c r="F126" s="15" t="s">
        <v>1158</v>
      </c>
      <c r="G126" s="15" t="s">
        <v>190</v>
      </c>
      <c r="H126" s="15" t="b">
        <v>1</v>
      </c>
      <c r="I126" s="15" t="s">
        <v>383</v>
      </c>
      <c r="J126" s="16" t="s">
        <v>384</v>
      </c>
      <c r="K126" s="15" t="s">
        <v>383</v>
      </c>
      <c r="L126" s="15" t="s">
        <v>1159</v>
      </c>
      <c r="M126" s="15"/>
      <c r="N126" s="15">
        <f t="shared" si="1"/>
        <v>22</v>
      </c>
      <c r="O126" s="15">
        <v>29418</v>
      </c>
      <c r="P126" s="15" t="s">
        <v>1160</v>
      </c>
      <c r="Q126" s="17" t="s">
        <v>1088</v>
      </c>
      <c r="S126">
        <v>32.919399261474602</v>
      </c>
      <c r="T126">
        <v>-80.068992614746094</v>
      </c>
      <c r="V126" t="s">
        <v>46</v>
      </c>
      <c r="W126">
        <v>1081176625</v>
      </c>
      <c r="AB126" t="s">
        <v>503</v>
      </c>
      <c r="AD126">
        <v>593387</v>
      </c>
      <c r="AG126" t="s">
        <v>1158</v>
      </c>
      <c r="AH126" t="s">
        <v>1161</v>
      </c>
      <c r="AI126" t="s">
        <v>1162</v>
      </c>
      <c r="AL126" t="s">
        <v>1158</v>
      </c>
      <c r="AM126" t="s">
        <v>1158</v>
      </c>
      <c r="AQ126" t="s">
        <v>1163</v>
      </c>
      <c r="AR126" t="s">
        <v>1066</v>
      </c>
    </row>
    <row r="127" spans="2:44" ht="15" customHeight="1" x14ac:dyDescent="0.25">
      <c r="B127" s="3" t="s">
        <v>54</v>
      </c>
      <c r="C127" t="s">
        <v>1164</v>
      </c>
      <c r="D127" s="18" t="s">
        <v>56</v>
      </c>
      <c r="E127" s="14" t="s">
        <v>1165</v>
      </c>
      <c r="F127" s="15" t="s">
        <v>1166</v>
      </c>
      <c r="G127" s="15" t="s">
        <v>190</v>
      </c>
      <c r="H127" s="15" t="b">
        <v>1</v>
      </c>
      <c r="I127" s="15" t="s">
        <v>383</v>
      </c>
      <c r="J127" s="16" t="s">
        <v>384</v>
      </c>
      <c r="K127" s="15" t="s">
        <v>383</v>
      </c>
      <c r="L127" s="15" t="s">
        <v>1167</v>
      </c>
      <c r="M127" s="15"/>
      <c r="N127" s="15">
        <f t="shared" si="1"/>
        <v>12</v>
      </c>
      <c r="O127" s="15" t="s">
        <v>1168</v>
      </c>
      <c r="P127" s="15" t="s">
        <v>1169</v>
      </c>
      <c r="Q127" s="17" t="s">
        <v>1088</v>
      </c>
      <c r="S127">
        <v>34.757221788168003</v>
      </c>
      <c r="T127">
        <v>-82.476250827312498</v>
      </c>
      <c r="V127" t="s">
        <v>46</v>
      </c>
      <c r="W127">
        <v>8518708282</v>
      </c>
      <c r="X127" t="s">
        <v>1089</v>
      </c>
      <c r="AB127" t="s">
        <v>503</v>
      </c>
      <c r="AD127">
        <v>513610</v>
      </c>
      <c r="AG127" t="s">
        <v>1166</v>
      </c>
      <c r="AH127" t="s">
        <v>1170</v>
      </c>
      <c r="AI127" t="s">
        <v>1171</v>
      </c>
      <c r="AL127" t="s">
        <v>1166</v>
      </c>
      <c r="AM127" t="s">
        <v>1166</v>
      </c>
      <c r="AQ127" t="s">
        <v>1172</v>
      </c>
      <c r="AR127" t="s">
        <v>1066</v>
      </c>
    </row>
    <row r="128" spans="2:44" ht="15" customHeight="1" x14ac:dyDescent="0.25">
      <c r="B128" s="3" t="s">
        <v>54</v>
      </c>
      <c r="C128" t="s">
        <v>1173</v>
      </c>
      <c r="D128" s="18" t="s">
        <v>56</v>
      </c>
      <c r="E128" s="14" t="s">
        <v>1174</v>
      </c>
      <c r="F128" s="15" t="s">
        <v>1175</v>
      </c>
      <c r="G128" s="15" t="s">
        <v>190</v>
      </c>
      <c r="H128" s="15" t="b">
        <v>1</v>
      </c>
      <c r="I128" s="15" t="s">
        <v>383</v>
      </c>
      <c r="J128" s="16" t="s">
        <v>384</v>
      </c>
      <c r="K128" s="15" t="s">
        <v>383</v>
      </c>
      <c r="L128" s="15" t="s">
        <v>1176</v>
      </c>
      <c r="M128" s="15"/>
      <c r="N128" s="15">
        <f t="shared" si="1"/>
        <v>16</v>
      </c>
      <c r="O128" s="15">
        <v>37421</v>
      </c>
      <c r="P128" s="15" t="s">
        <v>1177</v>
      </c>
      <c r="Q128" s="17" t="s">
        <v>1138</v>
      </c>
      <c r="S128">
        <v>35.066902160644503</v>
      </c>
      <c r="T128">
        <v>-85.127319</v>
      </c>
      <c r="V128" t="s">
        <v>46</v>
      </c>
      <c r="W128">
        <v>9580370030</v>
      </c>
      <c r="X128" t="s">
        <v>1089</v>
      </c>
      <c r="AB128" t="s">
        <v>503</v>
      </c>
      <c r="AD128">
        <v>481667</v>
      </c>
      <c r="AG128" t="s">
        <v>1175</v>
      </c>
      <c r="AH128" t="s">
        <v>1178</v>
      </c>
      <c r="AI128" t="s">
        <v>1179</v>
      </c>
      <c r="AL128" t="s">
        <v>1175</v>
      </c>
      <c r="AM128" t="s">
        <v>1175</v>
      </c>
      <c r="AQ128" t="s">
        <v>1180</v>
      </c>
      <c r="AR128" t="s">
        <v>1066</v>
      </c>
    </row>
    <row r="129" spans="2:44" ht="15" customHeight="1" x14ac:dyDescent="0.25">
      <c r="B129" s="3" t="s">
        <v>54</v>
      </c>
      <c r="C129" t="s">
        <v>1181</v>
      </c>
      <c r="D129" s="18" t="s">
        <v>56</v>
      </c>
      <c r="E129" s="14" t="s">
        <v>1182</v>
      </c>
      <c r="F129" s="15" t="s">
        <v>1183</v>
      </c>
      <c r="G129" s="15" t="s">
        <v>190</v>
      </c>
      <c r="H129" s="15" t="b">
        <v>1</v>
      </c>
      <c r="I129" s="15" t="s">
        <v>383</v>
      </c>
      <c r="J129" s="16" t="s">
        <v>384</v>
      </c>
      <c r="K129" s="15" t="s">
        <v>383</v>
      </c>
      <c r="L129" s="15" t="s">
        <v>1184</v>
      </c>
      <c r="M129" s="15"/>
      <c r="N129" s="15">
        <f t="shared" si="1"/>
        <v>21</v>
      </c>
      <c r="O129" s="15">
        <v>31408</v>
      </c>
      <c r="P129" s="15" t="s">
        <v>1185</v>
      </c>
      <c r="Q129" s="17" t="s">
        <v>669</v>
      </c>
      <c r="S129">
        <v>32.084313333034501</v>
      </c>
      <c r="T129">
        <v>-81.196770742535605</v>
      </c>
      <c r="V129" t="s">
        <v>46</v>
      </c>
      <c r="W129">
        <v>1236072109</v>
      </c>
      <c r="X129" t="s">
        <v>1089</v>
      </c>
      <c r="AB129" t="s">
        <v>503</v>
      </c>
      <c r="AD129">
        <v>481670</v>
      </c>
      <c r="AG129" t="s">
        <v>1183</v>
      </c>
      <c r="AH129" t="s">
        <v>1186</v>
      </c>
      <c r="AI129" t="s">
        <v>1187</v>
      </c>
      <c r="AL129" t="s">
        <v>1183</v>
      </c>
      <c r="AM129" t="s">
        <v>1183</v>
      </c>
      <c r="AQ129" t="s">
        <v>1188</v>
      </c>
      <c r="AR129" t="s">
        <v>1066</v>
      </c>
    </row>
    <row r="130" spans="2:44" ht="15" customHeight="1" x14ac:dyDescent="0.25">
      <c r="B130" s="3" t="s">
        <v>54</v>
      </c>
      <c r="C130" t="s">
        <v>1189</v>
      </c>
      <c r="D130" s="18" t="s">
        <v>56</v>
      </c>
      <c r="E130" s="14" t="s">
        <v>1190</v>
      </c>
      <c r="F130" s="15" t="s">
        <v>1191</v>
      </c>
      <c r="G130" s="15" t="s">
        <v>190</v>
      </c>
      <c r="H130" s="15" t="b">
        <v>1</v>
      </c>
      <c r="I130" s="15" t="s">
        <v>383</v>
      </c>
      <c r="J130" s="16" t="s">
        <v>384</v>
      </c>
      <c r="K130" s="15" t="s">
        <v>383</v>
      </c>
      <c r="L130" s="15" t="s">
        <v>1192</v>
      </c>
      <c r="M130" s="15"/>
      <c r="N130" s="15">
        <f t="shared" si="1"/>
        <v>19</v>
      </c>
      <c r="O130" s="15">
        <v>58801</v>
      </c>
      <c r="P130" s="15" t="s">
        <v>1193</v>
      </c>
      <c r="Q130" s="17" t="s">
        <v>1072</v>
      </c>
      <c r="S130">
        <v>48.147030000000001</v>
      </c>
      <c r="T130">
        <v>-103.621872</v>
      </c>
      <c r="V130" t="s">
        <v>46</v>
      </c>
      <c r="W130">
        <v>7650849408</v>
      </c>
      <c r="AB130" t="s">
        <v>389</v>
      </c>
      <c r="AD130">
        <v>976787</v>
      </c>
      <c r="AG130" t="s">
        <v>1191</v>
      </c>
      <c r="AH130" t="s">
        <v>1194</v>
      </c>
      <c r="AL130" t="s">
        <v>1191</v>
      </c>
      <c r="AM130" t="s">
        <v>1191</v>
      </c>
      <c r="AQ130" t="s">
        <v>63</v>
      </c>
      <c r="AR130" t="s">
        <v>1066</v>
      </c>
    </row>
    <row r="131" spans="2:44" ht="15" customHeight="1" x14ac:dyDescent="0.25">
      <c r="B131" s="3" t="s">
        <v>54</v>
      </c>
      <c r="C131" t="s">
        <v>1195</v>
      </c>
      <c r="D131" s="18" t="s">
        <v>56</v>
      </c>
      <c r="E131" s="14" t="s">
        <v>1196</v>
      </c>
      <c r="F131" s="15" t="s">
        <v>1197</v>
      </c>
      <c r="G131" s="15" t="s">
        <v>190</v>
      </c>
      <c r="H131" s="15" t="b">
        <v>1</v>
      </c>
      <c r="I131" s="15" t="s">
        <v>1198</v>
      </c>
      <c r="J131" s="16" t="s">
        <v>1199</v>
      </c>
      <c r="K131" s="15" t="s">
        <v>1198</v>
      </c>
      <c r="L131" s="15" t="s">
        <v>1200</v>
      </c>
      <c r="M131" s="15"/>
      <c r="N131" s="15">
        <f t="shared" si="1"/>
        <v>29</v>
      </c>
      <c r="O131" s="15" t="s">
        <v>1201</v>
      </c>
      <c r="P131" s="15" t="s">
        <v>1202</v>
      </c>
      <c r="Q131" s="17"/>
      <c r="S131">
        <v>44.533026</v>
      </c>
      <c r="T131">
        <v>26.062615000000001</v>
      </c>
      <c r="V131" t="s">
        <v>46</v>
      </c>
      <c r="W131">
        <v>1733380743</v>
      </c>
      <c r="X131" t="s">
        <v>1203</v>
      </c>
      <c r="AB131" t="s">
        <v>1204</v>
      </c>
      <c r="AD131">
        <v>331283</v>
      </c>
      <c r="AG131" t="s">
        <v>1197</v>
      </c>
      <c r="AH131" t="s">
        <v>1205</v>
      </c>
      <c r="AI131" t="s">
        <v>1206</v>
      </c>
      <c r="AK131" t="s">
        <v>1207</v>
      </c>
      <c r="AL131" t="s">
        <v>1197</v>
      </c>
      <c r="AM131" t="s">
        <v>1197</v>
      </c>
      <c r="AQ131" t="s">
        <v>1208</v>
      </c>
    </row>
    <row r="132" spans="2:44" ht="15" customHeight="1" x14ac:dyDescent="0.25">
      <c r="B132" s="3" t="s">
        <v>54</v>
      </c>
      <c r="C132" t="s">
        <v>1209</v>
      </c>
      <c r="D132" s="18" t="s">
        <v>56</v>
      </c>
      <c r="E132" s="14" t="s">
        <v>1210</v>
      </c>
      <c r="F132" s="15" t="s">
        <v>1211</v>
      </c>
      <c r="G132" s="15" t="s">
        <v>100</v>
      </c>
      <c r="H132" s="15" t="b">
        <v>1</v>
      </c>
      <c r="I132" s="15" t="s">
        <v>657</v>
      </c>
      <c r="J132" s="16" t="s">
        <v>658</v>
      </c>
      <c r="K132" s="15" t="s">
        <v>657</v>
      </c>
      <c r="L132" s="15" t="s">
        <v>1212</v>
      </c>
      <c r="M132" s="15"/>
      <c r="N132" s="21">
        <f t="shared" ref="N132:N195" si="2">LEN(L132)</f>
        <v>43</v>
      </c>
      <c r="O132" s="15">
        <v>54940</v>
      </c>
      <c r="P132" s="15" t="s">
        <v>1213</v>
      </c>
      <c r="Q132" s="17"/>
      <c r="S132">
        <v>19.630279999999999</v>
      </c>
      <c r="T132">
        <v>-99.195717999999999</v>
      </c>
      <c r="V132" t="s">
        <v>46</v>
      </c>
      <c r="W132">
        <v>4982616311</v>
      </c>
      <c r="X132" t="s">
        <v>1214</v>
      </c>
      <c r="Y132" t="s">
        <v>1215</v>
      </c>
      <c r="AB132" t="s">
        <v>401</v>
      </c>
      <c r="AD132">
        <v>825002</v>
      </c>
      <c r="AF132" t="s">
        <v>1216</v>
      </c>
      <c r="AG132" t="s">
        <v>1211</v>
      </c>
      <c r="AH132" t="s">
        <v>1217</v>
      </c>
      <c r="AK132" t="s">
        <v>1218</v>
      </c>
      <c r="AL132" t="s">
        <v>1211</v>
      </c>
      <c r="AM132" t="s">
        <v>1211</v>
      </c>
      <c r="AQ132" t="s">
        <v>1219</v>
      </c>
      <c r="AR132" t="s">
        <v>1220</v>
      </c>
    </row>
    <row r="133" spans="2:44" ht="15" customHeight="1" x14ac:dyDescent="0.25">
      <c r="B133" s="3" t="s">
        <v>54</v>
      </c>
      <c r="C133" t="s">
        <v>1221</v>
      </c>
      <c r="D133" s="18" t="s">
        <v>56</v>
      </c>
      <c r="E133" s="14" t="s">
        <v>1222</v>
      </c>
      <c r="F133" s="15" t="s">
        <v>1223</v>
      </c>
      <c r="G133" s="15" t="s">
        <v>190</v>
      </c>
      <c r="H133" s="15" t="b">
        <v>1</v>
      </c>
      <c r="I133" s="15" t="s">
        <v>657</v>
      </c>
      <c r="J133" s="16" t="s">
        <v>658</v>
      </c>
      <c r="K133" s="15" t="s">
        <v>657</v>
      </c>
      <c r="L133" s="15" t="s">
        <v>1224</v>
      </c>
      <c r="M133" s="15"/>
      <c r="N133" s="15">
        <f t="shared" si="2"/>
        <v>27</v>
      </c>
      <c r="O133" s="15">
        <v>45010</v>
      </c>
      <c r="P133" s="15" t="s">
        <v>1225</v>
      </c>
      <c r="Q133" s="17"/>
      <c r="S133">
        <v>20.678276</v>
      </c>
      <c r="T133">
        <v>-103.45504</v>
      </c>
      <c r="V133" t="s">
        <v>46</v>
      </c>
      <c r="W133">
        <v>4310452324</v>
      </c>
      <c r="AB133" t="s">
        <v>401</v>
      </c>
      <c r="AG133" t="s">
        <v>1223</v>
      </c>
      <c r="AH133" t="s">
        <v>1226</v>
      </c>
      <c r="AL133" t="s">
        <v>1223</v>
      </c>
      <c r="AM133" t="s">
        <v>1223</v>
      </c>
      <c r="AQ133" t="s">
        <v>1227</v>
      </c>
      <c r="AR133" t="s">
        <v>1220</v>
      </c>
    </row>
    <row r="134" spans="2:44" ht="15" customHeight="1" x14ac:dyDescent="0.25">
      <c r="B134" s="3" t="s">
        <v>54</v>
      </c>
      <c r="C134" t="s">
        <v>1228</v>
      </c>
      <c r="D134" s="18" t="s">
        <v>56</v>
      </c>
      <c r="E134" s="14" t="s">
        <v>1229</v>
      </c>
      <c r="F134" s="15" t="s">
        <v>1230</v>
      </c>
      <c r="G134" s="15" t="s">
        <v>190</v>
      </c>
      <c r="H134" s="15" t="b">
        <v>1</v>
      </c>
      <c r="I134" s="15" t="s">
        <v>657</v>
      </c>
      <c r="J134" s="16" t="s">
        <v>658</v>
      </c>
      <c r="K134" s="15" t="s">
        <v>657</v>
      </c>
      <c r="L134" s="15" t="s">
        <v>1231</v>
      </c>
      <c r="M134" s="15"/>
      <c r="N134" s="21">
        <f t="shared" si="2"/>
        <v>81</v>
      </c>
      <c r="O134" s="15">
        <v>66633</v>
      </c>
      <c r="P134" s="15" t="s">
        <v>1232</v>
      </c>
      <c r="Q134" s="17"/>
      <c r="S134">
        <v>25.742049999999999</v>
      </c>
      <c r="T134">
        <v>-100.200783</v>
      </c>
      <c r="V134" t="s">
        <v>46</v>
      </c>
      <c r="W134">
        <v>7147428905</v>
      </c>
      <c r="AB134" t="s">
        <v>401</v>
      </c>
      <c r="AG134" t="s">
        <v>1230</v>
      </c>
      <c r="AH134" t="s">
        <v>1233</v>
      </c>
      <c r="AL134" t="s">
        <v>1230</v>
      </c>
      <c r="AM134" t="s">
        <v>1230</v>
      </c>
      <c r="AQ134" t="s">
        <v>1227</v>
      </c>
      <c r="AR134" t="s">
        <v>1220</v>
      </c>
    </row>
    <row r="135" spans="2:44" ht="15" customHeight="1" x14ac:dyDescent="0.25">
      <c r="B135" s="3" t="s">
        <v>54</v>
      </c>
      <c r="C135" t="s">
        <v>1234</v>
      </c>
      <c r="D135" s="18" t="s">
        <v>56</v>
      </c>
      <c r="E135" s="14" t="s">
        <v>1235</v>
      </c>
      <c r="F135" s="15" t="s">
        <v>1236</v>
      </c>
      <c r="G135" s="15" t="s">
        <v>190</v>
      </c>
      <c r="H135" s="15" t="b">
        <v>1</v>
      </c>
      <c r="I135" s="15" t="s">
        <v>657</v>
      </c>
      <c r="J135" s="16" t="s">
        <v>658</v>
      </c>
      <c r="K135" s="15" t="s">
        <v>657</v>
      </c>
      <c r="L135" s="15" t="s">
        <v>1237</v>
      </c>
      <c r="M135" s="15"/>
      <c r="N135" s="15">
        <f t="shared" si="2"/>
        <v>38</v>
      </c>
      <c r="O135" s="15">
        <v>78395</v>
      </c>
      <c r="P135" s="15" t="s">
        <v>1238</v>
      </c>
      <c r="Q135" s="17"/>
      <c r="S135">
        <v>22.130223000000001</v>
      </c>
      <c r="T135">
        <v>-100.926182</v>
      </c>
      <c r="V135" t="s">
        <v>46</v>
      </c>
      <c r="W135">
        <v>5625452539</v>
      </c>
      <c r="AB135" t="s">
        <v>401</v>
      </c>
      <c r="AG135" t="s">
        <v>1236</v>
      </c>
      <c r="AH135" t="s">
        <v>1239</v>
      </c>
      <c r="AL135" t="s">
        <v>1236</v>
      </c>
      <c r="AM135" t="s">
        <v>1236</v>
      </c>
      <c r="AQ135" t="s">
        <v>1240</v>
      </c>
      <c r="AR135" t="s">
        <v>1220</v>
      </c>
    </row>
    <row r="136" spans="2:44" ht="15" customHeight="1" x14ac:dyDescent="0.25">
      <c r="B136" s="3" t="s">
        <v>54</v>
      </c>
      <c r="C136" t="s">
        <v>1241</v>
      </c>
      <c r="D136" s="18" t="s">
        <v>56</v>
      </c>
      <c r="E136" s="14" t="s">
        <v>1242</v>
      </c>
      <c r="F136" s="15" t="s">
        <v>1243</v>
      </c>
      <c r="G136" s="15" t="s">
        <v>190</v>
      </c>
      <c r="H136" s="15" t="b">
        <v>1</v>
      </c>
      <c r="I136" s="15" t="s">
        <v>657</v>
      </c>
      <c r="J136" s="16" t="s">
        <v>658</v>
      </c>
      <c r="K136" s="15" t="s">
        <v>657</v>
      </c>
      <c r="L136" s="15" t="s">
        <v>1244</v>
      </c>
      <c r="M136" s="15"/>
      <c r="N136" s="15">
        <f t="shared" si="2"/>
        <v>38</v>
      </c>
      <c r="O136" s="15">
        <v>91615</v>
      </c>
      <c r="P136" s="15" t="s">
        <v>1245</v>
      </c>
      <c r="Q136" s="17"/>
      <c r="S136">
        <v>19.381114</v>
      </c>
      <c r="T136">
        <v>-96.980224000000007</v>
      </c>
      <c r="V136" t="s">
        <v>46</v>
      </c>
      <c r="W136">
        <v>1736930377</v>
      </c>
      <c r="AB136" t="s">
        <v>401</v>
      </c>
      <c r="AG136" t="s">
        <v>1243</v>
      </c>
      <c r="AH136" t="s">
        <v>1246</v>
      </c>
      <c r="AL136" t="s">
        <v>1243</v>
      </c>
      <c r="AM136" t="s">
        <v>1243</v>
      </c>
      <c r="AQ136" t="s">
        <v>1240</v>
      </c>
      <c r="AR136" t="s">
        <v>1220</v>
      </c>
    </row>
    <row r="137" spans="2:44" x14ac:dyDescent="0.25">
      <c r="B137" s="3" t="s">
        <v>82</v>
      </c>
      <c r="C137" t="s">
        <v>1247</v>
      </c>
      <c r="D137" s="24" t="s">
        <v>84</v>
      </c>
      <c r="E137" s="14" t="s">
        <v>1248</v>
      </c>
      <c r="F137" s="15" t="s">
        <v>1249</v>
      </c>
      <c r="G137" s="15" t="s">
        <v>100</v>
      </c>
      <c r="H137" s="15" t="b">
        <v>0</v>
      </c>
      <c r="I137" s="15" t="s">
        <v>1250</v>
      </c>
      <c r="J137" s="16" t="s">
        <v>1251</v>
      </c>
      <c r="K137" s="15" t="s">
        <v>1250</v>
      </c>
      <c r="L137" s="15" t="s">
        <v>1252</v>
      </c>
      <c r="M137" s="15"/>
      <c r="N137" s="15">
        <f t="shared" si="2"/>
        <v>36</v>
      </c>
      <c r="O137" s="15">
        <v>28830</v>
      </c>
      <c r="P137" s="15" t="s">
        <v>1253</v>
      </c>
      <c r="Q137" s="17"/>
      <c r="S137">
        <v>40.442061430577702</v>
      </c>
      <c r="T137">
        <v>-3.5118445839644901</v>
      </c>
      <c r="V137" t="s">
        <v>46</v>
      </c>
      <c r="W137">
        <v>3774283613</v>
      </c>
      <c r="X137" t="s">
        <v>1254</v>
      </c>
      <c r="AB137" t="s">
        <v>78</v>
      </c>
      <c r="AC137" t="s">
        <v>1255</v>
      </c>
      <c r="AD137">
        <v>110575</v>
      </c>
      <c r="AG137" t="s">
        <v>1249</v>
      </c>
      <c r="AH137" t="s">
        <v>1256</v>
      </c>
      <c r="AI137" t="s">
        <v>1257</v>
      </c>
      <c r="AK137" t="s">
        <v>1258</v>
      </c>
      <c r="AL137" t="s">
        <v>1249</v>
      </c>
      <c r="AM137" t="s">
        <v>1249</v>
      </c>
      <c r="AQ137" t="s">
        <v>1259</v>
      </c>
      <c r="AR137" t="s">
        <v>1260</v>
      </c>
    </row>
    <row r="138" spans="2:44" ht="15" customHeight="1" x14ac:dyDescent="0.25">
      <c r="B138" s="3" t="s">
        <v>37</v>
      </c>
      <c r="D138" s="13"/>
      <c r="E138" s="14" t="s">
        <v>1261</v>
      </c>
      <c r="F138" s="15" t="s">
        <v>1262</v>
      </c>
      <c r="G138" s="15" t="s">
        <v>190</v>
      </c>
      <c r="H138" s="15" t="b">
        <v>1</v>
      </c>
      <c r="I138" s="15" t="s">
        <v>1250</v>
      </c>
      <c r="J138" s="16" t="s">
        <v>1251</v>
      </c>
      <c r="K138" s="15" t="s">
        <v>1250</v>
      </c>
      <c r="L138" s="15" t="s">
        <v>1263</v>
      </c>
      <c r="M138" s="15"/>
      <c r="N138" s="21">
        <f t="shared" si="2"/>
        <v>43</v>
      </c>
      <c r="O138" s="15">
        <v>8635</v>
      </c>
      <c r="P138" s="15" t="s">
        <v>1264</v>
      </c>
      <c r="Q138" s="17"/>
      <c r="S138">
        <v>41.4962371514276</v>
      </c>
      <c r="T138">
        <v>1.8723369187305601</v>
      </c>
      <c r="V138" t="s">
        <v>46</v>
      </c>
      <c r="W138">
        <v>7894021087</v>
      </c>
      <c r="X138" t="s">
        <v>1265</v>
      </c>
      <c r="AB138" t="s">
        <v>78</v>
      </c>
      <c r="AC138" t="s">
        <v>1266</v>
      </c>
      <c r="AD138">
        <v>110575</v>
      </c>
      <c r="AG138" t="s">
        <v>1262</v>
      </c>
      <c r="AH138" t="s">
        <v>1267</v>
      </c>
      <c r="AI138" t="s">
        <v>1268</v>
      </c>
      <c r="AK138" t="s">
        <v>1269</v>
      </c>
      <c r="AL138" t="s">
        <v>1262</v>
      </c>
      <c r="AM138" t="s">
        <v>1262</v>
      </c>
      <c r="AQ138" t="s">
        <v>1270</v>
      </c>
    </row>
    <row r="139" spans="2:44" ht="15" customHeight="1" x14ac:dyDescent="0.25">
      <c r="B139" s="3" t="s">
        <v>37</v>
      </c>
      <c r="D139" s="13"/>
      <c r="E139" s="14" t="s">
        <v>1271</v>
      </c>
      <c r="F139" s="15" t="s">
        <v>1272</v>
      </c>
      <c r="G139" s="15" t="s">
        <v>190</v>
      </c>
      <c r="H139" s="15" t="b">
        <v>1</v>
      </c>
      <c r="I139" s="15" t="s">
        <v>1250</v>
      </c>
      <c r="J139" s="16" t="s">
        <v>1251</v>
      </c>
      <c r="K139" s="15" t="s">
        <v>1250</v>
      </c>
      <c r="L139" s="15" t="s">
        <v>1273</v>
      </c>
      <c r="M139" s="15"/>
      <c r="N139" s="21">
        <f t="shared" si="2"/>
        <v>54</v>
      </c>
      <c r="O139" s="15">
        <v>19171</v>
      </c>
      <c r="P139" s="15" t="s">
        <v>1274</v>
      </c>
      <c r="Q139" s="17"/>
      <c r="S139">
        <v>40.5583872915877</v>
      </c>
      <c r="T139">
        <v>-3.2612319807905599</v>
      </c>
      <c r="V139" t="s">
        <v>46</v>
      </c>
      <c r="W139">
        <v>9807471248</v>
      </c>
      <c r="X139" t="s">
        <v>1275</v>
      </c>
      <c r="AB139" t="s">
        <v>78</v>
      </c>
      <c r="AD139">
        <v>110575</v>
      </c>
      <c r="AG139" t="s">
        <v>1272</v>
      </c>
      <c r="AH139" t="s">
        <v>1276</v>
      </c>
      <c r="AI139" t="s">
        <v>1277</v>
      </c>
      <c r="AK139" t="s">
        <v>1258</v>
      </c>
      <c r="AL139" t="s">
        <v>1272</v>
      </c>
      <c r="AM139" t="s">
        <v>1272</v>
      </c>
      <c r="AQ139" t="s">
        <v>1278</v>
      </c>
      <c r="AR139" t="s">
        <v>1279</v>
      </c>
    </row>
    <row r="140" spans="2:44" ht="15" customHeight="1" x14ac:dyDescent="0.25">
      <c r="B140" s="3" t="s">
        <v>37</v>
      </c>
      <c r="D140" s="13"/>
      <c r="E140" s="14" t="s">
        <v>1280</v>
      </c>
      <c r="F140" s="15" t="s">
        <v>1281</v>
      </c>
      <c r="G140" s="15" t="s">
        <v>190</v>
      </c>
      <c r="H140" s="15" t="b">
        <v>1</v>
      </c>
      <c r="I140" s="15" t="s">
        <v>1250</v>
      </c>
      <c r="J140" s="16" t="s">
        <v>1251</v>
      </c>
      <c r="K140" s="15" t="s">
        <v>1250</v>
      </c>
      <c r="L140" s="15" t="s">
        <v>1282</v>
      </c>
      <c r="M140" s="15"/>
      <c r="N140" s="15">
        <f t="shared" si="2"/>
        <v>20</v>
      </c>
      <c r="O140" s="15">
        <v>18230</v>
      </c>
      <c r="P140" s="15" t="s">
        <v>1283</v>
      </c>
      <c r="Q140" s="17"/>
      <c r="S140">
        <v>37.230657656254998</v>
      </c>
      <c r="T140">
        <v>-3.7011143060293601</v>
      </c>
      <c r="V140" t="s">
        <v>46</v>
      </c>
      <c r="W140">
        <v>1497688465</v>
      </c>
      <c r="X140" t="s">
        <v>1284</v>
      </c>
      <c r="AB140" t="s">
        <v>1285</v>
      </c>
      <c r="AG140" t="s">
        <v>1281</v>
      </c>
      <c r="AH140" t="s">
        <v>1286</v>
      </c>
      <c r="AI140" t="s">
        <v>1287</v>
      </c>
      <c r="AL140" t="s">
        <v>1281</v>
      </c>
      <c r="AM140" t="s">
        <v>1281</v>
      </c>
      <c r="AQ140" t="s">
        <v>1288</v>
      </c>
    </row>
    <row r="141" spans="2:44" x14ac:dyDescent="0.25">
      <c r="B141" s="3" t="s">
        <v>82</v>
      </c>
      <c r="C141" t="s">
        <v>1247</v>
      </c>
      <c r="D141" s="24" t="s">
        <v>84</v>
      </c>
      <c r="E141" s="14" t="s">
        <v>1289</v>
      </c>
      <c r="F141" s="15" t="s">
        <v>1290</v>
      </c>
      <c r="G141" s="15" t="s">
        <v>190</v>
      </c>
      <c r="H141" s="15" t="b">
        <v>1</v>
      </c>
      <c r="I141" s="15" t="s">
        <v>1250</v>
      </c>
      <c r="J141" s="16" t="s">
        <v>1251</v>
      </c>
      <c r="K141" s="15" t="s">
        <v>1250</v>
      </c>
      <c r="L141" s="15" t="s">
        <v>1291</v>
      </c>
      <c r="M141" s="15"/>
      <c r="N141" s="15">
        <f t="shared" si="2"/>
        <v>22</v>
      </c>
      <c r="O141" s="15">
        <v>28830</v>
      </c>
      <c r="P141" s="15" t="s">
        <v>1292</v>
      </c>
      <c r="Q141" s="17"/>
      <c r="S141">
        <v>40.442061430577702</v>
      </c>
      <c r="T141">
        <v>-3.5118445839644901</v>
      </c>
      <c r="V141" t="s">
        <v>46</v>
      </c>
      <c r="W141">
        <v>3110110495</v>
      </c>
      <c r="X141" t="s">
        <v>1254</v>
      </c>
      <c r="AB141" t="s">
        <v>78</v>
      </c>
      <c r="AC141" t="s">
        <v>1293</v>
      </c>
      <c r="AD141">
        <v>110575</v>
      </c>
      <c r="AG141" t="s">
        <v>1290</v>
      </c>
      <c r="AH141" t="s">
        <v>1294</v>
      </c>
      <c r="AI141" t="s">
        <v>1295</v>
      </c>
      <c r="AK141" t="s">
        <v>1258</v>
      </c>
      <c r="AL141" t="s">
        <v>1290</v>
      </c>
      <c r="AM141" t="s">
        <v>1290</v>
      </c>
      <c r="AQ141" t="s">
        <v>1296</v>
      </c>
      <c r="AR141" t="s">
        <v>1260</v>
      </c>
    </row>
    <row r="142" spans="2:44" ht="15" customHeight="1" x14ac:dyDescent="0.25">
      <c r="B142" s="3" t="s">
        <v>37</v>
      </c>
      <c r="D142" s="13"/>
      <c r="E142" s="30" t="s">
        <v>1297</v>
      </c>
      <c r="F142" s="15" t="s">
        <v>1298</v>
      </c>
      <c r="G142" s="15" t="s">
        <v>190</v>
      </c>
      <c r="H142" s="15" t="b">
        <v>1</v>
      </c>
      <c r="I142" s="15" t="s">
        <v>1250</v>
      </c>
      <c r="J142" s="16" t="s">
        <v>1251</v>
      </c>
      <c r="K142" s="15" t="s">
        <v>1250</v>
      </c>
      <c r="L142" s="15" t="s">
        <v>1299</v>
      </c>
      <c r="M142" s="15"/>
      <c r="N142" s="15">
        <f t="shared" si="2"/>
        <v>39</v>
      </c>
      <c r="O142" s="15">
        <v>15890</v>
      </c>
      <c r="P142" s="15" t="s">
        <v>1300</v>
      </c>
      <c r="Q142" s="17"/>
      <c r="S142">
        <v>42.908478000000002</v>
      </c>
      <c r="T142">
        <v>-8.5276239999999994</v>
      </c>
      <c r="U142" s="31"/>
      <c r="V142" t="s">
        <v>46</v>
      </c>
      <c r="W142">
        <v>6271764253</v>
      </c>
      <c r="X142" t="s">
        <v>1301</v>
      </c>
      <c r="AB142" t="s">
        <v>1285</v>
      </c>
      <c r="AG142" t="s">
        <v>1298</v>
      </c>
      <c r="AH142" t="s">
        <v>1302</v>
      </c>
      <c r="AI142" t="s">
        <v>1303</v>
      </c>
      <c r="AL142" t="s">
        <v>1298</v>
      </c>
      <c r="AM142" t="s">
        <v>1298</v>
      </c>
      <c r="AQ142" t="s">
        <v>1304</v>
      </c>
    </row>
    <row r="143" spans="2:44" ht="15" customHeight="1" x14ac:dyDescent="0.25">
      <c r="B143" s="3" t="s">
        <v>37</v>
      </c>
      <c r="D143" s="13"/>
      <c r="E143" s="14" t="s">
        <v>1305</v>
      </c>
      <c r="F143" s="15" t="s">
        <v>1306</v>
      </c>
      <c r="G143" s="15" t="s">
        <v>40</v>
      </c>
      <c r="H143" s="15" t="b">
        <v>1</v>
      </c>
      <c r="I143" s="15" t="s">
        <v>1250</v>
      </c>
      <c r="J143" s="16" t="s">
        <v>1251</v>
      </c>
      <c r="K143" s="15" t="s">
        <v>1250</v>
      </c>
      <c r="L143" s="15" t="s">
        <v>1307</v>
      </c>
      <c r="M143" s="15"/>
      <c r="N143" s="21">
        <f t="shared" si="2"/>
        <v>53</v>
      </c>
      <c r="O143" s="15">
        <v>47012</v>
      </c>
      <c r="P143" s="15" t="s">
        <v>1308</v>
      </c>
      <c r="Q143" s="17"/>
      <c r="S143">
        <v>41.60651</v>
      </c>
      <c r="T143">
        <v>-4.69998</v>
      </c>
      <c r="V143" t="s">
        <v>46</v>
      </c>
      <c r="W143">
        <v>7963545367</v>
      </c>
      <c r="X143" t="s">
        <v>1309</v>
      </c>
      <c r="AB143" t="s">
        <v>1285</v>
      </c>
      <c r="AC143" t="s">
        <v>1310</v>
      </c>
      <c r="AD143">
        <v>110575</v>
      </c>
      <c r="AG143" t="s">
        <v>1306</v>
      </c>
      <c r="AH143" t="s">
        <v>1311</v>
      </c>
      <c r="AI143" t="s">
        <v>1312</v>
      </c>
      <c r="AL143" t="s">
        <v>1306</v>
      </c>
      <c r="AM143" t="s">
        <v>1306</v>
      </c>
      <c r="AQ143" t="s">
        <v>1313</v>
      </c>
    </row>
    <row r="144" spans="2:44" ht="15" customHeight="1" x14ac:dyDescent="0.25">
      <c r="B144" s="3" t="s">
        <v>364</v>
      </c>
      <c r="D144" s="19" t="s">
        <v>344</v>
      </c>
      <c r="E144" s="14" t="s">
        <v>1314</v>
      </c>
      <c r="F144" s="15" t="s">
        <v>1315</v>
      </c>
      <c r="G144" s="15" t="s">
        <v>100</v>
      </c>
      <c r="H144" s="15" t="b">
        <v>0</v>
      </c>
      <c r="I144" s="15" t="s">
        <v>367</v>
      </c>
      <c r="J144" s="16" t="s">
        <v>368</v>
      </c>
      <c r="K144" s="15" t="s">
        <v>367</v>
      </c>
      <c r="L144" s="26" t="s">
        <v>1316</v>
      </c>
      <c r="M144" s="15"/>
      <c r="N144" s="21">
        <f t="shared" si="2"/>
        <v>47</v>
      </c>
      <c r="O144" s="15" t="s">
        <v>1317</v>
      </c>
      <c r="P144" s="15" t="s">
        <v>1318</v>
      </c>
      <c r="Q144" s="17"/>
      <c r="S144">
        <v>38.790616512067402</v>
      </c>
      <c r="T144">
        <v>-9.1084068129735805</v>
      </c>
      <c r="V144" t="s">
        <v>46</v>
      </c>
      <c r="W144">
        <v>3798403452</v>
      </c>
      <c r="X144" t="s">
        <v>1319</v>
      </c>
      <c r="AB144" t="s">
        <v>78</v>
      </c>
      <c r="AD144">
        <v>820926</v>
      </c>
      <c r="AG144" t="s">
        <v>1315</v>
      </c>
      <c r="AH144" t="s">
        <v>1320</v>
      </c>
      <c r="AI144" t="s">
        <v>1321</v>
      </c>
      <c r="AK144" t="s">
        <v>1322</v>
      </c>
      <c r="AL144" t="s">
        <v>1315</v>
      </c>
      <c r="AM144" t="s">
        <v>1315</v>
      </c>
      <c r="AQ144" t="s">
        <v>1323</v>
      </c>
      <c r="AR144" t="s">
        <v>1324</v>
      </c>
    </row>
    <row r="145" spans="2:44" ht="15" customHeight="1" x14ac:dyDescent="0.25">
      <c r="B145" s="3" t="s">
        <v>364</v>
      </c>
      <c r="D145" s="27"/>
      <c r="E145" s="14" t="s">
        <v>1325</v>
      </c>
      <c r="F145" s="15" t="s">
        <v>1326</v>
      </c>
      <c r="G145" s="15" t="s">
        <v>190</v>
      </c>
      <c r="H145" s="15" t="b">
        <v>0</v>
      </c>
      <c r="I145" s="15" t="s">
        <v>367</v>
      </c>
      <c r="J145" s="16" t="s">
        <v>368</v>
      </c>
      <c r="K145" s="15" t="s">
        <v>367</v>
      </c>
      <c r="L145" s="26" t="s">
        <v>369</v>
      </c>
      <c r="M145" s="15"/>
      <c r="N145" s="15">
        <f t="shared" si="2"/>
        <v>35</v>
      </c>
      <c r="O145" s="15" t="s">
        <v>370</v>
      </c>
      <c r="P145" s="15" t="s">
        <v>371</v>
      </c>
      <c r="Q145" s="17"/>
      <c r="S145">
        <v>40.169028942856599</v>
      </c>
      <c r="T145">
        <v>-8.4774489440331706</v>
      </c>
      <c r="V145" t="s">
        <v>46</v>
      </c>
      <c r="W145">
        <v>7929170902</v>
      </c>
      <c r="X145" t="s">
        <v>1327</v>
      </c>
      <c r="AB145" t="s">
        <v>78</v>
      </c>
      <c r="AC145" t="s">
        <v>373</v>
      </c>
      <c r="AD145">
        <v>820926</v>
      </c>
      <c r="AG145" t="s">
        <v>1326</v>
      </c>
      <c r="AH145" t="s">
        <v>1328</v>
      </c>
      <c r="AI145" t="s">
        <v>376</v>
      </c>
      <c r="AK145" t="s">
        <v>1329</v>
      </c>
      <c r="AL145" t="s">
        <v>1326</v>
      </c>
      <c r="AM145" t="s">
        <v>1326</v>
      </c>
      <c r="AQ145" t="s">
        <v>377</v>
      </c>
      <c r="AR145" t="s">
        <v>1324</v>
      </c>
    </row>
    <row r="146" spans="2:44" ht="15" customHeight="1" x14ac:dyDescent="0.25">
      <c r="B146" s="3" t="s">
        <v>364</v>
      </c>
      <c r="D146" s="27"/>
      <c r="E146" s="14" t="s">
        <v>1330</v>
      </c>
      <c r="F146" s="15" t="s">
        <v>1331</v>
      </c>
      <c r="G146" s="15" t="s">
        <v>190</v>
      </c>
      <c r="H146" s="15" t="b">
        <v>0</v>
      </c>
      <c r="I146" s="15" t="s">
        <v>367</v>
      </c>
      <c r="J146" s="16" t="s">
        <v>368</v>
      </c>
      <c r="K146" s="15" t="s">
        <v>367</v>
      </c>
      <c r="L146" s="26" t="s">
        <v>1332</v>
      </c>
      <c r="M146" s="15"/>
      <c r="N146" s="15">
        <f t="shared" si="2"/>
        <v>38</v>
      </c>
      <c r="O146" s="15" t="s">
        <v>1333</v>
      </c>
      <c r="P146" s="15" t="s">
        <v>1334</v>
      </c>
      <c r="Q146" s="17"/>
      <c r="S146">
        <v>39.824852295485101</v>
      </c>
      <c r="T146">
        <v>-7.4909775288129303</v>
      </c>
      <c r="V146" t="s">
        <v>46</v>
      </c>
      <c r="W146">
        <v>5269770310</v>
      </c>
      <c r="X146" t="s">
        <v>1335</v>
      </c>
      <c r="AB146" t="s">
        <v>78</v>
      </c>
      <c r="AC146" t="s">
        <v>1336</v>
      </c>
      <c r="AD146">
        <v>820926</v>
      </c>
      <c r="AG146" t="s">
        <v>1331</v>
      </c>
      <c r="AH146" t="s">
        <v>1337</v>
      </c>
      <c r="AI146" t="s">
        <v>1338</v>
      </c>
      <c r="AK146" t="s">
        <v>1339</v>
      </c>
      <c r="AL146" t="s">
        <v>1331</v>
      </c>
      <c r="AM146" t="s">
        <v>1331</v>
      </c>
      <c r="AQ146" t="s">
        <v>1340</v>
      </c>
      <c r="AR146" t="s">
        <v>1324</v>
      </c>
    </row>
    <row r="147" spans="2:44" ht="15" customHeight="1" x14ac:dyDescent="0.25">
      <c r="B147" s="3" t="s">
        <v>364</v>
      </c>
      <c r="D147" s="19" t="s">
        <v>344</v>
      </c>
      <c r="E147" s="14" t="s">
        <v>1341</v>
      </c>
      <c r="F147" s="15" t="s">
        <v>1342</v>
      </c>
      <c r="G147" s="15" t="s">
        <v>190</v>
      </c>
      <c r="H147" s="15" t="b">
        <v>0</v>
      </c>
      <c r="I147" s="15" t="s">
        <v>367</v>
      </c>
      <c r="J147" s="16" t="s">
        <v>368</v>
      </c>
      <c r="K147" s="15" t="s">
        <v>367</v>
      </c>
      <c r="L147" s="26" t="s">
        <v>1316</v>
      </c>
      <c r="M147" s="15"/>
      <c r="N147" s="21">
        <f t="shared" si="2"/>
        <v>47</v>
      </c>
      <c r="O147" s="15" t="s">
        <v>1317</v>
      </c>
      <c r="P147" s="15" t="s">
        <v>1318</v>
      </c>
      <c r="Q147" s="17"/>
      <c r="S147">
        <v>38.790616512067402</v>
      </c>
      <c r="T147">
        <v>-9.1084068129735805</v>
      </c>
      <c r="V147" t="s">
        <v>46</v>
      </c>
      <c r="W147">
        <v>2577362890</v>
      </c>
      <c r="X147" t="s">
        <v>1319</v>
      </c>
      <c r="AB147" t="s">
        <v>78</v>
      </c>
      <c r="AD147">
        <v>820926</v>
      </c>
      <c r="AF147" t="s">
        <v>1343</v>
      </c>
      <c r="AG147" t="s">
        <v>1342</v>
      </c>
      <c r="AH147" t="s">
        <v>1344</v>
      </c>
      <c r="AI147" t="s">
        <v>1321</v>
      </c>
      <c r="AK147" t="s">
        <v>1322</v>
      </c>
      <c r="AL147" t="s">
        <v>1342</v>
      </c>
      <c r="AM147" t="s">
        <v>1342</v>
      </c>
      <c r="AQ147" t="s">
        <v>1323</v>
      </c>
    </row>
    <row r="148" spans="2:44" ht="15" customHeight="1" x14ac:dyDescent="0.25">
      <c r="B148" s="3" t="s">
        <v>364</v>
      </c>
      <c r="D148" s="19" t="s">
        <v>344</v>
      </c>
      <c r="E148" s="14" t="s">
        <v>1345</v>
      </c>
      <c r="F148" s="15" t="s">
        <v>1346</v>
      </c>
      <c r="G148" s="15" t="s">
        <v>100</v>
      </c>
      <c r="H148" s="15" t="b">
        <v>0</v>
      </c>
      <c r="I148" s="15" t="s">
        <v>367</v>
      </c>
      <c r="J148" s="16" t="s">
        <v>368</v>
      </c>
      <c r="K148" s="15" t="s">
        <v>367</v>
      </c>
      <c r="L148" s="26" t="s">
        <v>1316</v>
      </c>
      <c r="M148" s="15"/>
      <c r="N148" s="21">
        <f t="shared" si="2"/>
        <v>47</v>
      </c>
      <c r="O148" s="15" t="s">
        <v>1317</v>
      </c>
      <c r="P148" s="15" t="s">
        <v>1318</v>
      </c>
      <c r="Q148" s="17"/>
      <c r="S148">
        <v>38.790616512067402</v>
      </c>
      <c r="T148">
        <v>-9.1084068129735805</v>
      </c>
      <c r="V148" t="s">
        <v>46</v>
      </c>
      <c r="W148">
        <v>7674750900</v>
      </c>
      <c r="X148" t="s">
        <v>1319</v>
      </c>
      <c r="AB148" t="s">
        <v>78</v>
      </c>
      <c r="AD148">
        <v>820926</v>
      </c>
      <c r="AF148" t="s">
        <v>1347</v>
      </c>
      <c r="AG148" t="s">
        <v>1346</v>
      </c>
      <c r="AH148" t="s">
        <v>1348</v>
      </c>
      <c r="AI148" t="s">
        <v>1321</v>
      </c>
      <c r="AK148" t="s">
        <v>1322</v>
      </c>
      <c r="AL148" t="s">
        <v>1346</v>
      </c>
      <c r="AM148" t="s">
        <v>1346</v>
      </c>
      <c r="AQ148" t="s">
        <v>1323</v>
      </c>
      <c r="AR148" t="s">
        <v>1324</v>
      </c>
    </row>
    <row r="149" spans="2:44" ht="15" customHeight="1" x14ac:dyDescent="0.25">
      <c r="B149" s="3" t="s">
        <v>54</v>
      </c>
      <c r="C149" t="s">
        <v>1349</v>
      </c>
      <c r="D149" s="18" t="s">
        <v>56</v>
      </c>
      <c r="E149" s="14" t="s">
        <v>1350</v>
      </c>
      <c r="F149" s="15" t="s">
        <v>1351</v>
      </c>
      <c r="G149" s="15" t="s">
        <v>190</v>
      </c>
      <c r="H149" s="15" t="b">
        <v>1</v>
      </c>
      <c r="I149" s="15" t="s">
        <v>367</v>
      </c>
      <c r="J149" s="16" t="s">
        <v>368</v>
      </c>
      <c r="K149" s="15" t="s">
        <v>367</v>
      </c>
      <c r="L149" s="15" t="s">
        <v>1352</v>
      </c>
      <c r="M149" s="15"/>
      <c r="N149" s="15">
        <f t="shared" si="2"/>
        <v>30</v>
      </c>
      <c r="O149" s="15" t="s">
        <v>1353</v>
      </c>
      <c r="P149" s="15" t="s">
        <v>1354</v>
      </c>
      <c r="Q149" s="17"/>
      <c r="S149">
        <v>37.087401268603202</v>
      </c>
      <c r="T149">
        <v>-8.0326695866028803</v>
      </c>
      <c r="V149" t="s">
        <v>46</v>
      </c>
      <c r="W149">
        <v>2866869624</v>
      </c>
      <c r="X149" t="s">
        <v>1319</v>
      </c>
      <c r="AB149" t="s">
        <v>78</v>
      </c>
      <c r="AC149" t="s">
        <v>1355</v>
      </c>
      <c r="AD149">
        <v>820926</v>
      </c>
      <c r="AG149" t="s">
        <v>1351</v>
      </c>
      <c r="AH149" t="s">
        <v>1356</v>
      </c>
      <c r="AI149" t="s">
        <v>1357</v>
      </c>
      <c r="AK149" t="s">
        <v>1358</v>
      </c>
      <c r="AL149" t="s">
        <v>1351</v>
      </c>
      <c r="AM149" t="s">
        <v>1351</v>
      </c>
      <c r="AQ149" t="s">
        <v>1359</v>
      </c>
      <c r="AR149" t="s">
        <v>1324</v>
      </c>
    </row>
    <row r="150" spans="2:44" ht="15" customHeight="1" x14ac:dyDescent="0.25">
      <c r="B150" s="3" t="s">
        <v>54</v>
      </c>
      <c r="C150" t="s">
        <v>1360</v>
      </c>
      <c r="D150" s="18" t="s">
        <v>56</v>
      </c>
      <c r="E150" s="14" t="s">
        <v>1361</v>
      </c>
      <c r="F150" s="15" t="s">
        <v>1362</v>
      </c>
      <c r="G150" s="15" t="s">
        <v>190</v>
      </c>
      <c r="H150" s="15" t="b">
        <v>1</v>
      </c>
      <c r="I150" s="15" t="s">
        <v>367</v>
      </c>
      <c r="J150" s="16" t="s">
        <v>368</v>
      </c>
      <c r="K150" s="15" t="s">
        <v>367</v>
      </c>
      <c r="L150" s="15" t="s">
        <v>1363</v>
      </c>
      <c r="M150" s="15"/>
      <c r="N150" s="15">
        <f t="shared" si="2"/>
        <v>35</v>
      </c>
      <c r="O150" s="15" t="s">
        <v>1364</v>
      </c>
      <c r="P150" s="15" t="s">
        <v>1365</v>
      </c>
      <c r="Q150" s="17"/>
      <c r="S150">
        <v>39.7435762242132</v>
      </c>
      <c r="T150">
        <v>-8.8064165154067506</v>
      </c>
      <c r="V150" t="s">
        <v>46</v>
      </c>
      <c r="W150">
        <v>2503172335</v>
      </c>
      <c r="X150" t="s">
        <v>1319</v>
      </c>
      <c r="AB150" t="s">
        <v>78</v>
      </c>
      <c r="AC150" t="s">
        <v>1366</v>
      </c>
      <c r="AD150">
        <v>820926</v>
      </c>
      <c r="AG150" t="s">
        <v>1362</v>
      </c>
      <c r="AH150" t="s">
        <v>1367</v>
      </c>
      <c r="AI150" t="s">
        <v>1368</v>
      </c>
      <c r="AK150" t="s">
        <v>1369</v>
      </c>
      <c r="AL150" t="s">
        <v>1362</v>
      </c>
      <c r="AM150" t="s">
        <v>1362</v>
      </c>
      <c r="AQ150" t="s">
        <v>1370</v>
      </c>
      <c r="AR150" t="s">
        <v>1324</v>
      </c>
    </row>
    <row r="151" spans="2:44" ht="15" customHeight="1" x14ac:dyDescent="0.25">
      <c r="B151" s="3" t="s">
        <v>54</v>
      </c>
      <c r="C151" t="s">
        <v>1371</v>
      </c>
      <c r="D151" s="18" t="s">
        <v>56</v>
      </c>
      <c r="E151" s="14" t="s">
        <v>1372</v>
      </c>
      <c r="F151" s="15" t="s">
        <v>1373</v>
      </c>
      <c r="G151" s="15" t="s">
        <v>190</v>
      </c>
      <c r="H151" s="15" t="b">
        <v>1</v>
      </c>
      <c r="I151" s="15" t="s">
        <v>367</v>
      </c>
      <c r="J151" s="16" t="s">
        <v>368</v>
      </c>
      <c r="K151" s="15" t="s">
        <v>367</v>
      </c>
      <c r="L151" s="15" t="s">
        <v>1374</v>
      </c>
      <c r="M151" s="15"/>
      <c r="N151" s="15">
        <f t="shared" si="2"/>
        <v>34</v>
      </c>
      <c r="O151" s="15" t="s">
        <v>1317</v>
      </c>
      <c r="P151" s="15" t="s">
        <v>1375</v>
      </c>
      <c r="Q151" s="17"/>
      <c r="S151">
        <v>38.819158733795803</v>
      </c>
      <c r="T151">
        <v>-9.0872715700933906</v>
      </c>
      <c r="V151" t="s">
        <v>46</v>
      </c>
      <c r="W151">
        <v>9990771024</v>
      </c>
      <c r="X151" t="s">
        <v>1319</v>
      </c>
      <c r="AB151" t="s">
        <v>78</v>
      </c>
      <c r="AC151" t="s">
        <v>1376</v>
      </c>
      <c r="AD151">
        <v>820926</v>
      </c>
      <c r="AG151" t="s">
        <v>1373</v>
      </c>
      <c r="AH151" t="s">
        <v>1377</v>
      </c>
      <c r="AI151" t="s">
        <v>1321</v>
      </c>
      <c r="AK151" t="s">
        <v>1322</v>
      </c>
      <c r="AL151" t="s">
        <v>1373</v>
      </c>
      <c r="AM151" t="s">
        <v>1373</v>
      </c>
      <c r="AQ151" t="s">
        <v>1323</v>
      </c>
      <c r="AR151" t="s">
        <v>1324</v>
      </c>
    </row>
    <row r="152" spans="2:44" ht="15" customHeight="1" x14ac:dyDescent="0.25">
      <c r="B152" s="3" t="s">
        <v>54</v>
      </c>
      <c r="C152" t="s">
        <v>1378</v>
      </c>
      <c r="D152" s="18" t="s">
        <v>56</v>
      </c>
      <c r="E152" s="14" t="s">
        <v>1379</v>
      </c>
      <c r="F152" s="15" t="s">
        <v>1380</v>
      </c>
      <c r="G152" s="15" t="s">
        <v>190</v>
      </c>
      <c r="H152" s="15" t="b">
        <v>1</v>
      </c>
      <c r="I152" s="15" t="s">
        <v>367</v>
      </c>
      <c r="J152" s="16" t="s">
        <v>368</v>
      </c>
      <c r="K152" s="15" t="s">
        <v>367</v>
      </c>
      <c r="L152" s="15" t="s">
        <v>1381</v>
      </c>
      <c r="M152" s="15"/>
      <c r="N152" s="21">
        <f t="shared" si="2"/>
        <v>65</v>
      </c>
      <c r="O152" s="15" t="s">
        <v>1382</v>
      </c>
      <c r="P152" s="15" t="s">
        <v>1383</v>
      </c>
      <c r="Q152" s="17"/>
      <c r="S152">
        <v>41.238320000000002</v>
      </c>
      <c r="T152">
        <v>-8.6944800000000004</v>
      </c>
      <c r="V152" t="s">
        <v>46</v>
      </c>
      <c r="W152">
        <v>5308533069</v>
      </c>
      <c r="X152" t="s">
        <v>1319</v>
      </c>
      <c r="AB152" t="s">
        <v>78</v>
      </c>
      <c r="AC152" t="s">
        <v>1384</v>
      </c>
      <c r="AD152">
        <v>820926</v>
      </c>
      <c r="AG152" t="s">
        <v>1380</v>
      </c>
      <c r="AH152" t="s">
        <v>1385</v>
      </c>
      <c r="AI152" t="s">
        <v>1386</v>
      </c>
      <c r="AK152" t="s">
        <v>1387</v>
      </c>
      <c r="AL152" t="s">
        <v>1380</v>
      </c>
      <c r="AM152" t="s">
        <v>1380</v>
      </c>
      <c r="AQ152" t="s">
        <v>1388</v>
      </c>
      <c r="AR152" t="s">
        <v>1324</v>
      </c>
    </row>
    <row r="153" spans="2:44" ht="15" customHeight="1" x14ac:dyDescent="0.25">
      <c r="B153" s="3" t="s">
        <v>37</v>
      </c>
      <c r="D153" s="13"/>
      <c r="E153" s="14" t="s">
        <v>1389</v>
      </c>
      <c r="F153" s="15" t="s">
        <v>1390</v>
      </c>
      <c r="G153" s="15" t="s">
        <v>190</v>
      </c>
      <c r="H153" s="15" t="b">
        <v>0</v>
      </c>
      <c r="I153" s="15" t="s">
        <v>367</v>
      </c>
      <c r="J153" s="16" t="s">
        <v>368</v>
      </c>
      <c r="K153" s="15" t="s">
        <v>367</v>
      </c>
      <c r="L153" s="15" t="s">
        <v>1391</v>
      </c>
      <c r="M153" s="15"/>
      <c r="N153" s="15">
        <f t="shared" si="2"/>
        <v>36</v>
      </c>
      <c r="O153" s="15" t="s">
        <v>1392</v>
      </c>
      <c r="P153" s="15" t="s">
        <v>1393</v>
      </c>
      <c r="Q153" s="17"/>
      <c r="S153">
        <v>40.6569571665948</v>
      </c>
      <c r="T153">
        <v>-7.9143655875363796</v>
      </c>
      <c r="V153" t="s">
        <v>46</v>
      </c>
      <c r="W153">
        <v>3755526277</v>
      </c>
      <c r="X153" t="s">
        <v>1394</v>
      </c>
      <c r="AB153" t="s">
        <v>78</v>
      </c>
      <c r="AC153" t="s">
        <v>1395</v>
      </c>
      <c r="AD153">
        <v>820926</v>
      </c>
      <c r="AG153" t="s">
        <v>1390</v>
      </c>
      <c r="AH153" t="s">
        <v>1396</v>
      </c>
      <c r="AI153" t="s">
        <v>1397</v>
      </c>
      <c r="AK153" t="s">
        <v>1398</v>
      </c>
      <c r="AL153" t="s">
        <v>1390</v>
      </c>
      <c r="AM153" t="s">
        <v>1390</v>
      </c>
      <c r="AQ153" t="s">
        <v>1399</v>
      </c>
      <c r="AR153" t="s">
        <v>1400</v>
      </c>
    </row>
    <row r="154" spans="2:44" ht="15" customHeight="1" x14ac:dyDescent="0.25">
      <c r="B154" s="3" t="s">
        <v>54</v>
      </c>
      <c r="C154" t="s">
        <v>1401</v>
      </c>
      <c r="D154" s="18" t="s">
        <v>56</v>
      </c>
      <c r="E154" s="14" t="s">
        <v>1402</v>
      </c>
      <c r="F154" s="15" t="s">
        <v>1403</v>
      </c>
      <c r="G154" s="15" t="s">
        <v>190</v>
      </c>
      <c r="H154" s="15" t="b">
        <v>1</v>
      </c>
      <c r="I154" s="15" t="s">
        <v>191</v>
      </c>
      <c r="J154" s="16" t="s">
        <v>192</v>
      </c>
      <c r="K154" s="15" t="s">
        <v>191</v>
      </c>
      <c r="L154" s="15" t="s">
        <v>1404</v>
      </c>
      <c r="M154" s="15"/>
      <c r="N154" s="21">
        <f t="shared" si="2"/>
        <v>42</v>
      </c>
      <c r="O154" s="15" t="s">
        <v>70</v>
      </c>
      <c r="P154" s="15" t="s">
        <v>1405</v>
      </c>
      <c r="Q154" s="17"/>
      <c r="S154">
        <v>40.195659850430502</v>
      </c>
      <c r="T154">
        <v>29.074872202315301</v>
      </c>
      <c r="V154" t="s">
        <v>46</v>
      </c>
      <c r="W154">
        <v>5269564692</v>
      </c>
      <c r="AB154" t="s">
        <v>66</v>
      </c>
      <c r="AG154" t="s">
        <v>1406</v>
      </c>
      <c r="AH154" t="s">
        <v>1407</v>
      </c>
      <c r="AI154" t="s">
        <v>1408</v>
      </c>
      <c r="AL154" t="s">
        <v>1403</v>
      </c>
      <c r="AM154" t="s">
        <v>1403</v>
      </c>
      <c r="AQ154" t="s">
        <v>1409</v>
      </c>
    </row>
    <row r="155" spans="2:44" ht="15" customHeight="1" x14ac:dyDescent="0.25">
      <c r="B155" s="3" t="s">
        <v>82</v>
      </c>
      <c r="C155" t="s">
        <v>1410</v>
      </c>
      <c r="D155" s="24" t="s">
        <v>84</v>
      </c>
      <c r="E155" s="14" t="s">
        <v>1411</v>
      </c>
      <c r="F155" s="15" t="s">
        <v>1412</v>
      </c>
      <c r="G155" s="15" t="s">
        <v>100</v>
      </c>
      <c r="H155" s="15" t="b">
        <v>0</v>
      </c>
      <c r="I155" s="15" t="s">
        <v>74</v>
      </c>
      <c r="J155" s="16" t="s">
        <v>75</v>
      </c>
      <c r="K155" s="15" t="s">
        <v>74</v>
      </c>
      <c r="L155" s="26" t="s">
        <v>1413</v>
      </c>
      <c r="M155" s="15"/>
      <c r="N155" s="15">
        <f t="shared" si="2"/>
        <v>16</v>
      </c>
      <c r="O155" s="15">
        <v>82104</v>
      </c>
      <c r="P155" s="15" t="s">
        <v>1414</v>
      </c>
      <c r="Q155" s="17"/>
      <c r="S155">
        <v>48.153414210000001</v>
      </c>
      <c r="T155">
        <v>17.129308479999899</v>
      </c>
      <c r="V155" t="s">
        <v>46</v>
      </c>
      <c r="W155">
        <v>9048302378</v>
      </c>
      <c r="X155" t="s">
        <v>1415</v>
      </c>
      <c r="AB155" t="s">
        <v>78</v>
      </c>
      <c r="AG155" t="s">
        <v>1412</v>
      </c>
      <c r="AH155" t="s">
        <v>1416</v>
      </c>
      <c r="AI155" t="s">
        <v>1417</v>
      </c>
      <c r="AK155" t="s">
        <v>1418</v>
      </c>
      <c r="AL155" t="s">
        <v>1412</v>
      </c>
      <c r="AM155" t="s">
        <v>1412</v>
      </c>
      <c r="AQ155" t="s">
        <v>1419</v>
      </c>
      <c r="AR155" t="s">
        <v>1420</v>
      </c>
    </row>
    <row r="156" spans="2:44" ht="15" customHeight="1" x14ac:dyDescent="0.25">
      <c r="B156" s="3" t="s">
        <v>82</v>
      </c>
      <c r="C156" t="s">
        <v>1410</v>
      </c>
      <c r="D156" s="24" t="s">
        <v>84</v>
      </c>
      <c r="E156" s="14" t="s">
        <v>1421</v>
      </c>
      <c r="F156" s="21" t="s">
        <v>1422</v>
      </c>
      <c r="G156" s="15" t="s">
        <v>190</v>
      </c>
      <c r="H156" s="15" t="b">
        <v>1</v>
      </c>
      <c r="I156" s="15" t="s">
        <v>74</v>
      </c>
      <c r="J156" s="16" t="s">
        <v>75</v>
      </c>
      <c r="K156" s="15" t="s">
        <v>74</v>
      </c>
      <c r="L156" s="26" t="s">
        <v>1413</v>
      </c>
      <c r="M156" s="15"/>
      <c r="N156" s="15">
        <f t="shared" si="2"/>
        <v>16</v>
      </c>
      <c r="O156" s="15">
        <v>82104</v>
      </c>
      <c r="P156" s="15" t="s">
        <v>1414</v>
      </c>
      <c r="Q156" s="17"/>
      <c r="S156">
        <v>48.153414210000001</v>
      </c>
      <c r="T156">
        <v>17.129308479999899</v>
      </c>
      <c r="V156" t="s">
        <v>46</v>
      </c>
      <c r="W156">
        <v>5189740338</v>
      </c>
      <c r="X156" t="s">
        <v>1415</v>
      </c>
      <c r="AB156" t="s">
        <v>78</v>
      </c>
      <c r="AD156">
        <v>169220</v>
      </c>
      <c r="AG156" t="s">
        <v>1422</v>
      </c>
      <c r="AH156" t="s">
        <v>1423</v>
      </c>
      <c r="AI156" t="s">
        <v>1417</v>
      </c>
      <c r="AK156" t="s">
        <v>1418</v>
      </c>
      <c r="AL156" t="s">
        <v>1422</v>
      </c>
      <c r="AM156" t="s">
        <v>1422</v>
      </c>
      <c r="AQ156" t="s">
        <v>1419</v>
      </c>
      <c r="AR156" t="s">
        <v>1420</v>
      </c>
    </row>
    <row r="157" spans="2:44" ht="15" customHeight="1" x14ac:dyDescent="0.25">
      <c r="B157" s="3" t="s">
        <v>37</v>
      </c>
      <c r="D157" s="13"/>
      <c r="E157" s="14" t="s">
        <v>1424</v>
      </c>
      <c r="F157" s="15" t="s">
        <v>1425</v>
      </c>
      <c r="G157" s="15" t="s">
        <v>190</v>
      </c>
      <c r="H157" s="15" t="b">
        <v>1</v>
      </c>
      <c r="I157" s="15" t="s">
        <v>74</v>
      </c>
      <c r="J157" s="16" t="s">
        <v>75</v>
      </c>
      <c r="K157" s="15" t="s">
        <v>74</v>
      </c>
      <c r="L157" s="15" t="s">
        <v>1426</v>
      </c>
      <c r="M157" s="15"/>
      <c r="N157" s="15">
        <f t="shared" si="2"/>
        <v>35</v>
      </c>
      <c r="O157" s="15" t="s">
        <v>1427</v>
      </c>
      <c r="P157" s="15" t="s">
        <v>1428</v>
      </c>
      <c r="Q157" s="17"/>
      <c r="S157">
        <v>48.950510000000001</v>
      </c>
      <c r="T157">
        <v>21.26211</v>
      </c>
      <c r="V157" t="s">
        <v>46</v>
      </c>
      <c r="W157">
        <v>8688913984</v>
      </c>
      <c r="X157" t="s">
        <v>1429</v>
      </c>
      <c r="AB157" t="s">
        <v>78</v>
      </c>
      <c r="AD157">
        <v>169220</v>
      </c>
      <c r="AG157" t="s">
        <v>1425</v>
      </c>
      <c r="AH157" t="s">
        <v>1430</v>
      </c>
      <c r="AL157" t="s">
        <v>1425</v>
      </c>
      <c r="AM157" t="s">
        <v>1425</v>
      </c>
      <c r="AQ157" t="s">
        <v>297</v>
      </c>
      <c r="AR157" t="s">
        <v>1420</v>
      </c>
    </row>
    <row r="158" spans="2:44" ht="15" customHeight="1" x14ac:dyDescent="0.25">
      <c r="B158" s="3" t="s">
        <v>37</v>
      </c>
      <c r="D158" s="13"/>
      <c r="E158" s="14" t="s">
        <v>1431</v>
      </c>
      <c r="F158" s="15" t="s">
        <v>1432</v>
      </c>
      <c r="G158" s="15" t="s">
        <v>190</v>
      </c>
      <c r="H158" s="15" t="b">
        <v>1</v>
      </c>
      <c r="I158" s="15" t="s">
        <v>74</v>
      </c>
      <c r="J158" s="16" t="s">
        <v>75</v>
      </c>
      <c r="K158" s="15" t="s">
        <v>74</v>
      </c>
      <c r="L158" s="15" t="s">
        <v>1433</v>
      </c>
      <c r="M158" s="15"/>
      <c r="N158" s="15">
        <f t="shared" si="2"/>
        <v>18</v>
      </c>
      <c r="O158" s="15" t="s">
        <v>1434</v>
      </c>
      <c r="P158" s="15" t="s">
        <v>1435</v>
      </c>
      <c r="Q158" s="17"/>
      <c r="S158">
        <v>49.180019999999999</v>
      </c>
      <c r="T158">
        <v>18.863807000000001</v>
      </c>
      <c r="V158" t="s">
        <v>46</v>
      </c>
      <c r="W158">
        <v>6894960601</v>
      </c>
      <c r="X158" t="s">
        <v>1429</v>
      </c>
      <c r="AB158" t="s">
        <v>78</v>
      </c>
      <c r="AD158">
        <v>169220</v>
      </c>
      <c r="AG158" t="s">
        <v>1432</v>
      </c>
      <c r="AH158" t="s">
        <v>1436</v>
      </c>
      <c r="AL158" t="s">
        <v>1432</v>
      </c>
      <c r="AM158" t="s">
        <v>1432</v>
      </c>
      <c r="AQ158" t="s">
        <v>297</v>
      </c>
      <c r="AR158" t="s">
        <v>1420</v>
      </c>
    </row>
    <row r="159" spans="2:44" ht="15" customHeight="1" x14ac:dyDescent="0.25">
      <c r="B159" s="3" t="s">
        <v>37</v>
      </c>
      <c r="D159" s="13"/>
      <c r="E159" s="14" t="s">
        <v>1437</v>
      </c>
      <c r="F159" s="15" t="s">
        <v>1438</v>
      </c>
      <c r="G159" s="15" t="s">
        <v>190</v>
      </c>
      <c r="H159" s="15" t="b">
        <v>1</v>
      </c>
      <c r="I159" s="15" t="s">
        <v>74</v>
      </c>
      <c r="J159" s="16" t="s">
        <v>75</v>
      </c>
      <c r="K159" s="15" t="s">
        <v>74</v>
      </c>
      <c r="L159" s="15" t="s">
        <v>1439</v>
      </c>
      <c r="M159" s="15"/>
      <c r="N159" s="15">
        <f t="shared" si="2"/>
        <v>27</v>
      </c>
      <c r="O159" s="15" t="s">
        <v>1440</v>
      </c>
      <c r="P159" s="15" t="s">
        <v>1441</v>
      </c>
      <c r="Q159" s="17"/>
      <c r="S159">
        <v>48.571170000000002</v>
      </c>
      <c r="T159">
        <v>19.06345</v>
      </c>
      <c r="V159" t="s">
        <v>46</v>
      </c>
      <c r="W159">
        <v>2420654838</v>
      </c>
      <c r="X159" t="s">
        <v>1429</v>
      </c>
      <c r="AB159" t="s">
        <v>78</v>
      </c>
      <c r="AD159">
        <v>169220</v>
      </c>
      <c r="AG159" t="s">
        <v>1438</v>
      </c>
      <c r="AH159" t="s">
        <v>1442</v>
      </c>
      <c r="AL159" t="s">
        <v>1438</v>
      </c>
      <c r="AM159" t="s">
        <v>1438</v>
      </c>
      <c r="AQ159" t="s">
        <v>297</v>
      </c>
      <c r="AR159" t="s">
        <v>1420</v>
      </c>
    </row>
    <row r="160" spans="2:44" x14ac:dyDescent="0.25">
      <c r="B160" s="3" t="s">
        <v>37</v>
      </c>
      <c r="D160" s="13"/>
      <c r="E160" s="14" t="s">
        <v>1443</v>
      </c>
      <c r="F160" s="15" t="s">
        <v>1444</v>
      </c>
      <c r="G160" s="15" t="s">
        <v>100</v>
      </c>
      <c r="H160" s="15" t="b">
        <v>0</v>
      </c>
      <c r="I160" s="15" t="s">
        <v>1445</v>
      </c>
      <c r="J160" s="16" t="s">
        <v>1446</v>
      </c>
      <c r="K160" s="15" t="s">
        <v>1445</v>
      </c>
      <c r="L160" s="15" t="s">
        <v>1447</v>
      </c>
      <c r="M160" s="15"/>
      <c r="N160" s="15">
        <f t="shared" si="2"/>
        <v>15</v>
      </c>
      <c r="O160" s="15" t="s">
        <v>1448</v>
      </c>
      <c r="P160" s="15" t="s">
        <v>1449</v>
      </c>
      <c r="Q160" s="17"/>
      <c r="S160">
        <v>50.0875196610153</v>
      </c>
      <c r="T160">
        <v>14.4254036615743</v>
      </c>
      <c r="V160" t="s">
        <v>46</v>
      </c>
      <c r="W160">
        <v>5681624558</v>
      </c>
      <c r="X160" t="s">
        <v>1450</v>
      </c>
      <c r="AB160" t="s">
        <v>78</v>
      </c>
      <c r="AC160" t="s">
        <v>1451</v>
      </c>
      <c r="AD160">
        <v>310479</v>
      </c>
      <c r="AG160" t="s">
        <v>1444</v>
      </c>
      <c r="AH160" t="s">
        <v>1452</v>
      </c>
      <c r="AI160" t="s">
        <v>1453</v>
      </c>
      <c r="AL160" t="s">
        <v>1444</v>
      </c>
      <c r="AM160" t="s">
        <v>1444</v>
      </c>
      <c r="AQ160" t="s">
        <v>1454</v>
      </c>
      <c r="AR160" t="s">
        <v>1455</v>
      </c>
    </row>
    <row r="161" spans="2:44" ht="15" customHeight="1" x14ac:dyDescent="0.25">
      <c r="B161" s="3" t="s">
        <v>37</v>
      </c>
      <c r="D161" s="13"/>
      <c r="E161" s="14" t="s">
        <v>1456</v>
      </c>
      <c r="F161" s="15" t="s">
        <v>1457</v>
      </c>
      <c r="G161" s="15" t="s">
        <v>190</v>
      </c>
      <c r="H161" s="15" t="b">
        <v>1</v>
      </c>
      <c r="I161" s="15" t="s">
        <v>1445</v>
      </c>
      <c r="J161" s="16" t="s">
        <v>1446</v>
      </c>
      <c r="K161" s="15" t="s">
        <v>1445</v>
      </c>
      <c r="L161" s="15" t="s">
        <v>1458</v>
      </c>
      <c r="M161" s="15"/>
      <c r="N161" s="15">
        <f t="shared" si="2"/>
        <v>9</v>
      </c>
      <c r="O161" s="15" t="s">
        <v>1459</v>
      </c>
      <c r="P161" s="15" t="s">
        <v>1460</v>
      </c>
      <c r="Q161" s="17"/>
      <c r="S161">
        <v>49.176609999999997</v>
      </c>
      <c r="T161">
        <v>16.681850000000001</v>
      </c>
      <c r="V161" t="s">
        <v>46</v>
      </c>
      <c r="W161">
        <v>7735028613</v>
      </c>
      <c r="X161" t="s">
        <v>1450</v>
      </c>
      <c r="AB161" t="s">
        <v>78</v>
      </c>
      <c r="AD161">
        <v>310479</v>
      </c>
      <c r="AG161" t="s">
        <v>1457</v>
      </c>
      <c r="AH161" t="s">
        <v>1461</v>
      </c>
      <c r="AL161" t="s">
        <v>1457</v>
      </c>
      <c r="AM161" t="s">
        <v>1457</v>
      </c>
      <c r="AQ161" t="s">
        <v>1462</v>
      </c>
      <c r="AR161" t="s">
        <v>1455</v>
      </c>
    </row>
    <row r="162" spans="2:44" ht="15" customHeight="1" x14ac:dyDescent="0.25">
      <c r="B162" s="3" t="s">
        <v>37</v>
      </c>
      <c r="D162" s="13"/>
      <c r="E162" s="14" t="s">
        <v>1463</v>
      </c>
      <c r="F162" s="15" t="s">
        <v>1464</v>
      </c>
      <c r="G162" s="15" t="s">
        <v>190</v>
      </c>
      <c r="H162" s="15" t="b">
        <v>1</v>
      </c>
      <c r="I162" s="15" t="s">
        <v>1445</v>
      </c>
      <c r="J162" s="16" t="s">
        <v>1446</v>
      </c>
      <c r="K162" s="15" t="s">
        <v>1445</v>
      </c>
      <c r="L162" s="15" t="s">
        <v>1465</v>
      </c>
      <c r="M162" s="15"/>
      <c r="N162" s="15">
        <f t="shared" si="2"/>
        <v>17</v>
      </c>
      <c r="O162" s="15" t="s">
        <v>1466</v>
      </c>
      <c r="P162" s="15" t="s">
        <v>1467</v>
      </c>
      <c r="Q162" s="17"/>
      <c r="S162">
        <v>48.982149999999997</v>
      </c>
      <c r="T162">
        <v>14.492279999999999</v>
      </c>
      <c r="V162" t="s">
        <v>46</v>
      </c>
      <c r="W162">
        <v>1586464729</v>
      </c>
      <c r="X162" t="s">
        <v>1450</v>
      </c>
      <c r="AB162" t="s">
        <v>78</v>
      </c>
      <c r="AD162">
        <v>310479</v>
      </c>
      <c r="AG162" t="s">
        <v>1464</v>
      </c>
      <c r="AH162" t="s">
        <v>1468</v>
      </c>
      <c r="AL162" t="s">
        <v>1464</v>
      </c>
      <c r="AM162" t="s">
        <v>1464</v>
      </c>
      <c r="AQ162" t="s">
        <v>1469</v>
      </c>
      <c r="AR162" t="s">
        <v>1455</v>
      </c>
    </row>
    <row r="163" spans="2:44" ht="15" customHeight="1" x14ac:dyDescent="0.25">
      <c r="B163" s="3" t="s">
        <v>37</v>
      </c>
      <c r="D163" s="13"/>
      <c r="E163" s="14" t="s">
        <v>1470</v>
      </c>
      <c r="F163" s="15" t="s">
        <v>1471</v>
      </c>
      <c r="G163" s="15" t="s">
        <v>190</v>
      </c>
      <c r="H163" s="15" t="b">
        <v>1</v>
      </c>
      <c r="I163" s="15" t="s">
        <v>1445</v>
      </c>
      <c r="J163" s="16" t="s">
        <v>1446</v>
      </c>
      <c r="K163" s="15" t="s">
        <v>1445</v>
      </c>
      <c r="L163" s="15" t="s">
        <v>1472</v>
      </c>
      <c r="M163" s="15"/>
      <c r="N163" s="15">
        <f t="shared" si="2"/>
        <v>16</v>
      </c>
      <c r="O163" s="15" t="s">
        <v>1473</v>
      </c>
      <c r="P163" s="15" t="s">
        <v>1474</v>
      </c>
      <c r="Q163" s="17"/>
      <c r="S163">
        <v>49.789479999999998</v>
      </c>
      <c r="T163">
        <v>18.44895</v>
      </c>
      <c r="V163" t="s">
        <v>46</v>
      </c>
      <c r="W163">
        <v>2001360435</v>
      </c>
      <c r="X163" t="s">
        <v>1450</v>
      </c>
      <c r="AB163" t="s">
        <v>78</v>
      </c>
      <c r="AD163">
        <v>310479</v>
      </c>
      <c r="AG163" t="s">
        <v>1471</v>
      </c>
      <c r="AH163" t="s">
        <v>1475</v>
      </c>
      <c r="AL163" t="s">
        <v>1471</v>
      </c>
      <c r="AM163" t="s">
        <v>1471</v>
      </c>
      <c r="AQ163" t="s">
        <v>1476</v>
      </c>
      <c r="AR163" t="s">
        <v>1455</v>
      </c>
    </row>
    <row r="164" spans="2:44" ht="15" customHeight="1" x14ac:dyDescent="0.25">
      <c r="B164" s="3" t="s">
        <v>364</v>
      </c>
      <c r="D164" s="13" t="s">
        <v>1477</v>
      </c>
      <c r="E164" s="14" t="s">
        <v>1478</v>
      </c>
      <c r="F164" s="15" t="s">
        <v>1479</v>
      </c>
      <c r="G164" s="15" t="s">
        <v>190</v>
      </c>
      <c r="H164" s="15" t="b">
        <v>0</v>
      </c>
      <c r="I164" s="15" t="s">
        <v>1445</v>
      </c>
      <c r="J164" s="16" t="s">
        <v>1446</v>
      </c>
      <c r="K164" s="15" t="s">
        <v>1445</v>
      </c>
      <c r="L164" s="26" t="s">
        <v>1480</v>
      </c>
      <c r="M164" s="15"/>
      <c r="N164" s="15">
        <f t="shared" si="2"/>
        <v>23</v>
      </c>
      <c r="O164" s="15" t="s">
        <v>1481</v>
      </c>
      <c r="P164" s="15" t="s">
        <v>1482</v>
      </c>
      <c r="Q164" s="17"/>
      <c r="V164" t="s">
        <v>46</v>
      </c>
      <c r="W164">
        <v>9852737299</v>
      </c>
      <c r="X164" t="s">
        <v>1450</v>
      </c>
      <c r="AB164" t="s">
        <v>78</v>
      </c>
      <c r="AD164">
        <v>310479</v>
      </c>
      <c r="AG164" t="s">
        <v>1479</v>
      </c>
      <c r="AH164" t="s">
        <v>1483</v>
      </c>
      <c r="AL164" t="s">
        <v>1479</v>
      </c>
      <c r="AM164" t="s">
        <v>1479</v>
      </c>
      <c r="AQ164" t="s">
        <v>1484</v>
      </c>
    </row>
    <row r="165" spans="2:44" x14ac:dyDescent="0.25">
      <c r="B165" s="3" t="s">
        <v>54</v>
      </c>
      <c r="C165" t="s">
        <v>1485</v>
      </c>
      <c r="D165" s="18" t="s">
        <v>416</v>
      </c>
      <c r="E165" s="14" t="s">
        <v>1486</v>
      </c>
      <c r="F165" s="15" t="s">
        <v>1487</v>
      </c>
      <c r="G165" s="15" t="s">
        <v>190</v>
      </c>
      <c r="H165" s="15" t="b">
        <v>1</v>
      </c>
      <c r="I165" s="15" t="s">
        <v>1445</v>
      </c>
      <c r="J165" s="16" t="s">
        <v>1446</v>
      </c>
      <c r="K165" s="15" t="s">
        <v>1445</v>
      </c>
      <c r="L165" s="15" t="s">
        <v>1488</v>
      </c>
      <c r="M165" s="15"/>
      <c r="N165" s="15">
        <f t="shared" si="2"/>
        <v>12</v>
      </c>
      <c r="O165" s="15" t="s">
        <v>1489</v>
      </c>
      <c r="P165" s="15" t="s">
        <v>1490</v>
      </c>
      <c r="Q165" s="17"/>
      <c r="S165">
        <v>49.993519999999997</v>
      </c>
      <c r="T165">
        <v>14.154999999999999</v>
      </c>
      <c r="V165" t="s">
        <v>46</v>
      </c>
      <c r="W165">
        <v>6921806366</v>
      </c>
      <c r="X165" t="s">
        <v>1491</v>
      </c>
      <c r="AB165" t="s">
        <v>66</v>
      </c>
      <c r="AC165" t="s">
        <v>1492</v>
      </c>
      <c r="AD165">
        <v>310479</v>
      </c>
      <c r="AG165" t="s">
        <v>1487</v>
      </c>
      <c r="AH165" t="s">
        <v>1493</v>
      </c>
      <c r="AL165" t="s">
        <v>1487</v>
      </c>
      <c r="AM165" t="s">
        <v>1487</v>
      </c>
      <c r="AQ165" t="s">
        <v>1494</v>
      </c>
      <c r="AR165" t="s">
        <v>1455</v>
      </c>
    </row>
    <row r="166" spans="2:44" ht="15" customHeight="1" x14ac:dyDescent="0.25">
      <c r="B166" s="3" t="s">
        <v>37</v>
      </c>
      <c r="D166" s="13"/>
      <c r="E166" s="14" t="s">
        <v>1495</v>
      </c>
      <c r="F166" s="15" t="s">
        <v>1496</v>
      </c>
      <c r="G166" s="15" t="s">
        <v>190</v>
      </c>
      <c r="H166" s="15" t="b">
        <v>1</v>
      </c>
      <c r="I166" s="15" t="s">
        <v>1445</v>
      </c>
      <c r="J166" s="16" t="s">
        <v>1446</v>
      </c>
      <c r="K166" s="15" t="s">
        <v>1445</v>
      </c>
      <c r="L166" s="15" t="s">
        <v>1497</v>
      </c>
      <c r="M166" s="15"/>
      <c r="N166" s="15">
        <f t="shared" si="2"/>
        <v>33</v>
      </c>
      <c r="O166" s="15" t="s">
        <v>1498</v>
      </c>
      <c r="P166" s="15" t="s">
        <v>1499</v>
      </c>
      <c r="Q166" s="17"/>
      <c r="S166">
        <v>49.594230000000003</v>
      </c>
      <c r="T166">
        <v>17.300059999999998</v>
      </c>
      <c r="V166" t="s">
        <v>46</v>
      </c>
      <c r="W166">
        <v>4325219399</v>
      </c>
      <c r="AB166" t="s">
        <v>78</v>
      </c>
      <c r="AG166" t="s">
        <v>1496</v>
      </c>
      <c r="AH166" t="s">
        <v>1500</v>
      </c>
      <c r="AL166" t="s">
        <v>1496</v>
      </c>
      <c r="AM166" t="s">
        <v>1496</v>
      </c>
      <c r="AQ166" t="s">
        <v>1501</v>
      </c>
      <c r="AR166" t="s">
        <v>1455</v>
      </c>
    </row>
    <row r="167" spans="2:44" ht="15" customHeight="1" x14ac:dyDescent="0.25">
      <c r="B167" s="3" t="s">
        <v>37</v>
      </c>
      <c r="D167" s="13"/>
      <c r="E167" s="14" t="s">
        <v>1502</v>
      </c>
      <c r="F167" s="15" t="s">
        <v>1503</v>
      </c>
      <c r="G167" s="15" t="s">
        <v>190</v>
      </c>
      <c r="H167" s="15" t="b">
        <v>1</v>
      </c>
      <c r="I167" s="15" t="s">
        <v>1445</v>
      </c>
      <c r="J167" s="16" t="s">
        <v>1446</v>
      </c>
      <c r="K167" s="15" t="s">
        <v>1445</v>
      </c>
      <c r="L167" s="15" t="s">
        <v>1504</v>
      </c>
      <c r="M167" s="15"/>
      <c r="N167" s="15">
        <f t="shared" si="2"/>
        <v>32</v>
      </c>
      <c r="O167" s="15" t="s">
        <v>1505</v>
      </c>
      <c r="P167" s="15" t="s">
        <v>1506</v>
      </c>
      <c r="Q167" s="17"/>
      <c r="S167">
        <v>49.706679999999999</v>
      </c>
      <c r="T167">
        <v>13.221310000000001</v>
      </c>
      <c r="V167" t="s">
        <v>46</v>
      </c>
      <c r="W167">
        <v>9862952427</v>
      </c>
      <c r="X167" t="s">
        <v>1450</v>
      </c>
      <c r="AB167" t="s">
        <v>78</v>
      </c>
      <c r="AD167">
        <v>310479</v>
      </c>
      <c r="AG167" t="s">
        <v>1503</v>
      </c>
      <c r="AH167" t="s">
        <v>1507</v>
      </c>
      <c r="AL167" t="s">
        <v>1503</v>
      </c>
      <c r="AM167" t="s">
        <v>1503</v>
      </c>
      <c r="AQ167" t="s">
        <v>1508</v>
      </c>
      <c r="AR167" t="s">
        <v>1455</v>
      </c>
    </row>
    <row r="168" spans="2:44" ht="15" customHeight="1" x14ac:dyDescent="0.25">
      <c r="B168" s="3" t="s">
        <v>364</v>
      </c>
      <c r="D168" s="13" t="s">
        <v>1509</v>
      </c>
      <c r="E168" s="14" t="s">
        <v>1510</v>
      </c>
      <c r="F168" s="15" t="s">
        <v>1511</v>
      </c>
      <c r="G168" s="15" t="s">
        <v>190</v>
      </c>
      <c r="H168" s="15" t="b">
        <v>1</v>
      </c>
      <c r="I168" s="15" t="s">
        <v>1445</v>
      </c>
      <c r="J168" s="16" t="s">
        <v>1446</v>
      </c>
      <c r="K168" s="15" t="s">
        <v>1445</v>
      </c>
      <c r="L168" s="26" t="s">
        <v>1480</v>
      </c>
      <c r="M168" s="15"/>
      <c r="N168" s="15">
        <f t="shared" si="2"/>
        <v>23</v>
      </c>
      <c r="O168" s="15" t="s">
        <v>1481</v>
      </c>
      <c r="P168" s="15" t="s">
        <v>1482</v>
      </c>
      <c r="Q168" s="17"/>
      <c r="S168">
        <v>50.144440000000003</v>
      </c>
      <c r="T168">
        <v>15.174630000000001</v>
      </c>
      <c r="V168" t="s">
        <v>46</v>
      </c>
      <c r="W168">
        <v>5731338526</v>
      </c>
      <c r="X168" t="s">
        <v>1450</v>
      </c>
      <c r="AB168" t="s">
        <v>78</v>
      </c>
      <c r="AD168">
        <v>310479</v>
      </c>
      <c r="AG168" t="s">
        <v>1511</v>
      </c>
      <c r="AH168" t="s">
        <v>1512</v>
      </c>
      <c r="AL168" t="s">
        <v>1511</v>
      </c>
      <c r="AM168" t="s">
        <v>1511</v>
      </c>
      <c r="AQ168" t="s">
        <v>1484</v>
      </c>
      <c r="AR168" t="s">
        <v>1455</v>
      </c>
    </row>
    <row r="169" spans="2:44" ht="15.75" thickBot="1" x14ac:dyDescent="0.3">
      <c r="B169" s="3" t="s">
        <v>82</v>
      </c>
      <c r="C169" t="s">
        <v>1513</v>
      </c>
      <c r="D169" s="19" t="s">
        <v>84</v>
      </c>
      <c r="E169" s="14" t="s">
        <v>1514</v>
      </c>
      <c r="F169" s="15" t="s">
        <v>1515</v>
      </c>
      <c r="G169" s="15" t="s">
        <v>190</v>
      </c>
      <c r="H169" s="15" t="b">
        <v>0</v>
      </c>
      <c r="I169" s="15" t="s">
        <v>191</v>
      </c>
      <c r="J169" s="16" t="s">
        <v>192</v>
      </c>
      <c r="K169" s="15" t="s">
        <v>191</v>
      </c>
      <c r="L169" s="15" t="s">
        <v>1516</v>
      </c>
      <c r="M169" s="15"/>
      <c r="N169" s="21">
        <f t="shared" si="2"/>
        <v>61</v>
      </c>
      <c r="O169" s="15">
        <v>0</v>
      </c>
      <c r="P169" s="15" t="s">
        <v>1005</v>
      </c>
      <c r="Q169" s="17"/>
      <c r="V169" t="s">
        <v>46</v>
      </c>
      <c r="W169">
        <v>6186389328</v>
      </c>
      <c r="AB169" t="s">
        <v>66</v>
      </c>
      <c r="AG169" t="s">
        <v>1515</v>
      </c>
      <c r="AH169" t="s">
        <v>1517</v>
      </c>
      <c r="AL169" t="s">
        <v>1515</v>
      </c>
      <c r="AM169" t="s">
        <v>1515</v>
      </c>
      <c r="AQ169">
        <v>0</v>
      </c>
    </row>
    <row r="170" spans="2:44" ht="15.75" thickBot="1" x14ac:dyDescent="0.3">
      <c r="B170" s="3" t="s">
        <v>82</v>
      </c>
      <c r="C170" s="32" t="s">
        <v>1513</v>
      </c>
      <c r="D170" s="19" t="s">
        <v>84</v>
      </c>
      <c r="E170" s="14" t="s">
        <v>1518</v>
      </c>
      <c r="F170" s="15" t="s">
        <v>1519</v>
      </c>
      <c r="G170" s="15" t="s">
        <v>190</v>
      </c>
      <c r="H170" s="15" t="b">
        <v>1</v>
      </c>
      <c r="I170" s="15" t="s">
        <v>191</v>
      </c>
      <c r="J170" s="16" t="s">
        <v>192</v>
      </c>
      <c r="K170" s="15" t="s">
        <v>191</v>
      </c>
      <c r="L170" s="15" t="s">
        <v>1520</v>
      </c>
      <c r="M170" s="15"/>
      <c r="N170" s="21">
        <f t="shared" si="2"/>
        <v>60</v>
      </c>
      <c r="O170" s="15">
        <v>34752</v>
      </c>
      <c r="P170" s="15" t="s">
        <v>1005</v>
      </c>
      <c r="Q170" s="17"/>
      <c r="S170">
        <v>41.016967307981801</v>
      </c>
      <c r="T170">
        <v>28.9175249746284</v>
      </c>
      <c r="V170" t="s">
        <v>46</v>
      </c>
      <c r="W170">
        <v>1201974233</v>
      </c>
      <c r="X170" t="s">
        <v>1006</v>
      </c>
      <c r="AB170" t="s">
        <v>66</v>
      </c>
      <c r="AC170" t="s">
        <v>1007</v>
      </c>
      <c r="AD170">
        <v>194977</v>
      </c>
      <c r="AG170" t="s">
        <v>1521</v>
      </c>
      <c r="AH170" t="s">
        <v>1522</v>
      </c>
      <c r="AI170" t="s">
        <v>1523</v>
      </c>
      <c r="AL170" t="s">
        <v>1519</v>
      </c>
      <c r="AM170" t="s">
        <v>1519</v>
      </c>
      <c r="AQ170" t="s">
        <v>1524</v>
      </c>
      <c r="AR170" t="s">
        <v>200</v>
      </c>
    </row>
    <row r="171" spans="2:44" x14ac:dyDescent="0.25">
      <c r="B171" s="3" t="s">
        <v>54</v>
      </c>
      <c r="C171" s="33" t="s">
        <v>1525</v>
      </c>
      <c r="D171" s="18" t="s">
        <v>416</v>
      </c>
      <c r="E171" s="14" t="s">
        <v>1526</v>
      </c>
      <c r="F171" s="15" t="s">
        <v>1527</v>
      </c>
      <c r="G171" s="15" t="s">
        <v>100</v>
      </c>
      <c r="H171" s="15" t="b">
        <v>0</v>
      </c>
      <c r="I171" s="15" t="s">
        <v>383</v>
      </c>
      <c r="J171" s="16" t="s">
        <v>384</v>
      </c>
      <c r="K171" s="15" t="s">
        <v>383</v>
      </c>
      <c r="L171" s="26" t="s">
        <v>1528</v>
      </c>
      <c r="M171" s="15"/>
      <c r="N171" s="15">
        <f t="shared" si="2"/>
        <v>22</v>
      </c>
      <c r="O171" s="15">
        <v>79404</v>
      </c>
      <c r="P171" s="15" t="s">
        <v>1529</v>
      </c>
      <c r="Q171" s="17" t="s">
        <v>1530</v>
      </c>
      <c r="S171">
        <v>33.527987000000003</v>
      </c>
      <c r="T171">
        <v>-101.812986</v>
      </c>
      <c r="V171" t="s">
        <v>46</v>
      </c>
      <c r="W171">
        <v>5001140606</v>
      </c>
      <c r="X171" t="s">
        <v>1531</v>
      </c>
      <c r="AB171" t="s">
        <v>503</v>
      </c>
      <c r="AD171">
        <v>100051</v>
      </c>
      <c r="AG171" t="s">
        <v>1527</v>
      </c>
      <c r="AH171" t="s">
        <v>1532</v>
      </c>
      <c r="AI171" t="s">
        <v>1533</v>
      </c>
      <c r="AK171" t="s">
        <v>1534</v>
      </c>
      <c r="AL171" t="s">
        <v>1527</v>
      </c>
      <c r="AM171" t="s">
        <v>1527</v>
      </c>
      <c r="AQ171" t="s">
        <v>1535</v>
      </c>
      <c r="AR171" t="s">
        <v>1536</v>
      </c>
    </row>
    <row r="172" spans="2:44" ht="15" customHeight="1" x14ac:dyDescent="0.25">
      <c r="B172" s="3" t="s">
        <v>54</v>
      </c>
      <c r="C172" t="s">
        <v>1537</v>
      </c>
      <c r="D172" s="18" t="s">
        <v>56</v>
      </c>
      <c r="E172" s="14" t="s">
        <v>1538</v>
      </c>
      <c r="F172" s="15" t="s">
        <v>1539</v>
      </c>
      <c r="G172" s="15" t="s">
        <v>190</v>
      </c>
      <c r="H172" s="15" t="b">
        <v>1</v>
      </c>
      <c r="I172" s="15" t="s">
        <v>383</v>
      </c>
      <c r="J172" s="16" t="s">
        <v>384</v>
      </c>
      <c r="K172" s="15" t="s">
        <v>383</v>
      </c>
      <c r="L172" s="15" t="s">
        <v>1540</v>
      </c>
      <c r="M172" s="15"/>
      <c r="N172" s="15">
        <f t="shared" si="2"/>
        <v>14</v>
      </c>
      <c r="O172" s="15">
        <v>79104</v>
      </c>
      <c r="P172" s="15" t="s">
        <v>1541</v>
      </c>
      <c r="Q172" s="17" t="s">
        <v>1530</v>
      </c>
      <c r="S172">
        <v>35.2215825766325</v>
      </c>
      <c r="T172">
        <v>-101.752107515931</v>
      </c>
      <c r="V172" t="s">
        <v>46</v>
      </c>
      <c r="W172">
        <v>5626582377</v>
      </c>
      <c r="X172" t="s">
        <v>1542</v>
      </c>
      <c r="AB172" t="s">
        <v>503</v>
      </c>
      <c r="AD172">
        <v>100052</v>
      </c>
      <c r="AG172" t="s">
        <v>1539</v>
      </c>
      <c r="AH172" t="s">
        <v>1543</v>
      </c>
      <c r="AI172" t="s">
        <v>1544</v>
      </c>
      <c r="AK172" t="s">
        <v>1545</v>
      </c>
      <c r="AL172" t="s">
        <v>1539</v>
      </c>
      <c r="AM172" t="s">
        <v>1539</v>
      </c>
      <c r="AQ172" t="s">
        <v>1546</v>
      </c>
      <c r="AR172" t="s">
        <v>1547</v>
      </c>
    </row>
    <row r="173" spans="2:44" x14ac:dyDescent="0.25">
      <c r="B173" s="3" t="s">
        <v>54</v>
      </c>
      <c r="C173" t="s">
        <v>1548</v>
      </c>
      <c r="D173" s="18" t="s">
        <v>416</v>
      </c>
      <c r="E173" s="14" t="s">
        <v>1549</v>
      </c>
      <c r="F173" s="15" t="s">
        <v>1550</v>
      </c>
      <c r="G173" s="15" t="s">
        <v>190</v>
      </c>
      <c r="H173" s="15" t="b">
        <v>1</v>
      </c>
      <c r="I173" s="15" t="s">
        <v>383</v>
      </c>
      <c r="J173" s="16" t="s">
        <v>384</v>
      </c>
      <c r="K173" s="15" t="s">
        <v>383</v>
      </c>
      <c r="L173" s="26" t="s">
        <v>1528</v>
      </c>
      <c r="M173" s="15"/>
      <c r="N173" s="15">
        <f t="shared" si="2"/>
        <v>22</v>
      </c>
      <c r="O173" s="15">
        <v>79404</v>
      </c>
      <c r="P173" s="15" t="s">
        <v>1529</v>
      </c>
      <c r="Q173" s="17" t="s">
        <v>1530</v>
      </c>
      <c r="S173">
        <v>33.5276069641113</v>
      </c>
      <c r="T173">
        <v>-101.81398773193401</v>
      </c>
      <c r="V173" t="s">
        <v>46</v>
      </c>
      <c r="W173">
        <v>9284259762</v>
      </c>
      <c r="X173" t="s">
        <v>1542</v>
      </c>
      <c r="AB173" t="s">
        <v>503</v>
      </c>
      <c r="AC173" t="s">
        <v>1551</v>
      </c>
      <c r="AD173">
        <v>100050</v>
      </c>
      <c r="AG173" t="s">
        <v>1550</v>
      </c>
      <c r="AH173" t="s">
        <v>1552</v>
      </c>
      <c r="AI173" t="s">
        <v>1553</v>
      </c>
      <c r="AK173" t="s">
        <v>1534</v>
      </c>
      <c r="AL173" t="s">
        <v>1550</v>
      </c>
      <c r="AM173" t="s">
        <v>1550</v>
      </c>
      <c r="AQ173" t="s">
        <v>1535</v>
      </c>
      <c r="AR173" t="s">
        <v>1547</v>
      </c>
    </row>
    <row r="174" spans="2:44" ht="15" customHeight="1" x14ac:dyDescent="0.25">
      <c r="B174" s="3" t="s">
        <v>54</v>
      </c>
      <c r="C174" t="s">
        <v>1554</v>
      </c>
      <c r="D174" s="18" t="s">
        <v>56</v>
      </c>
      <c r="E174" s="14" t="s">
        <v>1555</v>
      </c>
      <c r="F174" s="15" t="s">
        <v>1556</v>
      </c>
      <c r="G174" s="15" t="s">
        <v>190</v>
      </c>
      <c r="H174" s="15" t="b">
        <v>1</v>
      </c>
      <c r="I174" s="15" t="s">
        <v>383</v>
      </c>
      <c r="J174" s="16" t="s">
        <v>384</v>
      </c>
      <c r="K174" s="15" t="s">
        <v>383</v>
      </c>
      <c r="L174" s="15" t="s">
        <v>1557</v>
      </c>
      <c r="M174" s="15"/>
      <c r="N174" s="15">
        <f t="shared" si="2"/>
        <v>19</v>
      </c>
      <c r="O174" s="15">
        <v>79762</v>
      </c>
      <c r="P174" s="15" t="s">
        <v>1558</v>
      </c>
      <c r="Q174" s="17" t="s">
        <v>1530</v>
      </c>
      <c r="S174">
        <v>31.8708305358887</v>
      </c>
      <c r="T174">
        <v>-102.405349731445</v>
      </c>
      <c r="V174" t="s">
        <v>46</v>
      </c>
      <c r="W174">
        <v>2714695688</v>
      </c>
      <c r="X174" t="s">
        <v>1542</v>
      </c>
      <c r="AB174" t="s">
        <v>503</v>
      </c>
      <c r="AD174">
        <v>100051</v>
      </c>
      <c r="AG174" t="s">
        <v>1556</v>
      </c>
      <c r="AH174" t="s">
        <v>1559</v>
      </c>
      <c r="AI174" t="s">
        <v>1560</v>
      </c>
      <c r="AK174" t="s">
        <v>1534</v>
      </c>
      <c r="AL174" t="s">
        <v>1556</v>
      </c>
      <c r="AM174" t="s">
        <v>1556</v>
      </c>
      <c r="AQ174" t="s">
        <v>1561</v>
      </c>
      <c r="AR174" t="s">
        <v>1547</v>
      </c>
    </row>
    <row r="175" spans="2:44" ht="15" customHeight="1" x14ac:dyDescent="0.25">
      <c r="B175" s="3" t="s">
        <v>37</v>
      </c>
      <c r="D175" s="13"/>
      <c r="E175" s="14" t="s">
        <v>1562</v>
      </c>
      <c r="F175" s="15" t="s">
        <v>1563</v>
      </c>
      <c r="G175" s="15" t="s">
        <v>190</v>
      </c>
      <c r="H175" s="15" t="b">
        <v>1</v>
      </c>
      <c r="I175" s="15" t="s">
        <v>1564</v>
      </c>
      <c r="J175" s="16" t="s">
        <v>1565</v>
      </c>
      <c r="K175" s="15" t="s">
        <v>1564</v>
      </c>
      <c r="L175" s="15" t="s">
        <v>1566</v>
      </c>
      <c r="M175" s="15"/>
      <c r="N175" s="15">
        <f t="shared" si="2"/>
        <v>18</v>
      </c>
      <c r="O175" s="15" t="s">
        <v>163</v>
      </c>
      <c r="P175" s="15" t="s">
        <v>1567</v>
      </c>
      <c r="Q175" s="17"/>
      <c r="S175">
        <v>5.3339999999999996</v>
      </c>
      <c r="T175">
        <v>-4.024</v>
      </c>
      <c r="V175" t="s">
        <v>46</v>
      </c>
      <c r="W175">
        <v>1519606271</v>
      </c>
      <c r="X175" t="s">
        <v>1568</v>
      </c>
      <c r="AB175" t="s">
        <v>66</v>
      </c>
      <c r="AG175" t="s">
        <v>1563</v>
      </c>
      <c r="AH175" t="s">
        <v>1569</v>
      </c>
      <c r="AK175" t="s">
        <v>1570</v>
      </c>
      <c r="AL175" t="s">
        <v>1563</v>
      </c>
      <c r="AM175" t="s">
        <v>1563</v>
      </c>
      <c r="AQ175" t="s">
        <v>1571</v>
      </c>
    </row>
    <row r="176" spans="2:44" ht="15" customHeight="1" x14ac:dyDescent="0.25">
      <c r="B176" s="3" t="s">
        <v>178</v>
      </c>
      <c r="C176" t="s">
        <v>179</v>
      </c>
      <c r="D176" s="24"/>
      <c r="E176" s="14" t="s">
        <v>1572</v>
      </c>
      <c r="F176" s="15" t="s">
        <v>1573</v>
      </c>
      <c r="G176" s="15" t="s">
        <v>721</v>
      </c>
      <c r="H176" s="15" t="b">
        <v>0</v>
      </c>
      <c r="I176" s="15" t="s">
        <v>722</v>
      </c>
      <c r="J176" s="16" t="s">
        <v>723</v>
      </c>
      <c r="K176" s="15" t="s">
        <v>722</v>
      </c>
      <c r="L176" s="15" t="s">
        <v>1574</v>
      </c>
      <c r="M176" s="15"/>
      <c r="N176" s="15">
        <f t="shared" si="2"/>
        <v>13</v>
      </c>
      <c r="O176" s="15" t="s">
        <v>1575</v>
      </c>
      <c r="P176" s="15" t="s">
        <v>1576</v>
      </c>
      <c r="Q176" s="17"/>
      <c r="V176" t="s">
        <v>46</v>
      </c>
      <c r="W176">
        <v>4969487419</v>
      </c>
      <c r="AB176" t="s">
        <v>727</v>
      </c>
      <c r="AC176" t="s">
        <v>1577</v>
      </c>
      <c r="AD176">
        <v>363483</v>
      </c>
      <c r="AG176" t="s">
        <v>1573</v>
      </c>
      <c r="AH176" t="s">
        <v>1578</v>
      </c>
      <c r="AL176" t="s">
        <v>1573</v>
      </c>
      <c r="AM176" t="s">
        <v>1573</v>
      </c>
      <c r="AQ176" t="s">
        <v>63</v>
      </c>
    </row>
    <row r="177" spans="2:44" ht="15" customHeight="1" x14ac:dyDescent="0.25">
      <c r="B177" s="3" t="s">
        <v>155</v>
      </c>
      <c r="C177" t="s">
        <v>156</v>
      </c>
      <c r="D177" s="23"/>
      <c r="E177" s="14" t="s">
        <v>1579</v>
      </c>
      <c r="F177" s="15" t="s">
        <v>1580</v>
      </c>
      <c r="G177" s="15" t="s">
        <v>167</v>
      </c>
      <c r="H177" s="15"/>
      <c r="I177" s="15" t="s">
        <v>1581</v>
      </c>
      <c r="J177" s="16" t="s">
        <v>1582</v>
      </c>
      <c r="K177" s="15" t="s">
        <v>1581</v>
      </c>
      <c r="L177" s="15"/>
      <c r="M177" s="15"/>
      <c r="N177" s="15">
        <f t="shared" si="2"/>
        <v>0</v>
      </c>
      <c r="O177" s="15" t="s">
        <v>63</v>
      </c>
      <c r="P177" s="15" t="s">
        <v>63</v>
      </c>
      <c r="Q177" s="17"/>
      <c r="V177" t="s">
        <v>46</v>
      </c>
      <c r="W177">
        <v>8287418915</v>
      </c>
      <c r="X177" t="s">
        <v>101</v>
      </c>
      <c r="AB177" t="s">
        <v>503</v>
      </c>
      <c r="AG177" t="s">
        <v>1580</v>
      </c>
      <c r="AH177" t="s">
        <v>1583</v>
      </c>
      <c r="AL177" t="s">
        <v>1580</v>
      </c>
      <c r="AM177" t="s">
        <v>1580</v>
      </c>
      <c r="AQ177" t="s">
        <v>63</v>
      </c>
    </row>
    <row r="178" spans="2:44" ht="15" customHeight="1" x14ac:dyDescent="0.25">
      <c r="B178" s="3" t="s">
        <v>37</v>
      </c>
      <c r="D178" s="13"/>
      <c r="E178" s="14" t="s">
        <v>1584</v>
      </c>
      <c r="F178" s="15" t="s">
        <v>1585</v>
      </c>
      <c r="G178" s="15" t="s">
        <v>190</v>
      </c>
      <c r="H178" s="15" t="b">
        <v>0</v>
      </c>
      <c r="I178" s="15" t="s">
        <v>1586</v>
      </c>
      <c r="J178" s="16" t="s">
        <v>1587</v>
      </c>
      <c r="K178" s="15" t="s">
        <v>1586</v>
      </c>
      <c r="L178" s="15" t="s">
        <v>1588</v>
      </c>
      <c r="M178" s="15"/>
      <c r="N178" s="15">
        <f t="shared" si="2"/>
        <v>24</v>
      </c>
      <c r="O178" s="15">
        <v>57210</v>
      </c>
      <c r="P178" s="15" t="s">
        <v>1589</v>
      </c>
      <c r="Q178" s="17"/>
      <c r="V178" t="s">
        <v>46</v>
      </c>
      <c r="W178">
        <v>2453110620</v>
      </c>
      <c r="AC178" t="s">
        <v>1590</v>
      </c>
      <c r="AD178">
        <v>414988</v>
      </c>
      <c r="AG178" t="s">
        <v>1585</v>
      </c>
      <c r="AH178" t="s">
        <v>1591</v>
      </c>
      <c r="AL178" t="s">
        <v>1585</v>
      </c>
      <c r="AM178" t="s">
        <v>1585</v>
      </c>
      <c r="AQ178" t="s">
        <v>63</v>
      </c>
    </row>
    <row r="179" spans="2:44" ht="15" customHeight="1" x14ac:dyDescent="0.25">
      <c r="B179" s="3" t="s">
        <v>54</v>
      </c>
      <c r="C179" t="s">
        <v>1592</v>
      </c>
      <c r="D179" s="18" t="s">
        <v>56</v>
      </c>
      <c r="E179" s="14" t="s">
        <v>1593</v>
      </c>
      <c r="F179" s="15" t="s">
        <v>1594</v>
      </c>
      <c r="G179" s="15" t="s">
        <v>190</v>
      </c>
      <c r="H179" s="15" t="b">
        <v>1</v>
      </c>
      <c r="I179" s="15" t="s">
        <v>701</v>
      </c>
      <c r="J179" s="16" t="s">
        <v>700</v>
      </c>
      <c r="K179" s="15" t="s">
        <v>701</v>
      </c>
      <c r="L179" s="15" t="s">
        <v>1595</v>
      </c>
      <c r="M179" s="15"/>
      <c r="N179" s="21">
        <f t="shared" si="2"/>
        <v>42</v>
      </c>
      <c r="O179" s="15">
        <v>0</v>
      </c>
      <c r="P179" s="15" t="s">
        <v>1596</v>
      </c>
      <c r="Q179" s="17"/>
      <c r="S179">
        <v>-8.8127745200140097</v>
      </c>
      <c r="T179">
        <v>13.2349711066287</v>
      </c>
      <c r="V179" t="s">
        <v>46</v>
      </c>
      <c r="W179">
        <v>3096925431</v>
      </c>
      <c r="AB179" t="s">
        <v>66</v>
      </c>
      <c r="AC179" t="s">
        <v>1597</v>
      </c>
      <c r="AD179">
        <v>101749</v>
      </c>
      <c r="AG179" t="s">
        <v>1594</v>
      </c>
      <c r="AH179" t="s">
        <v>1598</v>
      </c>
      <c r="AI179" t="s">
        <v>1599</v>
      </c>
      <c r="AK179" t="s">
        <v>1600</v>
      </c>
      <c r="AL179" t="s">
        <v>1594</v>
      </c>
      <c r="AM179" t="s">
        <v>1594</v>
      </c>
      <c r="AQ179" t="s">
        <v>1601</v>
      </c>
      <c r="AR179" t="s">
        <v>1602</v>
      </c>
    </row>
    <row r="180" spans="2:44" ht="15" customHeight="1" x14ac:dyDescent="0.25">
      <c r="B180" s="3" t="s">
        <v>54</v>
      </c>
      <c r="C180" t="s">
        <v>1603</v>
      </c>
      <c r="D180" s="18" t="s">
        <v>56</v>
      </c>
      <c r="E180" s="14" t="s">
        <v>1604</v>
      </c>
      <c r="F180" s="15" t="s">
        <v>1605</v>
      </c>
      <c r="G180" s="15" t="s">
        <v>190</v>
      </c>
      <c r="H180" s="15" t="b">
        <v>0</v>
      </c>
      <c r="I180" s="15" t="s">
        <v>1606</v>
      </c>
      <c r="J180" s="16" t="s">
        <v>1607</v>
      </c>
      <c r="K180" s="15" t="s">
        <v>1606</v>
      </c>
      <c r="L180" s="15" t="s">
        <v>1608</v>
      </c>
      <c r="M180" s="15"/>
      <c r="N180" s="21">
        <f t="shared" si="2"/>
        <v>75</v>
      </c>
      <c r="O180" s="15">
        <v>1462</v>
      </c>
      <c r="P180" s="15" t="s">
        <v>1609</v>
      </c>
      <c r="Q180" s="17"/>
      <c r="S180">
        <v>-1.3265</v>
      </c>
      <c r="T180">
        <v>36.851799999999997</v>
      </c>
      <c r="V180" t="s">
        <v>46</v>
      </c>
      <c r="W180">
        <v>4043379806</v>
      </c>
      <c r="X180" t="s">
        <v>1610</v>
      </c>
      <c r="Y180" t="s">
        <v>1611</v>
      </c>
      <c r="AB180" t="s">
        <v>66</v>
      </c>
      <c r="AD180">
        <v>703717</v>
      </c>
      <c r="AG180" t="s">
        <v>1605</v>
      </c>
      <c r="AH180" t="s">
        <v>1612</v>
      </c>
      <c r="AI180">
        <v>25420824067</v>
      </c>
      <c r="AK180" t="s">
        <v>1613</v>
      </c>
      <c r="AL180" t="s">
        <v>1605</v>
      </c>
      <c r="AM180" t="s">
        <v>1605</v>
      </c>
      <c r="AQ180">
        <v>25420824061</v>
      </c>
      <c r="AR180" t="s">
        <v>1614</v>
      </c>
    </row>
    <row r="181" spans="2:44" x14ac:dyDescent="0.25">
      <c r="B181" s="3" t="s">
        <v>343</v>
      </c>
      <c r="D181" s="27" t="s">
        <v>344</v>
      </c>
      <c r="E181" s="14" t="s">
        <v>1615</v>
      </c>
      <c r="F181" s="34" t="s">
        <v>1616</v>
      </c>
      <c r="G181" s="15" t="s">
        <v>190</v>
      </c>
      <c r="H181" s="15"/>
      <c r="I181" s="34" t="s">
        <v>1617</v>
      </c>
      <c r="J181" s="16" t="s">
        <v>1618</v>
      </c>
      <c r="K181" s="15" t="s">
        <v>1617</v>
      </c>
      <c r="L181" s="15" t="s">
        <v>1619</v>
      </c>
      <c r="M181" s="15"/>
      <c r="N181" s="15">
        <f t="shared" si="2"/>
        <v>40</v>
      </c>
      <c r="O181" s="15">
        <v>1462</v>
      </c>
      <c r="P181" s="15" t="s">
        <v>1620</v>
      </c>
      <c r="Q181" s="17"/>
      <c r="V181" t="s">
        <v>46</v>
      </c>
      <c r="W181">
        <v>1441337235</v>
      </c>
      <c r="X181" t="s">
        <v>1610</v>
      </c>
      <c r="Y181" t="s">
        <v>1621</v>
      </c>
      <c r="AB181" t="s">
        <v>66</v>
      </c>
      <c r="AG181" t="s">
        <v>1616</v>
      </c>
      <c r="AH181" t="s">
        <v>1622</v>
      </c>
      <c r="AI181" t="s">
        <v>1623</v>
      </c>
      <c r="AK181" t="s">
        <v>1624</v>
      </c>
      <c r="AL181" t="s">
        <v>1616</v>
      </c>
      <c r="AM181" t="s">
        <v>1616</v>
      </c>
      <c r="AQ181" t="s">
        <v>1625</v>
      </c>
      <c r="AR181" t="s">
        <v>1626</v>
      </c>
    </row>
    <row r="182" spans="2:44" x14ac:dyDescent="0.25">
      <c r="B182" s="3" t="s">
        <v>343</v>
      </c>
      <c r="D182" s="27" t="s">
        <v>344</v>
      </c>
      <c r="E182" s="14" t="s">
        <v>1627</v>
      </c>
      <c r="F182" s="34" t="s">
        <v>1628</v>
      </c>
      <c r="G182" s="15" t="s">
        <v>190</v>
      </c>
      <c r="H182" s="15"/>
      <c r="I182" s="34" t="s">
        <v>1617</v>
      </c>
      <c r="J182" s="16" t="s">
        <v>1618</v>
      </c>
      <c r="K182" s="15" t="s">
        <v>1617</v>
      </c>
      <c r="L182" s="26" t="s">
        <v>1629</v>
      </c>
      <c r="M182" s="15"/>
      <c r="N182" s="21">
        <f t="shared" si="2"/>
        <v>85</v>
      </c>
      <c r="O182" s="15">
        <v>1462</v>
      </c>
      <c r="P182" s="15" t="s">
        <v>1620</v>
      </c>
      <c r="Q182" s="17"/>
      <c r="V182" t="s">
        <v>46</v>
      </c>
      <c r="W182">
        <v>2813286285</v>
      </c>
      <c r="X182" t="s">
        <v>1610</v>
      </c>
      <c r="Y182" t="s">
        <v>1621</v>
      </c>
      <c r="AB182" t="s">
        <v>66</v>
      </c>
      <c r="AG182" t="s">
        <v>1628</v>
      </c>
      <c r="AH182" t="s">
        <v>1630</v>
      </c>
      <c r="AI182" t="s">
        <v>1623</v>
      </c>
      <c r="AK182" t="s">
        <v>1624</v>
      </c>
      <c r="AL182" t="s">
        <v>1628</v>
      </c>
      <c r="AM182" t="s">
        <v>1628</v>
      </c>
      <c r="AQ182" t="s">
        <v>1625</v>
      </c>
      <c r="AR182" t="s">
        <v>1626</v>
      </c>
    </row>
    <row r="183" spans="2:44" x14ac:dyDescent="0.25">
      <c r="B183" s="3" t="s">
        <v>343</v>
      </c>
      <c r="D183" s="27" t="s">
        <v>344</v>
      </c>
      <c r="E183" s="14" t="s">
        <v>1631</v>
      </c>
      <c r="F183" s="34" t="s">
        <v>1632</v>
      </c>
      <c r="G183" s="15" t="s">
        <v>190</v>
      </c>
      <c r="H183" s="15"/>
      <c r="I183" s="34" t="s">
        <v>1617</v>
      </c>
      <c r="J183" s="16" t="s">
        <v>1618</v>
      </c>
      <c r="K183" s="15" t="s">
        <v>1617</v>
      </c>
      <c r="L183" s="26" t="s">
        <v>1629</v>
      </c>
      <c r="M183" s="15"/>
      <c r="N183" s="21">
        <f t="shared" si="2"/>
        <v>85</v>
      </c>
      <c r="O183" s="15">
        <v>1462</v>
      </c>
      <c r="P183" s="15" t="s">
        <v>1620</v>
      </c>
      <c r="Q183" s="17"/>
      <c r="V183" t="s">
        <v>46</v>
      </c>
      <c r="W183">
        <v>7000563308</v>
      </c>
      <c r="X183" t="s">
        <v>1610</v>
      </c>
      <c r="Y183" t="s">
        <v>1621</v>
      </c>
      <c r="AB183" t="s">
        <v>66</v>
      </c>
      <c r="AG183" t="s">
        <v>1632</v>
      </c>
      <c r="AH183" t="s">
        <v>1633</v>
      </c>
      <c r="AI183" t="s">
        <v>1623</v>
      </c>
      <c r="AK183" t="s">
        <v>1624</v>
      </c>
      <c r="AL183" t="s">
        <v>1632</v>
      </c>
      <c r="AM183" t="s">
        <v>1632</v>
      </c>
      <c r="AQ183" t="s">
        <v>1625</v>
      </c>
      <c r="AR183" t="s">
        <v>1626</v>
      </c>
    </row>
    <row r="184" spans="2:44" ht="15" customHeight="1" x14ac:dyDescent="0.25">
      <c r="B184" s="3" t="s">
        <v>37</v>
      </c>
      <c r="D184" s="13"/>
      <c r="E184" s="14" t="s">
        <v>1634</v>
      </c>
      <c r="F184" s="15" t="s">
        <v>1635</v>
      </c>
      <c r="G184" s="15" t="s">
        <v>107</v>
      </c>
      <c r="H184" s="15" t="b">
        <v>1</v>
      </c>
      <c r="I184" s="15" t="s">
        <v>1250</v>
      </c>
      <c r="J184" s="16" t="s">
        <v>1251</v>
      </c>
      <c r="K184" s="15" t="s">
        <v>1250</v>
      </c>
      <c r="L184" s="15" t="s">
        <v>1636</v>
      </c>
      <c r="M184" s="15"/>
      <c r="N184" s="15">
        <f t="shared" si="2"/>
        <v>31</v>
      </c>
      <c r="O184" s="15">
        <v>4240</v>
      </c>
      <c r="P184" s="15" t="s">
        <v>1637</v>
      </c>
      <c r="Q184" s="17"/>
      <c r="S184">
        <v>36.883409999999998</v>
      </c>
      <c r="T184">
        <v>-2.41656</v>
      </c>
      <c r="V184" t="s">
        <v>46</v>
      </c>
      <c r="W184">
        <v>7071276346</v>
      </c>
      <c r="X184" t="s">
        <v>1638</v>
      </c>
      <c r="AB184" t="s">
        <v>78</v>
      </c>
      <c r="AC184" t="s">
        <v>1639</v>
      </c>
      <c r="AD184">
        <v>110575</v>
      </c>
      <c r="AG184" t="s">
        <v>1640</v>
      </c>
      <c r="AH184" t="s">
        <v>1641</v>
      </c>
      <c r="AI184" t="s">
        <v>1642</v>
      </c>
      <c r="AL184" t="s">
        <v>1635</v>
      </c>
      <c r="AM184" t="s">
        <v>1635</v>
      </c>
      <c r="AQ184" t="s">
        <v>1643</v>
      </c>
    </row>
    <row r="185" spans="2:44" x14ac:dyDescent="0.25">
      <c r="B185" s="3" t="s">
        <v>82</v>
      </c>
      <c r="C185" t="s">
        <v>1644</v>
      </c>
      <c r="D185" s="24" t="s">
        <v>84</v>
      </c>
      <c r="E185" s="14" t="s">
        <v>1645</v>
      </c>
      <c r="F185" s="15" t="s">
        <v>1646</v>
      </c>
      <c r="G185" s="15" t="s">
        <v>107</v>
      </c>
      <c r="H185" s="15" t="b">
        <v>0</v>
      </c>
      <c r="I185" s="15" t="s">
        <v>1250</v>
      </c>
      <c r="J185" s="16" t="s">
        <v>1251</v>
      </c>
      <c r="K185" s="15" t="s">
        <v>1250</v>
      </c>
      <c r="L185" s="26" t="s">
        <v>1647</v>
      </c>
      <c r="M185" s="15"/>
      <c r="N185" s="15">
        <f t="shared" si="2"/>
        <v>26</v>
      </c>
      <c r="O185" s="15">
        <v>30399</v>
      </c>
      <c r="P185" s="15" t="s">
        <v>1648</v>
      </c>
      <c r="Q185" s="17"/>
      <c r="S185">
        <v>37.608340225734302</v>
      </c>
      <c r="T185">
        <v>-1.1698988604599201</v>
      </c>
      <c r="V185" t="s">
        <v>46</v>
      </c>
      <c r="W185">
        <v>2788075205</v>
      </c>
      <c r="X185" t="s">
        <v>1649</v>
      </c>
      <c r="AB185" t="s">
        <v>78</v>
      </c>
      <c r="AC185" t="s">
        <v>1650</v>
      </c>
      <c r="AD185">
        <v>110575</v>
      </c>
      <c r="AG185" t="s">
        <v>1646</v>
      </c>
      <c r="AH185" t="s">
        <v>1651</v>
      </c>
      <c r="AI185" t="s">
        <v>1652</v>
      </c>
      <c r="AK185" t="s">
        <v>1653</v>
      </c>
      <c r="AL185" t="s">
        <v>1646</v>
      </c>
      <c r="AM185" t="s">
        <v>1646</v>
      </c>
      <c r="AQ185" t="s">
        <v>1654</v>
      </c>
      <c r="AR185" t="s">
        <v>1655</v>
      </c>
    </row>
    <row r="186" spans="2:44" x14ac:dyDescent="0.25">
      <c r="B186" s="3" t="s">
        <v>82</v>
      </c>
      <c r="C186" t="s">
        <v>1644</v>
      </c>
      <c r="D186" s="24" t="s">
        <v>84</v>
      </c>
      <c r="E186" s="14" t="s">
        <v>1656</v>
      </c>
      <c r="F186" s="15" t="s">
        <v>1657</v>
      </c>
      <c r="G186" s="15" t="s">
        <v>59</v>
      </c>
      <c r="H186" s="15" t="b">
        <v>1</v>
      </c>
      <c r="I186" s="15" t="s">
        <v>1250</v>
      </c>
      <c r="J186" s="16" t="s">
        <v>1251</v>
      </c>
      <c r="K186" s="15" t="s">
        <v>1250</v>
      </c>
      <c r="L186" s="26" t="s">
        <v>1647</v>
      </c>
      <c r="M186" s="15"/>
      <c r="N186" s="15">
        <f t="shared" si="2"/>
        <v>26</v>
      </c>
      <c r="O186" s="15">
        <v>30399</v>
      </c>
      <c r="P186" s="15" t="s">
        <v>1648</v>
      </c>
      <c r="Q186" s="17"/>
      <c r="S186">
        <v>37.608340225734302</v>
      </c>
      <c r="T186">
        <v>-1.1698988604599201</v>
      </c>
      <c r="V186" t="s">
        <v>46</v>
      </c>
      <c r="W186">
        <v>3485022734</v>
      </c>
      <c r="X186" t="s">
        <v>1649</v>
      </c>
      <c r="AB186" t="s">
        <v>78</v>
      </c>
      <c r="AG186" t="s">
        <v>1657</v>
      </c>
      <c r="AH186" t="s">
        <v>1658</v>
      </c>
      <c r="AI186" t="s">
        <v>1652</v>
      </c>
      <c r="AK186" t="s">
        <v>1653</v>
      </c>
      <c r="AL186" t="s">
        <v>1657</v>
      </c>
      <c r="AM186" t="s">
        <v>1657</v>
      </c>
      <c r="AQ186" t="s">
        <v>1654</v>
      </c>
      <c r="AR186" t="s">
        <v>1655</v>
      </c>
    </row>
    <row r="187" spans="2:44" ht="15" customHeight="1" x14ac:dyDescent="0.25">
      <c r="B187" s="3" t="s">
        <v>178</v>
      </c>
      <c r="C187" t="s">
        <v>179</v>
      </c>
      <c r="D187" s="24"/>
      <c r="E187" s="14" t="s">
        <v>1659</v>
      </c>
      <c r="F187" s="15" t="s">
        <v>1660</v>
      </c>
      <c r="G187" s="15" t="s">
        <v>1661</v>
      </c>
      <c r="H187" s="15"/>
      <c r="I187" s="15" t="s">
        <v>383</v>
      </c>
      <c r="J187" s="16" t="s">
        <v>384</v>
      </c>
      <c r="K187" s="15" t="s">
        <v>383</v>
      </c>
      <c r="L187" s="15" t="s">
        <v>1662</v>
      </c>
      <c r="M187" s="15"/>
      <c r="N187" s="15">
        <f t="shared" si="2"/>
        <v>34</v>
      </c>
      <c r="O187" s="15">
        <v>95670</v>
      </c>
      <c r="P187" s="15" t="s">
        <v>1663</v>
      </c>
      <c r="Q187" s="17" t="s">
        <v>1664</v>
      </c>
      <c r="V187" t="s">
        <v>46</v>
      </c>
      <c r="W187">
        <v>8621208521</v>
      </c>
      <c r="X187" t="s">
        <v>1665</v>
      </c>
      <c r="AB187" t="s">
        <v>389</v>
      </c>
      <c r="AG187" t="s">
        <v>1660</v>
      </c>
      <c r="AH187" t="s">
        <v>1666</v>
      </c>
      <c r="AL187" t="s">
        <v>1660</v>
      </c>
      <c r="AM187" t="s">
        <v>1660</v>
      </c>
      <c r="AQ187" t="s">
        <v>1667</v>
      </c>
    </row>
    <row r="188" spans="2:44" ht="15" customHeight="1" x14ac:dyDescent="0.25">
      <c r="B188" s="3" t="s">
        <v>54</v>
      </c>
      <c r="C188" t="s">
        <v>1668</v>
      </c>
      <c r="D188" s="18" t="s">
        <v>56</v>
      </c>
      <c r="E188" s="14" t="s">
        <v>1669</v>
      </c>
      <c r="F188" s="15" t="s">
        <v>1670</v>
      </c>
      <c r="G188" s="15" t="s">
        <v>190</v>
      </c>
      <c r="H188" s="15"/>
      <c r="I188" s="15" t="s">
        <v>1671</v>
      </c>
      <c r="J188" s="16" t="s">
        <v>1672</v>
      </c>
      <c r="K188" s="15" t="s">
        <v>1671</v>
      </c>
      <c r="L188" s="15" t="s">
        <v>1673</v>
      </c>
      <c r="M188" s="15"/>
      <c r="N188" s="15">
        <f t="shared" si="2"/>
        <v>39</v>
      </c>
      <c r="O188" s="15" t="s">
        <v>1674</v>
      </c>
      <c r="P188" s="15" t="s">
        <v>1675</v>
      </c>
      <c r="Q188" s="17"/>
      <c r="S188">
        <v>-6.822921</v>
      </c>
      <c r="T188">
        <v>39.269660999999999</v>
      </c>
      <c r="V188" t="s">
        <v>46</v>
      </c>
      <c r="W188">
        <v>3492200041</v>
      </c>
      <c r="X188" t="s">
        <v>1610</v>
      </c>
      <c r="AB188" t="s">
        <v>66</v>
      </c>
      <c r="AG188" t="s">
        <v>1670</v>
      </c>
      <c r="AH188" t="s">
        <v>1676</v>
      </c>
      <c r="AI188" t="s">
        <v>1677</v>
      </c>
      <c r="AK188" t="s">
        <v>1678</v>
      </c>
      <c r="AL188" t="s">
        <v>1670</v>
      </c>
      <c r="AM188" t="s">
        <v>1670</v>
      </c>
      <c r="AQ188" t="s">
        <v>1679</v>
      </c>
      <c r="AR188" t="s">
        <v>1626</v>
      </c>
    </row>
    <row r="189" spans="2:44" ht="15" customHeight="1" x14ac:dyDescent="0.25">
      <c r="B189" s="3" t="s">
        <v>54</v>
      </c>
      <c r="C189" t="s">
        <v>1680</v>
      </c>
      <c r="D189" s="18" t="s">
        <v>56</v>
      </c>
      <c r="E189" s="14" t="s">
        <v>1681</v>
      </c>
      <c r="F189" s="15" t="s">
        <v>1682</v>
      </c>
      <c r="G189" s="15" t="s">
        <v>100</v>
      </c>
      <c r="H189" s="15" t="b">
        <v>0</v>
      </c>
      <c r="I189" s="15" t="s">
        <v>1683</v>
      </c>
      <c r="J189" s="16" t="s">
        <v>1684</v>
      </c>
      <c r="K189" s="15" t="s">
        <v>1683</v>
      </c>
      <c r="L189" s="15" t="s">
        <v>1685</v>
      </c>
      <c r="M189" s="15"/>
      <c r="N189" s="15">
        <f t="shared" si="2"/>
        <v>22</v>
      </c>
      <c r="O189" s="15" t="s">
        <v>63</v>
      </c>
      <c r="P189" s="15" t="s">
        <v>1686</v>
      </c>
      <c r="Q189" s="17"/>
      <c r="V189" t="s">
        <v>46</v>
      </c>
      <c r="W189">
        <v>5522938535</v>
      </c>
      <c r="Y189" t="s">
        <v>1687</v>
      </c>
      <c r="AB189" t="s">
        <v>341</v>
      </c>
      <c r="AD189">
        <v>980783</v>
      </c>
      <c r="AG189" t="s">
        <v>1682</v>
      </c>
      <c r="AH189" t="s">
        <v>1688</v>
      </c>
      <c r="AK189" t="s">
        <v>1689</v>
      </c>
      <c r="AL189" t="s">
        <v>1682</v>
      </c>
      <c r="AM189" t="s">
        <v>1682</v>
      </c>
      <c r="AQ189">
        <v>256756168261</v>
      </c>
    </row>
    <row r="190" spans="2:44" ht="15" customHeight="1" x14ac:dyDescent="0.25">
      <c r="B190" s="3" t="s">
        <v>37</v>
      </c>
      <c r="D190" s="13"/>
      <c r="E190" s="14" t="s">
        <v>1690</v>
      </c>
      <c r="F190" s="15" t="s">
        <v>1691</v>
      </c>
      <c r="G190" s="15" t="s">
        <v>190</v>
      </c>
      <c r="H190" s="15" t="b">
        <v>1</v>
      </c>
      <c r="I190" s="15" t="s">
        <v>1692</v>
      </c>
      <c r="J190" s="16" t="s">
        <v>1693</v>
      </c>
      <c r="K190" s="15" t="s">
        <v>1692</v>
      </c>
      <c r="L190" s="15" t="s">
        <v>1694</v>
      </c>
      <c r="M190" s="15"/>
      <c r="N190" s="15">
        <f t="shared" si="2"/>
        <v>19</v>
      </c>
      <c r="O190" s="15">
        <v>66</v>
      </c>
      <c r="P190" s="15" t="s">
        <v>1695</v>
      </c>
      <c r="Q190" s="17"/>
      <c r="S190">
        <v>-13.159011</v>
      </c>
      <c r="T190">
        <v>-74.207888999999994</v>
      </c>
      <c r="V190" t="s">
        <v>46</v>
      </c>
      <c r="W190">
        <v>3130510143</v>
      </c>
      <c r="X190" t="s">
        <v>1696</v>
      </c>
      <c r="AB190" t="s">
        <v>401</v>
      </c>
      <c r="AD190">
        <v>199686</v>
      </c>
      <c r="AG190" t="s">
        <v>1697</v>
      </c>
      <c r="AH190" t="s">
        <v>1698</v>
      </c>
      <c r="AL190" t="s">
        <v>1691</v>
      </c>
      <c r="AM190" t="s">
        <v>1691</v>
      </c>
      <c r="AQ190" t="s">
        <v>1699</v>
      </c>
    </row>
    <row r="191" spans="2:44" ht="15" customHeight="1" x14ac:dyDescent="0.25">
      <c r="B191" s="3" t="s">
        <v>37</v>
      </c>
      <c r="D191" s="13"/>
      <c r="E191" s="14" t="s">
        <v>1700</v>
      </c>
      <c r="F191" s="15" t="s">
        <v>1701</v>
      </c>
      <c r="G191" s="15" t="s">
        <v>190</v>
      </c>
      <c r="H191" s="15" t="b">
        <v>1</v>
      </c>
      <c r="I191" s="15" t="s">
        <v>1692</v>
      </c>
      <c r="J191" s="16" t="s">
        <v>1693</v>
      </c>
      <c r="K191" s="15" t="s">
        <v>1692</v>
      </c>
      <c r="L191" s="15" t="s">
        <v>1702</v>
      </c>
      <c r="M191" s="15"/>
      <c r="N191" s="15">
        <f t="shared" si="2"/>
        <v>30</v>
      </c>
      <c r="O191" s="15">
        <v>63</v>
      </c>
      <c r="P191" s="15" t="s">
        <v>1703</v>
      </c>
      <c r="Q191" s="17"/>
      <c r="V191" t="s">
        <v>46</v>
      </c>
      <c r="W191">
        <v>4471765276</v>
      </c>
      <c r="X191" t="s">
        <v>1704</v>
      </c>
      <c r="AB191" t="s">
        <v>401</v>
      </c>
      <c r="AD191">
        <v>962215</v>
      </c>
      <c r="AG191" t="s">
        <v>1701</v>
      </c>
      <c r="AH191" t="s">
        <v>1705</v>
      </c>
      <c r="AL191" t="s">
        <v>1701</v>
      </c>
      <c r="AM191" t="s">
        <v>1701</v>
      </c>
      <c r="AQ191" t="s">
        <v>1706</v>
      </c>
    </row>
    <row r="192" spans="2:44" ht="15" customHeight="1" x14ac:dyDescent="0.25">
      <c r="B192" s="3" t="s">
        <v>37</v>
      </c>
      <c r="D192" s="13"/>
      <c r="E192" s="14" t="s">
        <v>1707</v>
      </c>
      <c r="F192" s="15" t="s">
        <v>1708</v>
      </c>
      <c r="G192" s="15" t="s">
        <v>190</v>
      </c>
      <c r="H192" s="15" t="b">
        <v>1</v>
      </c>
      <c r="I192" s="15" t="s">
        <v>1692</v>
      </c>
      <c r="J192" s="16" t="s">
        <v>1693</v>
      </c>
      <c r="K192" s="15" t="s">
        <v>1692</v>
      </c>
      <c r="L192" s="15" t="s">
        <v>1709</v>
      </c>
      <c r="M192" s="15"/>
      <c r="N192" s="15">
        <f t="shared" si="2"/>
        <v>26</v>
      </c>
      <c r="O192" s="15">
        <v>64</v>
      </c>
      <c r="P192" s="15" t="s">
        <v>1710</v>
      </c>
      <c r="Q192" s="17"/>
      <c r="V192" t="s">
        <v>46</v>
      </c>
      <c r="W192">
        <v>7305253239</v>
      </c>
      <c r="X192" t="s">
        <v>1711</v>
      </c>
      <c r="AB192" t="s">
        <v>401</v>
      </c>
      <c r="AD192">
        <v>445189</v>
      </c>
      <c r="AG192" t="s">
        <v>1712</v>
      </c>
      <c r="AH192" t="s">
        <v>1713</v>
      </c>
      <c r="AL192" t="s">
        <v>1708</v>
      </c>
      <c r="AM192" t="s">
        <v>1708</v>
      </c>
      <c r="AQ192" t="s">
        <v>1714</v>
      </c>
    </row>
    <row r="193" spans="2:44" ht="15" customHeight="1" x14ac:dyDescent="0.25">
      <c r="B193" s="3" t="s">
        <v>37</v>
      </c>
      <c r="D193" s="13"/>
      <c r="E193" s="14" t="s">
        <v>1715</v>
      </c>
      <c r="F193" s="15" t="s">
        <v>1716</v>
      </c>
      <c r="G193" s="15" t="s">
        <v>190</v>
      </c>
      <c r="H193" s="15" t="b">
        <v>1</v>
      </c>
      <c r="I193" s="15" t="s">
        <v>1692</v>
      </c>
      <c r="J193" s="16" t="s">
        <v>1693</v>
      </c>
      <c r="K193" s="15" t="s">
        <v>1692</v>
      </c>
      <c r="L193" s="15" t="s">
        <v>1717</v>
      </c>
      <c r="M193" s="15"/>
      <c r="N193" s="15">
        <f t="shared" si="2"/>
        <v>32</v>
      </c>
      <c r="O193" s="15">
        <v>64</v>
      </c>
      <c r="P193" s="15" t="s">
        <v>1718</v>
      </c>
      <c r="Q193" s="17"/>
      <c r="V193" t="s">
        <v>46</v>
      </c>
      <c r="W193">
        <v>9444037905</v>
      </c>
      <c r="X193" t="s">
        <v>1719</v>
      </c>
      <c r="AB193" t="s">
        <v>401</v>
      </c>
      <c r="AD193">
        <v>965770</v>
      </c>
      <c r="AG193" t="s">
        <v>1716</v>
      </c>
      <c r="AH193" t="s">
        <v>1720</v>
      </c>
      <c r="AL193" t="s">
        <v>1716</v>
      </c>
      <c r="AM193" t="s">
        <v>1716</v>
      </c>
      <c r="AQ193" t="s">
        <v>1721</v>
      </c>
    </row>
    <row r="194" spans="2:44" ht="15" customHeight="1" x14ac:dyDescent="0.25">
      <c r="B194" s="3" t="s">
        <v>37</v>
      </c>
      <c r="D194" s="13"/>
      <c r="E194" s="14" t="s">
        <v>1722</v>
      </c>
      <c r="F194" s="15" t="s">
        <v>1723</v>
      </c>
      <c r="G194" s="15" t="s">
        <v>190</v>
      </c>
      <c r="H194" s="15" t="b">
        <v>0</v>
      </c>
      <c r="I194" s="15" t="s">
        <v>1692</v>
      </c>
      <c r="J194" s="16" t="s">
        <v>1693</v>
      </c>
      <c r="K194" s="15" t="s">
        <v>1692</v>
      </c>
      <c r="L194" s="15" t="s">
        <v>1724</v>
      </c>
      <c r="M194" s="15"/>
      <c r="N194" s="15">
        <f t="shared" si="2"/>
        <v>24</v>
      </c>
      <c r="O194" s="15">
        <v>23001</v>
      </c>
      <c r="P194" s="15" t="s">
        <v>1725</v>
      </c>
      <c r="Q194" s="17" t="s">
        <v>1138</v>
      </c>
      <c r="V194" t="s">
        <v>46</v>
      </c>
      <c r="W194">
        <v>2366456354</v>
      </c>
      <c r="Y194" t="s">
        <v>1726</v>
      </c>
      <c r="AG194" t="s">
        <v>1723</v>
      </c>
      <c r="AH194" t="s">
        <v>1727</v>
      </c>
      <c r="AK194" t="s">
        <v>1728</v>
      </c>
      <c r="AL194" t="s">
        <v>1723</v>
      </c>
      <c r="AM194" t="s">
        <v>1723</v>
      </c>
      <c r="AQ194" t="s">
        <v>1729</v>
      </c>
    </row>
    <row r="195" spans="2:44" ht="15" customHeight="1" x14ac:dyDescent="0.25">
      <c r="B195" s="3" t="s">
        <v>37</v>
      </c>
      <c r="D195" s="13"/>
      <c r="E195" s="14" t="s">
        <v>1730</v>
      </c>
      <c r="F195" s="15" t="s">
        <v>1731</v>
      </c>
      <c r="G195" s="15" t="s">
        <v>190</v>
      </c>
      <c r="H195" s="15" t="b">
        <v>1</v>
      </c>
      <c r="I195" s="15" t="s">
        <v>1692</v>
      </c>
      <c r="J195" s="16" t="s">
        <v>1693</v>
      </c>
      <c r="K195" s="15" t="s">
        <v>1692</v>
      </c>
      <c r="L195" s="15" t="s">
        <v>1732</v>
      </c>
      <c r="M195" s="15"/>
      <c r="N195" s="21">
        <f t="shared" si="2"/>
        <v>43</v>
      </c>
      <c r="O195" s="15">
        <v>0</v>
      </c>
      <c r="P195" s="15" t="s">
        <v>1733</v>
      </c>
      <c r="Q195" s="17"/>
      <c r="S195">
        <v>16.398890000000002</v>
      </c>
      <c r="T195">
        <v>-71.534999999999997</v>
      </c>
      <c r="V195" t="s">
        <v>46</v>
      </c>
      <c r="W195">
        <v>4319538708</v>
      </c>
      <c r="X195" t="s">
        <v>1734</v>
      </c>
      <c r="AB195" t="s">
        <v>401</v>
      </c>
      <c r="AD195">
        <v>162295</v>
      </c>
      <c r="AG195" t="s">
        <v>1731</v>
      </c>
      <c r="AH195" t="s">
        <v>1735</v>
      </c>
      <c r="AL195" t="s">
        <v>1731</v>
      </c>
      <c r="AM195" t="s">
        <v>1731</v>
      </c>
      <c r="AQ195" t="s">
        <v>1736</v>
      </c>
    </row>
    <row r="196" spans="2:44" ht="15" customHeight="1" x14ac:dyDescent="0.25">
      <c r="B196" s="3" t="s">
        <v>37</v>
      </c>
      <c r="D196" s="13"/>
      <c r="E196" s="30" t="s">
        <v>1737</v>
      </c>
      <c r="F196" s="15" t="s">
        <v>1738</v>
      </c>
      <c r="G196" s="15" t="s">
        <v>190</v>
      </c>
      <c r="H196" s="15" t="b">
        <v>1</v>
      </c>
      <c r="I196" s="15" t="s">
        <v>1692</v>
      </c>
      <c r="J196" s="16" t="s">
        <v>1693</v>
      </c>
      <c r="K196" s="15" t="s">
        <v>1692</v>
      </c>
      <c r="L196" s="15" t="s">
        <v>1739</v>
      </c>
      <c r="M196" s="15"/>
      <c r="N196" s="15">
        <f t="shared" ref="N196:N259" si="3">LEN(L196)</f>
        <v>26</v>
      </c>
      <c r="O196" s="15">
        <v>84</v>
      </c>
      <c r="P196" s="15" t="s">
        <v>1740</v>
      </c>
      <c r="Q196" s="17"/>
      <c r="U196" s="31"/>
      <c r="V196" t="s">
        <v>46</v>
      </c>
      <c r="W196">
        <v>2728073760</v>
      </c>
      <c r="X196" t="s">
        <v>1741</v>
      </c>
      <c r="AB196" t="s">
        <v>401</v>
      </c>
      <c r="AD196">
        <v>162296</v>
      </c>
      <c r="AG196" t="s">
        <v>1738</v>
      </c>
      <c r="AH196" t="s">
        <v>1742</v>
      </c>
      <c r="AL196" t="s">
        <v>1738</v>
      </c>
      <c r="AM196" t="s">
        <v>1738</v>
      </c>
      <c r="AQ196" t="s">
        <v>1743</v>
      </c>
    </row>
    <row r="197" spans="2:44" ht="15" customHeight="1" x14ac:dyDescent="0.25">
      <c r="B197" s="3" t="s">
        <v>37</v>
      </c>
      <c r="D197" s="13"/>
      <c r="E197" s="14" t="s">
        <v>1744</v>
      </c>
      <c r="F197" s="15" t="s">
        <v>1745</v>
      </c>
      <c r="G197" s="15" t="s">
        <v>190</v>
      </c>
      <c r="H197" s="15" t="b">
        <v>1</v>
      </c>
      <c r="I197" s="15" t="s">
        <v>1692</v>
      </c>
      <c r="J197" s="16" t="s">
        <v>1693</v>
      </c>
      <c r="K197" s="15" t="s">
        <v>1692</v>
      </c>
      <c r="L197" s="15" t="s">
        <v>1746</v>
      </c>
      <c r="M197" s="15"/>
      <c r="N197" s="15">
        <f t="shared" si="3"/>
        <v>16</v>
      </c>
      <c r="O197" s="15">
        <v>51</v>
      </c>
      <c r="P197" s="15" t="s">
        <v>1747</v>
      </c>
      <c r="Q197" s="17"/>
      <c r="V197" t="s">
        <v>46</v>
      </c>
      <c r="W197">
        <v>5978503744</v>
      </c>
      <c r="X197" t="s">
        <v>1734</v>
      </c>
      <c r="AB197" t="s">
        <v>401</v>
      </c>
      <c r="AD197">
        <v>162297</v>
      </c>
      <c r="AG197" t="s">
        <v>1745</v>
      </c>
      <c r="AH197" t="s">
        <v>1748</v>
      </c>
      <c r="AL197" t="s">
        <v>1745</v>
      </c>
      <c r="AM197" t="s">
        <v>1745</v>
      </c>
      <c r="AQ197" t="s">
        <v>1749</v>
      </c>
    </row>
    <row r="198" spans="2:44" ht="15" customHeight="1" x14ac:dyDescent="0.25">
      <c r="B198" s="3" t="s">
        <v>155</v>
      </c>
      <c r="C198" t="s">
        <v>156</v>
      </c>
      <c r="D198" s="23"/>
      <c r="E198" s="14" t="s">
        <v>1750</v>
      </c>
      <c r="F198" s="15" t="s">
        <v>1751</v>
      </c>
      <c r="G198" s="15" t="s">
        <v>167</v>
      </c>
      <c r="H198" s="15" t="b">
        <v>0</v>
      </c>
      <c r="I198" s="15" t="s">
        <v>795</v>
      </c>
      <c r="J198" s="16" t="s">
        <v>1751</v>
      </c>
      <c r="K198" s="15" t="s">
        <v>795</v>
      </c>
      <c r="L198" s="26" t="s">
        <v>801</v>
      </c>
      <c r="M198" s="15"/>
      <c r="N198" s="15">
        <f t="shared" si="3"/>
        <v>1</v>
      </c>
      <c r="O198" s="15" t="s">
        <v>801</v>
      </c>
      <c r="P198" s="15" t="s">
        <v>1751</v>
      </c>
      <c r="Q198" s="17"/>
      <c r="V198" t="s">
        <v>46</v>
      </c>
      <c r="W198">
        <v>6885413860</v>
      </c>
      <c r="AB198" t="s">
        <v>66</v>
      </c>
      <c r="AG198" t="s">
        <v>1751</v>
      </c>
      <c r="AH198" t="s">
        <v>1752</v>
      </c>
      <c r="AL198" t="s">
        <v>1751</v>
      </c>
      <c r="AM198" t="s">
        <v>1751</v>
      </c>
      <c r="AQ198" t="s">
        <v>801</v>
      </c>
    </row>
    <row r="199" spans="2:44" ht="15" customHeight="1" x14ac:dyDescent="0.25">
      <c r="B199" s="3" t="s">
        <v>37</v>
      </c>
      <c r="D199" s="13"/>
      <c r="E199" s="14" t="s">
        <v>1753</v>
      </c>
      <c r="F199" s="15" t="s">
        <v>1754</v>
      </c>
      <c r="G199" s="15" t="s">
        <v>190</v>
      </c>
      <c r="H199" s="15" t="b">
        <v>1</v>
      </c>
      <c r="I199" s="15" t="s">
        <v>1755</v>
      </c>
      <c r="J199" s="16" t="s">
        <v>1756</v>
      </c>
      <c r="K199" s="15" t="s">
        <v>1755</v>
      </c>
      <c r="L199" s="15" t="s">
        <v>1757</v>
      </c>
      <c r="M199" s="15"/>
      <c r="N199" s="15">
        <f t="shared" si="3"/>
        <v>30</v>
      </c>
      <c r="O199" s="15">
        <v>74400</v>
      </c>
      <c r="P199" s="15" t="s">
        <v>1758</v>
      </c>
      <c r="Q199" s="17"/>
      <c r="S199">
        <v>37.904890000000002</v>
      </c>
      <c r="T199">
        <v>58.39311</v>
      </c>
      <c r="V199" t="s">
        <v>46</v>
      </c>
      <c r="W199">
        <v>9246394267</v>
      </c>
      <c r="AB199" t="s">
        <v>66</v>
      </c>
      <c r="AG199" t="s">
        <v>1754</v>
      </c>
      <c r="AH199" t="s">
        <v>1759</v>
      </c>
      <c r="AI199" t="s">
        <v>1760</v>
      </c>
      <c r="AK199" t="s">
        <v>1761</v>
      </c>
      <c r="AL199" t="s">
        <v>1754</v>
      </c>
      <c r="AM199" t="s">
        <v>1754</v>
      </c>
      <c r="AQ199">
        <v>99312437268</v>
      </c>
      <c r="AR199" t="s">
        <v>1762</v>
      </c>
    </row>
    <row r="200" spans="2:44" ht="15" customHeight="1" x14ac:dyDescent="0.25">
      <c r="B200" s="3" t="s">
        <v>54</v>
      </c>
      <c r="C200" t="s">
        <v>1763</v>
      </c>
      <c r="D200" s="18" t="s">
        <v>56</v>
      </c>
      <c r="E200" s="14" t="s">
        <v>1764</v>
      </c>
      <c r="F200" s="15" t="s">
        <v>1765</v>
      </c>
      <c r="G200" s="15" t="s">
        <v>190</v>
      </c>
      <c r="H200" s="15" t="b">
        <v>1</v>
      </c>
      <c r="I200" s="15" t="s">
        <v>795</v>
      </c>
      <c r="J200" s="16" t="s">
        <v>1751</v>
      </c>
      <c r="K200" s="15" t="s">
        <v>795</v>
      </c>
      <c r="L200" s="15" t="s">
        <v>1766</v>
      </c>
      <c r="M200" s="15"/>
      <c r="N200" s="15">
        <f t="shared" si="3"/>
        <v>33</v>
      </c>
      <c r="O200" s="15" t="s">
        <v>1767</v>
      </c>
      <c r="P200" s="15" t="s">
        <v>1768</v>
      </c>
      <c r="Q200" s="17"/>
      <c r="S200">
        <v>40.458399999999997</v>
      </c>
      <c r="T200">
        <v>49.673299999999998</v>
      </c>
      <c r="V200" t="s">
        <v>46</v>
      </c>
      <c r="W200">
        <v>9590353138</v>
      </c>
      <c r="X200" t="s">
        <v>1769</v>
      </c>
      <c r="Y200" t="s">
        <v>1770</v>
      </c>
      <c r="AB200" t="s">
        <v>66</v>
      </c>
      <c r="AD200">
        <v>657888</v>
      </c>
      <c r="AG200" t="s">
        <v>1765</v>
      </c>
      <c r="AH200" t="s">
        <v>1771</v>
      </c>
      <c r="AI200" t="s">
        <v>1772</v>
      </c>
      <c r="AK200" t="s">
        <v>1773</v>
      </c>
      <c r="AL200" t="s">
        <v>1765</v>
      </c>
      <c r="AM200" t="s">
        <v>1765</v>
      </c>
      <c r="AQ200" t="s">
        <v>1774</v>
      </c>
      <c r="AR200" t="s">
        <v>1775</v>
      </c>
    </row>
    <row r="201" spans="2:44" ht="15" customHeight="1" x14ac:dyDescent="0.25">
      <c r="B201" s="3" t="s">
        <v>54</v>
      </c>
      <c r="C201" t="s">
        <v>1776</v>
      </c>
      <c r="D201" s="18" t="s">
        <v>56</v>
      </c>
      <c r="E201" s="14" t="s">
        <v>1777</v>
      </c>
      <c r="F201" s="15" t="s">
        <v>1778</v>
      </c>
      <c r="G201" s="15" t="s">
        <v>190</v>
      </c>
      <c r="H201" s="15" t="b">
        <v>1</v>
      </c>
      <c r="I201" s="15" t="s">
        <v>1779</v>
      </c>
      <c r="J201" s="16" t="s">
        <v>1780</v>
      </c>
      <c r="K201" s="15" t="s">
        <v>1779</v>
      </c>
      <c r="L201" s="15" t="s">
        <v>1781</v>
      </c>
      <c r="M201" s="15"/>
      <c r="N201" s="15">
        <f t="shared" si="3"/>
        <v>12</v>
      </c>
      <c r="O201" s="15" t="s">
        <v>63</v>
      </c>
      <c r="P201" s="15" t="s">
        <v>1782</v>
      </c>
      <c r="Q201" s="17"/>
      <c r="S201">
        <v>-12.78783</v>
      </c>
      <c r="T201">
        <v>28.191770000000002</v>
      </c>
      <c r="V201" t="s">
        <v>46</v>
      </c>
      <c r="W201">
        <v>1296033065</v>
      </c>
      <c r="AB201" t="s">
        <v>66</v>
      </c>
      <c r="AG201" t="s">
        <v>1778</v>
      </c>
      <c r="AH201" t="s">
        <v>1783</v>
      </c>
      <c r="AI201" t="s">
        <v>1784</v>
      </c>
      <c r="AL201" t="s">
        <v>1778</v>
      </c>
      <c r="AM201" t="s">
        <v>1778</v>
      </c>
      <c r="AQ201" t="s">
        <v>1785</v>
      </c>
    </row>
    <row r="202" spans="2:44" ht="15" customHeight="1" x14ac:dyDescent="0.25">
      <c r="B202" s="3" t="s">
        <v>54</v>
      </c>
      <c r="C202" t="s">
        <v>1786</v>
      </c>
      <c r="D202" s="18" t="s">
        <v>56</v>
      </c>
      <c r="E202" s="14" t="s">
        <v>1787</v>
      </c>
      <c r="F202" s="15" t="s">
        <v>1788</v>
      </c>
      <c r="G202" s="15" t="s">
        <v>190</v>
      </c>
      <c r="H202" s="15" t="b">
        <v>1</v>
      </c>
      <c r="I202" s="15" t="s">
        <v>1617</v>
      </c>
      <c r="J202" s="16" t="s">
        <v>1618</v>
      </c>
      <c r="K202" s="15" t="s">
        <v>1617</v>
      </c>
      <c r="L202" s="15" t="s">
        <v>1789</v>
      </c>
      <c r="M202" s="15"/>
      <c r="N202" s="15">
        <f t="shared" si="3"/>
        <v>35</v>
      </c>
      <c r="O202" s="15">
        <v>1462</v>
      </c>
      <c r="P202" s="15" t="s">
        <v>1790</v>
      </c>
      <c r="Q202" s="17"/>
      <c r="S202">
        <v>-26.18</v>
      </c>
      <c r="T202">
        <v>28.2165</v>
      </c>
      <c r="V202" t="s">
        <v>46</v>
      </c>
      <c r="W202">
        <v>3358018150</v>
      </c>
      <c r="X202" t="s">
        <v>1791</v>
      </c>
      <c r="Y202" t="s">
        <v>1792</v>
      </c>
      <c r="AB202" t="s">
        <v>66</v>
      </c>
      <c r="AD202">
        <v>252520</v>
      </c>
      <c r="AG202" t="s">
        <v>1788</v>
      </c>
      <c r="AH202" t="s">
        <v>1793</v>
      </c>
      <c r="AI202" t="s">
        <v>1794</v>
      </c>
      <c r="AK202" t="s">
        <v>1795</v>
      </c>
      <c r="AL202" t="s">
        <v>1788</v>
      </c>
      <c r="AM202" t="s">
        <v>1788</v>
      </c>
      <c r="AQ202" t="s">
        <v>1796</v>
      </c>
      <c r="AR202" t="s">
        <v>1797</v>
      </c>
    </row>
    <row r="203" spans="2:44" ht="15" customHeight="1" x14ac:dyDescent="0.25">
      <c r="B203" s="3" t="s">
        <v>54</v>
      </c>
      <c r="C203" t="s">
        <v>1798</v>
      </c>
      <c r="D203" s="18" t="s">
        <v>56</v>
      </c>
      <c r="E203" s="14" t="s">
        <v>1799</v>
      </c>
      <c r="F203" s="15" t="s">
        <v>1800</v>
      </c>
      <c r="G203" s="15" t="s">
        <v>190</v>
      </c>
      <c r="H203" s="15" t="b">
        <v>1</v>
      </c>
      <c r="I203" s="15" t="s">
        <v>1617</v>
      </c>
      <c r="J203" s="16" t="s">
        <v>1618</v>
      </c>
      <c r="K203" s="15" t="s">
        <v>1617</v>
      </c>
      <c r="L203" s="15" t="s">
        <v>1801</v>
      </c>
      <c r="M203" s="15"/>
      <c r="N203" s="15">
        <f t="shared" si="3"/>
        <v>40</v>
      </c>
      <c r="O203" s="15">
        <v>9300</v>
      </c>
      <c r="P203" s="15" t="s">
        <v>1802</v>
      </c>
      <c r="Q203" s="17"/>
      <c r="S203">
        <v>-29.1333333</v>
      </c>
      <c r="T203">
        <v>26.1999999999999</v>
      </c>
      <c r="V203" t="s">
        <v>46</v>
      </c>
      <c r="W203">
        <v>4527134269</v>
      </c>
      <c r="X203" t="s">
        <v>1791</v>
      </c>
      <c r="Y203" t="s">
        <v>1803</v>
      </c>
      <c r="AB203" t="s">
        <v>66</v>
      </c>
      <c r="AG203" t="s">
        <v>1800</v>
      </c>
      <c r="AH203" t="s">
        <v>1804</v>
      </c>
      <c r="AI203" t="s">
        <v>1805</v>
      </c>
      <c r="AK203" t="s">
        <v>1795</v>
      </c>
      <c r="AL203" t="s">
        <v>1800</v>
      </c>
      <c r="AM203" t="s">
        <v>1800</v>
      </c>
      <c r="AQ203" t="s">
        <v>1806</v>
      </c>
      <c r="AR203" t="s">
        <v>1807</v>
      </c>
    </row>
    <row r="204" spans="2:44" ht="15" customHeight="1" x14ac:dyDescent="0.25">
      <c r="B204" s="3" t="s">
        <v>37</v>
      </c>
      <c r="D204" s="13"/>
      <c r="E204" s="14" t="s">
        <v>1808</v>
      </c>
      <c r="F204" s="15" t="s">
        <v>1809</v>
      </c>
      <c r="G204" s="15" t="s">
        <v>190</v>
      </c>
      <c r="H204" s="15" t="b">
        <v>0</v>
      </c>
      <c r="I204" s="15" t="s">
        <v>1810</v>
      </c>
      <c r="J204" s="16" t="s">
        <v>1811</v>
      </c>
      <c r="K204" s="15" t="s">
        <v>1810</v>
      </c>
      <c r="L204" s="15" t="s">
        <v>1812</v>
      </c>
      <c r="M204" s="15"/>
      <c r="N204" s="15">
        <f t="shared" si="3"/>
        <v>34</v>
      </c>
      <c r="O204" s="15">
        <v>1462</v>
      </c>
      <c r="P204" s="15" t="s">
        <v>1790</v>
      </c>
      <c r="Q204" s="17"/>
      <c r="S204">
        <v>-24.666667</v>
      </c>
      <c r="T204">
        <v>25.916667</v>
      </c>
      <c r="V204" t="s">
        <v>46</v>
      </c>
      <c r="W204">
        <v>1442253759</v>
      </c>
      <c r="AB204" t="s">
        <v>66</v>
      </c>
      <c r="AG204" t="s">
        <v>1809</v>
      </c>
      <c r="AH204" t="s">
        <v>1813</v>
      </c>
      <c r="AI204" t="s">
        <v>1814</v>
      </c>
      <c r="AK204" t="s">
        <v>1815</v>
      </c>
      <c r="AL204" t="s">
        <v>1809</v>
      </c>
      <c r="AM204" t="s">
        <v>1809</v>
      </c>
      <c r="AQ204" t="s">
        <v>1816</v>
      </c>
      <c r="AR204" t="s">
        <v>1817</v>
      </c>
    </row>
    <row r="205" spans="2:44" ht="15" customHeight="1" x14ac:dyDescent="0.25">
      <c r="B205" s="3" t="s">
        <v>54</v>
      </c>
      <c r="C205" t="s">
        <v>1818</v>
      </c>
      <c r="D205" s="18" t="s">
        <v>56</v>
      </c>
      <c r="E205" s="14" t="s">
        <v>1819</v>
      </c>
      <c r="F205" s="15" t="s">
        <v>1820</v>
      </c>
      <c r="G205" s="15" t="s">
        <v>190</v>
      </c>
      <c r="H205" s="15" t="b">
        <v>1</v>
      </c>
      <c r="I205" s="15" t="s">
        <v>1617</v>
      </c>
      <c r="J205" s="16" t="s">
        <v>1618</v>
      </c>
      <c r="K205" s="15" t="s">
        <v>1617</v>
      </c>
      <c r="L205" s="15" t="s">
        <v>1821</v>
      </c>
      <c r="M205" s="15"/>
      <c r="N205" s="15">
        <f t="shared" si="3"/>
        <v>27</v>
      </c>
      <c r="O205" s="15">
        <v>7530</v>
      </c>
      <c r="P205" s="15" t="s">
        <v>1822</v>
      </c>
      <c r="Q205" s="17"/>
      <c r="S205">
        <v>-33.9166667</v>
      </c>
      <c r="T205">
        <v>18.4166667</v>
      </c>
      <c r="V205" t="s">
        <v>46</v>
      </c>
      <c r="W205">
        <v>8919707067</v>
      </c>
      <c r="X205" t="s">
        <v>1791</v>
      </c>
      <c r="Y205" t="s">
        <v>1823</v>
      </c>
      <c r="AB205" t="s">
        <v>66</v>
      </c>
      <c r="AG205" t="s">
        <v>1820</v>
      </c>
      <c r="AH205" t="s">
        <v>1824</v>
      </c>
      <c r="AI205" t="s">
        <v>1825</v>
      </c>
      <c r="AK205" t="s">
        <v>1795</v>
      </c>
      <c r="AL205" t="s">
        <v>1820</v>
      </c>
      <c r="AM205" t="s">
        <v>1820</v>
      </c>
      <c r="AQ205" t="s">
        <v>1826</v>
      </c>
      <c r="AR205" t="s">
        <v>1797</v>
      </c>
    </row>
    <row r="206" spans="2:44" ht="15" customHeight="1" x14ac:dyDescent="0.25">
      <c r="B206" s="3" t="s">
        <v>54</v>
      </c>
      <c r="C206" t="s">
        <v>1827</v>
      </c>
      <c r="D206" s="18" t="s">
        <v>56</v>
      </c>
      <c r="E206" s="14" t="s">
        <v>1828</v>
      </c>
      <c r="F206" s="15" t="s">
        <v>1829</v>
      </c>
      <c r="G206" s="15" t="s">
        <v>190</v>
      </c>
      <c r="H206" s="15" t="b">
        <v>1</v>
      </c>
      <c r="I206" s="15" t="s">
        <v>1617</v>
      </c>
      <c r="J206" s="16" t="s">
        <v>1618</v>
      </c>
      <c r="K206" s="15" t="s">
        <v>1617</v>
      </c>
      <c r="L206" s="15" t="s">
        <v>1830</v>
      </c>
      <c r="M206" s="15"/>
      <c r="N206" s="21">
        <f t="shared" si="3"/>
        <v>46</v>
      </c>
      <c r="O206" s="15">
        <v>3620</v>
      </c>
      <c r="P206" s="15" t="s">
        <v>1831</v>
      </c>
      <c r="Q206" s="17"/>
      <c r="S206">
        <v>-29.816666699999899</v>
      </c>
      <c r="T206">
        <v>30.85</v>
      </c>
      <c r="V206" t="s">
        <v>46</v>
      </c>
      <c r="W206">
        <v>2599636736</v>
      </c>
      <c r="X206" t="s">
        <v>1791</v>
      </c>
      <c r="Y206" t="s">
        <v>1832</v>
      </c>
      <c r="AB206" t="s">
        <v>66</v>
      </c>
      <c r="AG206" t="s">
        <v>1829</v>
      </c>
      <c r="AH206" t="s">
        <v>1833</v>
      </c>
      <c r="AI206" t="s">
        <v>1834</v>
      </c>
      <c r="AK206" t="s">
        <v>1795</v>
      </c>
      <c r="AL206" t="s">
        <v>1829</v>
      </c>
      <c r="AM206" t="s">
        <v>1829</v>
      </c>
      <c r="AQ206" t="s">
        <v>1835</v>
      </c>
      <c r="AR206" t="s">
        <v>1807</v>
      </c>
    </row>
    <row r="207" spans="2:44" ht="15" customHeight="1" x14ac:dyDescent="0.25">
      <c r="B207" s="3" t="s">
        <v>37</v>
      </c>
      <c r="D207" s="13"/>
      <c r="E207" s="14" t="s">
        <v>1836</v>
      </c>
      <c r="F207" s="15" t="s">
        <v>1837</v>
      </c>
      <c r="G207" s="15" t="s">
        <v>190</v>
      </c>
      <c r="H207" s="15" t="b">
        <v>1</v>
      </c>
      <c r="I207" s="15" t="s">
        <v>1617</v>
      </c>
      <c r="J207" s="16" t="s">
        <v>1618</v>
      </c>
      <c r="K207" s="15" t="s">
        <v>1617</v>
      </c>
      <c r="L207" s="15" t="s">
        <v>1838</v>
      </c>
      <c r="M207" s="15"/>
      <c r="N207" s="15">
        <f t="shared" si="3"/>
        <v>30</v>
      </c>
      <c r="O207" s="15">
        <v>5201</v>
      </c>
      <c r="P207" s="15" t="s">
        <v>1839</v>
      </c>
      <c r="Q207" s="17"/>
      <c r="S207">
        <v>-32.991200219563098</v>
      </c>
      <c r="T207">
        <v>27.900935146266701</v>
      </c>
      <c r="V207" t="s">
        <v>46</v>
      </c>
      <c r="W207">
        <v>1691420325</v>
      </c>
      <c r="Y207" t="s">
        <v>1840</v>
      </c>
      <c r="AB207" t="s">
        <v>1841</v>
      </c>
      <c r="AG207" t="s">
        <v>1837</v>
      </c>
      <c r="AH207" t="s">
        <v>1842</v>
      </c>
      <c r="AI207" t="s">
        <v>1843</v>
      </c>
      <c r="AL207" t="s">
        <v>1837</v>
      </c>
      <c r="AM207" t="s">
        <v>1837</v>
      </c>
      <c r="AQ207" t="s">
        <v>1844</v>
      </c>
      <c r="AR207" t="s">
        <v>1807</v>
      </c>
    </row>
    <row r="208" spans="2:44" ht="15" customHeight="1" x14ac:dyDescent="0.25">
      <c r="B208" s="3" t="s">
        <v>37</v>
      </c>
      <c r="D208" s="13"/>
      <c r="E208" s="14" t="s">
        <v>1845</v>
      </c>
      <c r="F208" s="15" t="s">
        <v>1846</v>
      </c>
      <c r="G208" s="15" t="s">
        <v>190</v>
      </c>
      <c r="H208" s="15" t="b">
        <v>1</v>
      </c>
      <c r="I208" s="15" t="s">
        <v>1617</v>
      </c>
      <c r="J208" s="16" t="s">
        <v>1618</v>
      </c>
      <c r="K208" s="15" t="s">
        <v>1617</v>
      </c>
      <c r="L208" s="15" t="s">
        <v>1847</v>
      </c>
      <c r="M208" s="15"/>
      <c r="N208" s="15">
        <f t="shared" si="3"/>
        <v>16</v>
      </c>
      <c r="O208" s="15">
        <v>1462</v>
      </c>
      <c r="P208" s="15" t="s">
        <v>1848</v>
      </c>
      <c r="Q208" s="17"/>
      <c r="S208">
        <v>-33.988289999999999</v>
      </c>
      <c r="T208">
        <v>22.440691999999999</v>
      </c>
      <c r="V208" t="s">
        <v>46</v>
      </c>
      <c r="W208">
        <v>9176795570</v>
      </c>
      <c r="AB208" t="s">
        <v>66</v>
      </c>
      <c r="AG208" t="s">
        <v>1846</v>
      </c>
      <c r="AH208" t="s">
        <v>1849</v>
      </c>
      <c r="AI208" t="s">
        <v>1850</v>
      </c>
      <c r="AL208" t="s">
        <v>1846</v>
      </c>
      <c r="AM208" t="s">
        <v>1846</v>
      </c>
      <c r="AQ208" t="s">
        <v>1851</v>
      </c>
    </row>
    <row r="209" spans="2:44" ht="15" customHeight="1" x14ac:dyDescent="0.25">
      <c r="B209" s="3" t="s">
        <v>54</v>
      </c>
      <c r="C209" t="s">
        <v>1852</v>
      </c>
      <c r="D209" s="18" t="s">
        <v>56</v>
      </c>
      <c r="E209" s="14" t="s">
        <v>1853</v>
      </c>
      <c r="F209" s="15" t="s">
        <v>1854</v>
      </c>
      <c r="G209" s="15" t="s">
        <v>190</v>
      </c>
      <c r="H209" s="15" t="b">
        <v>1</v>
      </c>
      <c r="I209" s="15" t="s">
        <v>1617</v>
      </c>
      <c r="J209" s="16" t="s">
        <v>1618</v>
      </c>
      <c r="K209" s="15" t="s">
        <v>1617</v>
      </c>
      <c r="L209" s="15" t="s">
        <v>1855</v>
      </c>
      <c r="M209" s="15"/>
      <c r="N209" s="15">
        <f t="shared" si="3"/>
        <v>20</v>
      </c>
      <c r="O209" s="15">
        <v>1462</v>
      </c>
      <c r="P209" s="15" t="s">
        <v>1856</v>
      </c>
      <c r="Q209" s="17"/>
      <c r="S209">
        <v>-28.465060000000001</v>
      </c>
      <c r="T209">
        <v>24.441120000000002</v>
      </c>
      <c r="V209" t="s">
        <v>46</v>
      </c>
      <c r="W209">
        <v>9289021778</v>
      </c>
      <c r="AB209" t="s">
        <v>66</v>
      </c>
      <c r="AG209" t="s">
        <v>1854</v>
      </c>
      <c r="AH209" t="s">
        <v>1857</v>
      </c>
      <c r="AI209" t="s">
        <v>1858</v>
      </c>
      <c r="AL209" t="s">
        <v>1854</v>
      </c>
      <c r="AM209" t="s">
        <v>1854</v>
      </c>
      <c r="AQ209" t="s">
        <v>1859</v>
      </c>
    </row>
    <row r="210" spans="2:44" ht="15" customHeight="1" x14ac:dyDescent="0.25">
      <c r="B210" s="3" t="s">
        <v>54</v>
      </c>
      <c r="C210" t="s">
        <v>1860</v>
      </c>
      <c r="D210" s="18" t="s">
        <v>56</v>
      </c>
      <c r="E210" s="14" t="s">
        <v>1861</v>
      </c>
      <c r="F210" s="15" t="s">
        <v>1862</v>
      </c>
      <c r="G210" s="15" t="s">
        <v>190</v>
      </c>
      <c r="H210" s="15" t="b">
        <v>1</v>
      </c>
      <c r="I210" s="15" t="s">
        <v>1617</v>
      </c>
      <c r="J210" s="16" t="s">
        <v>1618</v>
      </c>
      <c r="K210" s="15" t="s">
        <v>1617</v>
      </c>
      <c r="L210" s="15" t="s">
        <v>1863</v>
      </c>
      <c r="M210" s="15"/>
      <c r="N210" s="15">
        <f t="shared" si="3"/>
        <v>33</v>
      </c>
      <c r="O210" s="15">
        <v>1050</v>
      </c>
      <c r="P210" s="15" t="s">
        <v>1864</v>
      </c>
      <c r="Q210" s="17"/>
      <c r="S210">
        <v>-25.783333299999899</v>
      </c>
      <c r="T210">
        <v>29.466666700000001</v>
      </c>
      <c r="V210" t="s">
        <v>46</v>
      </c>
      <c r="W210">
        <v>6691104449</v>
      </c>
      <c r="X210" t="s">
        <v>1791</v>
      </c>
      <c r="Y210" t="s">
        <v>1865</v>
      </c>
      <c r="AB210" t="s">
        <v>66</v>
      </c>
      <c r="AG210" t="s">
        <v>1862</v>
      </c>
      <c r="AH210" t="s">
        <v>1866</v>
      </c>
      <c r="AI210" t="s">
        <v>1867</v>
      </c>
      <c r="AK210" t="s">
        <v>1795</v>
      </c>
      <c r="AL210" t="s">
        <v>1862</v>
      </c>
      <c r="AM210" t="s">
        <v>1862</v>
      </c>
      <c r="AQ210" t="s">
        <v>1868</v>
      </c>
      <c r="AR210" t="s">
        <v>1797</v>
      </c>
    </row>
    <row r="211" spans="2:44" ht="15" customHeight="1" x14ac:dyDescent="0.25">
      <c r="B211" s="3" t="s">
        <v>37</v>
      </c>
      <c r="D211" s="13"/>
      <c r="E211" s="14" t="s">
        <v>1869</v>
      </c>
      <c r="F211" s="15" t="s">
        <v>1870</v>
      </c>
      <c r="G211" s="15" t="s">
        <v>190</v>
      </c>
      <c r="H211" s="15" t="b">
        <v>1</v>
      </c>
      <c r="I211" s="15" t="s">
        <v>1871</v>
      </c>
      <c r="J211" s="16" t="s">
        <v>1872</v>
      </c>
      <c r="K211" s="15" t="s">
        <v>1871</v>
      </c>
      <c r="L211" s="15" t="s">
        <v>1873</v>
      </c>
      <c r="M211" s="15"/>
      <c r="N211" s="21">
        <f t="shared" si="3"/>
        <v>45</v>
      </c>
      <c r="O211" s="15">
        <v>1100</v>
      </c>
      <c r="P211" s="15" t="s">
        <v>1874</v>
      </c>
      <c r="Q211" s="17"/>
      <c r="S211">
        <v>-25.857869999999998</v>
      </c>
      <c r="T211">
        <v>32.427750000000003</v>
      </c>
      <c r="V211" t="s">
        <v>46</v>
      </c>
      <c r="W211">
        <v>1939594319</v>
      </c>
      <c r="AB211" t="s">
        <v>66</v>
      </c>
      <c r="AG211" t="s">
        <v>1870</v>
      </c>
      <c r="AH211" t="s">
        <v>1875</v>
      </c>
      <c r="AK211" t="s">
        <v>1795</v>
      </c>
      <c r="AL211" t="s">
        <v>1870</v>
      </c>
      <c r="AM211" t="s">
        <v>1870</v>
      </c>
      <c r="AQ211" t="s">
        <v>1876</v>
      </c>
    </row>
    <row r="212" spans="2:44" ht="15" customHeight="1" x14ac:dyDescent="0.25">
      <c r="B212" s="3" t="s">
        <v>37</v>
      </c>
      <c r="D212" s="13"/>
      <c r="E212" s="14" t="s">
        <v>1877</v>
      </c>
      <c r="F212" s="15" t="s">
        <v>1878</v>
      </c>
      <c r="G212" s="15" t="s">
        <v>190</v>
      </c>
      <c r="H212" s="15" t="b">
        <v>1</v>
      </c>
      <c r="I212" s="15" t="s">
        <v>1617</v>
      </c>
      <c r="J212" s="16" t="s">
        <v>1618</v>
      </c>
      <c r="K212" s="15" t="s">
        <v>1617</v>
      </c>
      <c r="L212" s="15" t="s">
        <v>1879</v>
      </c>
      <c r="M212" s="15"/>
      <c r="N212" s="15">
        <f t="shared" si="3"/>
        <v>13</v>
      </c>
      <c r="O212" s="15">
        <v>1200</v>
      </c>
      <c r="P212" s="15" t="s">
        <v>1880</v>
      </c>
      <c r="Q212" s="17"/>
      <c r="S212">
        <v>-25.466666700000001</v>
      </c>
      <c r="T212">
        <v>30.966666700000001</v>
      </c>
      <c r="V212" t="s">
        <v>46</v>
      </c>
      <c r="W212">
        <v>3460930196</v>
      </c>
      <c r="X212" t="s">
        <v>1791</v>
      </c>
      <c r="Y212" t="s">
        <v>1881</v>
      </c>
      <c r="AB212" t="s">
        <v>66</v>
      </c>
      <c r="AG212" t="s">
        <v>1878</v>
      </c>
      <c r="AH212" t="s">
        <v>1882</v>
      </c>
      <c r="AI212" t="s">
        <v>1883</v>
      </c>
      <c r="AK212" t="s">
        <v>1795</v>
      </c>
      <c r="AL212" t="s">
        <v>1878</v>
      </c>
      <c r="AM212" t="s">
        <v>1878</v>
      </c>
      <c r="AQ212" t="s">
        <v>1884</v>
      </c>
      <c r="AR212" t="s">
        <v>1797</v>
      </c>
    </row>
    <row r="213" spans="2:44" ht="15" customHeight="1" x14ac:dyDescent="0.25">
      <c r="B213" s="3" t="s">
        <v>37</v>
      </c>
      <c r="D213" s="13"/>
      <c r="E213" s="14" t="s">
        <v>1885</v>
      </c>
      <c r="F213" s="15" t="s">
        <v>1886</v>
      </c>
      <c r="G213" s="15" t="s">
        <v>190</v>
      </c>
      <c r="H213" s="15" t="b">
        <v>1</v>
      </c>
      <c r="I213" s="15" t="s">
        <v>1617</v>
      </c>
      <c r="J213" s="16" t="s">
        <v>1618</v>
      </c>
      <c r="K213" s="15" t="s">
        <v>1617</v>
      </c>
      <c r="L213" s="15" t="s">
        <v>1887</v>
      </c>
      <c r="M213" s="15"/>
      <c r="N213" s="15">
        <f t="shared" si="3"/>
        <v>17</v>
      </c>
      <c r="O213" s="15">
        <v>6056</v>
      </c>
      <c r="P213" s="15" t="s">
        <v>1888</v>
      </c>
      <c r="Q213" s="17"/>
      <c r="S213">
        <v>-33.952067816905902</v>
      </c>
      <c r="T213">
        <v>25.584677979837402</v>
      </c>
      <c r="V213" t="s">
        <v>46</v>
      </c>
      <c r="W213">
        <v>2307840183</v>
      </c>
      <c r="AB213" t="s">
        <v>66</v>
      </c>
      <c r="AG213" t="s">
        <v>1886</v>
      </c>
      <c r="AH213" t="s">
        <v>1889</v>
      </c>
      <c r="AI213" t="s">
        <v>1890</v>
      </c>
      <c r="AL213" t="s">
        <v>1886</v>
      </c>
      <c r="AM213" t="s">
        <v>1886</v>
      </c>
      <c r="AQ213" t="s">
        <v>1891</v>
      </c>
      <c r="AR213" t="s">
        <v>1892</v>
      </c>
    </row>
    <row r="214" spans="2:44" ht="15" customHeight="1" x14ac:dyDescent="0.25">
      <c r="B214" s="3" t="s">
        <v>54</v>
      </c>
      <c r="C214" t="s">
        <v>1893</v>
      </c>
      <c r="D214" s="18" t="s">
        <v>56</v>
      </c>
      <c r="E214" s="14" t="s">
        <v>1894</v>
      </c>
      <c r="F214" s="15" t="s">
        <v>1895</v>
      </c>
      <c r="G214" s="15" t="s">
        <v>190</v>
      </c>
      <c r="H214" s="15" t="b">
        <v>1</v>
      </c>
      <c r="I214" s="15" t="s">
        <v>1617</v>
      </c>
      <c r="J214" s="16" t="s">
        <v>1618</v>
      </c>
      <c r="K214" s="15" t="s">
        <v>1617</v>
      </c>
      <c r="L214" s="15" t="s">
        <v>1896</v>
      </c>
      <c r="M214" s="15"/>
      <c r="N214" s="15">
        <f t="shared" si="3"/>
        <v>18</v>
      </c>
      <c r="O214" s="15">
        <v>3900</v>
      </c>
      <c r="P214" s="15" t="s">
        <v>1897</v>
      </c>
      <c r="Q214" s="17"/>
      <c r="S214">
        <v>-28.799943427843999</v>
      </c>
      <c r="T214">
        <v>32.100437683861301</v>
      </c>
      <c r="V214" t="s">
        <v>46</v>
      </c>
      <c r="W214">
        <v>3851194654</v>
      </c>
      <c r="AB214" t="s">
        <v>66</v>
      </c>
      <c r="AG214" t="s">
        <v>1895</v>
      </c>
      <c r="AH214" t="s">
        <v>1898</v>
      </c>
      <c r="AI214" t="s">
        <v>1899</v>
      </c>
      <c r="AL214" t="s">
        <v>1895</v>
      </c>
      <c r="AM214" t="s">
        <v>1895</v>
      </c>
      <c r="AQ214" t="s">
        <v>1900</v>
      </c>
      <c r="AR214" t="s">
        <v>1901</v>
      </c>
    </row>
    <row r="215" spans="2:44" ht="15" customHeight="1" x14ac:dyDescent="0.25">
      <c r="B215" s="3" t="s">
        <v>54</v>
      </c>
      <c r="C215" t="s">
        <v>1902</v>
      </c>
      <c r="D215" s="18" t="s">
        <v>56</v>
      </c>
      <c r="E215" s="14" t="s">
        <v>1903</v>
      </c>
      <c r="F215" s="15" t="s">
        <v>1904</v>
      </c>
      <c r="G215" s="15" t="s">
        <v>190</v>
      </c>
      <c r="H215" s="15" t="b">
        <v>1</v>
      </c>
      <c r="I215" s="15" t="s">
        <v>1617</v>
      </c>
      <c r="J215" s="16" t="s">
        <v>1618</v>
      </c>
      <c r="K215" s="15" t="s">
        <v>1617</v>
      </c>
      <c r="L215" s="15" t="s">
        <v>1905</v>
      </c>
      <c r="M215" s="15"/>
      <c r="N215" s="15">
        <f t="shared" si="3"/>
        <v>10</v>
      </c>
      <c r="O215" s="15">
        <v>9300</v>
      </c>
      <c r="P215" s="15" t="s">
        <v>1906</v>
      </c>
      <c r="Q215" s="17"/>
      <c r="S215">
        <v>-27.1999999999999</v>
      </c>
      <c r="T215">
        <v>25.966666700000001</v>
      </c>
      <c r="V215" t="s">
        <v>46</v>
      </c>
      <c r="W215">
        <v>9457834444</v>
      </c>
      <c r="X215" t="s">
        <v>1791</v>
      </c>
      <c r="Y215" t="s">
        <v>1907</v>
      </c>
      <c r="AB215" t="s">
        <v>66</v>
      </c>
      <c r="AG215" t="s">
        <v>1904</v>
      </c>
      <c r="AH215" t="s">
        <v>1908</v>
      </c>
      <c r="AI215" t="s">
        <v>1909</v>
      </c>
      <c r="AK215" t="s">
        <v>1795</v>
      </c>
      <c r="AL215" t="s">
        <v>1904</v>
      </c>
      <c r="AM215" t="s">
        <v>1904</v>
      </c>
      <c r="AQ215" t="s">
        <v>1910</v>
      </c>
      <c r="AR215" t="s">
        <v>1807</v>
      </c>
    </row>
    <row r="216" spans="2:44" ht="15" customHeight="1" x14ac:dyDescent="0.25">
      <c r="B216" s="3" t="s">
        <v>37</v>
      </c>
      <c r="D216" s="13"/>
      <c r="E216" s="14" t="s">
        <v>1911</v>
      </c>
      <c r="F216" s="15" t="s">
        <v>1912</v>
      </c>
      <c r="G216" s="15" t="s">
        <v>190</v>
      </c>
      <c r="H216" s="15" t="b">
        <v>1</v>
      </c>
      <c r="I216" s="15" t="s">
        <v>1617</v>
      </c>
      <c r="J216" s="16" t="s">
        <v>1618</v>
      </c>
      <c r="K216" s="15" t="s">
        <v>1617</v>
      </c>
      <c r="L216" s="15" t="s">
        <v>1913</v>
      </c>
      <c r="M216" s="15"/>
      <c r="N216" s="15">
        <f t="shared" si="3"/>
        <v>18</v>
      </c>
      <c r="O216" s="15">
        <v>1462</v>
      </c>
      <c r="P216" s="15" t="s">
        <v>1914</v>
      </c>
      <c r="Q216" s="17"/>
      <c r="S216">
        <v>-26.168855000000001</v>
      </c>
      <c r="T216">
        <v>28.233032000000001</v>
      </c>
      <c r="V216" t="s">
        <v>46</v>
      </c>
      <c r="W216">
        <v>7874174980</v>
      </c>
      <c r="AB216" t="s">
        <v>1915</v>
      </c>
      <c r="AD216">
        <v>252520</v>
      </c>
      <c r="AG216" t="s">
        <v>1912</v>
      </c>
      <c r="AH216" t="s">
        <v>1916</v>
      </c>
      <c r="AI216" t="s">
        <v>1814</v>
      </c>
      <c r="AK216" t="s">
        <v>1917</v>
      </c>
      <c r="AL216" t="s">
        <v>1912</v>
      </c>
      <c r="AM216" t="s">
        <v>1912</v>
      </c>
      <c r="AQ216" t="s">
        <v>1796</v>
      </c>
      <c r="AR216" t="s">
        <v>1901</v>
      </c>
    </row>
    <row r="217" spans="2:44" ht="15" customHeight="1" x14ac:dyDescent="0.25">
      <c r="B217" s="3" t="s">
        <v>37</v>
      </c>
      <c r="D217" s="13"/>
      <c r="E217" s="14" t="s">
        <v>1918</v>
      </c>
      <c r="F217" s="15" t="s">
        <v>1919</v>
      </c>
      <c r="G217" s="15" t="s">
        <v>190</v>
      </c>
      <c r="H217" s="15" t="b">
        <v>0</v>
      </c>
      <c r="I217" s="15" t="s">
        <v>1617</v>
      </c>
      <c r="J217" s="16" t="s">
        <v>1618</v>
      </c>
      <c r="K217" s="15" t="s">
        <v>1617</v>
      </c>
      <c r="L217" s="15" t="s">
        <v>1920</v>
      </c>
      <c r="M217" s="15"/>
      <c r="N217" s="15">
        <f t="shared" si="3"/>
        <v>28</v>
      </c>
      <c r="O217" s="15">
        <v>299</v>
      </c>
      <c r="P217" s="15" t="s">
        <v>1921</v>
      </c>
      <c r="Q217" s="17"/>
      <c r="S217">
        <v>25.687550000000002</v>
      </c>
      <c r="T217">
        <v>27.259232000000001</v>
      </c>
      <c r="V217" t="s">
        <v>46</v>
      </c>
      <c r="W217">
        <v>1483176181</v>
      </c>
      <c r="AB217" t="s">
        <v>1915</v>
      </c>
      <c r="AG217" t="s">
        <v>1919</v>
      </c>
      <c r="AH217" t="s">
        <v>1922</v>
      </c>
      <c r="AI217" t="s">
        <v>1814</v>
      </c>
      <c r="AL217" t="s">
        <v>1919</v>
      </c>
      <c r="AM217" t="s">
        <v>1919</v>
      </c>
      <c r="AQ217" t="s">
        <v>1796</v>
      </c>
    </row>
    <row r="218" spans="2:44" ht="15" customHeight="1" x14ac:dyDescent="0.25">
      <c r="B218" s="3" t="s">
        <v>37</v>
      </c>
      <c r="D218" s="13"/>
      <c r="E218" s="14" t="s">
        <v>1923</v>
      </c>
      <c r="F218" s="15" t="s">
        <v>1924</v>
      </c>
      <c r="G218" s="15" t="s">
        <v>190</v>
      </c>
      <c r="H218" s="15" t="b">
        <v>1</v>
      </c>
      <c r="I218" s="15" t="s">
        <v>1617</v>
      </c>
      <c r="J218" s="16" t="s">
        <v>1618</v>
      </c>
      <c r="K218" s="15" t="s">
        <v>1617</v>
      </c>
      <c r="L218" s="15" t="s">
        <v>1925</v>
      </c>
      <c r="M218" s="15"/>
      <c r="N218" s="15">
        <f t="shared" si="3"/>
        <v>24</v>
      </c>
      <c r="O218" s="15">
        <v>1133</v>
      </c>
      <c r="P218" s="15" t="s">
        <v>1926</v>
      </c>
      <c r="Q218" s="17"/>
      <c r="S218">
        <v>-24.72729</v>
      </c>
      <c r="T218">
        <v>30.21576</v>
      </c>
      <c r="V218" t="s">
        <v>46</v>
      </c>
      <c r="W218">
        <v>7063753318</v>
      </c>
      <c r="AB218" t="s">
        <v>1915</v>
      </c>
      <c r="AG218" t="s">
        <v>1924</v>
      </c>
      <c r="AH218" t="s">
        <v>1927</v>
      </c>
      <c r="AI218" t="s">
        <v>1928</v>
      </c>
      <c r="AL218" t="s">
        <v>1924</v>
      </c>
      <c r="AM218" t="s">
        <v>1924</v>
      </c>
      <c r="AQ218" t="s">
        <v>1929</v>
      </c>
    </row>
    <row r="219" spans="2:44" ht="15" customHeight="1" x14ac:dyDescent="0.25">
      <c r="B219" s="3" t="s">
        <v>37</v>
      </c>
      <c r="D219" s="13"/>
      <c r="E219" s="14" t="s">
        <v>1930</v>
      </c>
      <c r="F219" s="15" t="s">
        <v>1931</v>
      </c>
      <c r="G219" s="15" t="s">
        <v>59</v>
      </c>
      <c r="H219" s="15" t="b">
        <v>0</v>
      </c>
      <c r="I219" s="15" t="s">
        <v>1932</v>
      </c>
      <c r="J219" s="16" t="s">
        <v>1933</v>
      </c>
      <c r="K219" s="15" t="s">
        <v>1932</v>
      </c>
      <c r="L219" s="15" t="s">
        <v>1934</v>
      </c>
      <c r="M219" s="15"/>
      <c r="N219" s="15">
        <f t="shared" si="3"/>
        <v>36</v>
      </c>
      <c r="O219" s="15" t="s">
        <v>801</v>
      </c>
      <c r="P219" s="15" t="s">
        <v>1935</v>
      </c>
      <c r="Q219" s="17"/>
      <c r="V219" t="s">
        <v>46</v>
      </c>
      <c r="W219">
        <v>3277241095</v>
      </c>
      <c r="Y219" t="s">
        <v>1815</v>
      </c>
      <c r="AB219" t="s">
        <v>66</v>
      </c>
      <c r="AG219" t="s">
        <v>1936</v>
      </c>
      <c r="AH219" t="s">
        <v>1937</v>
      </c>
      <c r="AI219" t="s">
        <v>1938</v>
      </c>
      <c r="AK219" t="s">
        <v>1815</v>
      </c>
      <c r="AL219" t="s">
        <v>1931</v>
      </c>
      <c r="AM219" t="s">
        <v>1931</v>
      </c>
      <c r="AQ219" t="s">
        <v>1939</v>
      </c>
    </row>
    <row r="220" spans="2:44" ht="15" customHeight="1" x14ac:dyDescent="0.25">
      <c r="B220" s="3" t="s">
        <v>178</v>
      </c>
      <c r="C220" t="s">
        <v>179</v>
      </c>
      <c r="D220" s="24"/>
      <c r="E220" s="14" t="s">
        <v>1940</v>
      </c>
      <c r="F220" s="15" t="s">
        <v>1941</v>
      </c>
      <c r="G220" s="15" t="s">
        <v>1942</v>
      </c>
      <c r="H220" s="15"/>
      <c r="I220" s="15" t="s">
        <v>383</v>
      </c>
      <c r="J220" s="16" t="s">
        <v>384</v>
      </c>
      <c r="K220" s="15" t="s">
        <v>383</v>
      </c>
      <c r="L220" s="26" t="s">
        <v>1943</v>
      </c>
      <c r="M220" s="15"/>
      <c r="N220" s="15">
        <f t="shared" si="3"/>
        <v>15</v>
      </c>
      <c r="O220" s="15">
        <v>28803</v>
      </c>
      <c r="P220" s="15" t="s">
        <v>386</v>
      </c>
      <c r="Q220" s="17" t="s">
        <v>387</v>
      </c>
      <c r="V220" t="s">
        <v>46</v>
      </c>
      <c r="W220">
        <v>1281992544</v>
      </c>
      <c r="X220" t="s">
        <v>1944</v>
      </c>
      <c r="AB220" t="s">
        <v>389</v>
      </c>
      <c r="AG220" t="s">
        <v>1941</v>
      </c>
      <c r="AH220" t="s">
        <v>1945</v>
      </c>
      <c r="AL220" t="s">
        <v>1941</v>
      </c>
      <c r="AM220" t="s">
        <v>1941</v>
      </c>
      <c r="AQ220">
        <v>4108473465</v>
      </c>
    </row>
    <row r="221" spans="2:44" ht="15" customHeight="1" x14ac:dyDescent="0.25">
      <c r="B221" s="3" t="s">
        <v>37</v>
      </c>
      <c r="D221" s="13"/>
      <c r="E221" s="14" t="s">
        <v>1946</v>
      </c>
      <c r="F221" s="15" t="s">
        <v>1947</v>
      </c>
      <c r="G221" s="15" t="s">
        <v>100</v>
      </c>
      <c r="H221" s="15" t="b">
        <v>0</v>
      </c>
      <c r="I221" s="15" t="s">
        <v>722</v>
      </c>
      <c r="J221" s="16" t="s">
        <v>723</v>
      </c>
      <c r="K221" s="15" t="s">
        <v>722</v>
      </c>
      <c r="L221" s="26" t="s">
        <v>63</v>
      </c>
      <c r="M221" s="15"/>
      <c r="N221" s="15">
        <f t="shared" si="3"/>
        <v>1</v>
      </c>
      <c r="O221" s="15" t="s">
        <v>1948</v>
      </c>
      <c r="P221" s="15" t="s">
        <v>1949</v>
      </c>
      <c r="Q221" s="17"/>
      <c r="V221" t="s">
        <v>46</v>
      </c>
      <c r="W221">
        <v>6522607129</v>
      </c>
      <c r="X221" t="s">
        <v>1950</v>
      </c>
      <c r="Y221" t="s">
        <v>1951</v>
      </c>
      <c r="AB221" t="s">
        <v>1952</v>
      </c>
      <c r="AG221" t="s">
        <v>1947</v>
      </c>
      <c r="AH221" t="s">
        <v>1953</v>
      </c>
      <c r="AL221" t="s">
        <v>1947</v>
      </c>
      <c r="AM221" t="s">
        <v>1947</v>
      </c>
      <c r="AQ221" t="s">
        <v>1954</v>
      </c>
    </row>
    <row r="222" spans="2:44" ht="15" customHeight="1" x14ac:dyDescent="0.25">
      <c r="B222" s="3" t="s">
        <v>155</v>
      </c>
      <c r="C222" t="s">
        <v>156</v>
      </c>
      <c r="D222" s="23"/>
      <c r="E222" s="14" t="s">
        <v>1955</v>
      </c>
      <c r="F222" s="15" t="s">
        <v>1956</v>
      </c>
      <c r="G222" s="15" t="s">
        <v>167</v>
      </c>
      <c r="H222" s="15" t="b">
        <v>0</v>
      </c>
      <c r="I222" s="15" t="s">
        <v>294</v>
      </c>
      <c r="J222" s="16" t="s">
        <v>295</v>
      </c>
      <c r="K222" s="15" t="s">
        <v>294</v>
      </c>
      <c r="L222" s="15"/>
      <c r="M222" s="15"/>
      <c r="N222" s="15">
        <f t="shared" si="3"/>
        <v>0</v>
      </c>
      <c r="O222" s="15" t="s">
        <v>63</v>
      </c>
      <c r="P222" s="15" t="s">
        <v>63</v>
      </c>
      <c r="Q222" s="17"/>
      <c r="V222" t="s">
        <v>46</v>
      </c>
      <c r="W222">
        <v>7424422221</v>
      </c>
      <c r="AB222" t="s">
        <v>1957</v>
      </c>
      <c r="AG222" t="s">
        <v>295</v>
      </c>
      <c r="AH222" t="s">
        <v>1958</v>
      </c>
      <c r="AL222" t="s">
        <v>1956</v>
      </c>
      <c r="AM222" t="s">
        <v>1956</v>
      </c>
      <c r="AQ222" t="s">
        <v>63</v>
      </c>
    </row>
    <row r="223" spans="2:44" ht="15" customHeight="1" x14ac:dyDescent="0.25">
      <c r="B223" s="3" t="s">
        <v>82</v>
      </c>
      <c r="C223" s="22" t="s">
        <v>1959</v>
      </c>
      <c r="D223" s="24" t="s">
        <v>84</v>
      </c>
      <c r="E223" s="14" t="s">
        <v>1960</v>
      </c>
      <c r="F223" s="15" t="s">
        <v>1961</v>
      </c>
      <c r="G223" s="15" t="s">
        <v>107</v>
      </c>
      <c r="H223" s="15" t="b">
        <v>0</v>
      </c>
      <c r="I223" s="15" t="s">
        <v>1962</v>
      </c>
      <c r="J223" s="16" t="s">
        <v>1963</v>
      </c>
      <c r="K223" s="15" t="s">
        <v>1962</v>
      </c>
      <c r="L223" s="15" t="s">
        <v>1964</v>
      </c>
      <c r="M223" s="15"/>
      <c r="N223" s="15">
        <f t="shared" si="3"/>
        <v>18</v>
      </c>
      <c r="O223" s="15" t="s">
        <v>1965</v>
      </c>
      <c r="P223" s="15" t="s">
        <v>1966</v>
      </c>
      <c r="Q223" s="17"/>
      <c r="V223" t="s">
        <v>46</v>
      </c>
      <c r="W223">
        <v>9912218032</v>
      </c>
      <c r="X223" t="s">
        <v>1967</v>
      </c>
      <c r="AB223" t="s">
        <v>1968</v>
      </c>
      <c r="AD223">
        <v>114712</v>
      </c>
      <c r="AG223" t="s">
        <v>1961</v>
      </c>
      <c r="AH223" t="s">
        <v>1969</v>
      </c>
      <c r="AL223" t="s">
        <v>1961</v>
      </c>
      <c r="AM223" t="s">
        <v>1961</v>
      </c>
      <c r="AQ223" t="s">
        <v>297</v>
      </c>
    </row>
    <row r="224" spans="2:44" ht="15" customHeight="1" x14ac:dyDescent="0.25">
      <c r="B224" s="3" t="s">
        <v>82</v>
      </c>
      <c r="C224" t="s">
        <v>1959</v>
      </c>
      <c r="D224" s="24" t="s">
        <v>84</v>
      </c>
      <c r="E224" s="14" t="s">
        <v>1970</v>
      </c>
      <c r="F224" s="21" t="s">
        <v>1971</v>
      </c>
      <c r="G224" s="15" t="s">
        <v>59</v>
      </c>
      <c r="H224" s="15" t="b">
        <v>1</v>
      </c>
      <c r="I224" s="15" t="s">
        <v>1962</v>
      </c>
      <c r="J224" s="16" t="s">
        <v>1963</v>
      </c>
      <c r="K224" s="15" t="s">
        <v>1962</v>
      </c>
      <c r="L224" s="15" t="s">
        <v>1972</v>
      </c>
      <c r="M224" s="15"/>
      <c r="N224" s="15">
        <f t="shared" si="3"/>
        <v>19</v>
      </c>
      <c r="O224" s="15">
        <v>5270</v>
      </c>
      <c r="P224" s="15" t="s">
        <v>1973</v>
      </c>
      <c r="Q224" s="17"/>
      <c r="S224">
        <v>45.8907650534643</v>
      </c>
      <c r="T224">
        <v>13.9085408401561</v>
      </c>
      <c r="V224" t="s">
        <v>46</v>
      </c>
      <c r="W224">
        <v>3934808541</v>
      </c>
      <c r="X224" t="s">
        <v>1974</v>
      </c>
      <c r="AB224" t="s">
        <v>909</v>
      </c>
      <c r="AD224">
        <v>932687</v>
      </c>
      <c r="AG224" t="s">
        <v>1971</v>
      </c>
      <c r="AH224" t="s">
        <v>1975</v>
      </c>
      <c r="AI224" t="s">
        <v>1976</v>
      </c>
      <c r="AK224" t="s">
        <v>1977</v>
      </c>
      <c r="AL224" t="s">
        <v>1971</v>
      </c>
      <c r="AM224" t="s">
        <v>1971</v>
      </c>
      <c r="AQ224" t="s">
        <v>1978</v>
      </c>
      <c r="AR224" t="s">
        <v>1979</v>
      </c>
    </row>
    <row r="225" spans="2:44" ht="15" customHeight="1" x14ac:dyDescent="0.25">
      <c r="B225" s="3" t="s">
        <v>343</v>
      </c>
      <c r="D225" s="19" t="s">
        <v>344</v>
      </c>
      <c r="E225" s="14" t="s">
        <v>1980</v>
      </c>
      <c r="F225" s="15" t="s">
        <v>1981</v>
      </c>
      <c r="G225" s="15" t="s">
        <v>40</v>
      </c>
      <c r="H225" s="15" t="b">
        <v>0</v>
      </c>
      <c r="I225" s="15" t="s">
        <v>1982</v>
      </c>
      <c r="J225" s="16" t="s">
        <v>1983</v>
      </c>
      <c r="K225" s="15" t="s">
        <v>1982</v>
      </c>
      <c r="L225" s="26" t="s">
        <v>1984</v>
      </c>
      <c r="M225" s="15"/>
      <c r="N225" s="15">
        <f t="shared" si="3"/>
        <v>2</v>
      </c>
      <c r="O225" s="15">
        <v>11111</v>
      </c>
      <c r="P225" s="15" t="s">
        <v>1981</v>
      </c>
      <c r="Q225" s="17"/>
      <c r="V225" t="s">
        <v>46</v>
      </c>
      <c r="W225">
        <v>9738199981</v>
      </c>
      <c r="AB225" t="s">
        <v>450</v>
      </c>
      <c r="AC225" t="s">
        <v>1985</v>
      </c>
      <c r="AD225">
        <v>7354</v>
      </c>
      <c r="AG225" t="s">
        <v>1981</v>
      </c>
      <c r="AH225" t="s">
        <v>1986</v>
      </c>
      <c r="AL225" t="s">
        <v>1981</v>
      </c>
      <c r="AM225" t="s">
        <v>1981</v>
      </c>
      <c r="AQ225" t="s">
        <v>63</v>
      </c>
      <c r="AR225" t="s">
        <v>1987</v>
      </c>
    </row>
    <row r="226" spans="2:44" ht="15" customHeight="1" x14ac:dyDescent="0.25">
      <c r="B226" s="3" t="s">
        <v>54</v>
      </c>
      <c r="C226" t="s">
        <v>1988</v>
      </c>
      <c r="D226" s="18" t="s">
        <v>56</v>
      </c>
      <c r="E226" s="14" t="s">
        <v>1989</v>
      </c>
      <c r="F226" s="15" t="s">
        <v>1990</v>
      </c>
      <c r="G226" s="15" t="s">
        <v>40</v>
      </c>
      <c r="H226" s="15" t="b">
        <v>1</v>
      </c>
      <c r="I226" s="15" t="s">
        <v>41</v>
      </c>
      <c r="J226" s="16" t="s">
        <v>42</v>
      </c>
      <c r="K226" s="15" t="s">
        <v>41</v>
      </c>
      <c r="L226" s="15" t="s">
        <v>1991</v>
      </c>
      <c r="M226" s="15"/>
      <c r="N226" s="15">
        <f t="shared" si="3"/>
        <v>22</v>
      </c>
      <c r="O226" s="15">
        <v>63100</v>
      </c>
      <c r="P226" s="15" t="s">
        <v>1992</v>
      </c>
      <c r="Q226" s="17"/>
      <c r="S226">
        <v>42.851616475230401</v>
      </c>
      <c r="T226">
        <v>13.5697801495535</v>
      </c>
      <c r="V226" t="s">
        <v>46</v>
      </c>
      <c r="W226">
        <v>1347474581</v>
      </c>
      <c r="X226" t="s">
        <v>1993</v>
      </c>
      <c r="AB226" t="s">
        <v>110</v>
      </c>
      <c r="AC226" t="s">
        <v>1994</v>
      </c>
      <c r="AD226">
        <v>501805</v>
      </c>
      <c r="AG226" t="s">
        <v>1995</v>
      </c>
      <c r="AH226" t="s">
        <v>1996</v>
      </c>
      <c r="AI226" t="s">
        <v>1997</v>
      </c>
      <c r="AK226" t="s">
        <v>1998</v>
      </c>
      <c r="AL226" t="s">
        <v>1990</v>
      </c>
      <c r="AM226" t="s">
        <v>1990</v>
      </c>
      <c r="AQ226" t="s">
        <v>1999</v>
      </c>
    </row>
    <row r="227" spans="2:44" ht="15" customHeight="1" x14ac:dyDescent="0.25">
      <c r="B227" s="3" t="s">
        <v>37</v>
      </c>
      <c r="D227" s="13"/>
      <c r="E227" s="14" t="s">
        <v>2000</v>
      </c>
      <c r="F227" s="15" t="s">
        <v>2001</v>
      </c>
      <c r="G227" s="15" t="s">
        <v>721</v>
      </c>
      <c r="H227" s="15" t="b">
        <v>1</v>
      </c>
      <c r="I227" s="15" t="s">
        <v>2002</v>
      </c>
      <c r="J227" s="16" t="s">
        <v>2003</v>
      </c>
      <c r="K227" s="15" t="s">
        <v>2002</v>
      </c>
      <c r="L227" s="15" t="s">
        <v>2004</v>
      </c>
      <c r="M227" s="15"/>
      <c r="N227" s="15">
        <f t="shared" si="3"/>
        <v>14</v>
      </c>
      <c r="O227" s="15">
        <v>9456</v>
      </c>
      <c r="P227" s="15" t="s">
        <v>2005</v>
      </c>
      <c r="Q227" s="17"/>
      <c r="S227">
        <v>50.433259999999997</v>
      </c>
      <c r="T227">
        <v>12.18169</v>
      </c>
      <c r="V227" t="s">
        <v>46</v>
      </c>
      <c r="W227">
        <v>6049458042</v>
      </c>
      <c r="AB227" t="s">
        <v>2006</v>
      </c>
      <c r="AG227" t="s">
        <v>2001</v>
      </c>
      <c r="AH227" t="s">
        <v>2007</v>
      </c>
      <c r="AL227" t="s">
        <v>2001</v>
      </c>
      <c r="AM227" t="s">
        <v>2001</v>
      </c>
      <c r="AQ227" t="s">
        <v>2008</v>
      </c>
    </row>
    <row r="228" spans="2:44" ht="15" customHeight="1" x14ac:dyDescent="0.25">
      <c r="B228" s="3" t="s">
        <v>37</v>
      </c>
      <c r="D228" s="13"/>
      <c r="E228" s="14" t="s">
        <v>2009</v>
      </c>
      <c r="F228" s="15" t="s">
        <v>2010</v>
      </c>
      <c r="G228" s="15" t="s">
        <v>107</v>
      </c>
      <c r="H228" s="15" t="b">
        <v>0</v>
      </c>
      <c r="I228" s="15" t="s">
        <v>2002</v>
      </c>
      <c r="J228" s="16" t="s">
        <v>2003</v>
      </c>
      <c r="K228" s="15" t="s">
        <v>2002</v>
      </c>
      <c r="L228" s="15" t="s">
        <v>2011</v>
      </c>
      <c r="M228" s="15"/>
      <c r="N228" s="15">
        <f t="shared" si="3"/>
        <v>19</v>
      </c>
      <c r="O228" s="15">
        <v>53842</v>
      </c>
      <c r="P228" s="15" t="s">
        <v>2012</v>
      </c>
      <c r="Q228" s="17"/>
      <c r="V228" t="s">
        <v>46</v>
      </c>
      <c r="W228">
        <v>6536753253</v>
      </c>
      <c r="AB228" t="s">
        <v>2006</v>
      </c>
      <c r="AG228" t="s">
        <v>2010</v>
      </c>
      <c r="AH228" t="s">
        <v>2013</v>
      </c>
      <c r="AK228" t="s">
        <v>2014</v>
      </c>
      <c r="AL228" t="s">
        <v>2010</v>
      </c>
      <c r="AM228" t="s">
        <v>2010</v>
      </c>
      <c r="AQ228" t="s">
        <v>2015</v>
      </c>
    </row>
    <row r="229" spans="2:44" ht="15" customHeight="1" x14ac:dyDescent="0.25">
      <c r="B229" s="3" t="s">
        <v>37</v>
      </c>
      <c r="D229" s="13"/>
      <c r="E229" s="14" t="s">
        <v>2016</v>
      </c>
      <c r="F229" s="15" t="s">
        <v>2017</v>
      </c>
      <c r="G229" s="15" t="s">
        <v>107</v>
      </c>
      <c r="H229" s="15" t="b">
        <v>0</v>
      </c>
      <c r="I229" s="15" t="s">
        <v>2002</v>
      </c>
      <c r="J229" s="16" t="s">
        <v>2003</v>
      </c>
      <c r="K229" s="15" t="s">
        <v>2002</v>
      </c>
      <c r="L229" s="15" t="s">
        <v>2018</v>
      </c>
      <c r="M229" s="15"/>
      <c r="N229" s="15">
        <f t="shared" si="3"/>
        <v>21</v>
      </c>
      <c r="O229" s="15">
        <v>24623</v>
      </c>
      <c r="P229" s="15" t="s">
        <v>2019</v>
      </c>
      <c r="Q229" s="17"/>
      <c r="V229" t="s">
        <v>46</v>
      </c>
      <c r="W229">
        <v>2298061994</v>
      </c>
      <c r="AB229" t="s">
        <v>2006</v>
      </c>
      <c r="AG229" t="s">
        <v>2017</v>
      </c>
      <c r="AH229" t="s">
        <v>2020</v>
      </c>
      <c r="AL229" t="s">
        <v>2017</v>
      </c>
      <c r="AM229" t="s">
        <v>2017</v>
      </c>
      <c r="AQ229" t="s">
        <v>2021</v>
      </c>
    </row>
    <row r="230" spans="2:44" ht="15" customHeight="1" x14ac:dyDescent="0.25">
      <c r="B230" s="3" t="s">
        <v>37</v>
      </c>
      <c r="D230" s="13"/>
      <c r="E230" s="14" t="s">
        <v>2022</v>
      </c>
      <c r="F230" s="15" t="s">
        <v>2023</v>
      </c>
      <c r="G230" s="15" t="s">
        <v>107</v>
      </c>
      <c r="H230" s="15" t="b">
        <v>0</v>
      </c>
      <c r="I230" s="15" t="s">
        <v>2002</v>
      </c>
      <c r="J230" s="16" t="s">
        <v>2003</v>
      </c>
      <c r="K230" s="15" t="s">
        <v>2002</v>
      </c>
      <c r="L230" s="15" t="s">
        <v>2024</v>
      </c>
      <c r="M230" s="15"/>
      <c r="N230" s="15">
        <f t="shared" si="3"/>
        <v>13</v>
      </c>
      <c r="O230" s="15">
        <v>45731</v>
      </c>
      <c r="P230" s="15" t="s">
        <v>2025</v>
      </c>
      <c r="Q230" s="17"/>
      <c r="V230" t="s">
        <v>46</v>
      </c>
      <c r="W230">
        <v>3659305034</v>
      </c>
      <c r="AB230" t="s">
        <v>2006</v>
      </c>
      <c r="AG230" t="s">
        <v>2023</v>
      </c>
      <c r="AH230" t="s">
        <v>2026</v>
      </c>
      <c r="AK230" t="s">
        <v>2027</v>
      </c>
      <c r="AL230" t="s">
        <v>2023</v>
      </c>
      <c r="AM230" t="s">
        <v>2023</v>
      </c>
      <c r="AQ230" t="s">
        <v>2028</v>
      </c>
    </row>
    <row r="231" spans="2:44" ht="15" customHeight="1" x14ac:dyDescent="0.25">
      <c r="B231" s="3" t="s">
        <v>37</v>
      </c>
      <c r="D231" s="13"/>
      <c r="E231" s="14" t="s">
        <v>2029</v>
      </c>
      <c r="F231" s="15" t="s">
        <v>2030</v>
      </c>
      <c r="G231" s="15" t="s">
        <v>100</v>
      </c>
      <c r="H231" s="15" t="b">
        <v>0</v>
      </c>
      <c r="I231" s="15" t="s">
        <v>2002</v>
      </c>
      <c r="J231" s="16" t="s">
        <v>2003</v>
      </c>
      <c r="K231" s="15" t="s">
        <v>2002</v>
      </c>
      <c r="L231" s="15" t="s">
        <v>2031</v>
      </c>
      <c r="M231" s="15"/>
      <c r="N231" s="15">
        <f t="shared" si="3"/>
        <v>38</v>
      </c>
      <c r="O231" s="15">
        <v>4916</v>
      </c>
      <c r="P231" s="15" t="s">
        <v>2032</v>
      </c>
      <c r="Q231" s="17"/>
      <c r="V231" t="s">
        <v>46</v>
      </c>
      <c r="W231">
        <v>4064366640</v>
      </c>
      <c r="AB231" t="s">
        <v>2006</v>
      </c>
      <c r="AG231" t="s">
        <v>2030</v>
      </c>
      <c r="AH231" t="s">
        <v>2033</v>
      </c>
      <c r="AI231" t="s">
        <v>2034</v>
      </c>
      <c r="AK231" t="s">
        <v>2035</v>
      </c>
      <c r="AL231" t="s">
        <v>2030</v>
      </c>
      <c r="AM231" t="s">
        <v>2030</v>
      </c>
      <c r="AQ231" t="s">
        <v>2036</v>
      </c>
    </row>
    <row r="232" spans="2:44" ht="15" customHeight="1" x14ac:dyDescent="0.25">
      <c r="B232" s="3" t="s">
        <v>37</v>
      </c>
      <c r="D232" s="13"/>
      <c r="E232" s="14" t="s">
        <v>2037</v>
      </c>
      <c r="F232" s="15" t="s">
        <v>2038</v>
      </c>
      <c r="G232" s="15" t="s">
        <v>107</v>
      </c>
      <c r="H232" s="15" t="b">
        <v>0</v>
      </c>
      <c r="I232" s="15" t="s">
        <v>2002</v>
      </c>
      <c r="J232" s="16" t="s">
        <v>2003</v>
      </c>
      <c r="K232" s="15" t="s">
        <v>2002</v>
      </c>
      <c r="L232" s="15" t="s">
        <v>2039</v>
      </c>
      <c r="M232" s="15"/>
      <c r="N232" s="15">
        <f t="shared" si="3"/>
        <v>18</v>
      </c>
      <c r="O232" s="15">
        <v>6295</v>
      </c>
      <c r="P232" s="15" t="s">
        <v>2040</v>
      </c>
      <c r="Q232" s="17"/>
      <c r="V232" t="s">
        <v>46</v>
      </c>
      <c r="W232">
        <v>1106417022</v>
      </c>
      <c r="AB232" t="s">
        <v>2006</v>
      </c>
      <c r="AG232" t="s">
        <v>2038</v>
      </c>
      <c r="AH232" t="s">
        <v>2041</v>
      </c>
      <c r="AL232" t="s">
        <v>2038</v>
      </c>
      <c r="AM232" t="s">
        <v>2038</v>
      </c>
      <c r="AQ232" t="s">
        <v>2042</v>
      </c>
    </row>
    <row r="233" spans="2:44" ht="15" customHeight="1" x14ac:dyDescent="0.25">
      <c r="B233" s="3" t="s">
        <v>37</v>
      </c>
      <c r="D233" s="13"/>
      <c r="E233" s="14" t="s">
        <v>2043</v>
      </c>
      <c r="F233" s="15" t="s">
        <v>2044</v>
      </c>
      <c r="G233" s="15" t="s">
        <v>59</v>
      </c>
      <c r="H233" s="15" t="b">
        <v>1</v>
      </c>
      <c r="I233" s="15" t="s">
        <v>2045</v>
      </c>
      <c r="J233" s="16" t="s">
        <v>2046</v>
      </c>
      <c r="K233" s="15" t="s">
        <v>2045</v>
      </c>
      <c r="L233" s="15" t="s">
        <v>2047</v>
      </c>
      <c r="M233" s="15"/>
      <c r="N233" s="15">
        <f t="shared" si="3"/>
        <v>12</v>
      </c>
      <c r="O233" s="15" t="s">
        <v>2048</v>
      </c>
      <c r="P233" s="15" t="s">
        <v>2049</v>
      </c>
      <c r="Q233" s="17"/>
      <c r="S233">
        <v>52.52966</v>
      </c>
      <c r="T233">
        <v>-3.1161500000000002</v>
      </c>
      <c r="V233" t="s">
        <v>46</v>
      </c>
      <c r="W233">
        <v>7977893547</v>
      </c>
      <c r="X233" t="s">
        <v>2050</v>
      </c>
      <c r="AB233" t="s">
        <v>2051</v>
      </c>
      <c r="AG233" t="s">
        <v>2044</v>
      </c>
      <c r="AH233" t="s">
        <v>2052</v>
      </c>
      <c r="AI233" t="s">
        <v>2053</v>
      </c>
      <c r="AL233" t="s">
        <v>2044</v>
      </c>
      <c r="AM233" t="s">
        <v>2044</v>
      </c>
      <c r="AQ233" t="s">
        <v>2054</v>
      </c>
    </row>
    <row r="234" spans="2:44" ht="15" customHeight="1" x14ac:dyDescent="0.25">
      <c r="B234" s="3" t="s">
        <v>37</v>
      </c>
      <c r="D234" s="13"/>
      <c r="E234" s="14" t="s">
        <v>2055</v>
      </c>
      <c r="F234" s="15" t="s">
        <v>2056</v>
      </c>
      <c r="G234" s="15" t="s">
        <v>100</v>
      </c>
      <c r="H234" s="15" t="b">
        <v>1</v>
      </c>
      <c r="I234" s="15" t="s">
        <v>2057</v>
      </c>
      <c r="J234" s="16" t="s">
        <v>2058</v>
      </c>
      <c r="K234" s="15" t="s">
        <v>2057</v>
      </c>
      <c r="L234" s="15" t="s">
        <v>2059</v>
      </c>
      <c r="M234" s="15"/>
      <c r="N234" s="15">
        <f t="shared" si="3"/>
        <v>20</v>
      </c>
      <c r="O234" s="15">
        <v>810008</v>
      </c>
      <c r="P234" s="15" t="s">
        <v>2060</v>
      </c>
      <c r="Q234" s="17"/>
      <c r="S234">
        <v>36.620236819941802</v>
      </c>
      <c r="T234">
        <v>101.762735727021</v>
      </c>
      <c r="V234" t="s">
        <v>46</v>
      </c>
      <c r="W234">
        <v>1188234514</v>
      </c>
      <c r="X234" t="s">
        <v>2061</v>
      </c>
      <c r="Y234" t="s">
        <v>2062</v>
      </c>
      <c r="AB234" t="s">
        <v>48</v>
      </c>
      <c r="AG234" t="s">
        <v>2056</v>
      </c>
      <c r="AH234" t="s">
        <v>2063</v>
      </c>
      <c r="AI234" t="s">
        <v>2064</v>
      </c>
      <c r="AK234" t="s">
        <v>2065</v>
      </c>
      <c r="AL234" t="s">
        <v>2056</v>
      </c>
      <c r="AM234" t="s">
        <v>2056</v>
      </c>
      <c r="AQ234" t="s">
        <v>2064</v>
      </c>
      <c r="AR234" t="s">
        <v>2066</v>
      </c>
    </row>
    <row r="235" spans="2:44" ht="15" customHeight="1" x14ac:dyDescent="0.25">
      <c r="B235" s="3" t="s">
        <v>37</v>
      </c>
      <c r="D235" s="13"/>
      <c r="E235" s="14" t="s">
        <v>2067</v>
      </c>
      <c r="F235" s="15" t="s">
        <v>2068</v>
      </c>
      <c r="G235" s="15" t="s">
        <v>190</v>
      </c>
      <c r="H235" s="15" t="b">
        <v>1</v>
      </c>
      <c r="I235" s="15" t="s">
        <v>2057</v>
      </c>
      <c r="J235" s="16" t="s">
        <v>2058</v>
      </c>
      <c r="K235" s="15" t="s">
        <v>2057</v>
      </c>
      <c r="L235" s="15" t="s">
        <v>2069</v>
      </c>
      <c r="M235" s="15"/>
      <c r="N235" s="21">
        <f t="shared" si="3"/>
        <v>48</v>
      </c>
      <c r="O235" s="15">
        <v>730050</v>
      </c>
      <c r="P235" s="15" t="s">
        <v>2070</v>
      </c>
      <c r="Q235" s="17"/>
      <c r="S235">
        <v>36.112996236325401</v>
      </c>
      <c r="T235">
        <v>103.599250651432</v>
      </c>
      <c r="V235" t="s">
        <v>46</v>
      </c>
      <c r="W235">
        <v>7139839734</v>
      </c>
      <c r="AB235" t="s">
        <v>389</v>
      </c>
      <c r="AG235" t="s">
        <v>2068</v>
      </c>
      <c r="AH235" t="s">
        <v>2071</v>
      </c>
      <c r="AI235" t="s">
        <v>2072</v>
      </c>
      <c r="AL235" t="s">
        <v>2068</v>
      </c>
      <c r="AM235" t="s">
        <v>2068</v>
      </c>
      <c r="AQ235" t="s">
        <v>2073</v>
      </c>
      <c r="AR235" t="s">
        <v>2066</v>
      </c>
    </row>
    <row r="236" spans="2:44" ht="15" customHeight="1" x14ac:dyDescent="0.25">
      <c r="B236" s="3" t="s">
        <v>37</v>
      </c>
      <c r="D236" s="13"/>
      <c r="E236" s="14" t="s">
        <v>2074</v>
      </c>
      <c r="F236" s="15" t="s">
        <v>2075</v>
      </c>
      <c r="G236" s="15" t="s">
        <v>190</v>
      </c>
      <c r="H236" s="15" t="b">
        <v>1</v>
      </c>
      <c r="I236" s="15" t="s">
        <v>2057</v>
      </c>
      <c r="J236" s="16" t="s">
        <v>2058</v>
      </c>
      <c r="K236" s="15" t="s">
        <v>2057</v>
      </c>
      <c r="L236" s="15" t="s">
        <v>2076</v>
      </c>
      <c r="M236" s="15"/>
      <c r="N236" s="21">
        <f t="shared" si="3"/>
        <v>56</v>
      </c>
      <c r="O236" s="15">
        <v>810008</v>
      </c>
      <c r="P236" s="15" t="s">
        <v>2077</v>
      </c>
      <c r="Q236" s="17"/>
      <c r="S236">
        <v>36.620236819941802</v>
      </c>
      <c r="T236">
        <v>101.762735727021</v>
      </c>
      <c r="V236" t="s">
        <v>46</v>
      </c>
      <c r="W236">
        <v>3709855358</v>
      </c>
      <c r="AB236" t="s">
        <v>389</v>
      </c>
      <c r="AG236" t="s">
        <v>2075</v>
      </c>
      <c r="AH236" t="s">
        <v>2078</v>
      </c>
      <c r="AI236" t="s">
        <v>2064</v>
      </c>
      <c r="AL236" t="s">
        <v>2075</v>
      </c>
      <c r="AM236" t="s">
        <v>2075</v>
      </c>
      <c r="AQ236" t="s">
        <v>2064</v>
      </c>
      <c r="AR236" t="s">
        <v>2066</v>
      </c>
    </row>
    <row r="237" spans="2:44" ht="15" customHeight="1" x14ac:dyDescent="0.25">
      <c r="B237" s="3" t="s">
        <v>37</v>
      </c>
      <c r="D237" s="13"/>
      <c r="E237" s="14" t="s">
        <v>2079</v>
      </c>
      <c r="F237" s="15" t="s">
        <v>2080</v>
      </c>
      <c r="G237" s="15" t="s">
        <v>190</v>
      </c>
      <c r="H237" s="15" t="b">
        <v>1</v>
      </c>
      <c r="I237" s="15" t="s">
        <v>2057</v>
      </c>
      <c r="J237" s="16" t="s">
        <v>2058</v>
      </c>
      <c r="K237" s="15" t="s">
        <v>2057</v>
      </c>
      <c r="L237" s="15" t="s">
        <v>2081</v>
      </c>
      <c r="M237" s="15"/>
      <c r="N237" s="21">
        <f t="shared" si="3"/>
        <v>44</v>
      </c>
      <c r="O237" s="15">
        <v>750001</v>
      </c>
      <c r="P237" s="15" t="s">
        <v>2082</v>
      </c>
      <c r="Q237" s="17"/>
      <c r="S237">
        <v>38.463622914658202</v>
      </c>
      <c r="T237">
        <v>106.274280579489</v>
      </c>
      <c r="V237" t="s">
        <v>46</v>
      </c>
      <c r="W237">
        <v>6040273906</v>
      </c>
      <c r="AB237" t="s">
        <v>389</v>
      </c>
      <c r="AG237" t="s">
        <v>2080</v>
      </c>
      <c r="AH237" t="s">
        <v>2083</v>
      </c>
      <c r="AL237" t="s">
        <v>2080</v>
      </c>
      <c r="AM237" t="s">
        <v>2080</v>
      </c>
      <c r="AQ237" t="s">
        <v>2084</v>
      </c>
      <c r="AR237" t="s">
        <v>2066</v>
      </c>
    </row>
    <row r="238" spans="2:44" ht="15" customHeight="1" x14ac:dyDescent="0.25">
      <c r="B238" s="3" t="s">
        <v>54</v>
      </c>
      <c r="C238" t="s">
        <v>2085</v>
      </c>
      <c r="D238" s="29"/>
      <c r="E238" s="14" t="s">
        <v>2086</v>
      </c>
      <c r="F238" s="15" t="s">
        <v>2087</v>
      </c>
      <c r="G238" s="15" t="s">
        <v>100</v>
      </c>
      <c r="H238" s="15" t="b">
        <v>1</v>
      </c>
      <c r="I238" s="15" t="s">
        <v>2057</v>
      </c>
      <c r="J238" s="16" t="s">
        <v>2058</v>
      </c>
      <c r="K238" s="15" t="s">
        <v>2057</v>
      </c>
      <c r="L238" s="26" t="s">
        <v>2088</v>
      </c>
      <c r="M238" s="15"/>
      <c r="N238" s="15">
        <f t="shared" si="3"/>
        <v>29</v>
      </c>
      <c r="O238" s="15">
        <v>100068</v>
      </c>
      <c r="P238" s="15" t="s">
        <v>2089</v>
      </c>
      <c r="Q238" s="17"/>
      <c r="S238">
        <v>39.9575999999999</v>
      </c>
      <c r="T238">
        <v>116.336</v>
      </c>
      <c r="V238" t="s">
        <v>46</v>
      </c>
      <c r="W238">
        <v>6816190131</v>
      </c>
      <c r="X238" t="s">
        <v>2090</v>
      </c>
      <c r="Y238" t="s">
        <v>2091</v>
      </c>
      <c r="AB238" t="s">
        <v>78</v>
      </c>
      <c r="AG238" t="s">
        <v>2087</v>
      </c>
      <c r="AH238" t="s">
        <v>2092</v>
      </c>
      <c r="AI238">
        <f>86-10-67574890</f>
        <v>-67574814</v>
      </c>
      <c r="AK238" t="s">
        <v>2093</v>
      </c>
      <c r="AL238" t="s">
        <v>2087</v>
      </c>
      <c r="AM238" t="s">
        <v>2087</v>
      </c>
      <c r="AQ238" t="s">
        <v>2094</v>
      </c>
      <c r="AR238" t="s">
        <v>2095</v>
      </c>
    </row>
    <row r="239" spans="2:44" ht="15" customHeight="1" x14ac:dyDescent="0.25">
      <c r="B239" s="3" t="s">
        <v>82</v>
      </c>
      <c r="C239" t="s">
        <v>2096</v>
      </c>
      <c r="D239" s="19" t="s">
        <v>84</v>
      </c>
      <c r="E239" s="14" t="s">
        <v>2097</v>
      </c>
      <c r="F239" s="15" t="s">
        <v>2096</v>
      </c>
      <c r="G239" s="15" t="s">
        <v>190</v>
      </c>
      <c r="H239" s="15" t="b">
        <v>0</v>
      </c>
      <c r="I239" s="15" t="s">
        <v>2057</v>
      </c>
      <c r="J239" s="16" t="s">
        <v>2058</v>
      </c>
      <c r="K239" s="15" t="s">
        <v>2057</v>
      </c>
      <c r="L239" s="26" t="s">
        <v>2088</v>
      </c>
      <c r="M239" s="15"/>
      <c r="N239" s="15">
        <f t="shared" si="3"/>
        <v>29</v>
      </c>
      <c r="O239" s="15">
        <v>100068</v>
      </c>
      <c r="P239" s="15" t="s">
        <v>2089</v>
      </c>
      <c r="Q239" s="17"/>
      <c r="V239" t="s">
        <v>46</v>
      </c>
      <c r="W239">
        <v>7914603023</v>
      </c>
      <c r="AB239" t="s">
        <v>78</v>
      </c>
      <c r="AD239">
        <v>173368</v>
      </c>
      <c r="AG239" t="s">
        <v>2096</v>
      </c>
      <c r="AH239" t="s">
        <v>2098</v>
      </c>
      <c r="AL239" t="s">
        <v>2096</v>
      </c>
      <c r="AM239" t="s">
        <v>2096</v>
      </c>
      <c r="AQ239" t="s">
        <v>2094</v>
      </c>
    </row>
    <row r="240" spans="2:44" ht="15" customHeight="1" x14ac:dyDescent="0.25">
      <c r="B240" s="3" t="s">
        <v>82</v>
      </c>
      <c r="C240" t="s">
        <v>2099</v>
      </c>
      <c r="D240" s="19" t="s">
        <v>84</v>
      </c>
      <c r="E240" s="14" t="s">
        <v>2100</v>
      </c>
      <c r="F240" s="15" t="s">
        <v>2099</v>
      </c>
      <c r="G240" s="15" t="s">
        <v>190</v>
      </c>
      <c r="H240" s="15" t="b">
        <v>0</v>
      </c>
      <c r="I240" s="15" t="s">
        <v>2057</v>
      </c>
      <c r="J240" s="16" t="s">
        <v>2058</v>
      </c>
      <c r="K240" s="15" t="s">
        <v>2057</v>
      </c>
      <c r="L240" s="26" t="s">
        <v>2088</v>
      </c>
      <c r="M240" s="15"/>
      <c r="N240" s="15">
        <f t="shared" si="3"/>
        <v>29</v>
      </c>
      <c r="O240" s="15">
        <v>100068</v>
      </c>
      <c r="P240" s="15" t="s">
        <v>2089</v>
      </c>
      <c r="Q240" s="17"/>
      <c r="V240" t="s">
        <v>46</v>
      </c>
      <c r="W240">
        <v>1781944337</v>
      </c>
      <c r="AB240" t="s">
        <v>78</v>
      </c>
      <c r="AG240" t="s">
        <v>2099</v>
      </c>
      <c r="AH240" t="s">
        <v>2101</v>
      </c>
      <c r="AL240" t="s">
        <v>2099</v>
      </c>
      <c r="AM240" t="s">
        <v>2099</v>
      </c>
      <c r="AQ240" t="s">
        <v>2094</v>
      </c>
    </row>
    <row r="241" spans="2:44" ht="15" customHeight="1" x14ac:dyDescent="0.25">
      <c r="B241" s="3" t="s">
        <v>54</v>
      </c>
      <c r="C241" t="s">
        <v>2102</v>
      </c>
      <c r="D241" s="18" t="s">
        <v>56</v>
      </c>
      <c r="E241" s="14" t="s">
        <v>2103</v>
      </c>
      <c r="F241" s="15" t="s">
        <v>2104</v>
      </c>
      <c r="G241" s="15" t="s">
        <v>190</v>
      </c>
      <c r="H241" s="15" t="b">
        <v>0</v>
      </c>
      <c r="I241" s="15" t="s">
        <v>2057</v>
      </c>
      <c r="J241" s="16" t="s">
        <v>2058</v>
      </c>
      <c r="K241" s="15" t="s">
        <v>2057</v>
      </c>
      <c r="L241" s="15" t="s">
        <v>2105</v>
      </c>
      <c r="M241" s="15"/>
      <c r="N241" s="21">
        <f t="shared" si="3"/>
        <v>88</v>
      </c>
      <c r="O241" s="15">
        <v>100176</v>
      </c>
      <c r="P241" s="15" t="s">
        <v>2089</v>
      </c>
      <c r="Q241" s="17"/>
      <c r="V241" t="s">
        <v>46</v>
      </c>
      <c r="W241">
        <v>9468580635</v>
      </c>
      <c r="AB241" t="s">
        <v>2106</v>
      </c>
      <c r="AG241" t="s">
        <v>2104</v>
      </c>
      <c r="AH241" t="s">
        <v>2107</v>
      </c>
      <c r="AL241" t="s">
        <v>2104</v>
      </c>
      <c r="AM241" t="s">
        <v>2104</v>
      </c>
      <c r="AQ241" t="s">
        <v>2108</v>
      </c>
    </row>
    <row r="242" spans="2:44" ht="15" customHeight="1" x14ac:dyDescent="0.25">
      <c r="B242" s="3" t="s">
        <v>54</v>
      </c>
      <c r="C242" t="s">
        <v>2109</v>
      </c>
      <c r="D242" s="18" t="s">
        <v>56</v>
      </c>
      <c r="E242" s="14" t="s">
        <v>2110</v>
      </c>
      <c r="F242" s="15" t="s">
        <v>2111</v>
      </c>
      <c r="G242" s="15" t="s">
        <v>100</v>
      </c>
      <c r="H242" s="15" t="b">
        <v>0</v>
      </c>
      <c r="I242" s="15" t="s">
        <v>2057</v>
      </c>
      <c r="J242" s="16" t="s">
        <v>2058</v>
      </c>
      <c r="K242" s="15" t="s">
        <v>2057</v>
      </c>
      <c r="L242" s="15" t="s">
        <v>2112</v>
      </c>
      <c r="M242" s="15"/>
      <c r="N242" s="15">
        <f t="shared" si="3"/>
        <v>37</v>
      </c>
      <c r="O242" s="15">
        <v>100067</v>
      </c>
      <c r="P242" s="15" t="s">
        <v>2089</v>
      </c>
      <c r="Q242" s="17"/>
      <c r="V242" t="s">
        <v>46</v>
      </c>
      <c r="W242">
        <v>8651811442</v>
      </c>
      <c r="AB242" t="s">
        <v>2113</v>
      </c>
      <c r="AD242">
        <v>785150</v>
      </c>
      <c r="AG242" t="s">
        <v>2111</v>
      </c>
      <c r="AH242" t="s">
        <v>2114</v>
      </c>
      <c r="AI242" t="s">
        <v>2115</v>
      </c>
      <c r="AL242" t="s">
        <v>2111</v>
      </c>
      <c r="AM242" t="s">
        <v>2111</v>
      </c>
      <c r="AQ242" t="s">
        <v>2116</v>
      </c>
    </row>
    <row r="243" spans="2:44" ht="15" customHeight="1" x14ac:dyDescent="0.25">
      <c r="B243" s="3" t="s">
        <v>155</v>
      </c>
      <c r="C243" t="s">
        <v>156</v>
      </c>
      <c r="D243" s="23"/>
      <c r="E243" s="14" t="s">
        <v>2117</v>
      </c>
      <c r="F243" s="15" t="s">
        <v>2118</v>
      </c>
      <c r="G243" s="15" t="s">
        <v>167</v>
      </c>
      <c r="H243" s="15" t="b">
        <v>0</v>
      </c>
      <c r="I243" s="15" t="s">
        <v>2119</v>
      </c>
      <c r="J243" s="16" t="s">
        <v>2120</v>
      </c>
      <c r="K243" s="15" t="s">
        <v>2119</v>
      </c>
      <c r="L243" s="15" t="s">
        <v>2120</v>
      </c>
      <c r="M243" s="15"/>
      <c r="N243" s="15">
        <f t="shared" si="3"/>
        <v>7</v>
      </c>
      <c r="O243" s="15">
        <v>0</v>
      </c>
      <c r="P243" s="15" t="s">
        <v>2120</v>
      </c>
      <c r="Q243" s="17"/>
      <c r="V243" t="s">
        <v>46</v>
      </c>
      <c r="W243">
        <v>6824281262</v>
      </c>
      <c r="AB243" t="s">
        <v>66</v>
      </c>
      <c r="AG243" t="s">
        <v>2118</v>
      </c>
      <c r="AH243" t="s">
        <v>2121</v>
      </c>
      <c r="AL243" t="s">
        <v>2118</v>
      </c>
      <c r="AM243" t="s">
        <v>2118</v>
      </c>
      <c r="AQ243">
        <v>0</v>
      </c>
    </row>
    <row r="244" spans="2:44" ht="15" customHeight="1" x14ac:dyDescent="0.25">
      <c r="B244" s="3" t="s">
        <v>710</v>
      </c>
      <c r="C244" t="s">
        <v>164</v>
      </c>
      <c r="D244" s="23"/>
      <c r="E244" s="14" t="s">
        <v>2122</v>
      </c>
      <c r="F244" s="15" t="s">
        <v>2123</v>
      </c>
      <c r="G244" s="15" t="s">
        <v>100</v>
      </c>
      <c r="H244" s="15"/>
      <c r="I244" s="15" t="s">
        <v>2124</v>
      </c>
      <c r="J244" s="16" t="s">
        <v>2125</v>
      </c>
      <c r="K244" s="15" t="s">
        <v>2124</v>
      </c>
      <c r="L244" s="15" t="s">
        <v>2126</v>
      </c>
      <c r="M244" s="15"/>
      <c r="N244" s="15">
        <f t="shared" si="3"/>
        <v>26</v>
      </c>
      <c r="O244" s="15">
        <v>1300</v>
      </c>
      <c r="P244" s="15" t="s">
        <v>2127</v>
      </c>
      <c r="Q244" s="17"/>
      <c r="V244" t="s">
        <v>46</v>
      </c>
      <c r="W244">
        <v>7945605840</v>
      </c>
      <c r="X244" t="s">
        <v>2128</v>
      </c>
      <c r="AB244" t="s">
        <v>78</v>
      </c>
      <c r="AG244" t="s">
        <v>2123</v>
      </c>
      <c r="AH244" t="s">
        <v>2129</v>
      </c>
      <c r="AL244" t="s">
        <v>2123</v>
      </c>
      <c r="AM244" t="s">
        <v>2123</v>
      </c>
      <c r="AQ244" t="s">
        <v>2130</v>
      </c>
      <c r="AR244" t="s">
        <v>2131</v>
      </c>
    </row>
    <row r="245" spans="2:44" ht="15" customHeight="1" x14ac:dyDescent="0.25">
      <c r="B245" s="3" t="s">
        <v>155</v>
      </c>
      <c r="C245" t="s">
        <v>156</v>
      </c>
      <c r="D245" s="23"/>
      <c r="E245" s="14" t="s">
        <v>2132</v>
      </c>
      <c r="F245" s="15" t="s">
        <v>2133</v>
      </c>
      <c r="G245" s="15" t="s">
        <v>190</v>
      </c>
      <c r="H245" s="15" t="b">
        <v>0</v>
      </c>
      <c r="I245" s="15" t="s">
        <v>2134</v>
      </c>
      <c r="J245" s="16" t="s">
        <v>2135</v>
      </c>
      <c r="K245" s="15" t="s">
        <v>2134</v>
      </c>
      <c r="L245" s="15" t="s">
        <v>2135</v>
      </c>
      <c r="M245" s="15"/>
      <c r="N245" s="15">
        <f t="shared" si="3"/>
        <v>5</v>
      </c>
      <c r="O245" s="15">
        <v>0</v>
      </c>
      <c r="P245" s="15" t="s">
        <v>2135</v>
      </c>
      <c r="Q245" s="17"/>
      <c r="V245" t="s">
        <v>46</v>
      </c>
      <c r="W245">
        <v>9152292747</v>
      </c>
      <c r="AG245" t="s">
        <v>2133</v>
      </c>
      <c r="AH245" t="s">
        <v>2136</v>
      </c>
      <c r="AL245" t="s">
        <v>2133</v>
      </c>
      <c r="AM245" t="s">
        <v>2133</v>
      </c>
      <c r="AQ245">
        <v>0</v>
      </c>
    </row>
    <row r="246" spans="2:44" ht="15" customHeight="1" x14ac:dyDescent="0.25">
      <c r="B246" s="35" t="s">
        <v>364</v>
      </c>
      <c r="D246" s="13"/>
      <c r="E246" s="14" t="s">
        <v>2137</v>
      </c>
      <c r="F246" s="15" t="s">
        <v>2138</v>
      </c>
      <c r="G246" s="15" t="s">
        <v>100</v>
      </c>
      <c r="H246" s="15" t="b">
        <v>0</v>
      </c>
      <c r="I246" s="15" t="s">
        <v>690</v>
      </c>
      <c r="J246" s="16" t="s">
        <v>691</v>
      </c>
      <c r="K246" s="15" t="s">
        <v>690</v>
      </c>
      <c r="L246" s="26" t="s">
        <v>2139</v>
      </c>
      <c r="M246" s="15"/>
      <c r="N246" s="21">
        <f t="shared" si="3"/>
        <v>50</v>
      </c>
      <c r="O246" s="15" t="s">
        <v>2140</v>
      </c>
      <c r="P246" s="15" t="s">
        <v>2141</v>
      </c>
      <c r="Q246" s="17"/>
      <c r="V246" t="s">
        <v>46</v>
      </c>
      <c r="W246">
        <v>8894474930</v>
      </c>
      <c r="AB246" t="s">
        <v>695</v>
      </c>
      <c r="AG246" t="s">
        <v>2138</v>
      </c>
      <c r="AH246" t="s">
        <v>2142</v>
      </c>
      <c r="AL246" t="s">
        <v>2138</v>
      </c>
      <c r="AM246" t="s">
        <v>2138</v>
      </c>
      <c r="AQ246">
        <v>82226114425</v>
      </c>
    </row>
    <row r="247" spans="2:44" ht="15" customHeight="1" x14ac:dyDescent="0.25">
      <c r="B247" s="3" t="s">
        <v>178</v>
      </c>
      <c r="C247" t="s">
        <v>179</v>
      </c>
      <c r="D247" s="24"/>
      <c r="E247" s="14" t="s">
        <v>2143</v>
      </c>
      <c r="F247" s="15" t="s">
        <v>2144</v>
      </c>
      <c r="G247" s="15" t="s">
        <v>721</v>
      </c>
      <c r="H247" s="15" t="b">
        <v>0</v>
      </c>
      <c r="I247" s="15" t="s">
        <v>2002</v>
      </c>
      <c r="J247" s="16" t="s">
        <v>2003</v>
      </c>
      <c r="K247" s="15" t="s">
        <v>2002</v>
      </c>
      <c r="L247" s="15" t="s">
        <v>2145</v>
      </c>
      <c r="M247" s="15"/>
      <c r="N247" s="15">
        <f t="shared" si="3"/>
        <v>18</v>
      </c>
      <c r="O247" s="15">
        <v>52068</v>
      </c>
      <c r="P247" s="15" t="s">
        <v>2146</v>
      </c>
      <c r="Q247" s="17"/>
      <c r="V247" t="s">
        <v>46</v>
      </c>
      <c r="W247">
        <v>2005557254</v>
      </c>
      <c r="AB247" t="s">
        <v>2006</v>
      </c>
      <c r="AG247" t="s">
        <v>2144</v>
      </c>
      <c r="AH247" t="s">
        <v>2147</v>
      </c>
      <c r="AI247" t="s">
        <v>2148</v>
      </c>
      <c r="AK247" t="s">
        <v>2149</v>
      </c>
      <c r="AL247" t="s">
        <v>2144</v>
      </c>
      <c r="AM247" t="s">
        <v>2144</v>
      </c>
      <c r="AQ247" t="s">
        <v>2150</v>
      </c>
    </row>
    <row r="248" spans="2:44" ht="15" customHeight="1" x14ac:dyDescent="0.25">
      <c r="B248" s="3" t="s">
        <v>54</v>
      </c>
      <c r="C248" t="s">
        <v>2151</v>
      </c>
      <c r="D248" s="18" t="s">
        <v>56</v>
      </c>
      <c r="E248" s="14" t="s">
        <v>2152</v>
      </c>
      <c r="F248" s="15" t="s">
        <v>2153</v>
      </c>
      <c r="G248" s="15" t="s">
        <v>107</v>
      </c>
      <c r="H248" s="15" t="b">
        <v>0</v>
      </c>
      <c r="I248" s="15" t="s">
        <v>41</v>
      </c>
      <c r="J248" s="16" t="s">
        <v>42</v>
      </c>
      <c r="K248" s="15" t="s">
        <v>41</v>
      </c>
      <c r="L248" s="15" t="s">
        <v>2154</v>
      </c>
      <c r="M248" s="15"/>
      <c r="N248" s="15">
        <f t="shared" si="3"/>
        <v>20</v>
      </c>
      <c r="O248" s="15">
        <v>33080</v>
      </c>
      <c r="P248" s="15" t="s">
        <v>2155</v>
      </c>
      <c r="Q248" s="17"/>
      <c r="S248">
        <v>46.262999999999998</v>
      </c>
      <c r="T248">
        <v>12.525</v>
      </c>
      <c r="V248" t="s">
        <v>46</v>
      </c>
      <c r="W248">
        <v>9729124550</v>
      </c>
      <c r="AB248" t="s">
        <v>2156</v>
      </c>
      <c r="AG248" t="s">
        <v>2153</v>
      </c>
      <c r="AH248" t="s">
        <v>2157</v>
      </c>
      <c r="AI248" t="s">
        <v>2158</v>
      </c>
      <c r="AK248" t="s">
        <v>2159</v>
      </c>
      <c r="AL248" t="s">
        <v>2153</v>
      </c>
      <c r="AM248" t="s">
        <v>2153</v>
      </c>
      <c r="AQ248" t="s">
        <v>2160</v>
      </c>
    </row>
    <row r="249" spans="2:44" ht="15" customHeight="1" x14ac:dyDescent="0.25">
      <c r="B249" s="3" t="s">
        <v>54</v>
      </c>
      <c r="C249" t="s">
        <v>2161</v>
      </c>
      <c r="D249" s="18" t="s">
        <v>56</v>
      </c>
      <c r="E249" s="14" t="s">
        <v>2162</v>
      </c>
      <c r="F249" s="15" t="s">
        <v>2163</v>
      </c>
      <c r="G249" s="15" t="s">
        <v>107</v>
      </c>
      <c r="H249" s="15" t="b">
        <v>1</v>
      </c>
      <c r="I249" s="15" t="s">
        <v>41</v>
      </c>
      <c r="J249" s="16" t="s">
        <v>42</v>
      </c>
      <c r="K249" s="15" t="s">
        <v>41</v>
      </c>
      <c r="L249" s="15" t="s">
        <v>2164</v>
      </c>
      <c r="M249" s="15"/>
      <c r="N249" s="15">
        <f t="shared" si="3"/>
        <v>19</v>
      </c>
      <c r="O249" s="15">
        <v>23823</v>
      </c>
      <c r="P249" s="15" t="s">
        <v>2165</v>
      </c>
      <c r="Q249" s="17"/>
      <c r="S249">
        <v>46.126944899999998</v>
      </c>
      <c r="T249">
        <v>9.3706182679999994</v>
      </c>
      <c r="V249" t="s">
        <v>46</v>
      </c>
      <c r="W249">
        <v>9374351962</v>
      </c>
      <c r="AB249" t="s">
        <v>2166</v>
      </c>
      <c r="AG249" t="s">
        <v>2163</v>
      </c>
      <c r="AH249" t="s">
        <v>2167</v>
      </c>
      <c r="AI249" t="s">
        <v>2168</v>
      </c>
      <c r="AK249" t="s">
        <v>2169</v>
      </c>
      <c r="AL249" t="s">
        <v>2163</v>
      </c>
      <c r="AM249" t="s">
        <v>2163</v>
      </c>
      <c r="AQ249" t="s">
        <v>2170</v>
      </c>
    </row>
    <row r="250" spans="2:44" ht="15" customHeight="1" x14ac:dyDescent="0.25">
      <c r="B250" s="3" t="s">
        <v>82</v>
      </c>
      <c r="C250" t="s">
        <v>2171</v>
      </c>
      <c r="D250" s="19" t="s">
        <v>84</v>
      </c>
      <c r="E250" s="14" t="s">
        <v>2172</v>
      </c>
      <c r="F250" s="15" t="s">
        <v>2171</v>
      </c>
      <c r="G250" s="15" t="s">
        <v>100</v>
      </c>
      <c r="H250" s="15" t="b">
        <v>0</v>
      </c>
      <c r="I250" s="15" t="s">
        <v>2002</v>
      </c>
      <c r="J250" s="16" t="s">
        <v>2003</v>
      </c>
      <c r="K250" s="15" t="s">
        <v>2002</v>
      </c>
      <c r="L250" s="15" t="s">
        <v>2173</v>
      </c>
      <c r="M250" s="15"/>
      <c r="N250" s="15">
        <f t="shared" si="3"/>
        <v>15</v>
      </c>
      <c r="O250" s="15">
        <v>60388</v>
      </c>
      <c r="P250" s="15" t="s">
        <v>2174</v>
      </c>
      <c r="Q250" s="17"/>
      <c r="S250">
        <v>50.139582069831903</v>
      </c>
      <c r="T250">
        <v>8.7402063418849902</v>
      </c>
      <c r="V250" t="s">
        <v>46</v>
      </c>
      <c r="W250">
        <v>9247818385</v>
      </c>
      <c r="X250" t="s">
        <v>2175</v>
      </c>
      <c r="AB250" t="s">
        <v>78</v>
      </c>
      <c r="AG250" t="s">
        <v>2171</v>
      </c>
      <c r="AH250" t="s">
        <v>2176</v>
      </c>
      <c r="AK250" t="s">
        <v>2177</v>
      </c>
      <c r="AL250" t="s">
        <v>2171</v>
      </c>
      <c r="AM250" t="s">
        <v>2171</v>
      </c>
      <c r="AQ250" t="s">
        <v>2178</v>
      </c>
      <c r="AR250" t="s">
        <v>2179</v>
      </c>
    </row>
    <row r="251" spans="2:44" ht="15" customHeight="1" x14ac:dyDescent="0.25">
      <c r="B251" s="3" t="s">
        <v>37</v>
      </c>
      <c r="D251" s="13"/>
      <c r="E251" s="14" t="s">
        <v>2180</v>
      </c>
      <c r="F251" s="15" t="s">
        <v>2181</v>
      </c>
      <c r="G251" s="15" t="s">
        <v>190</v>
      </c>
      <c r="H251" s="15" t="b">
        <v>1</v>
      </c>
      <c r="I251" s="15" t="s">
        <v>2002</v>
      </c>
      <c r="J251" s="16" t="s">
        <v>2003</v>
      </c>
      <c r="K251" s="15" t="s">
        <v>2002</v>
      </c>
      <c r="L251" s="15" t="s">
        <v>2182</v>
      </c>
      <c r="M251" s="15"/>
      <c r="N251" s="15">
        <f t="shared" si="3"/>
        <v>18</v>
      </c>
      <c r="O251" s="15">
        <v>99091</v>
      </c>
      <c r="P251" s="15" t="s">
        <v>2183</v>
      </c>
      <c r="Q251" s="17"/>
      <c r="S251">
        <v>51.010759999999998</v>
      </c>
      <c r="T251">
        <v>10.985300000000001</v>
      </c>
      <c r="V251" t="s">
        <v>46</v>
      </c>
      <c r="W251">
        <v>6488806745</v>
      </c>
      <c r="AB251" t="s">
        <v>909</v>
      </c>
      <c r="AG251" t="s">
        <v>2181</v>
      </c>
      <c r="AH251" t="s">
        <v>2184</v>
      </c>
      <c r="AI251" t="s">
        <v>2185</v>
      </c>
      <c r="AK251" t="s">
        <v>2186</v>
      </c>
      <c r="AL251" t="s">
        <v>2181</v>
      </c>
      <c r="AM251" t="s">
        <v>2181</v>
      </c>
      <c r="AQ251" t="s">
        <v>2187</v>
      </c>
      <c r="AR251" t="s">
        <v>2179</v>
      </c>
    </row>
    <row r="252" spans="2:44" ht="15" customHeight="1" x14ac:dyDescent="0.25">
      <c r="B252" s="3" t="s">
        <v>82</v>
      </c>
      <c r="C252" t="s">
        <v>2188</v>
      </c>
      <c r="D252" s="19" t="s">
        <v>84</v>
      </c>
      <c r="E252" s="14" t="s">
        <v>2189</v>
      </c>
      <c r="F252" s="21" t="s">
        <v>2190</v>
      </c>
      <c r="G252" s="15" t="s">
        <v>190</v>
      </c>
      <c r="H252" s="15" t="b">
        <v>1</v>
      </c>
      <c r="I252" s="15" t="s">
        <v>2002</v>
      </c>
      <c r="J252" s="16" t="s">
        <v>2003</v>
      </c>
      <c r="K252" s="15" t="s">
        <v>2002</v>
      </c>
      <c r="L252" s="15" t="s">
        <v>2191</v>
      </c>
      <c r="M252" s="15"/>
      <c r="N252" s="15">
        <f t="shared" si="3"/>
        <v>12</v>
      </c>
      <c r="O252" s="15" t="s">
        <v>2192</v>
      </c>
      <c r="P252" s="15" t="s">
        <v>2174</v>
      </c>
      <c r="Q252" s="17"/>
      <c r="S252">
        <v>50.139582069831903</v>
      </c>
      <c r="T252">
        <v>8.7402063418849902</v>
      </c>
      <c r="V252" t="s">
        <v>46</v>
      </c>
      <c r="W252">
        <v>9500756676</v>
      </c>
      <c r="X252" t="s">
        <v>2175</v>
      </c>
      <c r="AB252" t="s">
        <v>2193</v>
      </c>
      <c r="AC252" t="s">
        <v>2194</v>
      </c>
      <c r="AD252">
        <v>384460</v>
      </c>
      <c r="AG252" t="s">
        <v>2190</v>
      </c>
      <c r="AH252" t="s">
        <v>2195</v>
      </c>
      <c r="AI252" t="s">
        <v>2196</v>
      </c>
      <c r="AK252" t="s">
        <v>2177</v>
      </c>
      <c r="AL252" t="s">
        <v>2190</v>
      </c>
      <c r="AM252" t="s">
        <v>2190</v>
      </c>
      <c r="AQ252" t="s">
        <v>2197</v>
      </c>
      <c r="AR252" t="s">
        <v>2179</v>
      </c>
    </row>
    <row r="253" spans="2:44" ht="15" customHeight="1" x14ac:dyDescent="0.25">
      <c r="B253" s="3" t="s">
        <v>37</v>
      </c>
      <c r="D253" s="13"/>
      <c r="E253" s="14" t="s">
        <v>2198</v>
      </c>
      <c r="F253" s="15" t="s">
        <v>2199</v>
      </c>
      <c r="G253" s="15" t="s">
        <v>190</v>
      </c>
      <c r="H253" s="15" t="b">
        <v>1</v>
      </c>
      <c r="I253" s="15" t="s">
        <v>2002</v>
      </c>
      <c r="J253" s="16" t="s">
        <v>2003</v>
      </c>
      <c r="K253" s="15" t="s">
        <v>2002</v>
      </c>
      <c r="L253" s="15" t="s">
        <v>2200</v>
      </c>
      <c r="M253" s="15"/>
      <c r="N253" s="15">
        <f t="shared" si="3"/>
        <v>15</v>
      </c>
      <c r="O253" s="15">
        <v>36275</v>
      </c>
      <c r="P253" s="15" t="s">
        <v>2201</v>
      </c>
      <c r="Q253" s="17"/>
      <c r="S253">
        <v>50.834690000000002</v>
      </c>
      <c r="T253">
        <v>9.5741599999999991</v>
      </c>
      <c r="V253" t="s">
        <v>46</v>
      </c>
      <c r="W253">
        <v>9886257010</v>
      </c>
      <c r="AB253" t="s">
        <v>990</v>
      </c>
      <c r="AG253" t="s">
        <v>2199</v>
      </c>
      <c r="AH253" t="s">
        <v>2202</v>
      </c>
      <c r="AI253" t="s">
        <v>2203</v>
      </c>
      <c r="AK253" t="s">
        <v>2204</v>
      </c>
      <c r="AL253" t="s">
        <v>2199</v>
      </c>
      <c r="AM253" t="s">
        <v>2199</v>
      </c>
      <c r="AQ253" t="s">
        <v>2205</v>
      </c>
      <c r="AR253" t="s">
        <v>2206</v>
      </c>
    </row>
    <row r="254" spans="2:44" ht="15" customHeight="1" x14ac:dyDescent="0.25">
      <c r="B254" s="3" t="s">
        <v>54</v>
      </c>
      <c r="C254" t="s">
        <v>2207</v>
      </c>
      <c r="D254" s="18" t="s">
        <v>56</v>
      </c>
      <c r="E254" s="14" t="s">
        <v>2208</v>
      </c>
      <c r="F254" s="15" t="s">
        <v>2209</v>
      </c>
      <c r="G254" s="15" t="s">
        <v>190</v>
      </c>
      <c r="H254" s="15" t="b">
        <v>1</v>
      </c>
      <c r="I254" s="15" t="s">
        <v>2002</v>
      </c>
      <c r="J254" s="16" t="s">
        <v>2003</v>
      </c>
      <c r="K254" s="15" t="s">
        <v>2002</v>
      </c>
      <c r="L254" s="15" t="s">
        <v>2210</v>
      </c>
      <c r="M254" s="15"/>
      <c r="N254" s="15">
        <f t="shared" si="3"/>
        <v>19</v>
      </c>
      <c r="O254" s="15">
        <v>99441</v>
      </c>
      <c r="P254" s="15" t="s">
        <v>2211</v>
      </c>
      <c r="Q254" s="17"/>
      <c r="S254">
        <v>50.942287442694997</v>
      </c>
      <c r="T254">
        <v>11.4238908314488</v>
      </c>
      <c r="V254" t="s">
        <v>46</v>
      </c>
      <c r="W254">
        <v>9245872079</v>
      </c>
      <c r="X254" t="s">
        <v>2175</v>
      </c>
      <c r="AB254" t="s">
        <v>2193</v>
      </c>
      <c r="AC254" t="s">
        <v>2212</v>
      </c>
      <c r="AD254">
        <v>385398</v>
      </c>
      <c r="AG254" t="s">
        <v>2209</v>
      </c>
      <c r="AH254" t="s">
        <v>2213</v>
      </c>
      <c r="AI254" t="s">
        <v>2214</v>
      </c>
      <c r="AK254" t="s">
        <v>2215</v>
      </c>
      <c r="AL254" t="s">
        <v>2209</v>
      </c>
      <c r="AM254" t="s">
        <v>2209</v>
      </c>
      <c r="AQ254" t="s">
        <v>2216</v>
      </c>
      <c r="AR254" t="s">
        <v>2179</v>
      </c>
    </row>
    <row r="255" spans="2:44" ht="15" customHeight="1" x14ac:dyDescent="0.25">
      <c r="B255" s="3" t="s">
        <v>54</v>
      </c>
      <c r="C255" t="s">
        <v>2217</v>
      </c>
      <c r="D255" s="18" t="s">
        <v>56</v>
      </c>
      <c r="E255" s="14" t="s">
        <v>2218</v>
      </c>
      <c r="F255" s="15" t="s">
        <v>2219</v>
      </c>
      <c r="G255" s="15" t="s">
        <v>190</v>
      </c>
      <c r="H255" s="15" t="b">
        <v>1</v>
      </c>
      <c r="I255" s="15" t="s">
        <v>2002</v>
      </c>
      <c r="J255" s="16" t="s">
        <v>2003</v>
      </c>
      <c r="K255" s="15" t="s">
        <v>2002</v>
      </c>
      <c r="L255" s="15" t="s">
        <v>2220</v>
      </c>
      <c r="M255" s="15"/>
      <c r="N255" s="15">
        <f t="shared" si="3"/>
        <v>18</v>
      </c>
      <c r="O255" s="15">
        <v>68519</v>
      </c>
      <c r="P255" s="15" t="s">
        <v>2221</v>
      </c>
      <c r="Q255" s="17"/>
      <c r="S255">
        <v>49.547637823262903</v>
      </c>
      <c r="T255">
        <v>8.5920880067591003</v>
      </c>
      <c r="V255" t="s">
        <v>46</v>
      </c>
      <c r="W255">
        <v>8597915179</v>
      </c>
      <c r="X255" t="s">
        <v>2175</v>
      </c>
      <c r="AB255" t="s">
        <v>909</v>
      </c>
      <c r="AC255" t="s">
        <v>2222</v>
      </c>
      <c r="AD255">
        <v>384460</v>
      </c>
      <c r="AG255" t="s">
        <v>2219</v>
      </c>
      <c r="AH255" t="s">
        <v>2223</v>
      </c>
      <c r="AI255" t="s">
        <v>2224</v>
      </c>
      <c r="AK255" t="s">
        <v>2225</v>
      </c>
      <c r="AL255" t="s">
        <v>2219</v>
      </c>
      <c r="AM255" t="s">
        <v>2219</v>
      </c>
      <c r="AQ255" t="s">
        <v>2226</v>
      </c>
      <c r="AR255" t="s">
        <v>2179</v>
      </c>
    </row>
    <row r="256" spans="2:44" ht="15" customHeight="1" x14ac:dyDescent="0.25">
      <c r="B256" s="3" t="s">
        <v>54</v>
      </c>
      <c r="C256" t="s">
        <v>2227</v>
      </c>
      <c r="D256" s="18" t="s">
        <v>56</v>
      </c>
      <c r="E256" s="14" t="s">
        <v>2228</v>
      </c>
      <c r="F256" s="15" t="s">
        <v>2229</v>
      </c>
      <c r="G256" s="15" t="s">
        <v>100</v>
      </c>
      <c r="H256" s="15" t="b">
        <v>0</v>
      </c>
      <c r="I256" s="15" t="s">
        <v>2124</v>
      </c>
      <c r="J256" s="16" t="s">
        <v>2125</v>
      </c>
      <c r="K256" s="15" t="s">
        <v>2124</v>
      </c>
      <c r="L256" s="15" t="s">
        <v>2230</v>
      </c>
      <c r="M256" s="15"/>
      <c r="N256" s="15">
        <f t="shared" si="3"/>
        <v>21</v>
      </c>
      <c r="O256" s="15">
        <v>6130</v>
      </c>
      <c r="P256" s="15" t="s">
        <v>2231</v>
      </c>
      <c r="Q256" s="17"/>
      <c r="V256" t="s">
        <v>46</v>
      </c>
      <c r="W256">
        <v>5706158306</v>
      </c>
      <c r="X256" t="s">
        <v>2232</v>
      </c>
      <c r="AB256" t="s">
        <v>2233</v>
      </c>
      <c r="AG256" t="s">
        <v>2229</v>
      </c>
      <c r="AH256" t="s">
        <v>2234</v>
      </c>
      <c r="AI256" t="s">
        <v>2235</v>
      </c>
      <c r="AL256" t="s">
        <v>2229</v>
      </c>
      <c r="AM256" t="s">
        <v>2229</v>
      </c>
      <c r="AQ256" t="s">
        <v>2236</v>
      </c>
    </row>
    <row r="257" spans="2:44" ht="15" customHeight="1" x14ac:dyDescent="0.25">
      <c r="B257" s="3" t="s">
        <v>54</v>
      </c>
      <c r="C257" t="s">
        <v>2237</v>
      </c>
      <c r="D257" s="18" t="s">
        <v>56</v>
      </c>
      <c r="E257" s="14" t="s">
        <v>2238</v>
      </c>
      <c r="F257" s="15" t="s">
        <v>2239</v>
      </c>
      <c r="G257" s="15" t="s">
        <v>190</v>
      </c>
      <c r="H257" s="15" t="b">
        <v>0</v>
      </c>
      <c r="I257" s="15" t="s">
        <v>383</v>
      </c>
      <c r="J257" s="16" t="s">
        <v>384</v>
      </c>
      <c r="K257" s="15" t="s">
        <v>383</v>
      </c>
      <c r="L257" s="15" t="s">
        <v>2240</v>
      </c>
      <c r="M257" s="15"/>
      <c r="N257" s="15">
        <f t="shared" si="3"/>
        <v>22</v>
      </c>
      <c r="O257" s="15">
        <v>17257</v>
      </c>
      <c r="P257" s="15" t="s">
        <v>2241</v>
      </c>
      <c r="Q257" s="17" t="s">
        <v>2242</v>
      </c>
      <c r="V257" t="s">
        <v>46</v>
      </c>
      <c r="W257">
        <v>9912700146</v>
      </c>
      <c r="AB257" t="s">
        <v>2243</v>
      </c>
      <c r="AG257" t="s">
        <v>2239</v>
      </c>
      <c r="AH257" t="s">
        <v>2244</v>
      </c>
      <c r="AI257" t="s">
        <v>2245</v>
      </c>
      <c r="AL257" t="s">
        <v>2239</v>
      </c>
      <c r="AM257" t="s">
        <v>2239</v>
      </c>
      <c r="AQ257" t="s">
        <v>2246</v>
      </c>
    </row>
    <row r="258" spans="2:44" ht="15" customHeight="1" x14ac:dyDescent="0.25">
      <c r="B258" s="3" t="s">
        <v>37</v>
      </c>
      <c r="D258" s="13"/>
      <c r="E258" s="14" t="s">
        <v>2247</v>
      </c>
      <c r="F258" s="15" t="s">
        <v>2248</v>
      </c>
      <c r="G258" s="15" t="s">
        <v>107</v>
      </c>
      <c r="H258" s="15" t="b">
        <v>1</v>
      </c>
      <c r="I258" s="15" t="s">
        <v>41</v>
      </c>
      <c r="J258" s="16" t="s">
        <v>42</v>
      </c>
      <c r="K258" s="15" t="s">
        <v>41</v>
      </c>
      <c r="L258" s="15" t="s">
        <v>2249</v>
      </c>
      <c r="M258" s="15"/>
      <c r="N258" s="15">
        <f t="shared" si="3"/>
        <v>21</v>
      </c>
      <c r="O258" s="15">
        <v>43010</v>
      </c>
      <c r="P258" s="15" t="s">
        <v>2250</v>
      </c>
      <c r="Q258" s="17"/>
      <c r="S258">
        <v>44.815071000000003</v>
      </c>
      <c r="T258">
        <v>10.262295</v>
      </c>
      <c r="V258" t="s">
        <v>46</v>
      </c>
      <c r="W258">
        <v>2352097443</v>
      </c>
      <c r="AB258" t="s">
        <v>341</v>
      </c>
      <c r="AG258" t="s">
        <v>2248</v>
      </c>
      <c r="AH258" t="s">
        <v>2251</v>
      </c>
      <c r="AI258" t="s">
        <v>2252</v>
      </c>
      <c r="AK258" t="s">
        <v>2253</v>
      </c>
      <c r="AL258" t="s">
        <v>2248</v>
      </c>
      <c r="AM258" t="s">
        <v>2248</v>
      </c>
      <c r="AQ258" t="s">
        <v>2254</v>
      </c>
    </row>
    <row r="259" spans="2:44" ht="15" customHeight="1" x14ac:dyDescent="0.25">
      <c r="B259" s="3" t="s">
        <v>178</v>
      </c>
      <c r="C259" t="s">
        <v>179</v>
      </c>
      <c r="D259" s="24"/>
      <c r="E259" s="14" t="s">
        <v>2255</v>
      </c>
      <c r="F259" s="15" t="s">
        <v>2256</v>
      </c>
      <c r="G259" s="15" t="s">
        <v>721</v>
      </c>
      <c r="H259" s="15" t="b">
        <v>0</v>
      </c>
      <c r="I259" s="15" t="s">
        <v>722</v>
      </c>
      <c r="J259" s="16" t="s">
        <v>723</v>
      </c>
      <c r="K259" s="15" t="s">
        <v>722</v>
      </c>
      <c r="L259" s="15" t="s">
        <v>2257</v>
      </c>
      <c r="M259" s="15"/>
      <c r="N259" s="15">
        <f t="shared" si="3"/>
        <v>7</v>
      </c>
      <c r="O259" s="15" t="s">
        <v>2258</v>
      </c>
      <c r="P259" s="15" t="s">
        <v>2259</v>
      </c>
      <c r="Q259" s="17"/>
      <c r="V259" t="s">
        <v>46</v>
      </c>
      <c r="W259">
        <v>4484037628</v>
      </c>
      <c r="AB259" t="s">
        <v>727</v>
      </c>
      <c r="AC259" t="s">
        <v>2260</v>
      </c>
      <c r="AD259">
        <v>363483</v>
      </c>
      <c r="AG259" t="s">
        <v>2256</v>
      </c>
      <c r="AH259" t="s">
        <v>2261</v>
      </c>
      <c r="AL259" t="s">
        <v>2256</v>
      </c>
      <c r="AM259" t="s">
        <v>2256</v>
      </c>
      <c r="AQ259" t="s">
        <v>63</v>
      </c>
    </row>
    <row r="260" spans="2:44" ht="15" customHeight="1" x14ac:dyDescent="0.25">
      <c r="B260" s="3" t="s">
        <v>54</v>
      </c>
      <c r="C260" t="s">
        <v>2262</v>
      </c>
      <c r="D260" s="18" t="s">
        <v>56</v>
      </c>
      <c r="E260" s="14" t="s">
        <v>2263</v>
      </c>
      <c r="F260" s="15" t="s">
        <v>2264</v>
      </c>
      <c r="G260" s="15" t="s">
        <v>59</v>
      </c>
      <c r="H260" s="15" t="b">
        <v>1</v>
      </c>
      <c r="I260" s="15" t="s">
        <v>2002</v>
      </c>
      <c r="J260" s="16" t="s">
        <v>2003</v>
      </c>
      <c r="K260" s="15" t="s">
        <v>2002</v>
      </c>
      <c r="L260" s="15" t="s">
        <v>2265</v>
      </c>
      <c r="M260" s="15"/>
      <c r="N260" s="15">
        <f t="shared" ref="N260:N323" si="4">LEN(L260)</f>
        <v>12</v>
      </c>
      <c r="O260" s="15">
        <v>2681</v>
      </c>
      <c r="P260" s="15" t="s">
        <v>2266</v>
      </c>
      <c r="Q260" s="17"/>
      <c r="S260">
        <v>51.089970542588503</v>
      </c>
      <c r="T260">
        <v>14.4204201255464</v>
      </c>
      <c r="V260" t="s">
        <v>46</v>
      </c>
      <c r="W260">
        <v>4465919347</v>
      </c>
      <c r="X260" t="s">
        <v>2175</v>
      </c>
      <c r="AB260" t="s">
        <v>66</v>
      </c>
      <c r="AC260" t="s">
        <v>2267</v>
      </c>
      <c r="AD260">
        <v>385398</v>
      </c>
      <c r="AG260" t="s">
        <v>2264</v>
      </c>
      <c r="AH260" t="s">
        <v>2268</v>
      </c>
      <c r="AI260" t="s">
        <v>2269</v>
      </c>
      <c r="AK260" t="s">
        <v>2270</v>
      </c>
      <c r="AL260" t="s">
        <v>2264</v>
      </c>
      <c r="AM260" t="s">
        <v>2264</v>
      </c>
      <c r="AQ260" t="s">
        <v>2271</v>
      </c>
      <c r="AR260" t="s">
        <v>2272</v>
      </c>
    </row>
    <row r="261" spans="2:44" ht="15" customHeight="1" x14ac:dyDescent="0.25">
      <c r="B261" s="3" t="s">
        <v>155</v>
      </c>
      <c r="C261" t="s">
        <v>156</v>
      </c>
      <c r="D261" s="23"/>
      <c r="E261" s="14" t="s">
        <v>2273</v>
      </c>
      <c r="F261" s="15" t="s">
        <v>2274</v>
      </c>
      <c r="G261" s="15" t="s">
        <v>167</v>
      </c>
      <c r="H261" s="15"/>
      <c r="I261" s="15" t="s">
        <v>1810</v>
      </c>
      <c r="J261" s="16" t="s">
        <v>1811</v>
      </c>
      <c r="K261" s="15" t="s">
        <v>1810</v>
      </c>
      <c r="L261" s="15"/>
      <c r="M261" s="15"/>
      <c r="N261" s="15">
        <f t="shared" si="4"/>
        <v>0</v>
      </c>
      <c r="O261" s="15" t="s">
        <v>63</v>
      </c>
      <c r="P261" s="15" t="s">
        <v>63</v>
      </c>
      <c r="Q261" s="17"/>
      <c r="V261" t="s">
        <v>46</v>
      </c>
      <c r="W261">
        <v>9395860475</v>
      </c>
      <c r="X261" t="s">
        <v>101</v>
      </c>
      <c r="AB261" t="s">
        <v>66</v>
      </c>
      <c r="AG261" t="s">
        <v>2274</v>
      </c>
      <c r="AH261" t="s">
        <v>2275</v>
      </c>
      <c r="AL261" t="s">
        <v>2274</v>
      </c>
      <c r="AM261" t="s">
        <v>2274</v>
      </c>
      <c r="AQ261" t="s">
        <v>63</v>
      </c>
    </row>
    <row r="262" spans="2:44" ht="15" customHeight="1" x14ac:dyDescent="0.25">
      <c r="B262" s="3" t="s">
        <v>54</v>
      </c>
      <c r="C262" t="s">
        <v>2276</v>
      </c>
      <c r="D262" s="18" t="s">
        <v>56</v>
      </c>
      <c r="E262" s="14" t="s">
        <v>2277</v>
      </c>
      <c r="F262" s="15" t="s">
        <v>2278</v>
      </c>
      <c r="G262" s="15" t="s">
        <v>100</v>
      </c>
      <c r="H262" s="15" t="b">
        <v>0</v>
      </c>
      <c r="I262" s="15" t="s">
        <v>2279</v>
      </c>
      <c r="J262" s="16" t="s">
        <v>2280</v>
      </c>
      <c r="K262" s="15" t="s">
        <v>2279</v>
      </c>
      <c r="L262" s="15" t="s">
        <v>2281</v>
      </c>
      <c r="M262" s="15"/>
      <c r="N262" s="21">
        <f t="shared" si="4"/>
        <v>46</v>
      </c>
      <c r="O262" s="15" t="s">
        <v>2282</v>
      </c>
      <c r="P262" s="15" t="s">
        <v>2283</v>
      </c>
      <c r="Q262" s="17"/>
      <c r="V262" t="s">
        <v>46</v>
      </c>
      <c r="W262">
        <v>7563821628</v>
      </c>
      <c r="AB262" t="s">
        <v>503</v>
      </c>
      <c r="AG262" t="s">
        <v>2278</v>
      </c>
      <c r="AH262" t="s">
        <v>2284</v>
      </c>
      <c r="AL262" t="s">
        <v>2278</v>
      </c>
      <c r="AM262" t="s">
        <v>2278</v>
      </c>
      <c r="AQ262" t="s">
        <v>2285</v>
      </c>
    </row>
    <row r="263" spans="2:44" ht="15" customHeight="1" x14ac:dyDescent="0.25">
      <c r="B263" s="3" t="s">
        <v>37</v>
      </c>
      <c r="D263" s="13"/>
      <c r="E263" s="14" t="s">
        <v>2286</v>
      </c>
      <c r="F263" s="15" t="s">
        <v>2287</v>
      </c>
      <c r="G263" s="15" t="s">
        <v>59</v>
      </c>
      <c r="H263" s="15" t="b">
        <v>1</v>
      </c>
      <c r="I263" s="15" t="s">
        <v>2002</v>
      </c>
      <c r="J263" s="16" t="s">
        <v>2003</v>
      </c>
      <c r="K263" s="15" t="s">
        <v>2002</v>
      </c>
      <c r="L263" s="15" t="s">
        <v>2288</v>
      </c>
      <c r="M263" s="15"/>
      <c r="N263" s="15">
        <f t="shared" si="4"/>
        <v>20</v>
      </c>
      <c r="O263" s="15">
        <v>88213</v>
      </c>
      <c r="P263" s="15" t="s">
        <v>2289</v>
      </c>
      <c r="Q263" s="17"/>
      <c r="S263">
        <v>47.756909999999998</v>
      </c>
      <c r="T263">
        <v>9.5810399999999998</v>
      </c>
      <c r="V263" t="s">
        <v>46</v>
      </c>
      <c r="W263">
        <v>8739235686</v>
      </c>
      <c r="AB263" t="s">
        <v>2290</v>
      </c>
      <c r="AG263" t="s">
        <v>2287</v>
      </c>
      <c r="AH263" t="s">
        <v>2291</v>
      </c>
      <c r="AI263" t="s">
        <v>2292</v>
      </c>
      <c r="AK263" t="s">
        <v>2293</v>
      </c>
      <c r="AL263" t="s">
        <v>2287</v>
      </c>
      <c r="AM263" t="s">
        <v>2287</v>
      </c>
      <c r="AQ263" t="s">
        <v>2294</v>
      </c>
      <c r="AR263" t="s">
        <v>2295</v>
      </c>
    </row>
    <row r="264" spans="2:44" ht="15" customHeight="1" x14ac:dyDescent="0.25">
      <c r="B264" s="3" t="s">
        <v>54</v>
      </c>
      <c r="C264" t="s">
        <v>2296</v>
      </c>
      <c r="D264" s="18" t="s">
        <v>56</v>
      </c>
      <c r="E264" s="14" t="s">
        <v>2297</v>
      </c>
      <c r="F264" s="15" t="s">
        <v>2298</v>
      </c>
      <c r="G264" s="15" t="s">
        <v>190</v>
      </c>
      <c r="H264" s="15" t="b">
        <v>1</v>
      </c>
      <c r="I264" s="15" t="s">
        <v>2299</v>
      </c>
      <c r="J264" s="16" t="s">
        <v>2300</v>
      </c>
      <c r="K264" s="15" t="s">
        <v>2299</v>
      </c>
      <c r="L264" s="15" t="s">
        <v>2301</v>
      </c>
      <c r="M264" s="15"/>
      <c r="N264" s="15">
        <f t="shared" si="4"/>
        <v>12</v>
      </c>
      <c r="O264" s="15">
        <v>110</v>
      </c>
      <c r="P264" s="15" t="s">
        <v>2302</v>
      </c>
      <c r="Q264" s="17"/>
      <c r="S264">
        <v>64.134898541481604</v>
      </c>
      <c r="T264">
        <v>-21.895159692522</v>
      </c>
      <c r="V264" t="s">
        <v>46</v>
      </c>
      <c r="W264">
        <v>5430498169</v>
      </c>
      <c r="X264" t="s">
        <v>2303</v>
      </c>
      <c r="AB264" t="s">
        <v>1285</v>
      </c>
      <c r="AC264" t="s">
        <v>2304</v>
      </c>
      <c r="AD264">
        <v>102050</v>
      </c>
      <c r="AG264" t="s">
        <v>2298</v>
      </c>
      <c r="AH264" t="s">
        <v>2305</v>
      </c>
      <c r="AI264" t="s">
        <v>2306</v>
      </c>
      <c r="AL264" t="s">
        <v>2298</v>
      </c>
      <c r="AM264" t="s">
        <v>2298</v>
      </c>
      <c r="AQ264" t="s">
        <v>2307</v>
      </c>
    </row>
    <row r="265" spans="2:44" ht="15" customHeight="1" x14ac:dyDescent="0.25">
      <c r="B265" s="3" t="s">
        <v>343</v>
      </c>
      <c r="D265" s="19" t="s">
        <v>344</v>
      </c>
      <c r="E265" s="14" t="s">
        <v>2308</v>
      </c>
      <c r="F265" s="15" t="s">
        <v>2309</v>
      </c>
      <c r="G265" s="15" t="s">
        <v>40</v>
      </c>
      <c r="H265" s="15" t="b">
        <v>0</v>
      </c>
      <c r="I265" s="15" t="s">
        <v>1982</v>
      </c>
      <c r="J265" s="16" t="s">
        <v>1983</v>
      </c>
      <c r="K265" s="15" t="s">
        <v>1982</v>
      </c>
      <c r="L265" s="26" t="s">
        <v>1984</v>
      </c>
      <c r="M265" s="15"/>
      <c r="N265" s="15">
        <f t="shared" si="4"/>
        <v>2</v>
      </c>
      <c r="O265" s="15">
        <v>11111</v>
      </c>
      <c r="P265" s="15" t="s">
        <v>2309</v>
      </c>
      <c r="Q265" s="17"/>
      <c r="V265" t="s">
        <v>46</v>
      </c>
      <c r="W265">
        <v>7688529706</v>
      </c>
      <c r="AB265" t="s">
        <v>450</v>
      </c>
      <c r="AC265" t="s">
        <v>2310</v>
      </c>
      <c r="AD265">
        <v>7354</v>
      </c>
      <c r="AG265" t="s">
        <v>2309</v>
      </c>
      <c r="AH265" t="s">
        <v>2311</v>
      </c>
      <c r="AL265" t="s">
        <v>2309</v>
      </c>
      <c r="AM265" t="s">
        <v>2309</v>
      </c>
      <c r="AQ265" t="s">
        <v>63</v>
      </c>
      <c r="AR265" t="s">
        <v>1987</v>
      </c>
    </row>
    <row r="266" spans="2:44" ht="15" customHeight="1" x14ac:dyDescent="0.25">
      <c r="B266" s="3" t="s">
        <v>37</v>
      </c>
      <c r="D266" s="13"/>
      <c r="E266" s="14" t="s">
        <v>2312</v>
      </c>
      <c r="F266" s="15" t="s">
        <v>2313</v>
      </c>
      <c r="G266" s="15" t="s">
        <v>100</v>
      </c>
      <c r="H266" s="15" t="b">
        <v>0</v>
      </c>
      <c r="I266" s="15" t="s">
        <v>690</v>
      </c>
      <c r="J266" s="16" t="s">
        <v>691</v>
      </c>
      <c r="K266" s="15" t="s">
        <v>690</v>
      </c>
      <c r="L266" s="15" t="s">
        <v>2314</v>
      </c>
      <c r="M266" s="15"/>
      <c r="N266" s="21">
        <f t="shared" si="4"/>
        <v>63</v>
      </c>
      <c r="O266" s="15" t="s">
        <v>2315</v>
      </c>
      <c r="P266" s="15" t="s">
        <v>2316</v>
      </c>
      <c r="Q266" s="17"/>
      <c r="V266" t="s">
        <v>46</v>
      </c>
      <c r="W266">
        <v>9093933600</v>
      </c>
      <c r="X266" t="s">
        <v>2317</v>
      </c>
      <c r="AB266" t="s">
        <v>389</v>
      </c>
      <c r="AG266" t="s">
        <v>2313</v>
      </c>
      <c r="AH266" t="s">
        <v>2318</v>
      </c>
      <c r="AI266" t="s">
        <v>2319</v>
      </c>
      <c r="AL266" t="s">
        <v>2313</v>
      </c>
      <c r="AM266" t="s">
        <v>2313</v>
      </c>
      <c r="AQ266" t="s">
        <v>2320</v>
      </c>
    </row>
    <row r="267" spans="2:44" ht="15" customHeight="1" x14ac:dyDescent="0.25">
      <c r="B267" s="35" t="s">
        <v>178</v>
      </c>
      <c r="C267" t="s">
        <v>179</v>
      </c>
      <c r="D267" s="24"/>
      <c r="E267" s="14" t="s">
        <v>2321</v>
      </c>
      <c r="F267" s="15" t="s">
        <v>2322</v>
      </c>
      <c r="G267" s="15" t="s">
        <v>100</v>
      </c>
      <c r="H267" s="15" t="b">
        <v>0</v>
      </c>
      <c r="I267" s="15" t="s">
        <v>690</v>
      </c>
      <c r="J267" s="16" t="s">
        <v>691</v>
      </c>
      <c r="K267" s="15" t="s">
        <v>690</v>
      </c>
      <c r="L267" s="26" t="s">
        <v>2323</v>
      </c>
      <c r="M267" s="15"/>
      <c r="N267" s="21">
        <f t="shared" si="4"/>
        <v>44</v>
      </c>
      <c r="O267" s="15" t="s">
        <v>2324</v>
      </c>
      <c r="P267" s="15" t="s">
        <v>2325</v>
      </c>
      <c r="Q267" s="17"/>
      <c r="V267" t="s">
        <v>46</v>
      </c>
      <c r="W267">
        <v>1744410196</v>
      </c>
      <c r="AB267" t="s">
        <v>695</v>
      </c>
      <c r="AG267" t="s">
        <v>2322</v>
      </c>
      <c r="AH267" t="s">
        <v>2326</v>
      </c>
      <c r="AK267" t="s">
        <v>2327</v>
      </c>
      <c r="AL267" t="s">
        <v>2322</v>
      </c>
      <c r="AM267" t="s">
        <v>2322</v>
      </c>
      <c r="AQ267" t="s">
        <v>2328</v>
      </c>
    </row>
    <row r="268" spans="2:44" ht="15" customHeight="1" x14ac:dyDescent="0.25">
      <c r="B268" s="35" t="s">
        <v>178</v>
      </c>
      <c r="C268" t="s">
        <v>179</v>
      </c>
      <c r="D268" s="24"/>
      <c r="E268" s="14" t="s">
        <v>2329</v>
      </c>
      <c r="F268" s="15" t="s">
        <v>2330</v>
      </c>
      <c r="G268" s="15" t="s">
        <v>100</v>
      </c>
      <c r="H268" s="15" t="b">
        <v>0</v>
      </c>
      <c r="I268" s="15" t="s">
        <v>690</v>
      </c>
      <c r="J268" s="16" t="s">
        <v>691</v>
      </c>
      <c r="K268" s="15" t="s">
        <v>690</v>
      </c>
      <c r="L268" s="26" t="s">
        <v>2331</v>
      </c>
      <c r="M268" s="15"/>
      <c r="N268" s="21">
        <f t="shared" si="4"/>
        <v>44</v>
      </c>
      <c r="O268" s="15" t="s">
        <v>2324</v>
      </c>
      <c r="P268" s="15" t="s">
        <v>2332</v>
      </c>
      <c r="Q268" s="17"/>
      <c r="V268" t="s">
        <v>46</v>
      </c>
      <c r="W268">
        <v>6392003370</v>
      </c>
      <c r="X268" t="s">
        <v>2333</v>
      </c>
      <c r="AB268" t="s">
        <v>389</v>
      </c>
      <c r="AG268" t="s">
        <v>2330</v>
      </c>
      <c r="AH268" t="s">
        <v>2334</v>
      </c>
      <c r="AI268" t="s">
        <v>2335</v>
      </c>
      <c r="AL268" t="s">
        <v>2330</v>
      </c>
      <c r="AM268" t="s">
        <v>2330</v>
      </c>
      <c r="AQ268" t="s">
        <v>2336</v>
      </c>
    </row>
    <row r="269" spans="2:44" ht="15" customHeight="1" x14ac:dyDescent="0.25">
      <c r="B269" s="3" t="s">
        <v>155</v>
      </c>
      <c r="C269" t="s">
        <v>156</v>
      </c>
      <c r="D269" s="23"/>
      <c r="E269" s="14" t="s">
        <v>2337</v>
      </c>
      <c r="F269" s="15" t="s">
        <v>2338</v>
      </c>
      <c r="G269" s="15" t="s">
        <v>167</v>
      </c>
      <c r="H269" s="15"/>
      <c r="I269" s="15" t="e">
        <v>#N/A</v>
      </c>
      <c r="J269" s="16" t="s">
        <v>2338</v>
      </c>
      <c r="K269" s="15" t="e">
        <v>#N/A</v>
      </c>
      <c r="L269" s="15"/>
      <c r="M269" s="15"/>
      <c r="N269" s="15">
        <f t="shared" si="4"/>
        <v>0</v>
      </c>
      <c r="O269" s="15" t="s">
        <v>63</v>
      </c>
      <c r="P269" s="15" t="s">
        <v>63</v>
      </c>
      <c r="Q269" s="17"/>
      <c r="V269" t="s">
        <v>46</v>
      </c>
      <c r="W269">
        <v>4860674750</v>
      </c>
      <c r="X269" t="s">
        <v>101</v>
      </c>
      <c r="AB269" t="s">
        <v>48</v>
      </c>
      <c r="AG269" t="s">
        <v>2338</v>
      </c>
      <c r="AH269" t="s">
        <v>2339</v>
      </c>
      <c r="AL269" t="s">
        <v>2338</v>
      </c>
      <c r="AM269" t="s">
        <v>2338</v>
      </c>
      <c r="AQ269" t="s">
        <v>63</v>
      </c>
    </row>
    <row r="270" spans="2:44" ht="15" customHeight="1" x14ac:dyDescent="0.25">
      <c r="B270" s="3" t="s">
        <v>37</v>
      </c>
      <c r="D270" s="13"/>
      <c r="E270" s="14" t="s">
        <v>2340</v>
      </c>
      <c r="F270" s="15" t="s">
        <v>2341</v>
      </c>
      <c r="G270" s="15" t="s">
        <v>107</v>
      </c>
      <c r="H270" s="15" t="b">
        <v>0</v>
      </c>
      <c r="I270" s="15" t="s">
        <v>2002</v>
      </c>
      <c r="J270" s="16" t="s">
        <v>2003</v>
      </c>
      <c r="K270" s="15" t="s">
        <v>2002</v>
      </c>
      <c r="L270" s="15" t="s">
        <v>2342</v>
      </c>
      <c r="M270" s="15"/>
      <c r="N270" s="15">
        <f t="shared" si="4"/>
        <v>22</v>
      </c>
      <c r="O270" s="15">
        <v>6188</v>
      </c>
      <c r="P270" s="15" t="s">
        <v>2343</v>
      </c>
      <c r="Q270" s="17"/>
      <c r="V270" t="s">
        <v>46</v>
      </c>
      <c r="W270">
        <v>4681169164</v>
      </c>
      <c r="AB270" t="s">
        <v>2006</v>
      </c>
      <c r="AG270" t="s">
        <v>2341</v>
      </c>
      <c r="AH270" t="s">
        <v>2344</v>
      </c>
      <c r="AK270" t="s">
        <v>2345</v>
      </c>
      <c r="AL270" t="s">
        <v>2341</v>
      </c>
      <c r="AM270" t="s">
        <v>2341</v>
      </c>
      <c r="AQ270" t="s">
        <v>2346</v>
      </c>
    </row>
    <row r="271" spans="2:44" ht="15" customHeight="1" x14ac:dyDescent="0.25">
      <c r="B271" s="3" t="s">
        <v>54</v>
      </c>
      <c r="C271" s="22" t="s">
        <v>2347</v>
      </c>
      <c r="D271" s="18"/>
      <c r="E271" s="14" t="s">
        <v>2348</v>
      </c>
      <c r="F271" s="15" t="s">
        <v>2349</v>
      </c>
      <c r="G271" s="15" t="s">
        <v>190</v>
      </c>
      <c r="H271" s="15" t="b">
        <v>0</v>
      </c>
      <c r="I271" s="15" t="s">
        <v>690</v>
      </c>
      <c r="J271" s="16" t="s">
        <v>691</v>
      </c>
      <c r="K271" s="15" t="s">
        <v>690</v>
      </c>
      <c r="L271" s="15" t="s">
        <v>2350</v>
      </c>
      <c r="M271" s="15"/>
      <c r="N271" s="21">
        <f t="shared" si="4"/>
        <v>61</v>
      </c>
      <c r="O271" s="15" t="s">
        <v>2351</v>
      </c>
      <c r="P271" s="15" t="s">
        <v>2352</v>
      </c>
      <c r="Q271" s="17"/>
      <c r="V271" t="s">
        <v>46</v>
      </c>
      <c r="W271">
        <v>1564192680</v>
      </c>
      <c r="AB271" t="s">
        <v>2353</v>
      </c>
      <c r="AG271" t="s">
        <v>2349</v>
      </c>
      <c r="AH271" t="s">
        <v>2354</v>
      </c>
      <c r="AI271" t="s">
        <v>2355</v>
      </c>
      <c r="AL271" t="s">
        <v>2349</v>
      </c>
      <c r="AM271" t="s">
        <v>2349</v>
      </c>
      <c r="AQ271" t="s">
        <v>2356</v>
      </c>
    </row>
    <row r="272" spans="2:44" ht="15" customHeight="1" x14ac:dyDescent="0.25">
      <c r="B272" s="3" t="s">
        <v>155</v>
      </c>
      <c r="C272" t="s">
        <v>2357</v>
      </c>
      <c r="D272" s="23"/>
      <c r="E272" s="14" t="s">
        <v>2358</v>
      </c>
      <c r="F272" s="15" t="s">
        <v>2359</v>
      </c>
      <c r="G272" s="15" t="s">
        <v>100</v>
      </c>
      <c r="H272" s="15"/>
      <c r="I272" s="15" t="s">
        <v>2360</v>
      </c>
      <c r="J272" s="16" t="s">
        <v>2361</v>
      </c>
      <c r="K272" s="15" t="s">
        <v>2360</v>
      </c>
      <c r="L272" s="26" t="s">
        <v>2362</v>
      </c>
      <c r="M272" s="15"/>
      <c r="N272" s="15">
        <f t="shared" si="4"/>
        <v>22</v>
      </c>
      <c r="O272" s="15">
        <v>1082</v>
      </c>
      <c r="P272" s="15" t="s">
        <v>2363</v>
      </c>
      <c r="Q272" s="17"/>
      <c r="V272" t="s">
        <v>46</v>
      </c>
      <c r="W272">
        <v>1205199808</v>
      </c>
      <c r="AB272" t="s">
        <v>503</v>
      </c>
      <c r="AG272" t="s">
        <v>2359</v>
      </c>
      <c r="AH272" t="s">
        <v>2364</v>
      </c>
      <c r="AL272" t="s">
        <v>2359</v>
      </c>
      <c r="AM272" t="s">
        <v>2359</v>
      </c>
      <c r="AQ272">
        <v>0</v>
      </c>
    </row>
    <row r="273" spans="2:44" ht="15" customHeight="1" x14ac:dyDescent="0.25">
      <c r="B273" s="3" t="s">
        <v>54</v>
      </c>
      <c r="C273" t="s">
        <v>2365</v>
      </c>
      <c r="D273" s="18" t="s">
        <v>56</v>
      </c>
      <c r="E273" s="14" t="s">
        <v>2366</v>
      </c>
      <c r="F273" s="15" t="s">
        <v>2367</v>
      </c>
      <c r="G273" s="15" t="s">
        <v>721</v>
      </c>
      <c r="H273" s="15" t="b">
        <v>1</v>
      </c>
      <c r="I273" s="15" t="s">
        <v>2368</v>
      </c>
      <c r="J273" s="16" t="s">
        <v>2369</v>
      </c>
      <c r="K273" s="15" t="s">
        <v>2368</v>
      </c>
      <c r="L273" s="15" t="s">
        <v>2370</v>
      </c>
      <c r="M273" s="15"/>
      <c r="N273" s="15">
        <f t="shared" si="4"/>
        <v>35</v>
      </c>
      <c r="O273" s="15">
        <v>1000515</v>
      </c>
      <c r="P273" s="15" t="s">
        <v>2371</v>
      </c>
      <c r="Q273" s="17"/>
      <c r="S273">
        <v>41.291637000000001</v>
      </c>
      <c r="T273">
        <v>69.280395999999996</v>
      </c>
      <c r="V273" t="s">
        <v>46</v>
      </c>
      <c r="W273">
        <v>3118067171</v>
      </c>
      <c r="Y273" t="s">
        <v>2372</v>
      </c>
      <c r="AB273" t="s">
        <v>389</v>
      </c>
      <c r="AG273" t="s">
        <v>2367</v>
      </c>
      <c r="AH273" t="s">
        <v>2373</v>
      </c>
      <c r="AK273" t="s">
        <v>2374</v>
      </c>
      <c r="AL273" t="s">
        <v>2367</v>
      </c>
      <c r="AM273" t="s">
        <v>2367</v>
      </c>
      <c r="AQ273">
        <v>998712525003</v>
      </c>
    </row>
    <row r="274" spans="2:44" ht="15" customHeight="1" x14ac:dyDescent="0.25">
      <c r="B274" s="3" t="s">
        <v>37</v>
      </c>
      <c r="D274" s="13"/>
      <c r="E274" s="14" t="s">
        <v>2375</v>
      </c>
      <c r="F274" s="15" t="s">
        <v>2376</v>
      </c>
      <c r="G274" s="15" t="s">
        <v>59</v>
      </c>
      <c r="H274" s="15" t="b">
        <v>1</v>
      </c>
      <c r="I274" s="15" t="s">
        <v>2045</v>
      </c>
      <c r="J274" s="16" t="s">
        <v>2046</v>
      </c>
      <c r="K274" s="15" t="s">
        <v>2045</v>
      </c>
      <c r="L274" s="15" t="s">
        <v>2377</v>
      </c>
      <c r="M274" s="15"/>
      <c r="N274" s="15">
        <f t="shared" si="4"/>
        <v>15</v>
      </c>
      <c r="O274" s="15" t="s">
        <v>2378</v>
      </c>
      <c r="P274" s="15" t="s">
        <v>2379</v>
      </c>
      <c r="Q274" s="17"/>
      <c r="S274">
        <v>51.483694666052003</v>
      </c>
      <c r="T274">
        <v>-3.22929382324218</v>
      </c>
      <c r="V274" t="s">
        <v>46</v>
      </c>
      <c r="W274">
        <v>7329252436</v>
      </c>
      <c r="X274" t="s">
        <v>2380</v>
      </c>
      <c r="Y274" t="s">
        <v>2381</v>
      </c>
      <c r="AB274" t="s">
        <v>2382</v>
      </c>
      <c r="AG274" t="s">
        <v>2376</v>
      </c>
      <c r="AH274" t="s">
        <v>2383</v>
      </c>
      <c r="AI274" t="s">
        <v>2384</v>
      </c>
      <c r="AK274" t="s">
        <v>2385</v>
      </c>
      <c r="AL274" t="s">
        <v>2376</v>
      </c>
      <c r="AM274" t="s">
        <v>2376</v>
      </c>
      <c r="AQ274" t="s">
        <v>2386</v>
      </c>
      <c r="AR274" t="s">
        <v>2387</v>
      </c>
    </row>
    <row r="275" spans="2:44" ht="15" customHeight="1" x14ac:dyDescent="0.25">
      <c r="B275" s="3" t="s">
        <v>37</v>
      </c>
      <c r="D275" s="13"/>
      <c r="E275" s="14" t="s">
        <v>2388</v>
      </c>
      <c r="F275" s="15" t="s">
        <v>2389</v>
      </c>
      <c r="G275" s="15" t="s">
        <v>107</v>
      </c>
      <c r="H275" s="15"/>
      <c r="I275" s="15" t="s">
        <v>2045</v>
      </c>
      <c r="J275" s="16" t="s">
        <v>2046</v>
      </c>
      <c r="K275" s="15" t="s">
        <v>2045</v>
      </c>
      <c r="L275" s="15" t="s">
        <v>2390</v>
      </c>
      <c r="M275" s="15"/>
      <c r="N275" s="15">
        <f t="shared" si="4"/>
        <v>19</v>
      </c>
      <c r="O275" s="15" t="s">
        <v>2391</v>
      </c>
      <c r="P275" s="15" t="s">
        <v>2392</v>
      </c>
      <c r="Q275" s="17"/>
      <c r="V275" t="s">
        <v>46</v>
      </c>
      <c r="W275">
        <v>3681763590</v>
      </c>
      <c r="AB275" t="s">
        <v>48</v>
      </c>
      <c r="AG275" t="s">
        <v>2389</v>
      </c>
      <c r="AH275" t="s">
        <v>2393</v>
      </c>
      <c r="AL275" t="s">
        <v>2389</v>
      </c>
      <c r="AM275" t="s">
        <v>2389</v>
      </c>
      <c r="AQ275" t="s">
        <v>2394</v>
      </c>
    </row>
    <row r="276" spans="2:44" ht="15" customHeight="1" x14ac:dyDescent="0.25">
      <c r="B276" s="3" t="s">
        <v>54</v>
      </c>
      <c r="C276" t="s">
        <v>2395</v>
      </c>
      <c r="D276" s="18" t="s">
        <v>56</v>
      </c>
      <c r="E276" s="14" t="s">
        <v>2396</v>
      </c>
      <c r="F276" s="15" t="s">
        <v>2397</v>
      </c>
      <c r="G276" s="15" t="s">
        <v>59</v>
      </c>
      <c r="H276" s="15" t="b">
        <v>1</v>
      </c>
      <c r="I276" s="15" t="s">
        <v>2045</v>
      </c>
      <c r="J276" s="16" t="s">
        <v>2046</v>
      </c>
      <c r="K276" s="15" t="s">
        <v>2045</v>
      </c>
      <c r="L276" s="15" t="s">
        <v>2398</v>
      </c>
      <c r="M276" s="15"/>
      <c r="N276" s="21">
        <f t="shared" si="4"/>
        <v>42</v>
      </c>
      <c r="O276" s="15" t="s">
        <v>2399</v>
      </c>
      <c r="P276" s="15" t="s">
        <v>2400</v>
      </c>
      <c r="Q276" s="17"/>
      <c r="S276">
        <v>51.786020000000001</v>
      </c>
      <c r="T276">
        <v>-0.14196</v>
      </c>
      <c r="V276" t="s">
        <v>46</v>
      </c>
      <c r="W276">
        <v>1245839211</v>
      </c>
      <c r="Y276" t="s">
        <v>2401</v>
      </c>
      <c r="AB276" t="s">
        <v>2402</v>
      </c>
      <c r="AG276" t="s">
        <v>2397</v>
      </c>
      <c r="AH276" t="s">
        <v>2403</v>
      </c>
      <c r="AK276" t="s">
        <v>2404</v>
      </c>
      <c r="AL276" t="s">
        <v>2397</v>
      </c>
      <c r="AM276" t="s">
        <v>2397</v>
      </c>
      <c r="AQ276" t="s">
        <v>2405</v>
      </c>
      <c r="AR276" t="s">
        <v>2406</v>
      </c>
    </row>
    <row r="277" spans="2:44" ht="15" customHeight="1" x14ac:dyDescent="0.25">
      <c r="B277" s="3" t="s">
        <v>54</v>
      </c>
      <c r="C277" t="s">
        <v>2407</v>
      </c>
      <c r="D277" s="18" t="s">
        <v>56</v>
      </c>
      <c r="E277" s="14" t="s">
        <v>2408</v>
      </c>
      <c r="F277" s="15" t="s">
        <v>2409</v>
      </c>
      <c r="G277" s="15" t="s">
        <v>107</v>
      </c>
      <c r="H277" s="15" t="b">
        <v>1</v>
      </c>
      <c r="I277" s="15" t="s">
        <v>41</v>
      </c>
      <c r="J277" s="16" t="s">
        <v>42</v>
      </c>
      <c r="K277" s="15" t="s">
        <v>41</v>
      </c>
      <c r="L277" s="15" t="s">
        <v>2410</v>
      </c>
      <c r="M277" s="15"/>
      <c r="N277" s="15">
        <f t="shared" si="4"/>
        <v>15</v>
      </c>
      <c r="O277" s="15">
        <v>27100</v>
      </c>
      <c r="P277" s="15" t="s">
        <v>2411</v>
      </c>
      <c r="Q277" s="17"/>
      <c r="S277">
        <v>45.174469999999999</v>
      </c>
      <c r="T277">
        <v>9.2114100000000008</v>
      </c>
      <c r="V277" t="s">
        <v>46</v>
      </c>
      <c r="W277">
        <v>1938910053</v>
      </c>
      <c r="Y277" t="s">
        <v>2412</v>
      </c>
      <c r="AB277" t="s">
        <v>2413</v>
      </c>
      <c r="AG277" t="s">
        <v>2409</v>
      </c>
      <c r="AH277" t="s">
        <v>2414</v>
      </c>
      <c r="AI277" t="s">
        <v>2415</v>
      </c>
      <c r="AK277" t="s">
        <v>2416</v>
      </c>
      <c r="AL277" t="s">
        <v>2409</v>
      </c>
      <c r="AM277" t="s">
        <v>2409</v>
      </c>
      <c r="AQ277" t="s">
        <v>2415</v>
      </c>
    </row>
    <row r="278" spans="2:44" ht="15" customHeight="1" x14ac:dyDescent="0.25">
      <c r="B278" s="3" t="s">
        <v>37</v>
      </c>
      <c r="D278" s="13"/>
      <c r="E278" s="14" t="s">
        <v>2417</v>
      </c>
      <c r="F278" s="15" t="s">
        <v>2418</v>
      </c>
      <c r="G278" s="15" t="s">
        <v>190</v>
      </c>
      <c r="H278" s="15" t="b">
        <v>0</v>
      </c>
      <c r="I278" s="15" t="s">
        <v>383</v>
      </c>
      <c r="J278" s="16" t="s">
        <v>384</v>
      </c>
      <c r="K278" s="15" t="s">
        <v>383</v>
      </c>
      <c r="L278" s="15" t="s">
        <v>2419</v>
      </c>
      <c r="M278" s="15"/>
      <c r="N278" s="15">
        <f t="shared" si="4"/>
        <v>23</v>
      </c>
      <c r="O278" s="15">
        <v>55391</v>
      </c>
      <c r="P278" s="15" t="s">
        <v>2420</v>
      </c>
      <c r="Q278" s="17" t="s">
        <v>2421</v>
      </c>
      <c r="V278" t="s">
        <v>46</v>
      </c>
      <c r="W278">
        <v>4834462443</v>
      </c>
      <c r="AG278" t="s">
        <v>2418</v>
      </c>
      <c r="AH278" t="s">
        <v>2422</v>
      </c>
      <c r="AL278" t="s">
        <v>2418</v>
      </c>
      <c r="AM278" t="s">
        <v>2418</v>
      </c>
      <c r="AQ278" t="s">
        <v>2423</v>
      </c>
    </row>
    <row r="279" spans="2:44" ht="15" customHeight="1" x14ac:dyDescent="0.25">
      <c r="B279" s="3" t="s">
        <v>54</v>
      </c>
      <c r="C279" t="s">
        <v>2424</v>
      </c>
      <c r="D279" s="18" t="s">
        <v>56</v>
      </c>
      <c r="E279" s="14" t="s">
        <v>2425</v>
      </c>
      <c r="F279" s="15" t="s">
        <v>2426</v>
      </c>
      <c r="G279" s="15" t="s">
        <v>107</v>
      </c>
      <c r="H279" s="15" t="b">
        <v>1</v>
      </c>
      <c r="I279" s="15" t="s">
        <v>41</v>
      </c>
      <c r="J279" s="16" t="s">
        <v>42</v>
      </c>
      <c r="K279" s="15" t="s">
        <v>41</v>
      </c>
      <c r="L279" s="15" t="s">
        <v>2427</v>
      </c>
      <c r="M279" s="15"/>
      <c r="N279" s="15">
        <f t="shared" si="4"/>
        <v>23</v>
      </c>
      <c r="O279" s="15">
        <v>48014</v>
      </c>
      <c r="P279" s="15" t="s">
        <v>2428</v>
      </c>
      <c r="Q279" s="17"/>
      <c r="S279">
        <v>44.3206740524842</v>
      </c>
      <c r="T279">
        <v>11.787052964856001</v>
      </c>
      <c r="V279" t="s">
        <v>46</v>
      </c>
      <c r="W279">
        <v>6096277310</v>
      </c>
      <c r="X279" t="s">
        <v>2429</v>
      </c>
      <c r="AB279" t="s">
        <v>78</v>
      </c>
      <c r="AC279" t="s">
        <v>2430</v>
      </c>
      <c r="AD279">
        <v>501805</v>
      </c>
      <c r="AG279" t="s">
        <v>2426</v>
      </c>
      <c r="AH279" t="s">
        <v>2431</v>
      </c>
      <c r="AI279" t="s">
        <v>2432</v>
      </c>
      <c r="AK279" t="s">
        <v>2433</v>
      </c>
      <c r="AL279" t="s">
        <v>2426</v>
      </c>
      <c r="AM279" t="s">
        <v>2426</v>
      </c>
      <c r="AQ279" t="s">
        <v>2434</v>
      </c>
    </row>
    <row r="280" spans="2:44" ht="15" customHeight="1" x14ac:dyDescent="0.25">
      <c r="B280" s="3" t="s">
        <v>178</v>
      </c>
      <c r="C280" t="s">
        <v>179</v>
      </c>
      <c r="D280" s="24"/>
      <c r="E280" s="14" t="s">
        <v>2435</v>
      </c>
      <c r="F280" s="15" t="s">
        <v>2436</v>
      </c>
      <c r="G280" s="15" t="s">
        <v>100</v>
      </c>
      <c r="H280" s="15" t="b">
        <v>0</v>
      </c>
      <c r="I280" s="15" t="s">
        <v>383</v>
      </c>
      <c r="J280" s="16" t="s">
        <v>384</v>
      </c>
      <c r="K280" s="15" t="s">
        <v>383</v>
      </c>
      <c r="L280" s="26" t="s">
        <v>2437</v>
      </c>
      <c r="M280" s="15"/>
      <c r="N280" s="15">
        <f t="shared" si="4"/>
        <v>13</v>
      </c>
      <c r="O280" s="15">
        <v>28804</v>
      </c>
      <c r="P280" s="15" t="s">
        <v>386</v>
      </c>
      <c r="Q280" s="17"/>
      <c r="V280" t="s">
        <v>46</v>
      </c>
      <c r="W280">
        <v>4203746508</v>
      </c>
      <c r="AB280" t="s">
        <v>503</v>
      </c>
      <c r="AG280" t="s">
        <v>2436</v>
      </c>
      <c r="AH280" t="s">
        <v>2438</v>
      </c>
      <c r="AL280" t="s">
        <v>2436</v>
      </c>
      <c r="AM280" t="s">
        <v>2436</v>
      </c>
      <c r="AQ280" t="s">
        <v>2439</v>
      </c>
    </row>
    <row r="281" spans="2:44" ht="15" customHeight="1" x14ac:dyDescent="0.25">
      <c r="B281" s="3" t="s">
        <v>54</v>
      </c>
      <c r="C281" t="s">
        <v>2440</v>
      </c>
      <c r="D281" s="18" t="s">
        <v>56</v>
      </c>
      <c r="E281" s="14" t="s">
        <v>2441</v>
      </c>
      <c r="F281" s="15" t="s">
        <v>2442</v>
      </c>
      <c r="G281" s="15" t="s">
        <v>100</v>
      </c>
      <c r="H281" s="15" t="b">
        <v>1</v>
      </c>
      <c r="I281" s="15" t="s">
        <v>2443</v>
      </c>
      <c r="J281" s="16" t="s">
        <v>2444</v>
      </c>
      <c r="K281" s="15" t="s">
        <v>2443</v>
      </c>
      <c r="L281" s="15" t="s">
        <v>2445</v>
      </c>
      <c r="M281" s="15"/>
      <c r="N281" s="15">
        <f t="shared" si="4"/>
        <v>15</v>
      </c>
      <c r="O281" s="15">
        <v>949</v>
      </c>
      <c r="P281" s="15" t="s">
        <v>2446</v>
      </c>
      <c r="Q281" s="17" t="s">
        <v>2443</v>
      </c>
      <c r="S281">
        <v>18.442470550537099</v>
      </c>
      <c r="T281">
        <v>-66.253532409667997</v>
      </c>
      <c r="V281" t="s">
        <v>46</v>
      </c>
      <c r="W281">
        <v>6342791422</v>
      </c>
      <c r="AB281" t="s">
        <v>503</v>
      </c>
      <c r="AD281">
        <v>651773</v>
      </c>
      <c r="AG281" t="s">
        <v>2442</v>
      </c>
      <c r="AH281" t="s">
        <v>2447</v>
      </c>
      <c r="AI281" t="s">
        <v>2448</v>
      </c>
      <c r="AL281" t="s">
        <v>2442</v>
      </c>
      <c r="AM281" t="s">
        <v>2442</v>
      </c>
      <c r="AQ281" t="s">
        <v>2449</v>
      </c>
      <c r="AR281" t="s">
        <v>2450</v>
      </c>
    </row>
    <row r="282" spans="2:44" ht="15" customHeight="1" x14ac:dyDescent="0.25">
      <c r="B282" s="3" t="s">
        <v>364</v>
      </c>
      <c r="D282" s="27"/>
      <c r="E282" s="14" t="s">
        <v>2451</v>
      </c>
      <c r="F282" s="28" t="s">
        <v>2452</v>
      </c>
      <c r="G282" s="15" t="s">
        <v>190</v>
      </c>
      <c r="H282" s="15" t="b">
        <v>0</v>
      </c>
      <c r="I282" s="15" t="s">
        <v>367</v>
      </c>
      <c r="J282" s="16" t="s">
        <v>368</v>
      </c>
      <c r="K282" s="15" t="s">
        <v>367</v>
      </c>
      <c r="L282" s="26" t="s">
        <v>1332</v>
      </c>
      <c r="M282" s="15"/>
      <c r="N282" s="15">
        <f t="shared" si="4"/>
        <v>38</v>
      </c>
      <c r="O282" s="15" t="s">
        <v>1333</v>
      </c>
      <c r="P282" s="15" t="s">
        <v>1334</v>
      </c>
      <c r="Q282" s="17"/>
      <c r="V282" t="s">
        <v>46</v>
      </c>
      <c r="W282">
        <v>6910681796</v>
      </c>
      <c r="AB282" t="s">
        <v>372</v>
      </c>
      <c r="AC282" t="s">
        <v>1336</v>
      </c>
      <c r="AD282">
        <v>466845</v>
      </c>
      <c r="AG282" t="s">
        <v>2452</v>
      </c>
      <c r="AH282" t="s">
        <v>2453</v>
      </c>
      <c r="AI282" t="s">
        <v>1338</v>
      </c>
      <c r="AL282" t="s">
        <v>2452</v>
      </c>
      <c r="AM282" t="s">
        <v>2452</v>
      </c>
      <c r="AQ282" t="s">
        <v>1340</v>
      </c>
    </row>
    <row r="283" spans="2:44" ht="15" customHeight="1" x14ac:dyDescent="0.25">
      <c r="B283" s="3" t="s">
        <v>37</v>
      </c>
      <c r="D283" s="13"/>
      <c r="E283" s="14" t="s">
        <v>2454</v>
      </c>
      <c r="F283" s="15" t="s">
        <v>2455</v>
      </c>
      <c r="G283" s="15" t="s">
        <v>107</v>
      </c>
      <c r="H283" s="15" t="b">
        <v>0</v>
      </c>
      <c r="I283" s="15" t="s">
        <v>41</v>
      </c>
      <c r="J283" s="16" t="s">
        <v>42</v>
      </c>
      <c r="K283" s="15" t="s">
        <v>41</v>
      </c>
      <c r="L283" s="15" t="s">
        <v>2456</v>
      </c>
      <c r="M283" s="15"/>
      <c r="N283" s="15">
        <f t="shared" si="4"/>
        <v>12</v>
      </c>
      <c r="O283" s="15">
        <v>20010</v>
      </c>
      <c r="P283" s="15" t="s">
        <v>2457</v>
      </c>
      <c r="Q283" s="17"/>
      <c r="V283" t="s">
        <v>46</v>
      </c>
      <c r="W283">
        <v>6109840729</v>
      </c>
      <c r="AB283" t="s">
        <v>2458</v>
      </c>
      <c r="AG283" t="s">
        <v>2455</v>
      </c>
      <c r="AH283" t="s">
        <v>2459</v>
      </c>
      <c r="AK283" t="s">
        <v>2460</v>
      </c>
      <c r="AL283" t="s">
        <v>2455</v>
      </c>
      <c r="AM283" t="s">
        <v>2455</v>
      </c>
      <c r="AQ283" t="s">
        <v>2461</v>
      </c>
    </row>
    <row r="284" spans="2:44" ht="15" customHeight="1" x14ac:dyDescent="0.25">
      <c r="B284" s="3" t="s">
        <v>54</v>
      </c>
      <c r="C284" t="s">
        <v>2462</v>
      </c>
      <c r="D284" s="18" t="s">
        <v>56</v>
      </c>
      <c r="E284" s="14" t="s">
        <v>2463</v>
      </c>
      <c r="F284" s="15" t="s">
        <v>2464</v>
      </c>
      <c r="G284" s="15" t="s">
        <v>100</v>
      </c>
      <c r="H284" s="15" t="b">
        <v>1</v>
      </c>
      <c r="I284" s="15" t="s">
        <v>893</v>
      </c>
      <c r="J284" s="16" t="s">
        <v>894</v>
      </c>
      <c r="K284" s="15" t="s">
        <v>893</v>
      </c>
      <c r="L284" s="15" t="s">
        <v>2465</v>
      </c>
      <c r="M284" s="15"/>
      <c r="N284" s="15">
        <f t="shared" si="4"/>
        <v>19</v>
      </c>
      <c r="O284" s="15">
        <v>2235</v>
      </c>
      <c r="P284" s="15" t="s">
        <v>2466</v>
      </c>
      <c r="Q284" s="17"/>
      <c r="S284">
        <v>35.157800000000002</v>
      </c>
      <c r="T284">
        <v>33.366700000000002</v>
      </c>
      <c r="V284" t="s">
        <v>46</v>
      </c>
      <c r="W284">
        <v>4542729294</v>
      </c>
      <c r="AB284" t="s">
        <v>1285</v>
      </c>
      <c r="AF284" t="s">
        <v>2467</v>
      </c>
      <c r="AG284" t="s">
        <v>2464</v>
      </c>
      <c r="AH284" t="s">
        <v>2468</v>
      </c>
      <c r="AI284" t="s">
        <v>2469</v>
      </c>
      <c r="AL284" t="s">
        <v>2464</v>
      </c>
      <c r="AM284" t="s">
        <v>2464</v>
      </c>
      <c r="AQ284" t="s">
        <v>2470</v>
      </c>
    </row>
    <row r="285" spans="2:44" ht="15" customHeight="1" x14ac:dyDescent="0.25">
      <c r="B285" s="3" t="s">
        <v>37</v>
      </c>
      <c r="D285" s="13"/>
      <c r="E285" s="14" t="s">
        <v>2471</v>
      </c>
      <c r="F285" s="15" t="s">
        <v>2472</v>
      </c>
      <c r="G285" s="15" t="s">
        <v>190</v>
      </c>
      <c r="H285" s="15" t="b">
        <v>0</v>
      </c>
      <c r="I285" s="15" t="s">
        <v>383</v>
      </c>
      <c r="J285" s="16" t="s">
        <v>384</v>
      </c>
      <c r="K285" s="15" t="s">
        <v>383</v>
      </c>
      <c r="L285" s="15" t="s">
        <v>2473</v>
      </c>
      <c r="M285" s="15"/>
      <c r="N285" s="15">
        <f t="shared" si="4"/>
        <v>22</v>
      </c>
      <c r="O285" s="15">
        <v>20151</v>
      </c>
      <c r="P285" s="15" t="s">
        <v>2474</v>
      </c>
      <c r="Q285" s="17"/>
      <c r="V285" t="s">
        <v>46</v>
      </c>
      <c r="W285">
        <v>2505113762</v>
      </c>
      <c r="AG285" t="s">
        <v>2472</v>
      </c>
      <c r="AH285" t="s">
        <v>2475</v>
      </c>
      <c r="AI285" t="s">
        <v>2476</v>
      </c>
      <c r="AL285" t="s">
        <v>2472</v>
      </c>
      <c r="AM285" t="s">
        <v>2472</v>
      </c>
      <c r="AQ285" t="s">
        <v>2477</v>
      </c>
    </row>
    <row r="286" spans="2:44" ht="15" customHeight="1" x14ac:dyDescent="0.25">
      <c r="B286" s="3" t="s">
        <v>178</v>
      </c>
      <c r="C286" t="s">
        <v>179</v>
      </c>
      <c r="D286" s="24"/>
      <c r="E286" s="14" t="s">
        <v>2478</v>
      </c>
      <c r="F286" s="15" t="s">
        <v>2479</v>
      </c>
      <c r="G286" s="15" t="s">
        <v>721</v>
      </c>
      <c r="H286" s="15" t="b">
        <v>0</v>
      </c>
      <c r="I286" s="15" t="s">
        <v>722</v>
      </c>
      <c r="J286" s="16" t="s">
        <v>723</v>
      </c>
      <c r="K286" s="15" t="s">
        <v>722</v>
      </c>
      <c r="L286" s="15" t="s">
        <v>2480</v>
      </c>
      <c r="M286" s="15"/>
      <c r="N286" s="15">
        <f t="shared" si="4"/>
        <v>14</v>
      </c>
      <c r="O286" s="15" t="s">
        <v>2481</v>
      </c>
      <c r="P286" s="15" t="s">
        <v>2482</v>
      </c>
      <c r="Q286" s="17"/>
      <c r="V286" t="s">
        <v>46</v>
      </c>
      <c r="W286">
        <v>1261048817</v>
      </c>
      <c r="AB286" t="s">
        <v>2483</v>
      </c>
      <c r="AG286" t="s">
        <v>2479</v>
      </c>
      <c r="AH286" t="s">
        <v>2484</v>
      </c>
      <c r="AL286" t="s">
        <v>2479</v>
      </c>
      <c r="AM286" t="s">
        <v>2479</v>
      </c>
      <c r="AQ286" t="s">
        <v>2485</v>
      </c>
    </row>
    <row r="287" spans="2:44" ht="15" customHeight="1" x14ac:dyDescent="0.25">
      <c r="B287" s="3" t="s">
        <v>37</v>
      </c>
      <c r="D287" s="13"/>
      <c r="E287" s="14" t="s">
        <v>2486</v>
      </c>
      <c r="F287" s="15" t="s">
        <v>2487</v>
      </c>
      <c r="G287" s="15" t="s">
        <v>100</v>
      </c>
      <c r="H287" s="15"/>
      <c r="I287" s="15" t="s">
        <v>383</v>
      </c>
      <c r="J287" s="16" t="s">
        <v>384</v>
      </c>
      <c r="K287" s="15" t="s">
        <v>383</v>
      </c>
      <c r="L287" s="15" t="s">
        <v>2488</v>
      </c>
      <c r="M287" s="15"/>
      <c r="N287" s="15">
        <f t="shared" si="4"/>
        <v>16</v>
      </c>
      <c r="O287" s="15">
        <v>77056</v>
      </c>
      <c r="P287" s="15" t="s">
        <v>2489</v>
      </c>
      <c r="Q287" s="17" t="s">
        <v>1530</v>
      </c>
      <c r="V287" t="s">
        <v>46</v>
      </c>
      <c r="W287">
        <v>2331954952</v>
      </c>
      <c r="X287" t="s">
        <v>2490</v>
      </c>
      <c r="AB287" t="s">
        <v>389</v>
      </c>
      <c r="AG287" t="s">
        <v>2487</v>
      </c>
      <c r="AH287" t="s">
        <v>2491</v>
      </c>
      <c r="AL287" t="s">
        <v>2487</v>
      </c>
      <c r="AM287" t="s">
        <v>2487</v>
      </c>
      <c r="AQ287" t="s">
        <v>63</v>
      </c>
    </row>
    <row r="288" spans="2:44" ht="15" customHeight="1" x14ac:dyDescent="0.25">
      <c r="B288" s="3" t="s">
        <v>54</v>
      </c>
      <c r="C288" t="s">
        <v>2492</v>
      </c>
      <c r="D288" s="18" t="s">
        <v>56</v>
      </c>
      <c r="E288" s="30" t="s">
        <v>2493</v>
      </c>
      <c r="F288" s="15" t="s">
        <v>2494</v>
      </c>
      <c r="G288" s="15" t="s">
        <v>107</v>
      </c>
      <c r="H288" s="15" t="b">
        <v>1</v>
      </c>
      <c r="I288" s="15" t="s">
        <v>646</v>
      </c>
      <c r="J288" s="16" t="s">
        <v>647</v>
      </c>
      <c r="K288" s="15" t="s">
        <v>646</v>
      </c>
      <c r="L288" s="15" t="s">
        <v>2495</v>
      </c>
      <c r="M288" s="15"/>
      <c r="N288" s="15">
        <f t="shared" si="4"/>
        <v>22</v>
      </c>
      <c r="O288" s="15">
        <v>5001</v>
      </c>
      <c r="P288" s="15" t="s">
        <v>2496</v>
      </c>
      <c r="Q288" s="17"/>
      <c r="S288">
        <v>-31.366965</v>
      </c>
      <c r="T288">
        <v>-64.176304000000002</v>
      </c>
      <c r="U288" s="31"/>
      <c r="V288" t="s">
        <v>46</v>
      </c>
      <c r="W288">
        <v>6680312446</v>
      </c>
      <c r="AB288" t="s">
        <v>401</v>
      </c>
      <c r="AG288" t="s">
        <v>2494</v>
      </c>
      <c r="AH288" t="s">
        <v>2497</v>
      </c>
      <c r="AL288" t="s">
        <v>2494</v>
      </c>
      <c r="AM288" t="s">
        <v>2494</v>
      </c>
      <c r="AQ288" t="s">
        <v>2498</v>
      </c>
    </row>
    <row r="289" spans="2:44" ht="15" customHeight="1" x14ac:dyDescent="0.25">
      <c r="B289" s="3" t="s">
        <v>37</v>
      </c>
      <c r="D289" s="13"/>
      <c r="E289" s="14" t="s">
        <v>2499</v>
      </c>
      <c r="F289" s="15" t="s">
        <v>2500</v>
      </c>
      <c r="G289" s="15" t="s">
        <v>107</v>
      </c>
      <c r="H289" s="15" t="b">
        <v>1</v>
      </c>
      <c r="I289" s="15" t="s">
        <v>41</v>
      </c>
      <c r="J289" s="16" t="s">
        <v>42</v>
      </c>
      <c r="K289" s="15" t="s">
        <v>41</v>
      </c>
      <c r="L289" s="15" t="s">
        <v>2501</v>
      </c>
      <c r="M289" s="15"/>
      <c r="N289" s="15">
        <f t="shared" si="4"/>
        <v>23</v>
      </c>
      <c r="O289" s="15">
        <v>74020</v>
      </c>
      <c r="P289" s="15" t="s">
        <v>2502</v>
      </c>
      <c r="Q289" s="17"/>
      <c r="S289">
        <v>40.573407000000003</v>
      </c>
      <c r="T289">
        <v>17.334358999999999</v>
      </c>
      <c r="V289" t="s">
        <v>46</v>
      </c>
      <c r="W289">
        <v>3848683166</v>
      </c>
      <c r="AB289" t="s">
        <v>2156</v>
      </c>
      <c r="AG289" t="s">
        <v>2500</v>
      </c>
      <c r="AH289" t="s">
        <v>2503</v>
      </c>
      <c r="AI289" t="s">
        <v>2504</v>
      </c>
      <c r="AK289" t="s">
        <v>2505</v>
      </c>
      <c r="AL289" t="s">
        <v>2500</v>
      </c>
      <c r="AM289" t="s">
        <v>2500</v>
      </c>
      <c r="AQ289" t="s">
        <v>2506</v>
      </c>
      <c r="AR289" t="s">
        <v>2507</v>
      </c>
    </row>
    <row r="290" spans="2:44" ht="15" customHeight="1" x14ac:dyDescent="0.25">
      <c r="B290" s="3" t="s">
        <v>178</v>
      </c>
      <c r="C290" t="s">
        <v>179</v>
      </c>
      <c r="D290" s="24"/>
      <c r="E290" s="14" t="s">
        <v>2508</v>
      </c>
      <c r="F290" s="15" t="s">
        <v>2509</v>
      </c>
      <c r="G290" s="15" t="s">
        <v>721</v>
      </c>
      <c r="H290" s="15" t="b">
        <v>0</v>
      </c>
      <c r="I290" s="15" t="s">
        <v>125</v>
      </c>
      <c r="J290" s="16" t="s">
        <v>126</v>
      </c>
      <c r="K290" s="15" t="s">
        <v>125</v>
      </c>
      <c r="L290" s="15" t="s">
        <v>2510</v>
      </c>
      <c r="M290" s="15"/>
      <c r="N290" s="21">
        <f t="shared" si="4"/>
        <v>102</v>
      </c>
      <c r="O290" s="15" t="s">
        <v>2511</v>
      </c>
      <c r="P290" s="15" t="s">
        <v>2512</v>
      </c>
      <c r="Q290" s="17"/>
      <c r="V290" t="s">
        <v>46</v>
      </c>
      <c r="W290">
        <v>1145401596</v>
      </c>
      <c r="AB290" t="s">
        <v>389</v>
      </c>
      <c r="AD290">
        <v>856551</v>
      </c>
      <c r="AG290" t="s">
        <v>2509</v>
      </c>
      <c r="AH290" t="s">
        <v>2513</v>
      </c>
      <c r="AK290" t="s">
        <v>2514</v>
      </c>
      <c r="AL290" t="s">
        <v>2509</v>
      </c>
      <c r="AM290" t="s">
        <v>2509</v>
      </c>
      <c r="AQ290">
        <v>9972035817</v>
      </c>
    </row>
    <row r="291" spans="2:44" ht="15" customHeight="1" x14ac:dyDescent="0.25">
      <c r="B291" s="3" t="s">
        <v>54</v>
      </c>
      <c r="C291" t="s">
        <v>2515</v>
      </c>
      <c r="D291" s="18" t="s">
        <v>56</v>
      </c>
      <c r="E291" s="14" t="s">
        <v>2516</v>
      </c>
      <c r="F291" s="15" t="s">
        <v>2517</v>
      </c>
      <c r="G291" s="15" t="s">
        <v>190</v>
      </c>
      <c r="H291" s="15" t="b">
        <v>1</v>
      </c>
      <c r="I291" s="15" t="s">
        <v>191</v>
      </c>
      <c r="J291" s="16" t="s">
        <v>192</v>
      </c>
      <c r="K291" s="15" t="s">
        <v>191</v>
      </c>
      <c r="L291" s="15" t="s">
        <v>2518</v>
      </c>
      <c r="M291" s="15"/>
      <c r="N291" s="15">
        <f t="shared" si="4"/>
        <v>39</v>
      </c>
      <c r="O291" s="15">
        <v>21100</v>
      </c>
      <c r="P291" s="15" t="s">
        <v>2519</v>
      </c>
      <c r="Q291" s="17"/>
      <c r="S291">
        <v>38.731673688635297</v>
      </c>
      <c r="T291">
        <v>35.479287870036998</v>
      </c>
      <c r="V291" t="s">
        <v>46</v>
      </c>
      <c r="W291">
        <v>1879063020</v>
      </c>
      <c r="X291" t="s">
        <v>2520</v>
      </c>
      <c r="AB291" t="s">
        <v>66</v>
      </c>
      <c r="AG291" t="s">
        <v>2517</v>
      </c>
      <c r="AH291" t="s">
        <v>2521</v>
      </c>
      <c r="AI291" t="s">
        <v>2522</v>
      </c>
      <c r="AL291" t="s">
        <v>2517</v>
      </c>
      <c r="AM291" t="s">
        <v>2517</v>
      </c>
      <c r="AQ291" t="s">
        <v>2523</v>
      </c>
      <c r="AR291" t="s">
        <v>200</v>
      </c>
    </row>
    <row r="292" spans="2:44" ht="15" customHeight="1" x14ac:dyDescent="0.25">
      <c r="B292" s="3" t="s">
        <v>54</v>
      </c>
      <c r="C292" t="s">
        <v>2524</v>
      </c>
      <c r="D292" s="18" t="s">
        <v>56</v>
      </c>
      <c r="E292" s="14" t="s">
        <v>2525</v>
      </c>
      <c r="F292" s="15" t="s">
        <v>2526</v>
      </c>
      <c r="G292" s="15" t="s">
        <v>190</v>
      </c>
      <c r="H292" s="15" t="b">
        <v>1</v>
      </c>
      <c r="I292" s="15" t="s">
        <v>191</v>
      </c>
      <c r="J292" s="16" t="s">
        <v>192</v>
      </c>
      <c r="K292" s="15" t="s">
        <v>191</v>
      </c>
      <c r="L292" s="15" t="s">
        <v>2527</v>
      </c>
      <c r="M292" s="15"/>
      <c r="N292" s="21">
        <f t="shared" si="4"/>
        <v>65</v>
      </c>
      <c r="O292" s="15">
        <v>21100</v>
      </c>
      <c r="P292" s="15" t="s">
        <v>2528</v>
      </c>
      <c r="Q292" s="17"/>
      <c r="S292">
        <v>37.913768780810102</v>
      </c>
      <c r="T292">
        <v>40.230022532144801</v>
      </c>
      <c r="V292" t="s">
        <v>46</v>
      </c>
      <c r="W292">
        <v>8807967550</v>
      </c>
      <c r="X292" t="s">
        <v>2529</v>
      </c>
      <c r="AB292" t="s">
        <v>66</v>
      </c>
      <c r="AG292" t="s">
        <v>2526</v>
      </c>
      <c r="AH292" t="s">
        <v>2530</v>
      </c>
      <c r="AI292" t="s">
        <v>2531</v>
      </c>
      <c r="AL292" t="s">
        <v>2526</v>
      </c>
      <c r="AM292" t="s">
        <v>2526</v>
      </c>
      <c r="AQ292" t="s">
        <v>2532</v>
      </c>
      <c r="AR292" t="s">
        <v>200</v>
      </c>
    </row>
    <row r="293" spans="2:44" ht="15" customHeight="1" x14ac:dyDescent="0.25">
      <c r="B293" s="3" t="s">
        <v>54</v>
      </c>
      <c r="C293" t="s">
        <v>2533</v>
      </c>
      <c r="D293" s="18" t="s">
        <v>56</v>
      </c>
      <c r="E293" s="14" t="s">
        <v>2534</v>
      </c>
      <c r="F293" s="15" t="s">
        <v>2535</v>
      </c>
      <c r="G293" s="15" t="s">
        <v>190</v>
      </c>
      <c r="H293" s="15" t="b">
        <v>1</v>
      </c>
      <c r="I293" s="15" t="s">
        <v>191</v>
      </c>
      <c r="J293" s="16" t="s">
        <v>192</v>
      </c>
      <c r="K293" s="15" t="s">
        <v>191</v>
      </c>
      <c r="L293" s="15" t="s">
        <v>2536</v>
      </c>
      <c r="M293" s="15"/>
      <c r="N293" s="21">
        <f t="shared" si="4"/>
        <v>55</v>
      </c>
      <c r="O293" s="15" t="s">
        <v>2537</v>
      </c>
      <c r="P293" s="15" t="s">
        <v>2537</v>
      </c>
      <c r="Q293" s="17"/>
      <c r="S293">
        <v>37.068365531386199</v>
      </c>
      <c r="T293">
        <v>37.390029875253397</v>
      </c>
      <c r="V293" t="s">
        <v>46</v>
      </c>
      <c r="W293">
        <v>6129116262</v>
      </c>
      <c r="X293" t="s">
        <v>2538</v>
      </c>
      <c r="AB293" t="s">
        <v>66</v>
      </c>
      <c r="AG293" t="s">
        <v>2535</v>
      </c>
      <c r="AH293" t="s">
        <v>2539</v>
      </c>
      <c r="AI293" t="s">
        <v>2540</v>
      </c>
      <c r="AL293" t="s">
        <v>2535</v>
      </c>
      <c r="AM293" t="s">
        <v>2535</v>
      </c>
      <c r="AQ293" t="s">
        <v>2541</v>
      </c>
      <c r="AR293" t="s">
        <v>200</v>
      </c>
    </row>
    <row r="294" spans="2:44" ht="15" customHeight="1" x14ac:dyDescent="0.25">
      <c r="B294" s="3" t="s">
        <v>54</v>
      </c>
      <c r="C294" t="s">
        <v>2542</v>
      </c>
      <c r="D294" s="18" t="s">
        <v>56</v>
      </c>
      <c r="E294" s="14" t="s">
        <v>2543</v>
      </c>
      <c r="F294" s="15" t="s">
        <v>2544</v>
      </c>
      <c r="G294" s="15" t="s">
        <v>190</v>
      </c>
      <c r="H294" s="15" t="b">
        <v>1</v>
      </c>
      <c r="I294" s="15" t="s">
        <v>191</v>
      </c>
      <c r="J294" s="16" t="s">
        <v>192</v>
      </c>
      <c r="K294" s="15" t="s">
        <v>191</v>
      </c>
      <c r="L294" s="15" t="s">
        <v>2545</v>
      </c>
      <c r="M294" s="15"/>
      <c r="N294" s="15">
        <f t="shared" si="4"/>
        <v>37</v>
      </c>
      <c r="O294" s="15">
        <v>33400</v>
      </c>
      <c r="P294" s="15" t="s">
        <v>2546</v>
      </c>
      <c r="Q294" s="17"/>
      <c r="S294">
        <v>36.919911369776102</v>
      </c>
      <c r="T294">
        <v>34.903318507897303</v>
      </c>
      <c r="V294" t="s">
        <v>46</v>
      </c>
      <c r="W294">
        <v>2408600077</v>
      </c>
      <c r="X294" t="s">
        <v>2547</v>
      </c>
      <c r="AB294" t="s">
        <v>66</v>
      </c>
      <c r="AG294" t="s">
        <v>2544</v>
      </c>
      <c r="AH294" t="s">
        <v>2548</v>
      </c>
      <c r="AI294" t="s">
        <v>2549</v>
      </c>
      <c r="AL294" t="s">
        <v>2544</v>
      </c>
      <c r="AM294" t="s">
        <v>2544</v>
      </c>
      <c r="AQ294" t="s">
        <v>2550</v>
      </c>
      <c r="AR294" t="s">
        <v>200</v>
      </c>
    </row>
    <row r="295" spans="2:44" ht="15" customHeight="1" x14ac:dyDescent="0.25">
      <c r="B295" s="3" t="s">
        <v>710</v>
      </c>
      <c r="C295" t="s">
        <v>2551</v>
      </c>
      <c r="D295" s="23"/>
      <c r="E295" s="14" t="s">
        <v>2552</v>
      </c>
      <c r="F295" s="15" t="s">
        <v>2553</v>
      </c>
      <c r="G295" s="15" t="s">
        <v>100</v>
      </c>
      <c r="H295" s="15" t="b">
        <v>0</v>
      </c>
      <c r="I295" s="15" t="s">
        <v>383</v>
      </c>
      <c r="J295" s="16" t="s">
        <v>384</v>
      </c>
      <c r="K295" s="15" t="s">
        <v>383</v>
      </c>
      <c r="L295" s="15" t="s">
        <v>2554</v>
      </c>
      <c r="M295" s="15"/>
      <c r="N295" s="15">
        <f t="shared" si="4"/>
        <v>16</v>
      </c>
      <c r="O295" s="15">
        <v>27358</v>
      </c>
      <c r="P295" s="15" t="s">
        <v>2555</v>
      </c>
      <c r="Q295" s="17"/>
      <c r="V295" t="s">
        <v>46</v>
      </c>
      <c r="W295">
        <v>7340036751</v>
      </c>
      <c r="AG295" t="s">
        <v>2553</v>
      </c>
      <c r="AH295" t="s">
        <v>2556</v>
      </c>
      <c r="AL295" t="s">
        <v>2553</v>
      </c>
      <c r="AM295" t="s">
        <v>2553</v>
      </c>
      <c r="AQ295" t="s">
        <v>2557</v>
      </c>
    </row>
    <row r="296" spans="2:44" x14ac:dyDescent="0.25">
      <c r="B296" s="3" t="s">
        <v>54</v>
      </c>
      <c r="C296" t="s">
        <v>2558</v>
      </c>
      <c r="D296" s="18" t="s">
        <v>416</v>
      </c>
      <c r="E296" s="14" t="s">
        <v>2559</v>
      </c>
      <c r="F296" s="15" t="s">
        <v>2560</v>
      </c>
      <c r="G296" s="15" t="s">
        <v>100</v>
      </c>
      <c r="H296" s="15" t="b">
        <v>0</v>
      </c>
      <c r="I296" s="15" t="s">
        <v>383</v>
      </c>
      <c r="J296" s="16" t="s">
        <v>384</v>
      </c>
      <c r="K296" s="15" t="s">
        <v>383</v>
      </c>
      <c r="L296" s="26" t="s">
        <v>2561</v>
      </c>
      <c r="M296" s="15"/>
      <c r="N296" s="15">
        <f t="shared" si="4"/>
        <v>14</v>
      </c>
      <c r="O296" s="15">
        <v>4092</v>
      </c>
      <c r="P296" s="15" t="s">
        <v>2562</v>
      </c>
      <c r="Q296" s="17" t="s">
        <v>2563</v>
      </c>
      <c r="S296">
        <v>43.685422286904398</v>
      </c>
      <c r="T296">
        <v>-70.339519706053494</v>
      </c>
      <c r="V296" t="s">
        <v>46</v>
      </c>
      <c r="W296">
        <v>7522094366</v>
      </c>
      <c r="X296" t="s">
        <v>2564</v>
      </c>
      <c r="AB296" t="s">
        <v>2565</v>
      </c>
      <c r="AG296" t="s">
        <v>2560</v>
      </c>
      <c r="AH296" t="s">
        <v>2566</v>
      </c>
      <c r="AI296" t="s">
        <v>2567</v>
      </c>
      <c r="AK296" t="s">
        <v>2568</v>
      </c>
      <c r="AL296" t="s">
        <v>2560</v>
      </c>
      <c r="AM296" t="s">
        <v>2560</v>
      </c>
      <c r="AQ296" t="s">
        <v>2569</v>
      </c>
      <c r="AR296" t="s">
        <v>2570</v>
      </c>
    </row>
    <row r="297" spans="2:44" ht="15" customHeight="1" x14ac:dyDescent="0.25">
      <c r="B297" s="3" t="s">
        <v>54</v>
      </c>
      <c r="C297" t="s">
        <v>2571</v>
      </c>
      <c r="D297" s="18" t="s">
        <v>56</v>
      </c>
      <c r="E297" s="14" t="s">
        <v>2572</v>
      </c>
      <c r="F297" s="15" t="s">
        <v>2573</v>
      </c>
      <c r="G297" s="15" t="s">
        <v>190</v>
      </c>
      <c r="H297" s="15" t="b">
        <v>1</v>
      </c>
      <c r="I297" s="15" t="s">
        <v>383</v>
      </c>
      <c r="J297" s="16" t="s">
        <v>384</v>
      </c>
      <c r="K297" s="15" t="s">
        <v>383</v>
      </c>
      <c r="L297" s="15" t="s">
        <v>2574</v>
      </c>
      <c r="M297" s="15"/>
      <c r="N297" s="15">
        <f t="shared" si="4"/>
        <v>14</v>
      </c>
      <c r="O297" s="15">
        <v>4401</v>
      </c>
      <c r="P297" s="15" t="s">
        <v>2575</v>
      </c>
      <c r="Q297" s="17" t="s">
        <v>2563</v>
      </c>
      <c r="S297">
        <v>44.7836362570524</v>
      </c>
      <c r="T297">
        <v>-68.798191845416994</v>
      </c>
      <c r="V297" t="s">
        <v>46</v>
      </c>
      <c r="W297">
        <v>9876533024</v>
      </c>
      <c r="X297" t="s">
        <v>2576</v>
      </c>
      <c r="AB297" t="s">
        <v>503</v>
      </c>
      <c r="AC297" t="s">
        <v>2577</v>
      </c>
      <c r="AD297">
        <v>188158</v>
      </c>
      <c r="AG297" t="s">
        <v>2573</v>
      </c>
      <c r="AH297" t="s">
        <v>2578</v>
      </c>
      <c r="AI297" t="s">
        <v>2579</v>
      </c>
      <c r="AK297" t="s">
        <v>2580</v>
      </c>
      <c r="AL297" t="s">
        <v>2573</v>
      </c>
      <c r="AM297" t="s">
        <v>2573</v>
      </c>
      <c r="AQ297" t="s">
        <v>2581</v>
      </c>
      <c r="AR297" t="s">
        <v>2570</v>
      </c>
    </row>
    <row r="298" spans="2:44" ht="15" customHeight="1" x14ac:dyDescent="0.25">
      <c r="B298" s="3" t="s">
        <v>54</v>
      </c>
      <c r="C298" t="s">
        <v>2582</v>
      </c>
      <c r="D298" s="18" t="s">
        <v>56</v>
      </c>
      <c r="E298" s="14" t="s">
        <v>2583</v>
      </c>
      <c r="F298" s="15" t="s">
        <v>2584</v>
      </c>
      <c r="G298" s="15" t="s">
        <v>190</v>
      </c>
      <c r="H298" s="15" t="b">
        <v>1</v>
      </c>
      <c r="I298" s="15" t="s">
        <v>383</v>
      </c>
      <c r="J298" s="16" t="s">
        <v>384</v>
      </c>
      <c r="K298" s="15" t="s">
        <v>383</v>
      </c>
      <c r="L298" s="15" t="s">
        <v>2585</v>
      </c>
      <c r="M298" s="15"/>
      <c r="N298" s="15">
        <f t="shared" si="4"/>
        <v>15</v>
      </c>
      <c r="O298" s="15" t="s">
        <v>2586</v>
      </c>
      <c r="P298" s="15" t="s">
        <v>2587</v>
      </c>
      <c r="Q298" s="17" t="s">
        <v>2563</v>
      </c>
      <c r="S298">
        <v>46.842758000000003</v>
      </c>
      <c r="T298">
        <v>-68.010490000000004</v>
      </c>
      <c r="V298" t="s">
        <v>46</v>
      </c>
      <c r="W298">
        <v>2983820948</v>
      </c>
      <c r="X298" t="s">
        <v>2576</v>
      </c>
      <c r="AB298" t="s">
        <v>503</v>
      </c>
      <c r="AC298" t="s">
        <v>2588</v>
      </c>
      <c r="AD298">
        <v>188159</v>
      </c>
      <c r="AG298" t="s">
        <v>2584</v>
      </c>
      <c r="AH298" t="s">
        <v>2589</v>
      </c>
      <c r="AI298" t="s">
        <v>2590</v>
      </c>
      <c r="AK298" t="s">
        <v>2580</v>
      </c>
      <c r="AL298" t="s">
        <v>2584</v>
      </c>
      <c r="AM298" t="s">
        <v>2584</v>
      </c>
      <c r="AQ298" t="s">
        <v>2591</v>
      </c>
      <c r="AR298" t="s">
        <v>2570</v>
      </c>
    </row>
    <row r="299" spans="2:44" ht="15" customHeight="1" x14ac:dyDescent="0.25">
      <c r="B299" s="3" t="s">
        <v>54</v>
      </c>
      <c r="C299" t="s">
        <v>2592</v>
      </c>
      <c r="D299" s="18" t="s">
        <v>56</v>
      </c>
      <c r="E299" s="14" t="s">
        <v>2593</v>
      </c>
      <c r="F299" s="15" t="s">
        <v>2594</v>
      </c>
      <c r="G299" s="15" t="s">
        <v>190</v>
      </c>
      <c r="H299" s="15" t="b">
        <v>1</v>
      </c>
      <c r="I299" s="15" t="s">
        <v>383</v>
      </c>
      <c r="J299" s="16" t="s">
        <v>384</v>
      </c>
      <c r="K299" s="15" t="s">
        <v>383</v>
      </c>
      <c r="L299" s="15" t="s">
        <v>2595</v>
      </c>
      <c r="M299" s="15"/>
      <c r="N299" s="15">
        <f t="shared" si="4"/>
        <v>29</v>
      </c>
      <c r="O299" s="15" t="s">
        <v>2596</v>
      </c>
      <c r="P299" s="15" t="s">
        <v>2597</v>
      </c>
      <c r="Q299" s="17" t="s">
        <v>2598</v>
      </c>
      <c r="S299">
        <v>43.210426330566399</v>
      </c>
      <c r="T299">
        <v>-71.484169006347699</v>
      </c>
      <c r="V299" t="s">
        <v>46</v>
      </c>
      <c r="W299">
        <v>7303453278</v>
      </c>
      <c r="X299" t="s">
        <v>2576</v>
      </c>
      <c r="AB299" t="s">
        <v>503</v>
      </c>
      <c r="AC299" t="s">
        <v>2599</v>
      </c>
      <c r="AD299">
        <v>188279</v>
      </c>
      <c r="AG299" t="s">
        <v>2594</v>
      </c>
      <c r="AH299" t="s">
        <v>2600</v>
      </c>
      <c r="AI299" t="s">
        <v>2601</v>
      </c>
      <c r="AK299" t="s">
        <v>2602</v>
      </c>
      <c r="AL299" t="s">
        <v>2594</v>
      </c>
      <c r="AM299" t="s">
        <v>2594</v>
      </c>
      <c r="AQ299" t="s">
        <v>2603</v>
      </c>
      <c r="AR299" t="s">
        <v>2570</v>
      </c>
    </row>
    <row r="300" spans="2:44" x14ac:dyDescent="0.25">
      <c r="B300" s="3" t="s">
        <v>54</v>
      </c>
      <c r="C300" t="s">
        <v>2604</v>
      </c>
      <c r="D300" s="18" t="s">
        <v>416</v>
      </c>
      <c r="E300" s="14" t="s">
        <v>2605</v>
      </c>
      <c r="F300" s="15" t="s">
        <v>2606</v>
      </c>
      <c r="G300" s="15" t="s">
        <v>190</v>
      </c>
      <c r="H300" s="15" t="b">
        <v>1</v>
      </c>
      <c r="I300" s="15" t="s">
        <v>383</v>
      </c>
      <c r="J300" s="16" t="s">
        <v>384</v>
      </c>
      <c r="K300" s="15" t="s">
        <v>383</v>
      </c>
      <c r="L300" s="26" t="s">
        <v>2561</v>
      </c>
      <c r="M300" s="15"/>
      <c r="N300" s="15">
        <f t="shared" si="4"/>
        <v>14</v>
      </c>
      <c r="O300" s="15">
        <v>4092</v>
      </c>
      <c r="P300" s="15" t="s">
        <v>2562</v>
      </c>
      <c r="Q300" s="17" t="s">
        <v>2563</v>
      </c>
      <c r="S300">
        <v>43.685345426201799</v>
      </c>
      <c r="T300">
        <v>-70.340236723423004</v>
      </c>
      <c r="V300" t="s">
        <v>46</v>
      </c>
      <c r="W300">
        <v>4024770952</v>
      </c>
      <c r="X300" t="s">
        <v>2576</v>
      </c>
      <c r="AB300" t="s">
        <v>503</v>
      </c>
      <c r="AC300" t="s">
        <v>2607</v>
      </c>
      <c r="AD300">
        <v>188157</v>
      </c>
      <c r="AG300" t="s">
        <v>2606</v>
      </c>
      <c r="AH300" t="s">
        <v>2608</v>
      </c>
      <c r="AI300" t="s">
        <v>2567</v>
      </c>
      <c r="AK300" t="s">
        <v>2609</v>
      </c>
      <c r="AL300" t="s">
        <v>2606</v>
      </c>
      <c r="AM300" t="s">
        <v>2606</v>
      </c>
      <c r="AQ300" t="s">
        <v>2569</v>
      </c>
      <c r="AR300" t="s">
        <v>2570</v>
      </c>
    </row>
    <row r="301" spans="2:44" ht="15" customHeight="1" x14ac:dyDescent="0.25">
      <c r="B301" s="3" t="s">
        <v>37</v>
      </c>
      <c r="D301" s="13"/>
      <c r="E301" s="14" t="s">
        <v>2610</v>
      </c>
      <c r="F301" s="15" t="s">
        <v>2611</v>
      </c>
      <c r="G301" s="15" t="s">
        <v>190</v>
      </c>
      <c r="H301" s="15" t="b">
        <v>1</v>
      </c>
      <c r="I301" s="15" t="s">
        <v>2612</v>
      </c>
      <c r="J301" s="16" t="s">
        <v>2613</v>
      </c>
      <c r="K301" s="15" t="s">
        <v>2612</v>
      </c>
      <c r="L301" s="15" t="s">
        <v>2614</v>
      </c>
      <c r="M301" s="15"/>
      <c r="N301" s="15">
        <f t="shared" si="4"/>
        <v>37</v>
      </c>
      <c r="O301" s="15">
        <v>0</v>
      </c>
      <c r="P301" s="15" t="s">
        <v>2615</v>
      </c>
      <c r="Q301" s="17"/>
      <c r="V301" t="s">
        <v>46</v>
      </c>
      <c r="W301">
        <v>7034450407</v>
      </c>
      <c r="AB301" t="s">
        <v>401</v>
      </c>
      <c r="AG301" t="s">
        <v>2611</v>
      </c>
      <c r="AH301" t="s">
        <v>2616</v>
      </c>
      <c r="AL301" t="s">
        <v>2611</v>
      </c>
      <c r="AM301" t="s">
        <v>2611</v>
      </c>
      <c r="AQ301">
        <v>0</v>
      </c>
    </row>
    <row r="302" spans="2:44" ht="15" customHeight="1" x14ac:dyDescent="0.25">
      <c r="B302" s="3" t="s">
        <v>54</v>
      </c>
      <c r="C302" t="s">
        <v>2617</v>
      </c>
      <c r="D302" s="18" t="s">
        <v>56</v>
      </c>
      <c r="E302" s="14" t="s">
        <v>2618</v>
      </c>
      <c r="F302" s="15" t="s">
        <v>2619</v>
      </c>
      <c r="G302" s="15" t="s">
        <v>100</v>
      </c>
      <c r="H302" s="15" t="b">
        <v>1</v>
      </c>
      <c r="I302" s="15" t="s">
        <v>2612</v>
      </c>
      <c r="J302" s="16" t="s">
        <v>2613</v>
      </c>
      <c r="K302" s="15" t="s">
        <v>2612</v>
      </c>
      <c r="L302" s="15" t="s">
        <v>2620</v>
      </c>
      <c r="M302" s="15"/>
      <c r="N302" s="15">
        <f t="shared" si="4"/>
        <v>33</v>
      </c>
      <c r="O302" s="15">
        <v>110931</v>
      </c>
      <c r="P302" s="15" t="s">
        <v>2621</v>
      </c>
      <c r="Q302" s="17"/>
      <c r="S302">
        <v>4.6545360000000002</v>
      </c>
      <c r="T302">
        <v>-74.131703000000002</v>
      </c>
      <c r="V302" t="s">
        <v>46</v>
      </c>
      <c r="W302">
        <v>6444721914</v>
      </c>
      <c r="X302" t="s">
        <v>2622</v>
      </c>
      <c r="AB302" t="s">
        <v>401</v>
      </c>
      <c r="AD302">
        <v>140107</v>
      </c>
      <c r="AG302" t="s">
        <v>2619</v>
      </c>
      <c r="AH302" t="s">
        <v>2623</v>
      </c>
      <c r="AI302" t="s">
        <v>2624</v>
      </c>
      <c r="AL302" t="s">
        <v>2619</v>
      </c>
      <c r="AM302" t="s">
        <v>2619</v>
      </c>
      <c r="AQ302" t="s">
        <v>2625</v>
      </c>
      <c r="AR302" t="s">
        <v>2626</v>
      </c>
    </row>
    <row r="303" spans="2:44" ht="15" customHeight="1" x14ac:dyDescent="0.25">
      <c r="B303" s="3" t="s">
        <v>37</v>
      </c>
      <c r="D303" s="13"/>
      <c r="E303" s="14" t="s">
        <v>2627</v>
      </c>
      <c r="F303" s="15" t="s">
        <v>2628</v>
      </c>
      <c r="G303" s="15" t="s">
        <v>190</v>
      </c>
      <c r="H303" s="15" t="b">
        <v>1</v>
      </c>
      <c r="I303" s="15" t="s">
        <v>2612</v>
      </c>
      <c r="J303" s="16" t="s">
        <v>2613</v>
      </c>
      <c r="K303" s="15" t="s">
        <v>2612</v>
      </c>
      <c r="L303" s="15" t="s">
        <v>2629</v>
      </c>
      <c r="M303" s="15"/>
      <c r="N303" s="15">
        <f t="shared" si="4"/>
        <v>19</v>
      </c>
      <c r="O303" s="15">
        <v>0</v>
      </c>
      <c r="P303" s="15" t="s">
        <v>2630</v>
      </c>
      <c r="Q303" s="17"/>
      <c r="S303">
        <v>4.6164240000000003</v>
      </c>
      <c r="T303">
        <v>-74.068229000000002</v>
      </c>
      <c r="V303" t="s">
        <v>46</v>
      </c>
      <c r="W303">
        <v>7526288415</v>
      </c>
      <c r="AB303" t="s">
        <v>401</v>
      </c>
      <c r="AD303">
        <v>101821</v>
      </c>
      <c r="AG303" t="s">
        <v>2631</v>
      </c>
      <c r="AH303" t="s">
        <v>2632</v>
      </c>
      <c r="AL303" t="s">
        <v>2628</v>
      </c>
      <c r="AM303" t="s">
        <v>2628</v>
      </c>
      <c r="AQ303" t="s">
        <v>2633</v>
      </c>
    </row>
    <row r="304" spans="2:44" ht="15" customHeight="1" x14ac:dyDescent="0.25">
      <c r="B304" s="3" t="s">
        <v>54</v>
      </c>
      <c r="C304" t="s">
        <v>2634</v>
      </c>
      <c r="D304" s="18" t="s">
        <v>56</v>
      </c>
      <c r="E304" s="14" t="s">
        <v>2635</v>
      </c>
      <c r="F304" s="15" t="s">
        <v>2636</v>
      </c>
      <c r="G304" s="15" t="s">
        <v>190</v>
      </c>
      <c r="H304" s="15" t="b">
        <v>1</v>
      </c>
      <c r="I304" s="15" t="s">
        <v>2612</v>
      </c>
      <c r="J304" s="16" t="s">
        <v>2613</v>
      </c>
      <c r="K304" s="15" t="s">
        <v>2612</v>
      </c>
      <c r="L304" s="15" t="s">
        <v>2637</v>
      </c>
      <c r="M304" s="15"/>
      <c r="N304" s="15">
        <f t="shared" si="4"/>
        <v>17</v>
      </c>
      <c r="O304" s="15">
        <v>51508</v>
      </c>
      <c r="P304" s="15" t="s">
        <v>2638</v>
      </c>
      <c r="Q304" s="17"/>
      <c r="S304">
        <v>10.9438</v>
      </c>
      <c r="T304">
        <v>-74.784700000000001</v>
      </c>
      <c r="V304" t="s">
        <v>46</v>
      </c>
      <c r="W304">
        <v>4600970028</v>
      </c>
      <c r="X304" t="s">
        <v>2622</v>
      </c>
      <c r="AB304" t="s">
        <v>401</v>
      </c>
      <c r="AC304" t="s">
        <v>2639</v>
      </c>
      <c r="AD304">
        <v>141911</v>
      </c>
      <c r="AG304" t="s">
        <v>2636</v>
      </c>
      <c r="AH304" t="s">
        <v>2640</v>
      </c>
      <c r="AI304" t="s">
        <v>2641</v>
      </c>
      <c r="AL304" t="s">
        <v>2636</v>
      </c>
      <c r="AM304" t="s">
        <v>2636</v>
      </c>
      <c r="AQ304" t="s">
        <v>2642</v>
      </c>
      <c r="AR304" t="s">
        <v>2626</v>
      </c>
    </row>
    <row r="305" spans="2:44" ht="15" customHeight="1" x14ac:dyDescent="0.25">
      <c r="B305" s="3" t="s">
        <v>37</v>
      </c>
      <c r="D305" s="13"/>
      <c r="E305" s="14" t="s">
        <v>2643</v>
      </c>
      <c r="F305" s="15" t="s">
        <v>2644</v>
      </c>
      <c r="G305" s="15" t="s">
        <v>190</v>
      </c>
      <c r="H305" s="15" t="b">
        <v>1</v>
      </c>
      <c r="I305" s="15" t="s">
        <v>2612</v>
      </c>
      <c r="J305" s="16" t="s">
        <v>2613</v>
      </c>
      <c r="K305" s="15" t="s">
        <v>2612</v>
      </c>
      <c r="L305" s="15" t="s">
        <v>2645</v>
      </c>
      <c r="M305" s="15"/>
      <c r="N305" s="15">
        <f t="shared" si="4"/>
        <v>19</v>
      </c>
      <c r="O305" s="15">
        <v>4373</v>
      </c>
      <c r="P305" s="15" t="s">
        <v>2646</v>
      </c>
      <c r="Q305" s="17"/>
      <c r="S305">
        <v>3.4670000000000001</v>
      </c>
      <c r="T305">
        <v>-76.513800000000003</v>
      </c>
      <c r="V305" t="s">
        <v>46</v>
      </c>
      <c r="W305">
        <v>1437966295</v>
      </c>
      <c r="X305" t="s">
        <v>2622</v>
      </c>
      <c r="AB305" t="s">
        <v>401</v>
      </c>
      <c r="AD305">
        <v>141911</v>
      </c>
      <c r="AG305" t="s">
        <v>2644</v>
      </c>
      <c r="AH305" t="s">
        <v>2647</v>
      </c>
      <c r="AI305" t="s">
        <v>2648</v>
      </c>
      <c r="AK305" t="s">
        <v>2649</v>
      </c>
      <c r="AL305" t="s">
        <v>2644</v>
      </c>
      <c r="AM305" t="s">
        <v>2644</v>
      </c>
      <c r="AQ305" t="s">
        <v>2650</v>
      </c>
      <c r="AR305" t="s">
        <v>2626</v>
      </c>
    </row>
    <row r="306" spans="2:44" ht="15" customHeight="1" x14ac:dyDescent="0.25">
      <c r="B306" s="3" t="s">
        <v>37</v>
      </c>
      <c r="D306" s="13"/>
      <c r="E306" s="14" t="s">
        <v>2651</v>
      </c>
      <c r="F306" s="15" t="s">
        <v>2652</v>
      </c>
      <c r="G306" s="15" t="s">
        <v>190</v>
      </c>
      <c r="H306" s="15" t="b">
        <v>1</v>
      </c>
      <c r="I306" s="15" t="s">
        <v>2612</v>
      </c>
      <c r="J306" s="16" t="s">
        <v>2613</v>
      </c>
      <c r="K306" s="15" t="s">
        <v>2612</v>
      </c>
      <c r="L306" s="15" t="s">
        <v>2653</v>
      </c>
      <c r="M306" s="15"/>
      <c r="N306" s="15">
        <f t="shared" si="4"/>
        <v>20</v>
      </c>
      <c r="O306" s="15">
        <v>51884</v>
      </c>
      <c r="P306" s="15" t="s">
        <v>2654</v>
      </c>
      <c r="Q306" s="17"/>
      <c r="S306">
        <v>6.2245999999999997</v>
      </c>
      <c r="T306">
        <v>-75.266666700000002</v>
      </c>
      <c r="V306" t="s">
        <v>46</v>
      </c>
      <c r="W306">
        <v>2193046668</v>
      </c>
      <c r="X306" t="s">
        <v>2622</v>
      </c>
      <c r="AB306" t="s">
        <v>401</v>
      </c>
      <c r="AD306">
        <v>141911</v>
      </c>
      <c r="AG306" t="s">
        <v>2652</v>
      </c>
      <c r="AH306" t="s">
        <v>2655</v>
      </c>
      <c r="AI306" t="s">
        <v>2656</v>
      </c>
      <c r="AL306" t="s">
        <v>2652</v>
      </c>
      <c r="AM306" t="s">
        <v>2652</v>
      </c>
      <c r="AQ306" t="s">
        <v>2657</v>
      </c>
      <c r="AR306" t="s">
        <v>2626</v>
      </c>
    </row>
    <row r="307" spans="2:44" ht="15" customHeight="1" x14ac:dyDescent="0.25">
      <c r="B307" s="3" t="s">
        <v>54</v>
      </c>
      <c r="C307" t="s">
        <v>2658</v>
      </c>
      <c r="D307" s="18" t="s">
        <v>56</v>
      </c>
      <c r="E307" s="14" t="s">
        <v>2659</v>
      </c>
      <c r="F307" s="15" t="s">
        <v>2660</v>
      </c>
      <c r="G307" s="15" t="s">
        <v>100</v>
      </c>
      <c r="H307" s="15" t="b">
        <v>0</v>
      </c>
      <c r="I307" s="15" t="s">
        <v>2057</v>
      </c>
      <c r="J307" s="16" t="s">
        <v>2058</v>
      </c>
      <c r="K307" s="15" t="s">
        <v>2057</v>
      </c>
      <c r="L307" s="15" t="s">
        <v>2661</v>
      </c>
      <c r="M307" s="15"/>
      <c r="N307" s="21">
        <f t="shared" si="4"/>
        <v>68</v>
      </c>
      <c r="O307" s="15">
        <v>410007</v>
      </c>
      <c r="P307" s="15" t="s">
        <v>2662</v>
      </c>
      <c r="Q307" s="17"/>
      <c r="V307" t="s">
        <v>46</v>
      </c>
      <c r="W307">
        <v>1438662174</v>
      </c>
      <c r="X307" t="s">
        <v>2663</v>
      </c>
      <c r="AB307" t="s">
        <v>389</v>
      </c>
      <c r="AD307">
        <v>602991</v>
      </c>
      <c r="AG307" t="s">
        <v>2660</v>
      </c>
      <c r="AH307" t="s">
        <v>2664</v>
      </c>
      <c r="AI307" t="s">
        <v>2665</v>
      </c>
      <c r="AL307" t="s">
        <v>2660</v>
      </c>
      <c r="AM307" t="s">
        <v>2660</v>
      </c>
      <c r="AQ307" t="s">
        <v>2666</v>
      </c>
    </row>
    <row r="308" spans="2:44" ht="15" customHeight="1" x14ac:dyDescent="0.25">
      <c r="B308" s="3" t="s">
        <v>178</v>
      </c>
      <c r="C308" t="s">
        <v>179</v>
      </c>
      <c r="D308" s="24"/>
      <c r="E308" s="14" t="s">
        <v>2667</v>
      </c>
      <c r="F308" s="15" t="s">
        <v>2668</v>
      </c>
      <c r="G308" s="15" t="s">
        <v>100</v>
      </c>
      <c r="H308" s="15" t="b">
        <v>0</v>
      </c>
      <c r="I308" s="15" t="s">
        <v>690</v>
      </c>
      <c r="J308" s="16" t="s">
        <v>691</v>
      </c>
      <c r="K308" s="15" t="s">
        <v>690</v>
      </c>
      <c r="L308" s="15" t="s">
        <v>2669</v>
      </c>
      <c r="M308" s="15"/>
      <c r="N308" s="21">
        <f t="shared" si="4"/>
        <v>68</v>
      </c>
      <c r="O308" s="15" t="s">
        <v>2670</v>
      </c>
      <c r="P308" s="15" t="s">
        <v>2671</v>
      </c>
      <c r="Q308" s="17"/>
      <c r="V308" t="s">
        <v>46</v>
      </c>
      <c r="W308">
        <v>9950846053</v>
      </c>
      <c r="X308" t="s">
        <v>2672</v>
      </c>
      <c r="AB308" t="s">
        <v>389</v>
      </c>
      <c r="AG308" t="s">
        <v>2668</v>
      </c>
      <c r="AH308" t="s">
        <v>2673</v>
      </c>
      <c r="AI308" t="s">
        <v>2674</v>
      </c>
      <c r="AK308" t="s">
        <v>2675</v>
      </c>
      <c r="AL308" t="s">
        <v>2668</v>
      </c>
      <c r="AM308" t="s">
        <v>2668</v>
      </c>
      <c r="AQ308" t="s">
        <v>2676</v>
      </c>
    </row>
    <row r="309" spans="2:44" x14ac:dyDescent="0.25">
      <c r="B309" s="3" t="s">
        <v>82</v>
      </c>
      <c r="C309" t="s">
        <v>2677</v>
      </c>
      <c r="D309" s="24" t="s">
        <v>84</v>
      </c>
      <c r="E309" s="14" t="s">
        <v>2678</v>
      </c>
      <c r="F309" s="15" t="s">
        <v>2679</v>
      </c>
      <c r="G309" s="15" t="s">
        <v>100</v>
      </c>
      <c r="H309" s="15" t="b">
        <v>1</v>
      </c>
      <c r="I309" s="15" t="s">
        <v>2057</v>
      </c>
      <c r="J309" s="16" t="s">
        <v>2058</v>
      </c>
      <c r="K309" s="15" t="s">
        <v>2057</v>
      </c>
      <c r="L309" s="15" t="s">
        <v>2680</v>
      </c>
      <c r="M309" s="15"/>
      <c r="N309" s="15">
        <f t="shared" si="4"/>
        <v>18</v>
      </c>
      <c r="O309" s="15">
        <v>610072</v>
      </c>
      <c r="P309" s="15" t="s">
        <v>2681</v>
      </c>
      <c r="Q309" s="17"/>
      <c r="S309">
        <v>30.686</v>
      </c>
      <c r="T309">
        <v>104.063999999999</v>
      </c>
      <c r="V309" t="s">
        <v>46</v>
      </c>
      <c r="W309">
        <v>3364430325</v>
      </c>
      <c r="X309" t="s">
        <v>2682</v>
      </c>
      <c r="Y309" t="s">
        <v>2683</v>
      </c>
      <c r="AB309" t="s">
        <v>48</v>
      </c>
      <c r="AD309">
        <v>316527</v>
      </c>
      <c r="AG309" t="s">
        <v>2679</v>
      </c>
      <c r="AH309" t="s">
        <v>2684</v>
      </c>
      <c r="AI309" t="s">
        <v>2685</v>
      </c>
      <c r="AK309" t="s">
        <v>2686</v>
      </c>
      <c r="AL309" t="s">
        <v>2679</v>
      </c>
      <c r="AM309" t="s">
        <v>2679</v>
      </c>
      <c r="AQ309" t="s">
        <v>2687</v>
      </c>
    </row>
    <row r="310" spans="2:44" ht="15" customHeight="1" x14ac:dyDescent="0.25">
      <c r="B310" s="3" t="s">
        <v>82</v>
      </c>
      <c r="C310" t="s">
        <v>2677</v>
      </c>
      <c r="D310" s="19" t="s">
        <v>84</v>
      </c>
      <c r="E310" s="14" t="s">
        <v>2688</v>
      </c>
      <c r="F310" s="15" t="s">
        <v>2689</v>
      </c>
      <c r="G310" s="15" t="s">
        <v>190</v>
      </c>
      <c r="H310" s="20" t="b">
        <v>1</v>
      </c>
      <c r="I310" s="15" t="s">
        <v>2057</v>
      </c>
      <c r="J310" s="16" t="s">
        <v>2058</v>
      </c>
      <c r="K310" s="15" t="s">
        <v>2057</v>
      </c>
      <c r="L310" s="26" t="s">
        <v>2690</v>
      </c>
      <c r="M310" s="15"/>
      <c r="N310" s="21">
        <f t="shared" si="4"/>
        <v>46</v>
      </c>
      <c r="O310" s="15">
        <v>610091</v>
      </c>
      <c r="P310" s="15" t="s">
        <v>2681</v>
      </c>
      <c r="Q310" s="17"/>
      <c r="S310">
        <v>30.686</v>
      </c>
      <c r="T310">
        <v>104.063999999999</v>
      </c>
      <c r="V310" t="s">
        <v>46</v>
      </c>
      <c r="W310">
        <v>7101293917</v>
      </c>
      <c r="X310" t="s">
        <v>2691</v>
      </c>
      <c r="Y310" t="s">
        <v>2683</v>
      </c>
      <c r="AB310" t="s">
        <v>48</v>
      </c>
      <c r="AD310">
        <v>316527</v>
      </c>
      <c r="AG310" t="s">
        <v>2689</v>
      </c>
      <c r="AH310" t="s">
        <v>2692</v>
      </c>
      <c r="AI310" t="s">
        <v>2685</v>
      </c>
      <c r="AK310" t="s">
        <v>2686</v>
      </c>
      <c r="AL310" t="s">
        <v>2689</v>
      </c>
      <c r="AM310" t="s">
        <v>2689</v>
      </c>
      <c r="AQ310" t="s">
        <v>2687</v>
      </c>
    </row>
    <row r="311" spans="2:44" ht="15" customHeight="1" x14ac:dyDescent="0.25">
      <c r="B311" s="3" t="s">
        <v>82</v>
      </c>
      <c r="C311" t="s">
        <v>2677</v>
      </c>
      <c r="D311" s="19" t="s">
        <v>84</v>
      </c>
      <c r="E311" s="14" t="s">
        <v>2693</v>
      </c>
      <c r="F311" s="15" t="s">
        <v>2694</v>
      </c>
      <c r="G311" s="15" t="s">
        <v>190</v>
      </c>
      <c r="H311" s="20" t="b">
        <v>1</v>
      </c>
      <c r="I311" s="15" t="s">
        <v>2057</v>
      </c>
      <c r="J311" s="16" t="s">
        <v>2058</v>
      </c>
      <c r="K311" s="15" t="s">
        <v>2057</v>
      </c>
      <c r="L311" s="26" t="s">
        <v>2690</v>
      </c>
      <c r="M311" s="15"/>
      <c r="N311" s="21">
        <f t="shared" si="4"/>
        <v>46</v>
      </c>
      <c r="O311" s="15">
        <v>610091</v>
      </c>
      <c r="P311" s="15" t="s">
        <v>2681</v>
      </c>
      <c r="Q311" s="17"/>
      <c r="S311">
        <v>30.686</v>
      </c>
      <c r="T311">
        <v>104.063999999999</v>
      </c>
      <c r="V311" t="s">
        <v>46</v>
      </c>
      <c r="W311">
        <v>1807341406</v>
      </c>
      <c r="X311" t="s">
        <v>2691</v>
      </c>
      <c r="Y311" t="s">
        <v>2683</v>
      </c>
      <c r="AB311" t="s">
        <v>48</v>
      </c>
      <c r="AG311" t="s">
        <v>2694</v>
      </c>
      <c r="AH311" t="s">
        <v>2695</v>
      </c>
      <c r="AI311" t="s">
        <v>2685</v>
      </c>
      <c r="AK311" t="s">
        <v>2686</v>
      </c>
      <c r="AL311" t="s">
        <v>2694</v>
      </c>
      <c r="AM311" t="s">
        <v>2694</v>
      </c>
      <c r="AQ311" t="s">
        <v>2687</v>
      </c>
    </row>
    <row r="312" spans="2:44" ht="15" customHeight="1" x14ac:dyDescent="0.25">
      <c r="B312" s="3" t="s">
        <v>82</v>
      </c>
      <c r="C312" t="s">
        <v>2677</v>
      </c>
      <c r="D312" s="19" t="s">
        <v>84</v>
      </c>
      <c r="E312" s="14" t="s">
        <v>2696</v>
      </c>
      <c r="F312" s="15" t="s">
        <v>2697</v>
      </c>
      <c r="G312" s="15" t="s">
        <v>190</v>
      </c>
      <c r="H312" s="20" t="b">
        <v>1</v>
      </c>
      <c r="I312" s="15" t="s">
        <v>2057</v>
      </c>
      <c r="J312" s="16" t="s">
        <v>2058</v>
      </c>
      <c r="K312" s="15" t="s">
        <v>2057</v>
      </c>
      <c r="L312" s="26" t="s">
        <v>2690</v>
      </c>
      <c r="M312" s="15"/>
      <c r="N312" s="21">
        <f t="shared" si="4"/>
        <v>46</v>
      </c>
      <c r="O312" s="15">
        <v>610091</v>
      </c>
      <c r="P312" s="15" t="s">
        <v>2681</v>
      </c>
      <c r="Q312" s="17"/>
      <c r="S312">
        <v>30.686</v>
      </c>
      <c r="T312">
        <v>104.063999999999</v>
      </c>
      <c r="V312" t="s">
        <v>46</v>
      </c>
      <c r="W312">
        <v>5511031278</v>
      </c>
      <c r="X312" t="s">
        <v>2691</v>
      </c>
      <c r="Y312" t="s">
        <v>2683</v>
      </c>
      <c r="AB312" t="s">
        <v>48</v>
      </c>
      <c r="AG312" t="s">
        <v>2697</v>
      </c>
      <c r="AH312" t="s">
        <v>2698</v>
      </c>
      <c r="AI312" t="s">
        <v>2685</v>
      </c>
      <c r="AK312" t="s">
        <v>2686</v>
      </c>
      <c r="AL312" t="s">
        <v>2697</v>
      </c>
      <c r="AM312" t="s">
        <v>2697</v>
      </c>
      <c r="AQ312" t="s">
        <v>2687</v>
      </c>
    </row>
    <row r="313" spans="2:44" ht="15" customHeight="1" x14ac:dyDescent="0.25">
      <c r="B313" s="3" t="s">
        <v>2699</v>
      </c>
      <c r="C313" t="s">
        <v>2700</v>
      </c>
      <c r="D313" s="18" t="s">
        <v>56</v>
      </c>
      <c r="E313" s="14" t="s">
        <v>2701</v>
      </c>
      <c r="F313" s="15" t="s">
        <v>2702</v>
      </c>
      <c r="G313" s="15" t="s">
        <v>100</v>
      </c>
      <c r="H313" s="15" t="b">
        <v>0</v>
      </c>
      <c r="I313" s="15" t="s">
        <v>2057</v>
      </c>
      <c r="J313" s="16" t="s">
        <v>2058</v>
      </c>
      <c r="K313" s="15" t="s">
        <v>2057</v>
      </c>
      <c r="L313" s="15" t="s">
        <v>2703</v>
      </c>
      <c r="M313" s="15" t="s">
        <v>2704</v>
      </c>
      <c r="N313" s="21" t="s">
        <v>2705</v>
      </c>
      <c r="O313" s="15">
        <v>610100</v>
      </c>
      <c r="P313" s="15" t="s">
        <v>2681</v>
      </c>
      <c r="Q313" s="17"/>
      <c r="V313" t="s">
        <v>46</v>
      </c>
      <c r="W313">
        <v>4807014357</v>
      </c>
      <c r="AB313" t="s">
        <v>2706</v>
      </c>
      <c r="AG313" t="s">
        <v>2702</v>
      </c>
      <c r="AH313" t="s">
        <v>2707</v>
      </c>
      <c r="AL313" t="s">
        <v>2702</v>
      </c>
      <c r="AM313" t="s">
        <v>2702</v>
      </c>
      <c r="AQ313" t="s">
        <v>2708</v>
      </c>
    </row>
    <row r="314" spans="2:44" ht="15" customHeight="1" x14ac:dyDescent="0.25">
      <c r="B314" s="3" t="s">
        <v>178</v>
      </c>
      <c r="C314" t="s">
        <v>179</v>
      </c>
      <c r="D314" s="24"/>
      <c r="E314" s="14" t="s">
        <v>2709</v>
      </c>
      <c r="F314" s="15" t="s">
        <v>2710</v>
      </c>
      <c r="G314" s="15" t="s">
        <v>100</v>
      </c>
      <c r="H314" s="15" t="b">
        <v>0</v>
      </c>
      <c r="I314" s="15" t="s">
        <v>690</v>
      </c>
      <c r="J314" s="16" t="s">
        <v>691</v>
      </c>
      <c r="K314" s="15" t="s">
        <v>690</v>
      </c>
      <c r="L314" s="15" t="s">
        <v>2711</v>
      </c>
      <c r="M314" s="15"/>
      <c r="N314" s="21">
        <f t="shared" si="4"/>
        <v>68</v>
      </c>
      <c r="O314" s="15" t="s">
        <v>2712</v>
      </c>
      <c r="P314" s="15" t="s">
        <v>2713</v>
      </c>
      <c r="Q314" s="17"/>
      <c r="V314" t="s">
        <v>46</v>
      </c>
      <c r="W314">
        <v>1986565737</v>
      </c>
      <c r="AB314" t="s">
        <v>2714</v>
      </c>
      <c r="AG314" t="s">
        <v>2710</v>
      </c>
      <c r="AH314" t="s">
        <v>2715</v>
      </c>
      <c r="AK314" t="s">
        <v>2716</v>
      </c>
      <c r="AL314" t="s">
        <v>2710</v>
      </c>
      <c r="AM314" t="s">
        <v>2710</v>
      </c>
      <c r="AQ314" t="s">
        <v>2717</v>
      </c>
    </row>
    <row r="315" spans="2:44" ht="15" customHeight="1" x14ac:dyDescent="0.25">
      <c r="B315" s="3" t="s">
        <v>155</v>
      </c>
      <c r="C315" t="s">
        <v>156</v>
      </c>
      <c r="D315" s="23"/>
      <c r="E315" s="14" t="s">
        <v>2718</v>
      </c>
      <c r="F315" s="15" t="s">
        <v>2058</v>
      </c>
      <c r="G315" s="15" t="s">
        <v>167</v>
      </c>
      <c r="H315" s="15" t="b">
        <v>0</v>
      </c>
      <c r="I315" s="15" t="s">
        <v>2057</v>
      </c>
      <c r="J315" s="16" t="s">
        <v>2058</v>
      </c>
      <c r="K315" s="15" t="s">
        <v>2057</v>
      </c>
      <c r="L315" s="26" t="s">
        <v>2719</v>
      </c>
      <c r="M315" s="15"/>
      <c r="N315" s="15">
        <f t="shared" si="4"/>
        <v>30</v>
      </c>
      <c r="O315" s="15">
        <v>201206</v>
      </c>
      <c r="P315" s="15" t="s">
        <v>2720</v>
      </c>
      <c r="Q315" s="17"/>
      <c r="V315" t="s">
        <v>46</v>
      </c>
      <c r="W315">
        <v>7358996310</v>
      </c>
      <c r="Y315" t="s">
        <v>2721</v>
      </c>
      <c r="AB315" t="s">
        <v>2722</v>
      </c>
      <c r="AG315" t="s">
        <v>2058</v>
      </c>
      <c r="AH315" t="s">
        <v>2723</v>
      </c>
      <c r="AI315" t="s">
        <v>2724</v>
      </c>
      <c r="AL315" t="s">
        <v>2058</v>
      </c>
      <c r="AM315" t="s">
        <v>2058</v>
      </c>
      <c r="AQ315" t="s">
        <v>2725</v>
      </c>
    </row>
    <row r="316" spans="2:44" ht="15" customHeight="1" x14ac:dyDescent="0.25">
      <c r="B316" s="3" t="s">
        <v>710</v>
      </c>
      <c r="C316" t="s">
        <v>2357</v>
      </c>
      <c r="D316" s="23"/>
      <c r="E316" s="14" t="s">
        <v>2726</v>
      </c>
      <c r="F316" s="15" t="s">
        <v>2727</v>
      </c>
      <c r="G316" s="15" t="s">
        <v>100</v>
      </c>
      <c r="H316" s="15" t="b">
        <v>0</v>
      </c>
      <c r="I316" s="15" t="s">
        <v>383</v>
      </c>
      <c r="J316" s="16" t="s">
        <v>384</v>
      </c>
      <c r="K316" s="15" t="s">
        <v>383</v>
      </c>
      <c r="L316" s="15" t="s">
        <v>2728</v>
      </c>
      <c r="M316" s="15"/>
      <c r="N316" s="15">
        <f t="shared" si="4"/>
        <v>22</v>
      </c>
      <c r="O316" s="15">
        <v>0</v>
      </c>
      <c r="P316" s="15" t="s">
        <v>2729</v>
      </c>
      <c r="Q316" s="17" t="s">
        <v>387</v>
      </c>
      <c r="AG316" t="s">
        <v>2727</v>
      </c>
      <c r="AH316" t="s">
        <v>2730</v>
      </c>
      <c r="AL316" t="s">
        <v>2727</v>
      </c>
      <c r="AM316" t="s">
        <v>2727</v>
      </c>
      <c r="AQ316">
        <v>13363932000</v>
      </c>
    </row>
    <row r="317" spans="2:44" ht="15" customHeight="1" x14ac:dyDescent="0.25">
      <c r="B317" s="3" t="s">
        <v>37</v>
      </c>
      <c r="D317" s="13"/>
      <c r="E317" s="14" t="s">
        <v>2731</v>
      </c>
      <c r="F317" s="15" t="s">
        <v>2732</v>
      </c>
      <c r="G317" s="15" t="s">
        <v>59</v>
      </c>
      <c r="H317" s="15" t="b">
        <v>1</v>
      </c>
      <c r="I317" s="15" t="s">
        <v>2045</v>
      </c>
      <c r="J317" s="16" t="s">
        <v>2046</v>
      </c>
      <c r="K317" s="15" t="s">
        <v>2045</v>
      </c>
      <c r="L317" s="15" t="s">
        <v>2733</v>
      </c>
      <c r="M317" s="15"/>
      <c r="N317" s="21">
        <f t="shared" si="4"/>
        <v>46</v>
      </c>
      <c r="O317" s="15" t="s">
        <v>2734</v>
      </c>
      <c r="P317" s="15" t="s">
        <v>2735</v>
      </c>
      <c r="Q317" s="17"/>
      <c r="S317">
        <v>54.379097999999999</v>
      </c>
      <c r="T317">
        <v>-1.6840630000000001</v>
      </c>
      <c r="V317" t="s">
        <v>46</v>
      </c>
      <c r="W317">
        <v>6009230596</v>
      </c>
      <c r="AB317" t="s">
        <v>2736</v>
      </c>
      <c r="AG317" t="s">
        <v>2732</v>
      </c>
      <c r="AH317" t="s">
        <v>2737</v>
      </c>
      <c r="AI317" t="s">
        <v>2738</v>
      </c>
      <c r="AK317" t="s">
        <v>2739</v>
      </c>
      <c r="AL317" t="s">
        <v>2732</v>
      </c>
      <c r="AM317" t="s">
        <v>2732</v>
      </c>
      <c r="AQ317" t="s">
        <v>2740</v>
      </c>
      <c r="AR317" t="s">
        <v>2741</v>
      </c>
    </row>
    <row r="318" spans="2:44" ht="15" customHeight="1" x14ac:dyDescent="0.25">
      <c r="B318" s="3" t="s">
        <v>37</v>
      </c>
      <c r="D318" s="13"/>
      <c r="E318" s="14" t="s">
        <v>2742</v>
      </c>
      <c r="F318" s="15" t="s">
        <v>2743</v>
      </c>
      <c r="G318" s="15" t="s">
        <v>59</v>
      </c>
      <c r="H318" s="15" t="b">
        <v>1</v>
      </c>
      <c r="I318" s="15" t="s">
        <v>2045</v>
      </c>
      <c r="J318" s="16" t="s">
        <v>2046</v>
      </c>
      <c r="K318" s="15" t="s">
        <v>2045</v>
      </c>
      <c r="L318" s="15" t="s">
        <v>2744</v>
      </c>
      <c r="M318" s="15"/>
      <c r="N318" s="21">
        <f t="shared" si="4"/>
        <v>45</v>
      </c>
      <c r="O318" s="15" t="s">
        <v>2745</v>
      </c>
      <c r="P318" s="15" t="s">
        <v>2746</v>
      </c>
      <c r="Q318" s="17"/>
      <c r="S318">
        <v>53.655079000000001</v>
      </c>
      <c r="T318">
        <v>-1.7781910000000001</v>
      </c>
      <c r="V318" t="s">
        <v>46</v>
      </c>
      <c r="W318">
        <v>9403276025</v>
      </c>
      <c r="AB318" t="s">
        <v>2736</v>
      </c>
      <c r="AG318" t="s">
        <v>2743</v>
      </c>
      <c r="AH318" t="s">
        <v>2747</v>
      </c>
      <c r="AI318" t="s">
        <v>2748</v>
      </c>
      <c r="AK318" t="s">
        <v>2739</v>
      </c>
      <c r="AL318" t="s">
        <v>2743</v>
      </c>
      <c r="AM318" t="s">
        <v>2743</v>
      </c>
      <c r="AQ318" t="s">
        <v>2749</v>
      </c>
      <c r="AR318" t="s">
        <v>2741</v>
      </c>
    </row>
    <row r="319" spans="2:44" ht="15" customHeight="1" x14ac:dyDescent="0.25">
      <c r="B319" s="3" t="s">
        <v>37</v>
      </c>
      <c r="D319" s="13"/>
      <c r="E319" s="14" t="s">
        <v>2750</v>
      </c>
      <c r="F319" s="15" t="s">
        <v>2751</v>
      </c>
      <c r="G319" s="15" t="s">
        <v>59</v>
      </c>
      <c r="H319" s="15" t="b">
        <v>1</v>
      </c>
      <c r="I319" s="15" t="s">
        <v>2045</v>
      </c>
      <c r="J319" s="16" t="s">
        <v>2046</v>
      </c>
      <c r="K319" s="15" t="s">
        <v>2045</v>
      </c>
      <c r="L319" s="15" t="s">
        <v>2752</v>
      </c>
      <c r="M319" s="15"/>
      <c r="N319" s="15">
        <f t="shared" si="4"/>
        <v>11</v>
      </c>
      <c r="O319" s="15" t="s">
        <v>2753</v>
      </c>
      <c r="P319" s="15" t="s">
        <v>2754</v>
      </c>
      <c r="Q319" s="17"/>
      <c r="S319">
        <v>53.869312663107799</v>
      </c>
      <c r="T319">
        <v>-1.8858248347940401</v>
      </c>
      <c r="V319" t="s">
        <v>46</v>
      </c>
      <c r="W319">
        <v>7931606590</v>
      </c>
      <c r="X319" t="s">
        <v>2755</v>
      </c>
      <c r="AB319" t="s">
        <v>2736</v>
      </c>
      <c r="AG319" t="s">
        <v>2751</v>
      </c>
      <c r="AH319" t="s">
        <v>2756</v>
      </c>
      <c r="AI319" t="s">
        <v>2757</v>
      </c>
      <c r="AK319" t="s">
        <v>2739</v>
      </c>
      <c r="AL319" t="s">
        <v>2751</v>
      </c>
      <c r="AM319" t="s">
        <v>2751</v>
      </c>
      <c r="AQ319" t="s">
        <v>2758</v>
      </c>
      <c r="AR319" t="s">
        <v>2741</v>
      </c>
    </row>
    <row r="320" spans="2:44" ht="15" customHeight="1" x14ac:dyDescent="0.25">
      <c r="B320" s="3" t="s">
        <v>37</v>
      </c>
      <c r="D320" s="13"/>
      <c r="E320" s="14" t="s">
        <v>2759</v>
      </c>
      <c r="F320" s="15" t="s">
        <v>2760</v>
      </c>
      <c r="G320" s="15" t="s">
        <v>59</v>
      </c>
      <c r="H320" s="15" t="b">
        <v>1</v>
      </c>
      <c r="I320" s="15" t="s">
        <v>2045</v>
      </c>
      <c r="J320" s="16" t="s">
        <v>2046</v>
      </c>
      <c r="K320" s="15" t="s">
        <v>2045</v>
      </c>
      <c r="L320" s="15" t="s">
        <v>2761</v>
      </c>
      <c r="M320" s="15"/>
      <c r="N320" s="15">
        <f t="shared" si="4"/>
        <v>9</v>
      </c>
      <c r="O320" s="15" t="s">
        <v>2762</v>
      </c>
      <c r="P320" s="15" t="s">
        <v>2763</v>
      </c>
      <c r="Q320" s="17"/>
      <c r="S320">
        <v>53.788463117328</v>
      </c>
      <c r="T320">
        <v>-1.6106406172361001</v>
      </c>
      <c r="V320" t="s">
        <v>46</v>
      </c>
      <c r="W320">
        <v>8970265698</v>
      </c>
      <c r="X320" t="s">
        <v>2764</v>
      </c>
      <c r="AB320" t="s">
        <v>2736</v>
      </c>
      <c r="AG320" t="s">
        <v>2760</v>
      </c>
      <c r="AH320" t="s">
        <v>2765</v>
      </c>
      <c r="AI320" t="s">
        <v>2766</v>
      </c>
      <c r="AK320" t="s">
        <v>2739</v>
      </c>
      <c r="AL320" t="s">
        <v>2760</v>
      </c>
      <c r="AM320" t="s">
        <v>2760</v>
      </c>
      <c r="AQ320" t="s">
        <v>2767</v>
      </c>
      <c r="AR320" t="s">
        <v>2741</v>
      </c>
    </row>
    <row r="321" spans="2:44" ht="15" customHeight="1" x14ac:dyDescent="0.25">
      <c r="B321" s="3" t="s">
        <v>37</v>
      </c>
      <c r="D321" s="13"/>
      <c r="E321" s="14" t="s">
        <v>2768</v>
      </c>
      <c r="F321" s="15" t="s">
        <v>2769</v>
      </c>
      <c r="G321" s="15" t="s">
        <v>59</v>
      </c>
      <c r="H321" s="15" t="b">
        <v>1</v>
      </c>
      <c r="I321" s="15" t="s">
        <v>2045</v>
      </c>
      <c r="J321" s="16" t="s">
        <v>2046</v>
      </c>
      <c r="K321" s="15" t="s">
        <v>2045</v>
      </c>
      <c r="L321" s="15" t="s">
        <v>2770</v>
      </c>
      <c r="M321" s="15"/>
      <c r="N321" s="15">
        <f t="shared" si="4"/>
        <v>34</v>
      </c>
      <c r="O321" s="15" t="s">
        <v>2771</v>
      </c>
      <c r="P321" s="15" t="s">
        <v>2772</v>
      </c>
      <c r="Q321" s="17"/>
      <c r="S321">
        <v>54.969693999999997</v>
      </c>
      <c r="T321">
        <v>-1.6905410000000001</v>
      </c>
      <c r="V321" t="s">
        <v>46</v>
      </c>
      <c r="W321">
        <v>1825675860</v>
      </c>
      <c r="AB321" t="s">
        <v>2736</v>
      </c>
      <c r="AG321" t="s">
        <v>2769</v>
      </c>
      <c r="AH321" t="s">
        <v>2773</v>
      </c>
      <c r="AI321" t="s">
        <v>2774</v>
      </c>
      <c r="AK321" t="s">
        <v>2739</v>
      </c>
      <c r="AL321" t="s">
        <v>2769</v>
      </c>
      <c r="AM321" t="s">
        <v>2769</v>
      </c>
      <c r="AQ321" t="s">
        <v>2775</v>
      </c>
      <c r="AR321" t="s">
        <v>2741</v>
      </c>
    </row>
    <row r="322" spans="2:44" ht="15" customHeight="1" x14ac:dyDescent="0.25">
      <c r="B322" s="3" t="s">
        <v>37</v>
      </c>
      <c r="D322" s="13"/>
      <c r="E322" s="14" t="s">
        <v>2776</v>
      </c>
      <c r="F322" s="15" t="s">
        <v>2777</v>
      </c>
      <c r="G322" s="15" t="s">
        <v>59</v>
      </c>
      <c r="H322" s="15" t="b">
        <v>1</v>
      </c>
      <c r="I322" s="15" t="s">
        <v>2045</v>
      </c>
      <c r="J322" s="16" t="s">
        <v>2046</v>
      </c>
      <c r="K322" s="15" t="s">
        <v>2045</v>
      </c>
      <c r="L322" s="15" t="s">
        <v>2778</v>
      </c>
      <c r="M322" s="15"/>
      <c r="N322" s="21">
        <f t="shared" si="4"/>
        <v>69</v>
      </c>
      <c r="O322" s="15" t="s">
        <v>2779</v>
      </c>
      <c r="P322" s="15" t="s">
        <v>2780</v>
      </c>
      <c r="Q322" s="17"/>
      <c r="S322">
        <v>53.370725</v>
      </c>
      <c r="T322">
        <v>-1.2259530000000001</v>
      </c>
      <c r="V322" t="s">
        <v>46</v>
      </c>
      <c r="W322">
        <v>6490256106</v>
      </c>
      <c r="AB322" t="s">
        <v>2736</v>
      </c>
      <c r="AG322" t="s">
        <v>2777</v>
      </c>
      <c r="AH322" t="s">
        <v>2781</v>
      </c>
      <c r="AI322" t="s">
        <v>2782</v>
      </c>
      <c r="AK322" t="s">
        <v>2739</v>
      </c>
      <c r="AL322" t="s">
        <v>2777</v>
      </c>
      <c r="AM322" t="s">
        <v>2777</v>
      </c>
      <c r="AQ322" t="s">
        <v>2783</v>
      </c>
      <c r="AR322" t="s">
        <v>2741</v>
      </c>
    </row>
    <row r="323" spans="2:44" ht="15" customHeight="1" x14ac:dyDescent="0.25">
      <c r="B323" s="3" t="s">
        <v>37</v>
      </c>
      <c r="D323" s="13"/>
      <c r="E323" s="14" t="s">
        <v>2784</v>
      </c>
      <c r="F323" s="15" t="s">
        <v>2785</v>
      </c>
      <c r="G323" s="15" t="s">
        <v>59</v>
      </c>
      <c r="H323" s="15" t="b">
        <v>1</v>
      </c>
      <c r="I323" s="15" t="s">
        <v>2045</v>
      </c>
      <c r="J323" s="16" t="s">
        <v>2046</v>
      </c>
      <c r="K323" s="15" t="s">
        <v>2045</v>
      </c>
      <c r="L323" s="15" t="s">
        <v>2786</v>
      </c>
      <c r="M323" s="15"/>
      <c r="N323" s="15">
        <f t="shared" si="4"/>
        <v>29</v>
      </c>
      <c r="O323" s="15" t="s">
        <v>2787</v>
      </c>
      <c r="P323" s="15" t="s">
        <v>2788</v>
      </c>
      <c r="Q323" s="17"/>
      <c r="S323">
        <v>53.945374999999999</v>
      </c>
      <c r="T323">
        <v>-1.07725</v>
      </c>
      <c r="V323" t="s">
        <v>46</v>
      </c>
      <c r="W323">
        <v>7931479017</v>
      </c>
      <c r="AB323" t="s">
        <v>2736</v>
      </c>
      <c r="AG323" t="s">
        <v>2785</v>
      </c>
      <c r="AH323" t="s">
        <v>2789</v>
      </c>
      <c r="AI323" t="s">
        <v>2790</v>
      </c>
      <c r="AK323" t="s">
        <v>2739</v>
      </c>
      <c r="AL323" t="s">
        <v>2785</v>
      </c>
      <c r="AM323" t="s">
        <v>2785</v>
      </c>
      <c r="AQ323" t="s">
        <v>2791</v>
      </c>
      <c r="AR323" t="s">
        <v>2741</v>
      </c>
    </row>
    <row r="324" spans="2:44" ht="15" customHeight="1" x14ac:dyDescent="0.25">
      <c r="B324" s="3" t="s">
        <v>54</v>
      </c>
      <c r="C324" t="s">
        <v>2792</v>
      </c>
      <c r="D324" s="18" t="s">
        <v>56</v>
      </c>
      <c r="E324" s="14" t="s">
        <v>2793</v>
      </c>
      <c r="F324" s="15" t="s">
        <v>2794</v>
      </c>
      <c r="G324" s="15" t="s">
        <v>100</v>
      </c>
      <c r="H324" s="15" t="b">
        <v>1</v>
      </c>
      <c r="I324" s="15" t="s">
        <v>2057</v>
      </c>
      <c r="J324" s="16" t="s">
        <v>2058</v>
      </c>
      <c r="K324" s="15" t="s">
        <v>2057</v>
      </c>
      <c r="L324" s="15" t="s">
        <v>2795</v>
      </c>
      <c r="M324" s="15"/>
      <c r="N324" s="15">
        <f t="shared" ref="N324:N387" si="5">LEN(L324)</f>
        <v>35</v>
      </c>
      <c r="O324" s="15">
        <v>400039</v>
      </c>
      <c r="P324" s="15" t="s">
        <v>2796</v>
      </c>
      <c r="Q324" s="17"/>
      <c r="S324">
        <v>29.566700000000001</v>
      </c>
      <c r="T324">
        <v>106.583299999999</v>
      </c>
      <c r="V324" t="s">
        <v>46</v>
      </c>
      <c r="W324">
        <v>1623744254</v>
      </c>
      <c r="X324" t="s">
        <v>2797</v>
      </c>
      <c r="Y324" t="s">
        <v>2798</v>
      </c>
      <c r="AB324" t="s">
        <v>2799</v>
      </c>
      <c r="AD324">
        <v>316526</v>
      </c>
      <c r="AG324" t="s">
        <v>2794</v>
      </c>
      <c r="AH324" t="s">
        <v>2800</v>
      </c>
      <c r="AI324" t="s">
        <v>2801</v>
      </c>
      <c r="AK324" t="s">
        <v>2802</v>
      </c>
      <c r="AL324" t="s">
        <v>2794</v>
      </c>
      <c r="AM324" t="s">
        <v>2794</v>
      </c>
      <c r="AQ324" t="s">
        <v>2803</v>
      </c>
    </row>
    <row r="325" spans="2:44" ht="15" customHeight="1" x14ac:dyDescent="0.25">
      <c r="B325" s="3" t="s">
        <v>54</v>
      </c>
      <c r="C325" s="22" t="s">
        <v>2804</v>
      </c>
      <c r="D325" s="18"/>
      <c r="E325" s="14" t="s">
        <v>2805</v>
      </c>
      <c r="F325" s="15" t="s">
        <v>2806</v>
      </c>
      <c r="G325" s="15" t="s">
        <v>190</v>
      </c>
      <c r="H325" s="15" t="b">
        <v>0</v>
      </c>
      <c r="I325" s="15" t="s">
        <v>690</v>
      </c>
      <c r="J325" s="16" t="s">
        <v>691</v>
      </c>
      <c r="K325" s="15" t="s">
        <v>690</v>
      </c>
      <c r="L325" s="15" t="s">
        <v>2807</v>
      </c>
      <c r="M325" s="15"/>
      <c r="N325" s="21">
        <f t="shared" si="5"/>
        <v>61</v>
      </c>
      <c r="O325" s="15" t="s">
        <v>2808</v>
      </c>
      <c r="P325" s="15" t="s">
        <v>2809</v>
      </c>
      <c r="Q325" s="17"/>
      <c r="V325" t="s">
        <v>46</v>
      </c>
      <c r="W325">
        <v>5196323541</v>
      </c>
      <c r="AB325" t="s">
        <v>2353</v>
      </c>
      <c r="AG325" t="s">
        <v>2806</v>
      </c>
      <c r="AH325" t="s">
        <v>2810</v>
      </c>
      <c r="AI325" t="s">
        <v>2811</v>
      </c>
      <c r="AL325" t="s">
        <v>2806</v>
      </c>
      <c r="AM325" t="s">
        <v>2806</v>
      </c>
      <c r="AQ325" t="s">
        <v>2812</v>
      </c>
    </row>
    <row r="326" spans="2:44" ht="15" customHeight="1" x14ac:dyDescent="0.25">
      <c r="B326" s="3" t="s">
        <v>54</v>
      </c>
      <c r="C326" s="22" t="s">
        <v>2813</v>
      </c>
      <c r="D326" s="18"/>
      <c r="E326" s="14" t="s">
        <v>2814</v>
      </c>
      <c r="F326" s="15" t="s">
        <v>2815</v>
      </c>
      <c r="G326" s="15" t="s">
        <v>190</v>
      </c>
      <c r="H326" s="15" t="b">
        <v>0</v>
      </c>
      <c r="I326" s="15" t="s">
        <v>690</v>
      </c>
      <c r="J326" s="16" t="s">
        <v>691</v>
      </c>
      <c r="K326" s="15" t="s">
        <v>690</v>
      </c>
      <c r="L326" s="15" t="s">
        <v>2816</v>
      </c>
      <c r="M326" s="15"/>
      <c r="N326" s="21">
        <f t="shared" si="5"/>
        <v>62</v>
      </c>
      <c r="O326" s="15" t="s">
        <v>2817</v>
      </c>
      <c r="P326" s="15" t="s">
        <v>2713</v>
      </c>
      <c r="Q326" s="17"/>
      <c r="V326" t="s">
        <v>46</v>
      </c>
      <c r="W326">
        <v>8974212327</v>
      </c>
      <c r="AB326" t="s">
        <v>2353</v>
      </c>
      <c r="AG326" t="s">
        <v>2815</v>
      </c>
      <c r="AH326" t="s">
        <v>2818</v>
      </c>
      <c r="AI326" t="s">
        <v>2819</v>
      </c>
      <c r="AL326" t="s">
        <v>2815</v>
      </c>
      <c r="AM326" t="s">
        <v>2815</v>
      </c>
      <c r="AQ326" t="s">
        <v>2820</v>
      </c>
    </row>
    <row r="327" spans="2:44" ht="15" customHeight="1" x14ac:dyDescent="0.25">
      <c r="B327" s="3" t="s">
        <v>54</v>
      </c>
      <c r="C327" t="s">
        <v>2821</v>
      </c>
      <c r="D327" s="18" t="s">
        <v>56</v>
      </c>
      <c r="E327" s="14" t="s">
        <v>2822</v>
      </c>
      <c r="F327" s="15" t="s">
        <v>2823</v>
      </c>
      <c r="G327" s="15" t="s">
        <v>190</v>
      </c>
      <c r="H327" s="15" t="b">
        <v>0</v>
      </c>
      <c r="I327" s="15" t="s">
        <v>2824</v>
      </c>
      <c r="J327" s="16" t="s">
        <v>2825</v>
      </c>
      <c r="K327" s="15" t="s">
        <v>2824</v>
      </c>
      <c r="L327" s="15" t="s">
        <v>2826</v>
      </c>
      <c r="M327" s="15"/>
      <c r="N327" s="15">
        <f t="shared" si="5"/>
        <v>36</v>
      </c>
      <c r="O327" s="15">
        <v>1012</v>
      </c>
      <c r="P327" s="15" t="s">
        <v>2827</v>
      </c>
      <c r="Q327" s="17"/>
      <c r="V327" t="s">
        <v>46</v>
      </c>
      <c r="W327">
        <v>8171206977</v>
      </c>
      <c r="X327" t="s">
        <v>2828</v>
      </c>
      <c r="AB327" t="s">
        <v>662</v>
      </c>
      <c r="AG327" t="s">
        <v>2823</v>
      </c>
      <c r="AH327" t="s">
        <v>2829</v>
      </c>
      <c r="AL327" t="s">
        <v>2823</v>
      </c>
      <c r="AM327" t="s">
        <v>2823</v>
      </c>
      <c r="AQ327" t="s">
        <v>2830</v>
      </c>
    </row>
    <row r="328" spans="2:44" ht="15" customHeight="1" x14ac:dyDescent="0.25">
      <c r="B328" s="3" t="s">
        <v>54</v>
      </c>
      <c r="C328" t="s">
        <v>2831</v>
      </c>
      <c r="D328" s="18" t="s">
        <v>56</v>
      </c>
      <c r="E328" s="14" t="s">
        <v>2832</v>
      </c>
      <c r="F328" s="15" t="s">
        <v>2833</v>
      </c>
      <c r="G328" s="15" t="s">
        <v>107</v>
      </c>
      <c r="H328" s="15" t="b">
        <v>0</v>
      </c>
      <c r="I328" s="15" t="s">
        <v>2124</v>
      </c>
      <c r="J328" s="16" t="s">
        <v>2125</v>
      </c>
      <c r="K328" s="15" t="s">
        <v>2124</v>
      </c>
      <c r="L328" s="15" t="s">
        <v>2834</v>
      </c>
      <c r="M328" s="15"/>
      <c r="N328" s="15">
        <f t="shared" si="5"/>
        <v>26</v>
      </c>
      <c r="O328" s="15">
        <v>59476</v>
      </c>
      <c r="P328" s="15" t="s">
        <v>2835</v>
      </c>
      <c r="Q328" s="17"/>
      <c r="S328">
        <v>50.564631482480898</v>
      </c>
      <c r="T328">
        <v>3.0429230319260401</v>
      </c>
      <c r="V328" t="s">
        <v>46</v>
      </c>
      <c r="W328">
        <v>6665623305</v>
      </c>
      <c r="X328" t="s">
        <v>2836</v>
      </c>
      <c r="AB328" t="s">
        <v>1204</v>
      </c>
      <c r="AD328">
        <v>229268</v>
      </c>
      <c r="AG328" t="s">
        <v>2833</v>
      </c>
      <c r="AH328" t="s">
        <v>2837</v>
      </c>
      <c r="AI328" t="s">
        <v>2838</v>
      </c>
      <c r="AL328" t="s">
        <v>2833</v>
      </c>
      <c r="AM328" t="s">
        <v>2833</v>
      </c>
      <c r="AQ328" t="s">
        <v>2839</v>
      </c>
    </row>
    <row r="329" spans="2:44" ht="15" customHeight="1" x14ac:dyDescent="0.25">
      <c r="B329" s="3" t="s">
        <v>54</v>
      </c>
      <c r="C329" t="s">
        <v>2840</v>
      </c>
      <c r="D329" s="18" t="s">
        <v>56</v>
      </c>
      <c r="E329" s="14" t="s">
        <v>2841</v>
      </c>
      <c r="F329" s="15" t="s">
        <v>2842</v>
      </c>
      <c r="G329" s="15" t="s">
        <v>100</v>
      </c>
      <c r="H329" s="15" t="b">
        <v>1</v>
      </c>
      <c r="I329" s="15" t="s">
        <v>387</v>
      </c>
      <c r="J329" s="16" t="s">
        <v>2843</v>
      </c>
      <c r="K329" s="15" t="s">
        <v>387</v>
      </c>
      <c r="L329" s="15" t="s">
        <v>2844</v>
      </c>
      <c r="M329" s="15"/>
      <c r="N329" s="15">
        <f t="shared" si="5"/>
        <v>34</v>
      </c>
      <c r="O329" s="15">
        <v>98802</v>
      </c>
      <c r="P329" s="15" t="s">
        <v>2845</v>
      </c>
      <c r="Q329" s="17"/>
      <c r="S329">
        <v>-22.266666699999998</v>
      </c>
      <c r="T329">
        <v>166.45</v>
      </c>
      <c r="V329" t="s">
        <v>46</v>
      </c>
      <c r="W329">
        <v>7645147507</v>
      </c>
      <c r="X329" t="s">
        <v>2846</v>
      </c>
      <c r="AB329" t="s">
        <v>2847</v>
      </c>
      <c r="AC329" t="s">
        <v>2848</v>
      </c>
      <c r="AD329">
        <v>286462</v>
      </c>
      <c r="AG329" t="s">
        <v>2842</v>
      </c>
      <c r="AH329" t="s">
        <v>2849</v>
      </c>
      <c r="AI329" t="s">
        <v>2850</v>
      </c>
      <c r="AK329" t="s">
        <v>2851</v>
      </c>
      <c r="AL329" t="s">
        <v>2842</v>
      </c>
      <c r="AM329" t="s">
        <v>2842</v>
      </c>
      <c r="AQ329" t="s">
        <v>2852</v>
      </c>
    </row>
    <row r="330" spans="2:44" ht="15" customHeight="1" x14ac:dyDescent="0.25">
      <c r="B330" s="3" t="s">
        <v>178</v>
      </c>
      <c r="C330" t="s">
        <v>179</v>
      </c>
      <c r="D330" s="24"/>
      <c r="E330" s="14" t="s">
        <v>2853</v>
      </c>
      <c r="F330" s="15" t="s">
        <v>2854</v>
      </c>
      <c r="G330" s="15" t="s">
        <v>2855</v>
      </c>
      <c r="H330" s="15" t="b">
        <v>0</v>
      </c>
      <c r="I330" s="15" t="s">
        <v>383</v>
      </c>
      <c r="J330" s="16" t="s">
        <v>384</v>
      </c>
      <c r="K330" s="15" t="s">
        <v>383</v>
      </c>
      <c r="L330" s="15" t="s">
        <v>2856</v>
      </c>
      <c r="M330" s="15"/>
      <c r="N330" s="15">
        <f t="shared" si="5"/>
        <v>12</v>
      </c>
      <c r="O330" s="15">
        <v>22222</v>
      </c>
      <c r="P330" s="15" t="s">
        <v>2857</v>
      </c>
      <c r="Q330" s="17"/>
      <c r="V330" t="s">
        <v>46</v>
      </c>
      <c r="W330">
        <v>9949259806</v>
      </c>
      <c r="AG330" t="s">
        <v>2854</v>
      </c>
      <c r="AH330" t="s">
        <v>2858</v>
      </c>
      <c r="AL330" t="s">
        <v>2854</v>
      </c>
      <c r="AM330" t="s">
        <v>2854</v>
      </c>
      <c r="AQ330" t="s">
        <v>2859</v>
      </c>
    </row>
    <row r="331" spans="2:44" ht="15" customHeight="1" x14ac:dyDescent="0.25">
      <c r="B331" s="3" t="s">
        <v>37</v>
      </c>
      <c r="D331" s="13"/>
      <c r="E331" s="14" t="s">
        <v>2860</v>
      </c>
      <c r="F331" s="15" t="s">
        <v>2861</v>
      </c>
      <c r="G331" s="15" t="s">
        <v>190</v>
      </c>
      <c r="H331" s="15" t="b">
        <v>1</v>
      </c>
      <c r="I331" s="15" t="s">
        <v>2862</v>
      </c>
      <c r="J331" s="16" t="s">
        <v>2863</v>
      </c>
      <c r="K331" s="15" t="s">
        <v>2862</v>
      </c>
      <c r="L331" s="15" t="s">
        <v>2864</v>
      </c>
      <c r="M331" s="15"/>
      <c r="N331" s="15">
        <f t="shared" si="5"/>
        <v>28</v>
      </c>
      <c r="O331" s="15">
        <v>1100</v>
      </c>
      <c r="P331" s="15" t="s">
        <v>2865</v>
      </c>
      <c r="Q331" s="17"/>
      <c r="S331">
        <v>14.6199999999999</v>
      </c>
      <c r="T331">
        <v>120.97</v>
      </c>
      <c r="V331" t="s">
        <v>46</v>
      </c>
      <c r="W331">
        <v>7710268791</v>
      </c>
      <c r="X331" t="s">
        <v>2866</v>
      </c>
      <c r="Y331" t="s">
        <v>2867</v>
      </c>
      <c r="AB331" t="s">
        <v>78</v>
      </c>
      <c r="AC331" t="s">
        <v>2868</v>
      </c>
      <c r="AD331">
        <v>100870</v>
      </c>
      <c r="AG331" t="s">
        <v>2861</v>
      </c>
      <c r="AH331" t="s">
        <v>2869</v>
      </c>
      <c r="AI331" t="s">
        <v>2870</v>
      </c>
      <c r="AK331" t="s">
        <v>2871</v>
      </c>
      <c r="AL331" t="s">
        <v>2861</v>
      </c>
      <c r="AM331" t="s">
        <v>2861</v>
      </c>
      <c r="AQ331" t="s">
        <v>2872</v>
      </c>
      <c r="AR331" t="s">
        <v>2873</v>
      </c>
    </row>
    <row r="332" spans="2:44" ht="15" customHeight="1" x14ac:dyDescent="0.25">
      <c r="B332" s="3" t="s">
        <v>37</v>
      </c>
      <c r="D332" s="13"/>
      <c r="E332" s="14" t="s">
        <v>2874</v>
      </c>
      <c r="F332" s="15" t="s">
        <v>2875</v>
      </c>
      <c r="G332" s="15" t="s">
        <v>190</v>
      </c>
      <c r="H332" s="15" t="b">
        <v>1</v>
      </c>
      <c r="I332" s="15" t="s">
        <v>2862</v>
      </c>
      <c r="J332" s="16" t="s">
        <v>2863</v>
      </c>
      <c r="K332" s="15" t="s">
        <v>2862</v>
      </c>
      <c r="L332" s="15" t="s">
        <v>2876</v>
      </c>
      <c r="M332" s="15"/>
      <c r="N332" s="21">
        <f t="shared" si="5"/>
        <v>45</v>
      </c>
      <c r="O332" s="15">
        <v>9000</v>
      </c>
      <c r="P332" s="15" t="s">
        <v>2877</v>
      </c>
      <c r="Q332" s="17"/>
      <c r="S332">
        <v>8.4814890009272403</v>
      </c>
      <c r="T332">
        <v>124.646253182584</v>
      </c>
      <c r="V332" t="s">
        <v>46</v>
      </c>
      <c r="W332">
        <v>3374443416</v>
      </c>
      <c r="Y332" t="s">
        <v>2878</v>
      </c>
      <c r="AB332" t="s">
        <v>389</v>
      </c>
      <c r="AG332" t="s">
        <v>2875</v>
      </c>
      <c r="AH332" t="s">
        <v>2879</v>
      </c>
      <c r="AI332" t="s">
        <v>2880</v>
      </c>
      <c r="AK332" t="s">
        <v>2881</v>
      </c>
      <c r="AL332" t="s">
        <v>2875</v>
      </c>
      <c r="AM332" t="s">
        <v>2875</v>
      </c>
      <c r="AQ332" t="s">
        <v>2882</v>
      </c>
      <c r="AR332" t="s">
        <v>2873</v>
      </c>
    </row>
    <row r="333" spans="2:44" ht="15" customHeight="1" x14ac:dyDescent="0.25">
      <c r="B333" s="3" t="s">
        <v>37</v>
      </c>
      <c r="D333" s="13"/>
      <c r="E333" s="14" t="s">
        <v>2883</v>
      </c>
      <c r="F333" s="15" t="s">
        <v>2884</v>
      </c>
      <c r="G333" s="15" t="s">
        <v>190</v>
      </c>
      <c r="H333" s="15" t="b">
        <v>1</v>
      </c>
      <c r="I333" s="15" t="s">
        <v>2862</v>
      </c>
      <c r="J333" s="16" t="s">
        <v>2863</v>
      </c>
      <c r="K333" s="15" t="s">
        <v>2862</v>
      </c>
      <c r="L333" s="15" t="s">
        <v>2885</v>
      </c>
      <c r="M333" s="15"/>
      <c r="N333" s="21">
        <f t="shared" si="5"/>
        <v>41</v>
      </c>
      <c r="O333" s="15">
        <v>6014</v>
      </c>
      <c r="P333" s="15" t="s">
        <v>2886</v>
      </c>
      <c r="Q333" s="17"/>
      <c r="S333">
        <v>10.305626768788899</v>
      </c>
      <c r="T333">
        <v>123.898456751494</v>
      </c>
      <c r="V333" t="s">
        <v>46</v>
      </c>
      <c r="W333">
        <v>1164347538</v>
      </c>
      <c r="X333" t="s">
        <v>2866</v>
      </c>
      <c r="Y333" t="s">
        <v>2887</v>
      </c>
      <c r="AB333" t="s">
        <v>389</v>
      </c>
      <c r="AG333" t="s">
        <v>2884</v>
      </c>
      <c r="AH333" t="s">
        <v>2888</v>
      </c>
      <c r="AI333" t="s">
        <v>2889</v>
      </c>
      <c r="AK333" t="s">
        <v>2890</v>
      </c>
      <c r="AL333" t="s">
        <v>2884</v>
      </c>
      <c r="AM333" t="s">
        <v>2884</v>
      </c>
      <c r="AQ333" t="s">
        <v>2891</v>
      </c>
      <c r="AR333" t="s">
        <v>2873</v>
      </c>
    </row>
    <row r="334" spans="2:44" ht="15" customHeight="1" x14ac:dyDescent="0.25">
      <c r="B334" s="3" t="s">
        <v>37</v>
      </c>
      <c r="D334" s="13"/>
      <c r="E334" s="14" t="s">
        <v>2892</v>
      </c>
      <c r="F334" s="15" t="s">
        <v>2893</v>
      </c>
      <c r="G334" s="15" t="s">
        <v>190</v>
      </c>
      <c r="H334" s="15" t="b">
        <v>1</v>
      </c>
      <c r="I334" s="15" t="s">
        <v>2862</v>
      </c>
      <c r="J334" s="16" t="s">
        <v>2863</v>
      </c>
      <c r="K334" s="15" t="s">
        <v>2862</v>
      </c>
      <c r="L334" s="15" t="s">
        <v>2894</v>
      </c>
      <c r="M334" s="15"/>
      <c r="N334" s="21">
        <f t="shared" si="5"/>
        <v>41</v>
      </c>
      <c r="O334" s="15">
        <v>8000</v>
      </c>
      <c r="P334" s="15" t="s">
        <v>2895</v>
      </c>
      <c r="Q334" s="17"/>
      <c r="S334">
        <v>7.0766130037566999</v>
      </c>
      <c r="T334">
        <v>125.61124962928</v>
      </c>
      <c r="V334" t="s">
        <v>46</v>
      </c>
      <c r="W334">
        <v>7670790329</v>
      </c>
      <c r="Y334" t="s">
        <v>2896</v>
      </c>
      <c r="AB334" t="s">
        <v>389</v>
      </c>
      <c r="AG334" t="s">
        <v>2893</v>
      </c>
      <c r="AH334" t="s">
        <v>2897</v>
      </c>
      <c r="AI334" t="s">
        <v>2898</v>
      </c>
      <c r="AK334" t="s">
        <v>2899</v>
      </c>
      <c r="AL334" t="s">
        <v>2893</v>
      </c>
      <c r="AM334" t="s">
        <v>2893</v>
      </c>
      <c r="AQ334" t="s">
        <v>2900</v>
      </c>
      <c r="AR334" t="s">
        <v>2873</v>
      </c>
    </row>
    <row r="335" spans="2:44" ht="15" customHeight="1" x14ac:dyDescent="0.25">
      <c r="B335" s="3" t="s">
        <v>54</v>
      </c>
      <c r="C335" t="s">
        <v>2901</v>
      </c>
      <c r="D335" s="18" t="s">
        <v>56</v>
      </c>
      <c r="E335" s="14" t="s">
        <v>2902</v>
      </c>
      <c r="F335" s="15" t="s">
        <v>2903</v>
      </c>
      <c r="G335" s="15" t="s">
        <v>100</v>
      </c>
      <c r="H335" s="15"/>
      <c r="I335" s="15" t="s">
        <v>1581</v>
      </c>
      <c r="J335" s="16" t="s">
        <v>1582</v>
      </c>
      <c r="K335" s="15" t="s">
        <v>1581</v>
      </c>
      <c r="L335" s="15" t="s">
        <v>2904</v>
      </c>
      <c r="M335" s="15"/>
      <c r="N335" s="15">
        <f t="shared" si="5"/>
        <v>24</v>
      </c>
      <c r="O335" s="15">
        <v>6055</v>
      </c>
      <c r="P335" s="15" t="s">
        <v>2905</v>
      </c>
      <c r="Q335" s="17"/>
      <c r="V335" t="s">
        <v>46</v>
      </c>
      <c r="W335">
        <v>2874148147</v>
      </c>
      <c r="X335" t="s">
        <v>2906</v>
      </c>
      <c r="AB335" t="s">
        <v>503</v>
      </c>
      <c r="AD335">
        <v>126470</v>
      </c>
      <c r="AG335" t="s">
        <v>2903</v>
      </c>
      <c r="AH335" t="s">
        <v>2907</v>
      </c>
      <c r="AL335" t="s">
        <v>2903</v>
      </c>
      <c r="AM335" t="s">
        <v>2903</v>
      </c>
      <c r="AQ335" t="s">
        <v>2908</v>
      </c>
      <c r="AR335" t="s">
        <v>2909</v>
      </c>
    </row>
    <row r="336" spans="2:44" ht="15" customHeight="1" x14ac:dyDescent="0.25">
      <c r="B336" s="3" t="s">
        <v>54</v>
      </c>
      <c r="C336" t="s">
        <v>2910</v>
      </c>
      <c r="D336" s="18" t="s">
        <v>56</v>
      </c>
      <c r="E336" s="14" t="s">
        <v>2911</v>
      </c>
      <c r="F336" s="15" t="s">
        <v>2912</v>
      </c>
      <c r="G336" s="15" t="s">
        <v>59</v>
      </c>
      <c r="H336" s="15" t="b">
        <v>1</v>
      </c>
      <c r="I336" s="15" t="s">
        <v>1581</v>
      </c>
      <c r="J336" s="16" t="s">
        <v>1582</v>
      </c>
      <c r="K336" s="15" t="s">
        <v>1581</v>
      </c>
      <c r="L336" s="15" t="s">
        <v>2913</v>
      </c>
      <c r="M336" s="15"/>
      <c r="N336" s="15">
        <f t="shared" si="5"/>
        <v>19</v>
      </c>
      <c r="O336" s="15">
        <v>5095</v>
      </c>
      <c r="P336" s="15" t="s">
        <v>2914</v>
      </c>
      <c r="Q336" s="17"/>
      <c r="S336">
        <v>-34.833399999999997</v>
      </c>
      <c r="T336">
        <v>138.61109999999999</v>
      </c>
      <c r="V336" t="s">
        <v>46</v>
      </c>
      <c r="W336">
        <v>4341556148</v>
      </c>
      <c r="AB336" t="s">
        <v>503</v>
      </c>
      <c r="AG336" t="s">
        <v>2912</v>
      </c>
      <c r="AH336" t="s">
        <v>2915</v>
      </c>
      <c r="AI336" t="s">
        <v>2916</v>
      </c>
      <c r="AK336" t="s">
        <v>2917</v>
      </c>
      <c r="AL336" t="s">
        <v>2912</v>
      </c>
      <c r="AM336" t="s">
        <v>2912</v>
      </c>
      <c r="AQ336" t="s">
        <v>2916</v>
      </c>
      <c r="AR336" t="s">
        <v>2918</v>
      </c>
    </row>
    <row r="337" spans="2:44" ht="15" customHeight="1" x14ac:dyDescent="0.25">
      <c r="B337" s="3" t="s">
        <v>54</v>
      </c>
      <c r="C337" t="s">
        <v>2919</v>
      </c>
      <c r="D337" s="18" t="s">
        <v>56</v>
      </c>
      <c r="E337" s="14" t="s">
        <v>2920</v>
      </c>
      <c r="F337" s="15" t="s">
        <v>2921</v>
      </c>
      <c r="G337" s="15" t="s">
        <v>190</v>
      </c>
      <c r="H337" s="15" t="b">
        <v>1</v>
      </c>
      <c r="I337" s="15" t="s">
        <v>1581</v>
      </c>
      <c r="J337" s="16" t="s">
        <v>1582</v>
      </c>
      <c r="K337" s="15" t="s">
        <v>1581</v>
      </c>
      <c r="L337" s="15" t="s">
        <v>2922</v>
      </c>
      <c r="M337" s="15"/>
      <c r="N337" s="15">
        <f t="shared" si="5"/>
        <v>17</v>
      </c>
      <c r="O337" s="15">
        <v>6330</v>
      </c>
      <c r="P337" s="15" t="s">
        <v>2923</v>
      </c>
      <c r="Q337" s="17"/>
      <c r="S337">
        <v>-35.02167</v>
      </c>
      <c r="T337">
        <v>117.87528</v>
      </c>
      <c r="V337" t="s">
        <v>46</v>
      </c>
      <c r="W337">
        <v>7019622075</v>
      </c>
      <c r="AB337" t="s">
        <v>2924</v>
      </c>
      <c r="AG337" t="s">
        <v>2921</v>
      </c>
      <c r="AH337" t="s">
        <v>2925</v>
      </c>
      <c r="AI337" t="s">
        <v>2926</v>
      </c>
      <c r="AK337" t="s">
        <v>2927</v>
      </c>
      <c r="AL337" t="s">
        <v>2921</v>
      </c>
      <c r="AM337" t="s">
        <v>2921</v>
      </c>
      <c r="AQ337" t="s">
        <v>2928</v>
      </c>
      <c r="AR337" t="s">
        <v>2929</v>
      </c>
    </row>
    <row r="338" spans="2:44" ht="15" customHeight="1" x14ac:dyDescent="0.25">
      <c r="B338" s="3" t="s">
        <v>54</v>
      </c>
      <c r="C338" t="s">
        <v>2930</v>
      </c>
      <c r="D338" s="18" t="s">
        <v>56</v>
      </c>
      <c r="E338" s="14" t="s">
        <v>2931</v>
      </c>
      <c r="F338" s="15" t="s">
        <v>2932</v>
      </c>
      <c r="G338" s="15" t="s">
        <v>190</v>
      </c>
      <c r="H338" s="15" t="b">
        <v>1</v>
      </c>
      <c r="I338" s="15" t="s">
        <v>1581</v>
      </c>
      <c r="J338" s="16" t="s">
        <v>1582</v>
      </c>
      <c r="K338" s="15" t="s">
        <v>1581</v>
      </c>
      <c r="L338" s="15" t="s">
        <v>2933</v>
      </c>
      <c r="M338" s="15"/>
      <c r="N338" s="15">
        <f t="shared" si="5"/>
        <v>14</v>
      </c>
      <c r="O338" s="15">
        <v>2641</v>
      </c>
      <c r="P338" s="15" t="s">
        <v>2934</v>
      </c>
      <c r="Q338" s="17"/>
      <c r="S338">
        <v>-36.049999999999898</v>
      </c>
      <c r="T338">
        <v>146.93333329999899</v>
      </c>
      <c r="V338" t="s">
        <v>46</v>
      </c>
      <c r="W338">
        <v>5843571728</v>
      </c>
      <c r="X338" t="s">
        <v>2906</v>
      </c>
      <c r="AB338" t="s">
        <v>503</v>
      </c>
      <c r="AC338" t="s">
        <v>2935</v>
      </c>
      <c r="AD338">
        <v>126470</v>
      </c>
      <c r="AG338" t="s">
        <v>2932</v>
      </c>
      <c r="AH338" t="s">
        <v>2936</v>
      </c>
      <c r="AI338" t="s">
        <v>2937</v>
      </c>
      <c r="AK338" t="s">
        <v>2938</v>
      </c>
      <c r="AL338" t="s">
        <v>2932</v>
      </c>
      <c r="AM338" t="s">
        <v>2932</v>
      </c>
      <c r="AQ338" t="s">
        <v>2939</v>
      </c>
      <c r="AR338" t="s">
        <v>2918</v>
      </c>
    </row>
    <row r="339" spans="2:44" ht="15" customHeight="1" x14ac:dyDescent="0.25">
      <c r="B339" s="3" t="s">
        <v>54</v>
      </c>
      <c r="C339" t="s">
        <v>2940</v>
      </c>
      <c r="D339" s="18" t="s">
        <v>56</v>
      </c>
      <c r="E339" s="14" t="s">
        <v>2941</v>
      </c>
      <c r="F339" s="15" t="s">
        <v>2942</v>
      </c>
      <c r="G339" s="15" t="s">
        <v>190</v>
      </c>
      <c r="H339" s="15" t="b">
        <v>1</v>
      </c>
      <c r="I339" s="15" t="s">
        <v>1581</v>
      </c>
      <c r="J339" s="16" t="s">
        <v>1582</v>
      </c>
      <c r="K339" s="15" t="s">
        <v>1581</v>
      </c>
      <c r="L339" s="15" t="s">
        <v>2943</v>
      </c>
      <c r="M339" s="15"/>
      <c r="N339" s="15">
        <f t="shared" si="5"/>
        <v>10</v>
      </c>
      <c r="O339" s="15">
        <v>871</v>
      </c>
      <c r="P339" s="15" t="s">
        <v>2944</v>
      </c>
      <c r="Q339" s="17"/>
      <c r="S339">
        <v>-35.02167</v>
      </c>
      <c r="T339">
        <v>117.87528</v>
      </c>
      <c r="V339" t="s">
        <v>46</v>
      </c>
      <c r="W339">
        <v>9997725596</v>
      </c>
      <c r="Y339" t="s">
        <v>2945</v>
      </c>
      <c r="AB339" t="s">
        <v>389</v>
      </c>
      <c r="AG339" t="s">
        <v>2942</v>
      </c>
      <c r="AH339" t="s">
        <v>2946</v>
      </c>
      <c r="AI339" t="s">
        <v>2947</v>
      </c>
      <c r="AK339" t="s">
        <v>2948</v>
      </c>
      <c r="AL339" t="s">
        <v>2942</v>
      </c>
      <c r="AM339" t="s">
        <v>2942</v>
      </c>
      <c r="AQ339" t="s">
        <v>2949</v>
      </c>
      <c r="AR339" t="s">
        <v>2929</v>
      </c>
    </row>
    <row r="340" spans="2:44" ht="15" customHeight="1" x14ac:dyDescent="0.25">
      <c r="B340" s="3" t="s">
        <v>54</v>
      </c>
      <c r="C340" t="s">
        <v>2950</v>
      </c>
      <c r="D340" s="18" t="s">
        <v>56</v>
      </c>
      <c r="E340" s="14" t="s">
        <v>2951</v>
      </c>
      <c r="F340" s="15" t="s">
        <v>2952</v>
      </c>
      <c r="G340" s="15" t="s">
        <v>190</v>
      </c>
      <c r="H340" s="15" t="b">
        <v>1</v>
      </c>
      <c r="I340" s="15" t="s">
        <v>1581</v>
      </c>
      <c r="J340" s="16" t="s">
        <v>1582</v>
      </c>
      <c r="K340" s="15" t="s">
        <v>1581</v>
      </c>
      <c r="L340" s="15" t="s">
        <v>2953</v>
      </c>
      <c r="M340" s="15"/>
      <c r="N340" s="15">
        <f t="shared" si="5"/>
        <v>23</v>
      </c>
      <c r="O340" s="15">
        <v>4110</v>
      </c>
      <c r="P340" s="15" t="s">
        <v>2954</v>
      </c>
      <c r="Q340" s="17"/>
      <c r="S340">
        <v>-27.5833333</v>
      </c>
      <c r="T340">
        <v>153.03333330000001</v>
      </c>
      <c r="V340" t="s">
        <v>46</v>
      </c>
      <c r="W340">
        <v>1275395637</v>
      </c>
      <c r="X340" t="s">
        <v>2906</v>
      </c>
      <c r="AB340" t="s">
        <v>503</v>
      </c>
      <c r="AC340" t="s">
        <v>2955</v>
      </c>
      <c r="AD340">
        <v>126470</v>
      </c>
      <c r="AG340" t="s">
        <v>2952</v>
      </c>
      <c r="AH340" t="s">
        <v>2956</v>
      </c>
      <c r="AI340" t="s">
        <v>2957</v>
      </c>
      <c r="AK340" t="s">
        <v>2958</v>
      </c>
      <c r="AL340" t="s">
        <v>2952</v>
      </c>
      <c r="AM340" t="s">
        <v>2952</v>
      </c>
      <c r="AQ340" t="s">
        <v>2959</v>
      </c>
      <c r="AR340" t="s">
        <v>2960</v>
      </c>
    </row>
    <row r="341" spans="2:44" ht="15" customHeight="1" x14ac:dyDescent="0.25">
      <c r="B341" s="3" t="s">
        <v>54</v>
      </c>
      <c r="C341" t="s">
        <v>2961</v>
      </c>
      <c r="D341" s="18" t="s">
        <v>56</v>
      </c>
      <c r="E341" s="30" t="s">
        <v>2962</v>
      </c>
      <c r="F341" s="15" t="s">
        <v>2963</v>
      </c>
      <c r="G341" s="15" t="s">
        <v>190</v>
      </c>
      <c r="H341" s="15" t="b">
        <v>1</v>
      </c>
      <c r="I341" s="15" t="s">
        <v>1581</v>
      </c>
      <c r="J341" s="16" t="s">
        <v>1582</v>
      </c>
      <c r="K341" s="15" t="s">
        <v>1581</v>
      </c>
      <c r="L341" s="15" t="s">
        <v>2964</v>
      </c>
      <c r="M341" s="15"/>
      <c r="N341" s="15">
        <f t="shared" si="5"/>
        <v>10</v>
      </c>
      <c r="O341" s="15">
        <v>6229</v>
      </c>
      <c r="P341" s="15" t="s">
        <v>2965</v>
      </c>
      <c r="Q341" s="17"/>
      <c r="S341">
        <v>-33.35</v>
      </c>
      <c r="T341">
        <v>115.6833333</v>
      </c>
      <c r="U341" s="31"/>
      <c r="V341" t="s">
        <v>46</v>
      </c>
      <c r="W341">
        <v>4200630289</v>
      </c>
      <c r="X341" t="s">
        <v>2906</v>
      </c>
      <c r="AB341" t="s">
        <v>503</v>
      </c>
      <c r="AC341" t="s">
        <v>2966</v>
      </c>
      <c r="AD341">
        <v>126470</v>
      </c>
      <c r="AG341" t="s">
        <v>2963</v>
      </c>
      <c r="AH341" t="s">
        <v>2967</v>
      </c>
      <c r="AI341" t="s">
        <v>2968</v>
      </c>
      <c r="AK341" t="s">
        <v>2969</v>
      </c>
      <c r="AL341" t="s">
        <v>2963</v>
      </c>
      <c r="AM341" t="s">
        <v>2963</v>
      </c>
      <c r="AQ341" t="s">
        <v>2970</v>
      </c>
      <c r="AR341" t="s">
        <v>2909</v>
      </c>
    </row>
    <row r="342" spans="2:44" ht="15" customHeight="1" x14ac:dyDescent="0.25">
      <c r="B342" s="3" t="s">
        <v>54</v>
      </c>
      <c r="C342" t="s">
        <v>2971</v>
      </c>
      <c r="D342" s="18" t="s">
        <v>56</v>
      </c>
      <c r="E342" s="14" t="s">
        <v>2972</v>
      </c>
      <c r="F342" s="15" t="s">
        <v>2973</v>
      </c>
      <c r="G342" s="15" t="s">
        <v>190</v>
      </c>
      <c r="H342" s="15" t="b">
        <v>1</v>
      </c>
      <c r="I342" s="15" t="s">
        <v>1581</v>
      </c>
      <c r="J342" s="16" t="s">
        <v>1582</v>
      </c>
      <c r="K342" s="15" t="s">
        <v>1581</v>
      </c>
      <c r="L342" s="15" t="s">
        <v>2974</v>
      </c>
      <c r="M342" s="15"/>
      <c r="N342" s="15">
        <f t="shared" si="5"/>
        <v>15</v>
      </c>
      <c r="O342" s="15">
        <v>3175</v>
      </c>
      <c r="P342" s="15" t="s">
        <v>2975</v>
      </c>
      <c r="Q342" s="17"/>
      <c r="S342">
        <v>-38.011850000000003</v>
      </c>
      <c r="T342">
        <v>145.22394</v>
      </c>
      <c r="V342" t="s">
        <v>46</v>
      </c>
      <c r="W342">
        <v>4211053008</v>
      </c>
      <c r="AB342" t="s">
        <v>2924</v>
      </c>
      <c r="AG342" t="s">
        <v>2973</v>
      </c>
      <c r="AH342" t="s">
        <v>2976</v>
      </c>
      <c r="AI342" t="s">
        <v>2977</v>
      </c>
      <c r="AK342" t="s">
        <v>2978</v>
      </c>
      <c r="AL342" t="s">
        <v>2973</v>
      </c>
      <c r="AM342" t="s">
        <v>2973</v>
      </c>
      <c r="AQ342" t="s">
        <v>2979</v>
      </c>
      <c r="AR342" t="s">
        <v>2929</v>
      </c>
    </row>
    <row r="343" spans="2:44" x14ac:dyDescent="0.25">
      <c r="B343" s="3" t="s">
        <v>37</v>
      </c>
      <c r="D343" s="13"/>
      <c r="E343" s="14" t="s">
        <v>2980</v>
      </c>
      <c r="F343" s="15" t="s">
        <v>2981</v>
      </c>
      <c r="G343" s="15" t="s">
        <v>190</v>
      </c>
      <c r="H343" s="15" t="b">
        <v>0</v>
      </c>
      <c r="I343" s="15" t="s">
        <v>1581</v>
      </c>
      <c r="J343" s="16" t="s">
        <v>1582</v>
      </c>
      <c r="K343" s="15" t="s">
        <v>1581</v>
      </c>
      <c r="L343" s="15" t="s">
        <v>2982</v>
      </c>
      <c r="M343" s="15"/>
      <c r="N343" s="15">
        <f t="shared" si="5"/>
        <v>34</v>
      </c>
      <c r="O343" s="15">
        <v>830</v>
      </c>
      <c r="P343" s="15" t="s">
        <v>2983</v>
      </c>
      <c r="Q343" s="17"/>
      <c r="V343" t="s">
        <v>46</v>
      </c>
      <c r="W343">
        <v>6756839149</v>
      </c>
      <c r="AB343" t="s">
        <v>503</v>
      </c>
      <c r="AG343" t="s">
        <v>2981</v>
      </c>
      <c r="AH343" t="s">
        <v>2984</v>
      </c>
      <c r="AK343" t="s">
        <v>2985</v>
      </c>
      <c r="AL343" t="s">
        <v>2981</v>
      </c>
      <c r="AM343" t="s">
        <v>2981</v>
      </c>
      <c r="AQ343" t="s">
        <v>2986</v>
      </c>
    </row>
    <row r="344" spans="2:44" ht="15" customHeight="1" x14ac:dyDescent="0.25">
      <c r="B344" s="3" t="s">
        <v>54</v>
      </c>
      <c r="C344" t="s">
        <v>2987</v>
      </c>
      <c r="D344" s="18" t="s">
        <v>56</v>
      </c>
      <c r="E344" s="14" t="s">
        <v>2988</v>
      </c>
      <c r="F344" s="15" t="s">
        <v>2989</v>
      </c>
      <c r="G344" s="15" t="s">
        <v>190</v>
      </c>
      <c r="H344" s="15" t="b">
        <v>1</v>
      </c>
      <c r="I344" s="15" t="s">
        <v>1581</v>
      </c>
      <c r="J344" s="16" t="s">
        <v>1582</v>
      </c>
      <c r="K344" s="15" t="s">
        <v>1581</v>
      </c>
      <c r="L344" s="15" t="s">
        <v>2990</v>
      </c>
      <c r="M344" s="15"/>
      <c r="N344" s="15">
        <f t="shared" si="5"/>
        <v>23</v>
      </c>
      <c r="O344" s="15">
        <v>7030</v>
      </c>
      <c r="P344" s="15" t="s">
        <v>2991</v>
      </c>
      <c r="Q344" s="17"/>
      <c r="S344">
        <v>-42.9166667</v>
      </c>
      <c r="T344">
        <v>147.333333299999</v>
      </c>
      <c r="V344" t="s">
        <v>46</v>
      </c>
      <c r="W344">
        <v>9728198857</v>
      </c>
      <c r="X344" t="s">
        <v>2906</v>
      </c>
      <c r="AB344" t="s">
        <v>503</v>
      </c>
      <c r="AC344" t="s">
        <v>2992</v>
      </c>
      <c r="AD344">
        <v>126470</v>
      </c>
      <c r="AG344" t="s">
        <v>2989</v>
      </c>
      <c r="AH344" t="s">
        <v>2993</v>
      </c>
      <c r="AI344" t="s">
        <v>2994</v>
      </c>
      <c r="AK344" t="s">
        <v>2995</v>
      </c>
      <c r="AL344" t="s">
        <v>2989</v>
      </c>
      <c r="AM344" t="s">
        <v>2989</v>
      </c>
      <c r="AQ344" t="s">
        <v>2996</v>
      </c>
      <c r="AR344" t="s">
        <v>2909</v>
      </c>
    </row>
    <row r="345" spans="2:44" ht="15" customHeight="1" x14ac:dyDescent="0.25">
      <c r="B345" s="3" t="s">
        <v>54</v>
      </c>
      <c r="C345" t="s">
        <v>2997</v>
      </c>
      <c r="D345" s="18" t="s">
        <v>56</v>
      </c>
      <c r="E345" s="14" t="s">
        <v>2998</v>
      </c>
      <c r="F345" s="15" t="s">
        <v>2999</v>
      </c>
      <c r="G345" s="15" t="s">
        <v>190</v>
      </c>
      <c r="H345" s="15" t="b">
        <v>1</v>
      </c>
      <c r="I345" s="15" t="s">
        <v>1581</v>
      </c>
      <c r="J345" s="16" t="s">
        <v>1582</v>
      </c>
      <c r="K345" s="15" t="s">
        <v>1581</v>
      </c>
      <c r="L345" s="15" t="s">
        <v>3000</v>
      </c>
      <c r="M345" s="15"/>
      <c r="N345" s="15">
        <f t="shared" si="5"/>
        <v>32</v>
      </c>
      <c r="O345" s="15">
        <v>6430</v>
      </c>
      <c r="P345" s="15" t="s">
        <v>3001</v>
      </c>
      <c r="Q345" s="17"/>
      <c r="S345">
        <v>-30.7899999999999</v>
      </c>
      <c r="T345">
        <v>121.45</v>
      </c>
      <c r="V345" t="s">
        <v>46</v>
      </c>
      <c r="W345">
        <v>2108794224</v>
      </c>
      <c r="X345" t="s">
        <v>2906</v>
      </c>
      <c r="AB345" t="s">
        <v>503</v>
      </c>
      <c r="AC345" t="s">
        <v>3002</v>
      </c>
      <c r="AD345">
        <v>126470</v>
      </c>
      <c r="AG345" t="s">
        <v>2999</v>
      </c>
      <c r="AH345" t="s">
        <v>3003</v>
      </c>
      <c r="AI345" t="s">
        <v>3004</v>
      </c>
      <c r="AK345" t="s">
        <v>3005</v>
      </c>
      <c r="AL345" t="s">
        <v>2999</v>
      </c>
      <c r="AM345" t="s">
        <v>2999</v>
      </c>
      <c r="AQ345" t="s">
        <v>3006</v>
      </c>
      <c r="AR345" t="s">
        <v>2960</v>
      </c>
    </row>
    <row r="346" spans="2:44" ht="15" customHeight="1" x14ac:dyDescent="0.25">
      <c r="B346" s="3" t="s">
        <v>54</v>
      </c>
      <c r="C346" t="s">
        <v>3007</v>
      </c>
      <c r="D346" s="18" t="s">
        <v>56</v>
      </c>
      <c r="E346" s="14" t="s">
        <v>3008</v>
      </c>
      <c r="F346" s="15" t="s">
        <v>3009</v>
      </c>
      <c r="G346" s="15" t="s">
        <v>190</v>
      </c>
      <c r="H346" s="15" t="b">
        <v>1</v>
      </c>
      <c r="I346" s="15" t="s">
        <v>1581</v>
      </c>
      <c r="J346" s="16" t="s">
        <v>1582</v>
      </c>
      <c r="K346" s="15" t="s">
        <v>1581</v>
      </c>
      <c r="L346" s="15" t="s">
        <v>3010</v>
      </c>
      <c r="M346" s="15"/>
      <c r="N346" s="15">
        <f t="shared" si="5"/>
        <v>15</v>
      </c>
      <c r="O346" s="15">
        <v>7250</v>
      </c>
      <c r="P346" s="15" t="s">
        <v>3011</v>
      </c>
      <c r="Q346" s="17"/>
      <c r="S346">
        <v>-41.45</v>
      </c>
      <c r="T346">
        <v>147.16666670000001</v>
      </c>
      <c r="V346" t="s">
        <v>46</v>
      </c>
      <c r="W346">
        <v>3666116677</v>
      </c>
      <c r="X346" t="s">
        <v>2906</v>
      </c>
      <c r="AB346" t="s">
        <v>503</v>
      </c>
      <c r="AC346" t="s">
        <v>3012</v>
      </c>
      <c r="AD346">
        <v>126470</v>
      </c>
      <c r="AG346" t="s">
        <v>3009</v>
      </c>
      <c r="AH346" t="s">
        <v>3013</v>
      </c>
      <c r="AI346" t="s">
        <v>3014</v>
      </c>
      <c r="AK346" t="s">
        <v>3015</v>
      </c>
      <c r="AL346" t="s">
        <v>3009</v>
      </c>
      <c r="AM346" t="s">
        <v>3009</v>
      </c>
      <c r="AQ346" t="s">
        <v>3016</v>
      </c>
      <c r="AR346" t="s">
        <v>2909</v>
      </c>
    </row>
    <row r="347" spans="2:44" ht="15" customHeight="1" x14ac:dyDescent="0.25">
      <c r="B347" s="3" t="s">
        <v>54</v>
      </c>
      <c r="C347" t="s">
        <v>3017</v>
      </c>
      <c r="D347" s="18" t="s">
        <v>56</v>
      </c>
      <c r="E347" s="14" t="s">
        <v>3018</v>
      </c>
      <c r="F347" s="15" t="s">
        <v>3019</v>
      </c>
      <c r="G347" s="15" t="s">
        <v>190</v>
      </c>
      <c r="H347" s="15" t="b">
        <v>1</v>
      </c>
      <c r="I347" s="15" t="s">
        <v>1581</v>
      </c>
      <c r="J347" s="16" t="s">
        <v>1582</v>
      </c>
      <c r="K347" s="15" t="s">
        <v>1581</v>
      </c>
      <c r="L347" s="15" t="s">
        <v>3020</v>
      </c>
      <c r="M347" s="15"/>
      <c r="N347" s="15">
        <f t="shared" si="5"/>
        <v>32</v>
      </c>
      <c r="O347" s="15">
        <v>4740</v>
      </c>
      <c r="P347" s="15" t="s">
        <v>3021</v>
      </c>
      <c r="Q347" s="17"/>
      <c r="S347">
        <v>-21.05</v>
      </c>
      <c r="T347">
        <v>149.15</v>
      </c>
      <c r="V347" t="s">
        <v>46</v>
      </c>
      <c r="W347">
        <v>9101892725</v>
      </c>
      <c r="X347" t="s">
        <v>2906</v>
      </c>
      <c r="AB347" t="s">
        <v>503</v>
      </c>
      <c r="AC347" t="s">
        <v>3022</v>
      </c>
      <c r="AD347">
        <v>126470</v>
      </c>
      <c r="AG347" t="s">
        <v>3019</v>
      </c>
      <c r="AH347" t="s">
        <v>3023</v>
      </c>
      <c r="AI347" t="s">
        <v>3024</v>
      </c>
      <c r="AK347" t="s">
        <v>3025</v>
      </c>
      <c r="AL347" t="s">
        <v>3019</v>
      </c>
      <c r="AM347" t="s">
        <v>3019</v>
      </c>
      <c r="AQ347" t="s">
        <v>3026</v>
      </c>
      <c r="AR347" t="s">
        <v>2909</v>
      </c>
    </row>
    <row r="348" spans="2:44" ht="15" customHeight="1" x14ac:dyDescent="0.25">
      <c r="B348" s="3" t="s">
        <v>54</v>
      </c>
      <c r="C348" t="s">
        <v>3027</v>
      </c>
      <c r="D348" s="18" t="s">
        <v>56</v>
      </c>
      <c r="E348" s="14" t="s">
        <v>3028</v>
      </c>
      <c r="F348" s="15" t="s">
        <v>3029</v>
      </c>
      <c r="G348" s="15" t="s">
        <v>190</v>
      </c>
      <c r="H348" s="15" t="b">
        <v>1</v>
      </c>
      <c r="I348" s="15" t="s">
        <v>1581</v>
      </c>
      <c r="J348" s="16" t="s">
        <v>1582</v>
      </c>
      <c r="K348" s="15" t="s">
        <v>1581</v>
      </c>
      <c r="L348" s="15" t="s">
        <v>3030</v>
      </c>
      <c r="M348" s="15"/>
      <c r="N348" s="15">
        <f t="shared" si="5"/>
        <v>18</v>
      </c>
      <c r="O348" s="15">
        <v>3061</v>
      </c>
      <c r="P348" s="15" t="s">
        <v>3031</v>
      </c>
      <c r="Q348" s="17"/>
      <c r="S348">
        <v>-37.683333300000001</v>
      </c>
      <c r="T348">
        <v>144.94999999999899</v>
      </c>
      <c r="V348" t="s">
        <v>46</v>
      </c>
      <c r="W348">
        <v>2392272763</v>
      </c>
      <c r="X348" t="s">
        <v>2906</v>
      </c>
      <c r="AB348" t="s">
        <v>503</v>
      </c>
      <c r="AC348" t="s">
        <v>3032</v>
      </c>
      <c r="AD348">
        <v>126470</v>
      </c>
      <c r="AG348" t="s">
        <v>3029</v>
      </c>
      <c r="AH348" t="s">
        <v>3033</v>
      </c>
      <c r="AI348" t="s">
        <v>3034</v>
      </c>
      <c r="AK348" t="s">
        <v>3035</v>
      </c>
      <c r="AL348" t="s">
        <v>3029</v>
      </c>
      <c r="AM348" t="s">
        <v>3029</v>
      </c>
      <c r="AQ348" t="s">
        <v>3036</v>
      </c>
      <c r="AR348" t="s">
        <v>2909</v>
      </c>
    </row>
    <row r="349" spans="2:44" ht="15" customHeight="1" x14ac:dyDescent="0.25">
      <c r="B349" s="3" t="s">
        <v>54</v>
      </c>
      <c r="C349" t="s">
        <v>3037</v>
      </c>
      <c r="D349" s="18" t="s">
        <v>56</v>
      </c>
      <c r="E349" s="14" t="s">
        <v>3038</v>
      </c>
      <c r="F349" s="15" t="s">
        <v>3039</v>
      </c>
      <c r="G349" s="15" t="s">
        <v>190</v>
      </c>
      <c r="H349" s="15" t="b">
        <v>1</v>
      </c>
      <c r="I349" s="15" t="s">
        <v>1581</v>
      </c>
      <c r="J349" s="16" t="s">
        <v>1582</v>
      </c>
      <c r="K349" s="15" t="s">
        <v>1581</v>
      </c>
      <c r="L349" s="15" t="s">
        <v>3040</v>
      </c>
      <c r="M349" s="15"/>
      <c r="N349" s="15">
        <f t="shared" si="5"/>
        <v>16</v>
      </c>
      <c r="O349" s="15">
        <v>2322</v>
      </c>
      <c r="P349" s="15" t="s">
        <v>3041</v>
      </c>
      <c r="Q349" s="17"/>
      <c r="S349">
        <v>-32.783299999999898</v>
      </c>
      <c r="T349">
        <v>151.633299999999</v>
      </c>
      <c r="V349" t="s">
        <v>46</v>
      </c>
      <c r="W349">
        <v>1930515768</v>
      </c>
      <c r="X349" t="s">
        <v>2906</v>
      </c>
      <c r="AB349" t="s">
        <v>503</v>
      </c>
      <c r="AC349" t="s">
        <v>3042</v>
      </c>
      <c r="AD349">
        <v>126470</v>
      </c>
      <c r="AG349" t="s">
        <v>3039</v>
      </c>
      <c r="AH349" t="s">
        <v>3043</v>
      </c>
      <c r="AI349" t="s">
        <v>3044</v>
      </c>
      <c r="AK349" t="s">
        <v>3045</v>
      </c>
      <c r="AL349" t="s">
        <v>3039</v>
      </c>
      <c r="AM349" t="s">
        <v>3039</v>
      </c>
      <c r="AQ349" t="s">
        <v>3046</v>
      </c>
      <c r="AR349" t="s">
        <v>2909</v>
      </c>
    </row>
    <row r="350" spans="2:44" ht="15" customHeight="1" x14ac:dyDescent="0.25">
      <c r="B350" s="3" t="s">
        <v>54</v>
      </c>
      <c r="C350" t="s">
        <v>3047</v>
      </c>
      <c r="D350" s="18" t="s">
        <v>56</v>
      </c>
      <c r="E350" s="14" t="s">
        <v>3048</v>
      </c>
      <c r="F350" s="15" t="s">
        <v>3049</v>
      </c>
      <c r="G350" s="15" t="s">
        <v>190</v>
      </c>
      <c r="H350" s="15" t="b">
        <v>1</v>
      </c>
      <c r="I350" s="15" t="s">
        <v>1581</v>
      </c>
      <c r="J350" s="16" t="s">
        <v>1582</v>
      </c>
      <c r="K350" s="15" t="s">
        <v>1581</v>
      </c>
      <c r="L350" s="15" t="s">
        <v>3050</v>
      </c>
      <c r="M350" s="15"/>
      <c r="N350" s="15">
        <f t="shared" si="5"/>
        <v>20</v>
      </c>
      <c r="O350" s="15">
        <v>6055</v>
      </c>
      <c r="P350" s="15" t="s">
        <v>3051</v>
      </c>
      <c r="Q350" s="17"/>
      <c r="S350">
        <v>-31.899999999999899</v>
      </c>
      <c r="T350">
        <v>115.9666667</v>
      </c>
      <c r="V350" t="s">
        <v>46</v>
      </c>
      <c r="W350">
        <v>5993093108</v>
      </c>
      <c r="X350" t="s">
        <v>3052</v>
      </c>
      <c r="AB350" t="s">
        <v>503</v>
      </c>
      <c r="AC350" t="s">
        <v>3053</v>
      </c>
      <c r="AD350">
        <v>126470</v>
      </c>
      <c r="AG350" t="s">
        <v>3049</v>
      </c>
      <c r="AH350" t="s">
        <v>3054</v>
      </c>
      <c r="AI350" t="s">
        <v>3055</v>
      </c>
      <c r="AK350" t="s">
        <v>3056</v>
      </c>
      <c r="AL350" t="s">
        <v>3049</v>
      </c>
      <c r="AM350" t="s">
        <v>3049</v>
      </c>
      <c r="AQ350" t="s">
        <v>3057</v>
      </c>
      <c r="AR350" t="s">
        <v>2909</v>
      </c>
    </row>
    <row r="351" spans="2:44" ht="15" customHeight="1" x14ac:dyDescent="0.25">
      <c r="B351" s="3" t="s">
        <v>54</v>
      </c>
      <c r="C351" t="s">
        <v>3058</v>
      </c>
      <c r="D351" s="18" t="s">
        <v>56</v>
      </c>
      <c r="E351" s="14" t="s">
        <v>3059</v>
      </c>
      <c r="F351" s="15" t="s">
        <v>3060</v>
      </c>
      <c r="G351" s="15" t="s">
        <v>190</v>
      </c>
      <c r="H351" s="15" t="b">
        <v>1</v>
      </c>
      <c r="I351" s="15" t="s">
        <v>1581</v>
      </c>
      <c r="J351" s="16" t="s">
        <v>1582</v>
      </c>
      <c r="K351" s="15" t="s">
        <v>1581</v>
      </c>
      <c r="L351" s="15" t="s">
        <v>3061</v>
      </c>
      <c r="M351" s="15"/>
      <c r="N351" s="15">
        <f t="shared" si="5"/>
        <v>13</v>
      </c>
      <c r="O351" s="15">
        <v>6721</v>
      </c>
      <c r="P351" s="15" t="s">
        <v>3062</v>
      </c>
      <c r="Q351" s="17"/>
      <c r="S351">
        <v>-20.328099999999999</v>
      </c>
      <c r="T351">
        <v>118.61176</v>
      </c>
      <c r="V351" t="s">
        <v>46</v>
      </c>
      <c r="W351">
        <v>9627838914</v>
      </c>
      <c r="AB351" t="s">
        <v>2924</v>
      </c>
      <c r="AG351" t="s">
        <v>3060</v>
      </c>
      <c r="AH351" t="s">
        <v>3063</v>
      </c>
      <c r="AI351" t="s">
        <v>3064</v>
      </c>
      <c r="AK351" t="s">
        <v>3065</v>
      </c>
      <c r="AL351" t="s">
        <v>3060</v>
      </c>
      <c r="AM351" t="s">
        <v>3060</v>
      </c>
      <c r="AQ351" t="s">
        <v>3066</v>
      </c>
      <c r="AR351" t="s">
        <v>2929</v>
      </c>
    </row>
    <row r="352" spans="2:44" ht="15" customHeight="1" x14ac:dyDescent="0.25">
      <c r="B352" s="3" t="s">
        <v>54</v>
      </c>
      <c r="C352" t="s">
        <v>3067</v>
      </c>
      <c r="D352" s="18" t="s">
        <v>56</v>
      </c>
      <c r="E352" s="14" t="s">
        <v>3068</v>
      </c>
      <c r="F352" s="15" t="s">
        <v>3069</v>
      </c>
      <c r="G352" s="15" t="s">
        <v>190</v>
      </c>
      <c r="H352" s="15" t="b">
        <v>1</v>
      </c>
      <c r="I352" s="15" t="s">
        <v>1581</v>
      </c>
      <c r="J352" s="16" t="s">
        <v>1582</v>
      </c>
      <c r="K352" s="15" t="s">
        <v>1581</v>
      </c>
      <c r="L352" s="15" t="s">
        <v>3070</v>
      </c>
      <c r="M352" s="15"/>
      <c r="N352" s="15">
        <f t="shared" si="5"/>
        <v>12</v>
      </c>
      <c r="O352" s="15">
        <v>2567</v>
      </c>
      <c r="P352" s="15" t="s">
        <v>3071</v>
      </c>
      <c r="Q352" s="17"/>
      <c r="S352">
        <v>-34.033333300000002</v>
      </c>
      <c r="T352">
        <v>150.7333333</v>
      </c>
      <c r="V352" t="s">
        <v>46</v>
      </c>
      <c r="W352">
        <v>9913243335</v>
      </c>
      <c r="X352" t="s">
        <v>2906</v>
      </c>
      <c r="AB352" t="s">
        <v>503</v>
      </c>
      <c r="AC352" t="s">
        <v>3072</v>
      </c>
      <c r="AD352">
        <v>126470</v>
      </c>
      <c r="AG352" t="s">
        <v>3069</v>
      </c>
      <c r="AH352" t="s">
        <v>3073</v>
      </c>
      <c r="AI352" t="s">
        <v>3074</v>
      </c>
      <c r="AK352" t="s">
        <v>3075</v>
      </c>
      <c r="AL352" t="s">
        <v>3069</v>
      </c>
      <c r="AM352" t="s">
        <v>3069</v>
      </c>
      <c r="AQ352" t="s">
        <v>3076</v>
      </c>
      <c r="AR352" t="s">
        <v>2909</v>
      </c>
    </row>
    <row r="353" spans="2:44" ht="15" customHeight="1" x14ac:dyDescent="0.25">
      <c r="B353" s="3" t="s">
        <v>37</v>
      </c>
      <c r="D353" s="13"/>
      <c r="E353" s="14" t="s">
        <v>3077</v>
      </c>
      <c r="F353" s="15" t="s">
        <v>3078</v>
      </c>
      <c r="G353" s="15" t="s">
        <v>190</v>
      </c>
      <c r="H353" s="15" t="b">
        <v>1</v>
      </c>
      <c r="I353" s="15" t="s">
        <v>1581</v>
      </c>
      <c r="J353" s="16" t="s">
        <v>1582</v>
      </c>
      <c r="K353" s="15" t="s">
        <v>1581</v>
      </c>
      <c r="L353" s="15" t="s">
        <v>3079</v>
      </c>
      <c r="M353" s="15"/>
      <c r="N353" s="15">
        <f t="shared" si="5"/>
        <v>24</v>
      </c>
      <c r="O353" s="15">
        <v>6055</v>
      </c>
      <c r="P353" s="15" t="s">
        <v>3080</v>
      </c>
      <c r="Q353" s="17"/>
      <c r="V353" t="s">
        <v>46</v>
      </c>
      <c r="W353">
        <v>9874251568</v>
      </c>
      <c r="AB353" t="s">
        <v>2924</v>
      </c>
      <c r="AG353" t="s">
        <v>3081</v>
      </c>
      <c r="AH353" t="s">
        <v>3082</v>
      </c>
      <c r="AK353" t="s">
        <v>2927</v>
      </c>
      <c r="AL353" t="s">
        <v>3078</v>
      </c>
      <c r="AM353" t="s">
        <v>3078</v>
      </c>
      <c r="AQ353" t="s">
        <v>3083</v>
      </c>
    </row>
    <row r="354" spans="2:44" ht="15" customHeight="1" x14ac:dyDescent="0.25">
      <c r="B354" s="3" t="s">
        <v>54</v>
      </c>
      <c r="C354" t="s">
        <v>3084</v>
      </c>
      <c r="D354" s="18" t="s">
        <v>56</v>
      </c>
      <c r="E354" s="14" t="s">
        <v>3085</v>
      </c>
      <c r="F354" s="15" t="s">
        <v>3086</v>
      </c>
      <c r="G354" s="15" t="s">
        <v>190</v>
      </c>
      <c r="H354" s="15" t="b">
        <v>1</v>
      </c>
      <c r="I354" s="15" t="s">
        <v>1581</v>
      </c>
      <c r="J354" s="16" t="s">
        <v>1582</v>
      </c>
      <c r="K354" s="15" t="s">
        <v>1581</v>
      </c>
      <c r="L354" s="15" t="s">
        <v>3087</v>
      </c>
      <c r="M354" s="15"/>
      <c r="N354" s="15">
        <f t="shared" si="5"/>
        <v>15</v>
      </c>
      <c r="O354" s="15">
        <v>6530</v>
      </c>
      <c r="P354" s="15" t="s">
        <v>3088</v>
      </c>
      <c r="Q354" s="17"/>
      <c r="S354">
        <v>28.7732192</v>
      </c>
      <c r="T354">
        <v>114.609632599999</v>
      </c>
      <c r="V354" t="s">
        <v>46</v>
      </c>
      <c r="W354">
        <v>4560801902</v>
      </c>
      <c r="AB354" t="s">
        <v>2924</v>
      </c>
      <c r="AG354" t="s">
        <v>3081</v>
      </c>
      <c r="AH354" t="s">
        <v>3089</v>
      </c>
      <c r="AI354" t="s">
        <v>3090</v>
      </c>
      <c r="AK354" t="s">
        <v>3091</v>
      </c>
      <c r="AL354" t="s">
        <v>3086</v>
      </c>
      <c r="AM354" t="s">
        <v>3086</v>
      </c>
      <c r="AQ354" t="s">
        <v>3092</v>
      </c>
    </row>
    <row r="355" spans="2:44" ht="15" customHeight="1" x14ac:dyDescent="0.25">
      <c r="B355" s="3" t="s">
        <v>178</v>
      </c>
      <c r="C355" t="s">
        <v>179</v>
      </c>
      <c r="D355" s="24"/>
      <c r="E355" s="14" t="s">
        <v>3093</v>
      </c>
      <c r="F355" s="15" t="s">
        <v>3094</v>
      </c>
      <c r="G355" s="15" t="s">
        <v>190</v>
      </c>
      <c r="H355" s="15" t="b">
        <v>0</v>
      </c>
      <c r="I355" s="15" t="s">
        <v>383</v>
      </c>
      <c r="J355" s="16" t="s">
        <v>384</v>
      </c>
      <c r="K355" s="15" t="s">
        <v>383</v>
      </c>
      <c r="L355" s="26" t="s">
        <v>1943</v>
      </c>
      <c r="M355" s="15"/>
      <c r="N355" s="15">
        <f t="shared" si="5"/>
        <v>15</v>
      </c>
      <c r="O355" s="15">
        <v>28803</v>
      </c>
      <c r="P355" s="15" t="s">
        <v>386</v>
      </c>
      <c r="Q355" s="17" t="s">
        <v>387</v>
      </c>
      <c r="V355" t="s">
        <v>46</v>
      </c>
      <c r="W355">
        <v>9909112640</v>
      </c>
      <c r="X355" t="s">
        <v>3095</v>
      </c>
      <c r="AB355" t="s">
        <v>389</v>
      </c>
      <c r="AG355" t="s">
        <v>3094</v>
      </c>
      <c r="AH355" t="s">
        <v>3096</v>
      </c>
      <c r="AL355" t="s">
        <v>3094</v>
      </c>
      <c r="AM355" t="s">
        <v>3094</v>
      </c>
      <c r="AQ355" t="s">
        <v>3097</v>
      </c>
    </row>
    <row r="356" spans="2:44" ht="15" customHeight="1" x14ac:dyDescent="0.25">
      <c r="B356" s="3" t="s">
        <v>37</v>
      </c>
      <c r="D356" s="13"/>
      <c r="E356" s="14" t="s">
        <v>3098</v>
      </c>
      <c r="F356" s="15" t="s">
        <v>3099</v>
      </c>
      <c r="G356" s="15" t="s">
        <v>100</v>
      </c>
      <c r="H356" s="15" t="b">
        <v>0</v>
      </c>
      <c r="I356" s="15" t="s">
        <v>3100</v>
      </c>
      <c r="J356" s="16" t="s">
        <v>3101</v>
      </c>
      <c r="K356" s="15" t="s">
        <v>3100</v>
      </c>
      <c r="L356" s="15" t="s">
        <v>3102</v>
      </c>
      <c r="M356" s="15"/>
      <c r="N356" s="15">
        <f t="shared" si="5"/>
        <v>12</v>
      </c>
      <c r="O356" s="15" t="s">
        <v>63</v>
      </c>
      <c r="P356" s="15" t="s">
        <v>3103</v>
      </c>
      <c r="Q356" s="17"/>
      <c r="V356" t="s">
        <v>46</v>
      </c>
      <c r="W356">
        <v>7135458872</v>
      </c>
      <c r="AB356" t="s">
        <v>503</v>
      </c>
      <c r="AG356" t="s">
        <v>3099</v>
      </c>
      <c r="AH356" t="s">
        <v>3104</v>
      </c>
      <c r="AK356" t="s">
        <v>3105</v>
      </c>
      <c r="AL356" t="s">
        <v>3099</v>
      </c>
      <c r="AM356" t="s">
        <v>3099</v>
      </c>
      <c r="AQ356" t="s">
        <v>3106</v>
      </c>
    </row>
    <row r="357" spans="2:44" ht="15" customHeight="1" x14ac:dyDescent="0.25">
      <c r="B357" s="3" t="s">
        <v>54</v>
      </c>
      <c r="C357" t="s">
        <v>3107</v>
      </c>
      <c r="D357" s="18" t="s">
        <v>56</v>
      </c>
      <c r="E357" s="14" t="s">
        <v>3108</v>
      </c>
      <c r="F357" s="15" t="s">
        <v>3109</v>
      </c>
      <c r="G357" s="15" t="s">
        <v>59</v>
      </c>
      <c r="H357" s="15" t="b">
        <v>1</v>
      </c>
      <c r="I357" s="15" t="s">
        <v>41</v>
      </c>
      <c r="J357" s="16" t="s">
        <v>42</v>
      </c>
      <c r="K357" s="15" t="s">
        <v>41</v>
      </c>
      <c r="L357" s="15" t="s">
        <v>3110</v>
      </c>
      <c r="M357" s="15"/>
      <c r="N357" s="15">
        <f t="shared" si="5"/>
        <v>38</v>
      </c>
      <c r="O357" s="15">
        <v>9032</v>
      </c>
      <c r="P357" s="15" t="s">
        <v>3111</v>
      </c>
      <c r="Q357" s="17" t="s">
        <v>1664</v>
      </c>
      <c r="S357">
        <v>39.261508538026099</v>
      </c>
      <c r="T357">
        <v>9.0089179161829094</v>
      </c>
      <c r="V357" t="s">
        <v>46</v>
      </c>
      <c r="W357">
        <v>4415349699</v>
      </c>
      <c r="X357" t="s">
        <v>3112</v>
      </c>
      <c r="AB357" t="s">
        <v>3113</v>
      </c>
      <c r="AD357">
        <v>501805</v>
      </c>
      <c r="AG357" t="s">
        <v>3109</v>
      </c>
      <c r="AH357" t="s">
        <v>3114</v>
      </c>
      <c r="AI357" t="s">
        <v>3115</v>
      </c>
      <c r="AK357" t="s">
        <v>3116</v>
      </c>
      <c r="AL357" t="s">
        <v>3109</v>
      </c>
      <c r="AM357" t="s">
        <v>3109</v>
      </c>
      <c r="AQ357" t="s">
        <v>3117</v>
      </c>
    </row>
    <row r="358" spans="2:44" ht="15" customHeight="1" x14ac:dyDescent="0.25">
      <c r="B358" s="3" t="s">
        <v>54</v>
      </c>
      <c r="C358" t="s">
        <v>3118</v>
      </c>
      <c r="D358" s="18" t="s">
        <v>56</v>
      </c>
      <c r="E358" s="14" t="s">
        <v>3119</v>
      </c>
      <c r="F358" s="15" t="s">
        <v>3120</v>
      </c>
      <c r="G358" s="15" t="s">
        <v>107</v>
      </c>
      <c r="H358" s="15" t="b">
        <v>1</v>
      </c>
      <c r="I358" s="15" t="s">
        <v>41</v>
      </c>
      <c r="J358" s="16" t="s">
        <v>42</v>
      </c>
      <c r="K358" s="15" t="s">
        <v>41</v>
      </c>
      <c r="L358" s="15" t="s">
        <v>3121</v>
      </c>
      <c r="M358" s="15"/>
      <c r="N358" s="15">
        <f t="shared" si="5"/>
        <v>24</v>
      </c>
      <c r="O358" s="15">
        <v>60019</v>
      </c>
      <c r="P358" s="15" t="s">
        <v>3122</v>
      </c>
      <c r="Q358" s="17"/>
      <c r="S358">
        <v>43.682242610384797</v>
      </c>
      <c r="T358">
        <v>13.197597165264</v>
      </c>
      <c r="V358" t="s">
        <v>46</v>
      </c>
      <c r="W358">
        <v>3379092015</v>
      </c>
      <c r="X358" t="s">
        <v>3123</v>
      </c>
      <c r="AB358" t="s">
        <v>727</v>
      </c>
      <c r="AC358" t="s">
        <v>3124</v>
      </c>
      <c r="AD358">
        <v>501805</v>
      </c>
      <c r="AG358" t="s">
        <v>3120</v>
      </c>
      <c r="AH358" t="s">
        <v>3125</v>
      </c>
      <c r="AI358" t="s">
        <v>3126</v>
      </c>
      <c r="AK358" t="s">
        <v>3127</v>
      </c>
      <c r="AL358" t="s">
        <v>3120</v>
      </c>
      <c r="AM358" t="s">
        <v>3120</v>
      </c>
      <c r="AQ358" t="s">
        <v>3128</v>
      </c>
    </row>
    <row r="359" spans="2:44" ht="15" customHeight="1" x14ac:dyDescent="0.25">
      <c r="B359" s="3" t="s">
        <v>178</v>
      </c>
      <c r="C359" t="s">
        <v>179</v>
      </c>
      <c r="D359" s="24"/>
      <c r="E359" s="14" t="s">
        <v>3129</v>
      </c>
      <c r="F359" s="15" t="s">
        <v>3130</v>
      </c>
      <c r="G359" s="15" t="s">
        <v>190</v>
      </c>
      <c r="H359" s="15"/>
      <c r="I359" s="15" t="s">
        <v>383</v>
      </c>
      <c r="J359" s="16" t="s">
        <v>384</v>
      </c>
      <c r="K359" s="15" t="s">
        <v>383</v>
      </c>
      <c r="L359" s="26" t="s">
        <v>1943</v>
      </c>
      <c r="M359" s="15"/>
      <c r="N359" s="15">
        <f t="shared" si="5"/>
        <v>15</v>
      </c>
      <c r="O359" s="15">
        <v>28803</v>
      </c>
      <c r="P359" s="15" t="s">
        <v>386</v>
      </c>
      <c r="Q359" s="17"/>
      <c r="V359" t="s">
        <v>46</v>
      </c>
      <c r="W359">
        <v>7348095607</v>
      </c>
      <c r="X359" t="s">
        <v>3131</v>
      </c>
      <c r="AB359" t="s">
        <v>389</v>
      </c>
      <c r="AG359" t="s">
        <v>3130</v>
      </c>
      <c r="AH359" t="s">
        <v>3132</v>
      </c>
      <c r="AL359" t="s">
        <v>3130</v>
      </c>
      <c r="AM359" t="s">
        <v>3130</v>
      </c>
      <c r="AQ359" t="s">
        <v>63</v>
      </c>
    </row>
    <row r="360" spans="2:44" ht="15" customHeight="1" x14ac:dyDescent="0.25">
      <c r="B360" s="3" t="s">
        <v>54</v>
      </c>
      <c r="C360" t="s">
        <v>3133</v>
      </c>
      <c r="D360" s="18" t="s">
        <v>56</v>
      </c>
      <c r="E360" s="14" t="s">
        <v>3134</v>
      </c>
      <c r="F360" s="15" t="s">
        <v>3135</v>
      </c>
      <c r="G360" s="15" t="s">
        <v>107</v>
      </c>
      <c r="H360" s="15" t="b">
        <v>1</v>
      </c>
      <c r="I360" s="15" t="s">
        <v>41</v>
      </c>
      <c r="J360" s="16" t="s">
        <v>42</v>
      </c>
      <c r="K360" s="15" t="s">
        <v>41</v>
      </c>
      <c r="L360" s="15" t="s">
        <v>3136</v>
      </c>
      <c r="M360" s="15"/>
      <c r="N360" s="15">
        <f t="shared" si="5"/>
        <v>19</v>
      </c>
      <c r="O360" s="15">
        <v>12042</v>
      </c>
      <c r="P360" s="15" t="s">
        <v>3137</v>
      </c>
      <c r="Q360" s="17"/>
      <c r="S360">
        <v>44.775005</v>
      </c>
      <c r="T360">
        <v>7.8088740000000003</v>
      </c>
      <c r="V360" t="s">
        <v>46</v>
      </c>
      <c r="W360">
        <v>6780201605</v>
      </c>
      <c r="AB360" t="s">
        <v>3138</v>
      </c>
      <c r="AG360" t="s">
        <v>3135</v>
      </c>
      <c r="AH360" t="s">
        <v>3139</v>
      </c>
      <c r="AI360" t="s">
        <v>3140</v>
      </c>
      <c r="AK360" t="s">
        <v>3141</v>
      </c>
      <c r="AL360" t="s">
        <v>3135</v>
      </c>
      <c r="AM360" t="s">
        <v>3135</v>
      </c>
      <c r="AQ360" t="s">
        <v>3142</v>
      </c>
      <c r="AR360" t="s">
        <v>3143</v>
      </c>
    </row>
    <row r="361" spans="2:44" ht="15" customHeight="1" x14ac:dyDescent="0.25">
      <c r="B361" s="3" t="s">
        <v>37</v>
      </c>
      <c r="D361" s="13"/>
      <c r="E361" s="14" t="s">
        <v>3144</v>
      </c>
      <c r="F361" s="15" t="s">
        <v>3145</v>
      </c>
      <c r="G361" s="15" t="s">
        <v>107</v>
      </c>
      <c r="H361" s="15" t="b">
        <v>0</v>
      </c>
      <c r="I361" s="15" t="s">
        <v>41</v>
      </c>
      <c r="J361" s="16" t="s">
        <v>42</v>
      </c>
      <c r="K361" s="15" t="s">
        <v>41</v>
      </c>
      <c r="L361" s="15" t="s">
        <v>3146</v>
      </c>
      <c r="M361" s="15"/>
      <c r="N361" s="15">
        <f t="shared" si="5"/>
        <v>23</v>
      </c>
      <c r="O361" s="15">
        <v>17031</v>
      </c>
      <c r="P361" s="15" t="s">
        <v>3147</v>
      </c>
      <c r="Q361" s="17"/>
      <c r="V361" t="s">
        <v>46</v>
      </c>
      <c r="W361">
        <v>5302990545</v>
      </c>
      <c r="AB361" t="s">
        <v>990</v>
      </c>
      <c r="AG361" t="s">
        <v>3145</v>
      </c>
      <c r="AH361" t="s">
        <v>3148</v>
      </c>
      <c r="AK361" t="s">
        <v>3149</v>
      </c>
      <c r="AL361" t="s">
        <v>3145</v>
      </c>
      <c r="AM361" t="s">
        <v>3145</v>
      </c>
      <c r="AQ361" t="s">
        <v>3150</v>
      </c>
    </row>
    <row r="362" spans="2:44" ht="15" customHeight="1" x14ac:dyDescent="0.25">
      <c r="B362" s="3" t="s">
        <v>3151</v>
      </c>
      <c r="D362" s="29"/>
      <c r="E362" s="14" t="s">
        <v>3152</v>
      </c>
      <c r="F362" s="15" t="s">
        <v>3153</v>
      </c>
      <c r="G362" s="15" t="s">
        <v>59</v>
      </c>
      <c r="H362" s="15" t="b">
        <v>1</v>
      </c>
      <c r="I362" s="15" t="s">
        <v>1250</v>
      </c>
      <c r="J362" s="16" t="s">
        <v>1251</v>
      </c>
      <c r="K362" s="15" t="s">
        <v>1250</v>
      </c>
      <c r="L362" s="26" t="s">
        <v>3154</v>
      </c>
      <c r="M362" s="15"/>
      <c r="N362" s="15">
        <f t="shared" si="5"/>
        <v>15</v>
      </c>
      <c r="O362" s="15">
        <v>50171</v>
      </c>
      <c r="P362" s="15" t="s">
        <v>3155</v>
      </c>
      <c r="Q362" s="17"/>
      <c r="S362">
        <v>41.6386816457319</v>
      </c>
      <c r="T362">
        <v>-0.74539496495548196</v>
      </c>
      <c r="V362" t="s">
        <v>46</v>
      </c>
      <c r="W362">
        <v>9485644947</v>
      </c>
      <c r="X362" t="s">
        <v>3156</v>
      </c>
      <c r="AB362" t="s">
        <v>78</v>
      </c>
      <c r="AG362" t="s">
        <v>3153</v>
      </c>
      <c r="AH362" t="s">
        <v>3157</v>
      </c>
      <c r="AI362" t="s">
        <v>3158</v>
      </c>
      <c r="AK362" t="s">
        <v>3159</v>
      </c>
      <c r="AL362" t="s">
        <v>3153</v>
      </c>
      <c r="AM362" t="s">
        <v>3153</v>
      </c>
      <c r="AQ362" t="s">
        <v>3160</v>
      </c>
    </row>
    <row r="363" spans="2:44" ht="15" customHeight="1" x14ac:dyDescent="0.25">
      <c r="B363" s="3" t="s">
        <v>3151</v>
      </c>
      <c r="D363" s="29"/>
      <c r="E363" s="14" t="s">
        <v>3161</v>
      </c>
      <c r="F363" s="15" t="s">
        <v>3162</v>
      </c>
      <c r="G363" s="15" t="s">
        <v>107</v>
      </c>
      <c r="H363" s="15"/>
      <c r="I363" s="15" t="s">
        <v>1250</v>
      </c>
      <c r="J363" s="16" t="s">
        <v>1251</v>
      </c>
      <c r="K363" s="15" t="s">
        <v>1250</v>
      </c>
      <c r="L363" s="26" t="s">
        <v>3154</v>
      </c>
      <c r="M363" s="15"/>
      <c r="N363" s="15">
        <f t="shared" si="5"/>
        <v>15</v>
      </c>
      <c r="O363" s="15">
        <v>50171</v>
      </c>
      <c r="P363" s="15" t="s">
        <v>3155</v>
      </c>
      <c r="Q363" s="17"/>
      <c r="S363">
        <v>41.6386816457319</v>
      </c>
      <c r="T363">
        <v>-0.74539496495548196</v>
      </c>
      <c r="V363" t="s">
        <v>46</v>
      </c>
      <c r="W363">
        <v>1180279422</v>
      </c>
      <c r="X363" t="s">
        <v>3156</v>
      </c>
      <c r="AB363" t="s">
        <v>78</v>
      </c>
      <c r="AC363" t="s">
        <v>3163</v>
      </c>
      <c r="AD363">
        <v>110575</v>
      </c>
      <c r="AG363" t="s">
        <v>3162</v>
      </c>
      <c r="AH363" t="s">
        <v>3164</v>
      </c>
      <c r="AI363" t="s">
        <v>3158</v>
      </c>
      <c r="AK363" t="s">
        <v>3159</v>
      </c>
      <c r="AL363" t="s">
        <v>3162</v>
      </c>
      <c r="AM363" t="s">
        <v>3162</v>
      </c>
      <c r="AQ363" t="s">
        <v>3160</v>
      </c>
    </row>
    <row r="364" spans="2:44" ht="15" customHeight="1" x14ac:dyDescent="0.25">
      <c r="B364" s="3" t="s">
        <v>54</v>
      </c>
      <c r="C364" t="s">
        <v>3165</v>
      </c>
      <c r="D364" s="18" t="s">
        <v>56</v>
      </c>
      <c r="E364" s="14" t="s">
        <v>3166</v>
      </c>
      <c r="F364" s="15" t="s">
        <v>3167</v>
      </c>
      <c r="G364" s="15" t="s">
        <v>190</v>
      </c>
      <c r="H364" s="15" t="b">
        <v>1</v>
      </c>
      <c r="I364" s="15" t="s">
        <v>2242</v>
      </c>
      <c r="J364" s="16" t="s">
        <v>3168</v>
      </c>
      <c r="K364" s="15" t="s">
        <v>2242</v>
      </c>
      <c r="L364" s="15" t="s">
        <v>3169</v>
      </c>
      <c r="M364" s="15"/>
      <c r="N364" s="21">
        <f t="shared" si="5"/>
        <v>54</v>
      </c>
      <c r="O364" s="15">
        <v>873422</v>
      </c>
      <c r="P364" s="15" t="s">
        <v>3168</v>
      </c>
      <c r="Q364" s="17"/>
      <c r="S364">
        <v>8.9666666999999904</v>
      </c>
      <c r="T364">
        <v>-79.533333299999896</v>
      </c>
      <c r="V364" t="s">
        <v>46</v>
      </c>
      <c r="W364">
        <v>5705627517</v>
      </c>
      <c r="X364" t="s">
        <v>3170</v>
      </c>
      <c r="Y364" t="s">
        <v>3171</v>
      </c>
      <c r="AB364" t="s">
        <v>401</v>
      </c>
      <c r="AC364" t="s">
        <v>3172</v>
      </c>
      <c r="AD364">
        <v>199669</v>
      </c>
      <c r="AG364" t="s">
        <v>3167</v>
      </c>
      <c r="AH364" t="s">
        <v>3173</v>
      </c>
      <c r="AI364" t="s">
        <v>3174</v>
      </c>
      <c r="AK364" t="s">
        <v>3171</v>
      </c>
      <c r="AL364" t="s">
        <v>3167</v>
      </c>
      <c r="AM364" t="s">
        <v>3167</v>
      </c>
      <c r="AQ364" t="s">
        <v>3175</v>
      </c>
      <c r="AR364" t="s">
        <v>3176</v>
      </c>
    </row>
    <row r="365" spans="2:44" ht="15" customHeight="1" x14ac:dyDescent="0.25">
      <c r="B365" s="3" t="s">
        <v>37</v>
      </c>
      <c r="D365" s="13"/>
      <c r="E365" s="14" t="s">
        <v>3177</v>
      </c>
      <c r="F365" s="15" t="s">
        <v>3178</v>
      </c>
      <c r="G365" s="15" t="s">
        <v>190</v>
      </c>
      <c r="H365" s="15" t="b">
        <v>1</v>
      </c>
      <c r="I365" s="15" t="s">
        <v>2242</v>
      </c>
      <c r="J365" s="16" t="s">
        <v>3168</v>
      </c>
      <c r="K365" s="15" t="s">
        <v>2242</v>
      </c>
      <c r="L365" s="15" t="s">
        <v>3179</v>
      </c>
      <c r="M365" s="15"/>
      <c r="N365" s="21">
        <f t="shared" si="5"/>
        <v>42</v>
      </c>
      <c r="O365" s="15">
        <v>0</v>
      </c>
      <c r="P365" s="15" t="s">
        <v>3180</v>
      </c>
      <c r="Q365" s="17"/>
      <c r="V365" t="s">
        <v>46</v>
      </c>
      <c r="W365">
        <v>2792078524</v>
      </c>
      <c r="AB365" t="s">
        <v>401</v>
      </c>
      <c r="AG365" t="s">
        <v>3178</v>
      </c>
      <c r="AH365" t="s">
        <v>3181</v>
      </c>
      <c r="AL365" t="s">
        <v>3178</v>
      </c>
      <c r="AM365" t="s">
        <v>3178</v>
      </c>
      <c r="AQ365" t="s">
        <v>3182</v>
      </c>
    </row>
    <row r="366" spans="2:44" ht="15" customHeight="1" x14ac:dyDescent="0.25">
      <c r="B366" s="3" t="s">
        <v>37</v>
      </c>
      <c r="D366" s="13"/>
      <c r="E366" s="14" t="s">
        <v>3183</v>
      </c>
      <c r="F366" s="15" t="s">
        <v>3184</v>
      </c>
      <c r="G366" s="15" t="s">
        <v>190</v>
      </c>
      <c r="H366" s="15" t="b">
        <v>1</v>
      </c>
      <c r="I366" s="15" t="s">
        <v>2242</v>
      </c>
      <c r="J366" s="16" t="s">
        <v>3168</v>
      </c>
      <c r="K366" s="15" t="s">
        <v>2242</v>
      </c>
      <c r="L366" s="15" t="s">
        <v>3185</v>
      </c>
      <c r="M366" s="15"/>
      <c r="N366" s="15">
        <f t="shared" si="5"/>
        <v>27</v>
      </c>
      <c r="O366" s="15">
        <v>0</v>
      </c>
      <c r="P366" s="15" t="s">
        <v>3186</v>
      </c>
      <c r="Q366" s="17"/>
      <c r="S366">
        <v>8.4348899999999993</v>
      </c>
      <c r="T366">
        <v>-82.410171000000005</v>
      </c>
      <c r="V366" t="s">
        <v>46</v>
      </c>
      <c r="W366">
        <v>9295323619</v>
      </c>
      <c r="AB366" t="s">
        <v>401</v>
      </c>
      <c r="AG366" t="s">
        <v>3184</v>
      </c>
      <c r="AH366" t="s">
        <v>3187</v>
      </c>
      <c r="AL366" t="s">
        <v>3184</v>
      </c>
      <c r="AM366" t="s">
        <v>3184</v>
      </c>
      <c r="AQ366" t="s">
        <v>3188</v>
      </c>
      <c r="AR366" t="s">
        <v>3176</v>
      </c>
    </row>
    <row r="367" spans="2:44" ht="15" customHeight="1" x14ac:dyDescent="0.25">
      <c r="B367" s="3" t="s">
        <v>37</v>
      </c>
      <c r="D367" s="13"/>
      <c r="E367" s="14" t="s">
        <v>3189</v>
      </c>
      <c r="F367" s="15" t="s">
        <v>3190</v>
      </c>
      <c r="G367" s="15" t="s">
        <v>190</v>
      </c>
      <c r="H367" s="15" t="b">
        <v>1</v>
      </c>
      <c r="I367" s="15" t="s">
        <v>2242</v>
      </c>
      <c r="J367" s="16" t="s">
        <v>3168</v>
      </c>
      <c r="K367" s="15" t="s">
        <v>2242</v>
      </c>
      <c r="L367" s="15" t="s">
        <v>3191</v>
      </c>
      <c r="M367" s="15"/>
      <c r="N367" s="21">
        <f t="shared" si="5"/>
        <v>42</v>
      </c>
      <c r="O367" s="15">
        <v>0</v>
      </c>
      <c r="P367" s="15" t="s">
        <v>3192</v>
      </c>
      <c r="Q367" s="17"/>
      <c r="S367">
        <v>8.1235569999999999</v>
      </c>
      <c r="T367">
        <v>-80.707125000000005</v>
      </c>
      <c r="V367" t="s">
        <v>46</v>
      </c>
      <c r="W367">
        <v>3469568139</v>
      </c>
      <c r="AB367" t="s">
        <v>401</v>
      </c>
      <c r="AG367" t="s">
        <v>3190</v>
      </c>
      <c r="AH367" t="s">
        <v>3193</v>
      </c>
      <c r="AL367" t="s">
        <v>3190</v>
      </c>
      <c r="AM367" t="s">
        <v>3190</v>
      </c>
      <c r="AQ367" t="s">
        <v>3194</v>
      </c>
      <c r="AR367" t="s">
        <v>3176</v>
      </c>
    </row>
    <row r="368" spans="2:44" ht="15" customHeight="1" x14ac:dyDescent="0.25">
      <c r="B368" s="3" t="s">
        <v>37</v>
      </c>
      <c r="D368" s="13"/>
      <c r="E368" s="14" t="s">
        <v>3195</v>
      </c>
      <c r="F368" s="15" t="s">
        <v>3196</v>
      </c>
      <c r="G368" s="15" t="s">
        <v>59</v>
      </c>
      <c r="H368" s="15" t="b">
        <v>0</v>
      </c>
      <c r="I368" s="15" t="s">
        <v>367</v>
      </c>
      <c r="J368" s="16" t="s">
        <v>368</v>
      </c>
      <c r="K368" s="15" t="s">
        <v>367</v>
      </c>
      <c r="L368" s="15" t="s">
        <v>3197</v>
      </c>
      <c r="M368" s="15"/>
      <c r="N368" s="15">
        <f t="shared" si="5"/>
        <v>39</v>
      </c>
      <c r="O368" s="15" t="s">
        <v>3198</v>
      </c>
      <c r="P368" s="15" t="s">
        <v>3199</v>
      </c>
      <c r="Q368" s="17"/>
      <c r="V368" t="s">
        <v>46</v>
      </c>
      <c r="W368">
        <v>9573986018</v>
      </c>
      <c r="AG368" t="s">
        <v>3196</v>
      </c>
      <c r="AH368" t="s">
        <v>3200</v>
      </c>
      <c r="AI368" t="s">
        <v>3201</v>
      </c>
      <c r="AL368" t="s">
        <v>3196</v>
      </c>
      <c r="AM368" t="s">
        <v>3196</v>
      </c>
      <c r="AQ368" t="s">
        <v>3202</v>
      </c>
    </row>
    <row r="369" spans="2:44" ht="15" customHeight="1" x14ac:dyDescent="0.25">
      <c r="B369" s="3" t="s">
        <v>155</v>
      </c>
      <c r="C369" t="s">
        <v>164</v>
      </c>
      <c r="D369" s="23"/>
      <c r="E369" s="14" t="s">
        <v>3203</v>
      </c>
      <c r="F369" s="15" t="s">
        <v>3204</v>
      </c>
      <c r="G369" s="15" t="s">
        <v>190</v>
      </c>
      <c r="H369" s="15" t="b">
        <v>0</v>
      </c>
      <c r="I369" s="15" t="s">
        <v>2002</v>
      </c>
      <c r="J369" s="16" t="s">
        <v>2003</v>
      </c>
      <c r="K369" s="15" t="s">
        <v>2002</v>
      </c>
      <c r="L369" s="26" t="s">
        <v>3205</v>
      </c>
      <c r="M369" s="15"/>
      <c r="N369" s="15">
        <f t="shared" si="5"/>
        <v>19</v>
      </c>
      <c r="O369" s="15">
        <v>54329</v>
      </c>
      <c r="P369" s="15" t="s">
        <v>3206</v>
      </c>
      <c r="Q369" s="17"/>
      <c r="V369" t="s">
        <v>46</v>
      </c>
      <c r="W369">
        <v>9206919502</v>
      </c>
      <c r="X369" t="s">
        <v>3207</v>
      </c>
      <c r="AB369" t="s">
        <v>3208</v>
      </c>
      <c r="AG369" t="s">
        <v>3204</v>
      </c>
      <c r="AH369" t="s">
        <v>3209</v>
      </c>
      <c r="AL369" t="s">
        <v>3204</v>
      </c>
      <c r="AM369" t="s">
        <v>3204</v>
      </c>
      <c r="AQ369">
        <v>12345</v>
      </c>
    </row>
    <row r="370" spans="2:44" ht="15" customHeight="1" x14ac:dyDescent="0.25">
      <c r="B370" s="3" t="s">
        <v>54</v>
      </c>
      <c r="C370" t="s">
        <v>3210</v>
      </c>
      <c r="D370" s="18" t="s">
        <v>56</v>
      </c>
      <c r="E370" s="14" t="s">
        <v>3211</v>
      </c>
      <c r="F370" s="15" t="s">
        <v>3212</v>
      </c>
      <c r="G370" s="15" t="s">
        <v>100</v>
      </c>
      <c r="H370" s="15" t="b">
        <v>0</v>
      </c>
      <c r="I370" s="15" t="s">
        <v>168</v>
      </c>
      <c r="J370" s="16" t="s">
        <v>169</v>
      </c>
      <c r="K370" s="15" t="s">
        <v>168</v>
      </c>
      <c r="L370" s="15" t="s">
        <v>3213</v>
      </c>
      <c r="M370" s="15"/>
      <c r="N370" s="21">
        <f t="shared" si="5"/>
        <v>52</v>
      </c>
      <c r="O370" s="15">
        <v>16000</v>
      </c>
      <c r="P370" s="15" t="s">
        <v>3214</v>
      </c>
      <c r="Q370" s="17"/>
      <c r="S370">
        <v>36.763500000000001</v>
      </c>
      <c r="T370">
        <v>3.0505399999999998</v>
      </c>
      <c r="V370" t="s">
        <v>46</v>
      </c>
      <c r="W370">
        <v>4939515707</v>
      </c>
      <c r="AB370" t="s">
        <v>66</v>
      </c>
      <c r="AG370" t="s">
        <v>3212</v>
      </c>
      <c r="AH370" t="s">
        <v>3215</v>
      </c>
      <c r="AI370" t="s">
        <v>3216</v>
      </c>
      <c r="AK370" t="s">
        <v>3217</v>
      </c>
      <c r="AL370" t="s">
        <v>3212</v>
      </c>
      <c r="AM370" t="s">
        <v>3212</v>
      </c>
      <c r="AQ370" t="s">
        <v>3218</v>
      </c>
      <c r="AR370" t="s">
        <v>3219</v>
      </c>
    </row>
    <row r="371" spans="2:44" ht="15" customHeight="1" x14ac:dyDescent="0.25">
      <c r="B371" s="3" t="s">
        <v>37</v>
      </c>
      <c r="D371" s="13"/>
      <c r="E371" s="14" t="s">
        <v>3220</v>
      </c>
      <c r="F371" s="15" t="s">
        <v>3221</v>
      </c>
      <c r="G371" s="15" t="s">
        <v>721</v>
      </c>
      <c r="H371" s="15" t="b">
        <v>0</v>
      </c>
      <c r="I371" s="15" t="s">
        <v>3222</v>
      </c>
      <c r="J371" s="16" t="s">
        <v>3223</v>
      </c>
      <c r="K371" s="15" t="s">
        <v>3222</v>
      </c>
      <c r="L371" s="15" t="s">
        <v>3224</v>
      </c>
      <c r="M371" s="15"/>
      <c r="N371" s="15">
        <f t="shared" si="5"/>
        <v>21</v>
      </c>
      <c r="O371" s="15">
        <v>2432</v>
      </c>
      <c r="P371" s="15" t="s">
        <v>3225</v>
      </c>
      <c r="Q371" s="17"/>
      <c r="V371" t="s">
        <v>46</v>
      </c>
      <c r="W371">
        <v>2993970274</v>
      </c>
      <c r="AB371" t="s">
        <v>389</v>
      </c>
      <c r="AG371" t="s">
        <v>3221</v>
      </c>
      <c r="AH371" t="s">
        <v>3226</v>
      </c>
      <c r="AI371" t="s">
        <v>3227</v>
      </c>
      <c r="AK371" t="s">
        <v>3228</v>
      </c>
      <c r="AL371" t="s">
        <v>3221</v>
      </c>
      <c r="AM371" t="s">
        <v>3221</v>
      </c>
      <c r="AQ371" t="s">
        <v>3229</v>
      </c>
    </row>
    <row r="372" spans="2:44" ht="15" customHeight="1" x14ac:dyDescent="0.25">
      <c r="B372" s="3" t="s">
        <v>54</v>
      </c>
      <c r="C372" t="s">
        <v>3230</v>
      </c>
      <c r="D372" s="18" t="s">
        <v>56</v>
      </c>
      <c r="E372" s="14" t="s">
        <v>3231</v>
      </c>
      <c r="F372" s="15" t="s">
        <v>3232</v>
      </c>
      <c r="G372" s="15" t="s">
        <v>100</v>
      </c>
      <c r="H372" s="15" t="b">
        <v>0</v>
      </c>
      <c r="I372" s="15" t="s">
        <v>383</v>
      </c>
      <c r="J372" s="16" t="s">
        <v>384</v>
      </c>
      <c r="K372" s="15" t="s">
        <v>383</v>
      </c>
      <c r="L372" s="26" t="s">
        <v>3233</v>
      </c>
      <c r="M372" s="15"/>
      <c r="N372" s="15">
        <f t="shared" si="5"/>
        <v>16</v>
      </c>
      <c r="O372" s="15">
        <v>99518</v>
      </c>
      <c r="P372" s="15" t="s">
        <v>3234</v>
      </c>
      <c r="Q372" s="17" t="s">
        <v>3235</v>
      </c>
      <c r="S372">
        <v>61.172008142056399</v>
      </c>
      <c r="T372">
        <v>-149.85830434798001</v>
      </c>
      <c r="V372" t="s">
        <v>46</v>
      </c>
      <c r="W372">
        <v>4573307539</v>
      </c>
      <c r="X372" t="s">
        <v>3236</v>
      </c>
      <c r="AB372" t="s">
        <v>3237</v>
      </c>
      <c r="AD372">
        <v>300619</v>
      </c>
      <c r="AG372" t="s">
        <v>3232</v>
      </c>
      <c r="AH372" t="s">
        <v>3238</v>
      </c>
      <c r="AI372" t="s">
        <v>3239</v>
      </c>
      <c r="AL372" t="s">
        <v>3232</v>
      </c>
      <c r="AM372" t="s">
        <v>3232</v>
      </c>
      <c r="AQ372" t="s">
        <v>3240</v>
      </c>
      <c r="AR372" t="s">
        <v>3241</v>
      </c>
    </row>
    <row r="373" spans="2:44" ht="15" customHeight="1" x14ac:dyDescent="0.25">
      <c r="B373" s="3" t="s">
        <v>54</v>
      </c>
      <c r="C373" t="s">
        <v>3242</v>
      </c>
      <c r="D373" s="18" t="s">
        <v>56</v>
      </c>
      <c r="E373" s="14" t="s">
        <v>3243</v>
      </c>
      <c r="F373" s="15" t="s">
        <v>3244</v>
      </c>
      <c r="G373" s="15" t="s">
        <v>190</v>
      </c>
      <c r="H373" s="15" t="b">
        <v>1</v>
      </c>
      <c r="I373" s="15" t="s">
        <v>383</v>
      </c>
      <c r="J373" s="16" t="s">
        <v>384</v>
      </c>
      <c r="K373" s="15" t="s">
        <v>383</v>
      </c>
      <c r="L373" s="26" t="s">
        <v>3233</v>
      </c>
      <c r="M373" s="15"/>
      <c r="N373" s="15">
        <f t="shared" si="5"/>
        <v>16</v>
      </c>
      <c r="O373" s="15">
        <v>99518</v>
      </c>
      <c r="P373" s="15" t="s">
        <v>3234</v>
      </c>
      <c r="Q373" s="17" t="s">
        <v>3235</v>
      </c>
      <c r="S373">
        <v>61.171760559082003</v>
      </c>
      <c r="T373">
        <v>-149.85946655273401</v>
      </c>
      <c r="V373" t="s">
        <v>46</v>
      </c>
      <c r="W373">
        <v>2111232720</v>
      </c>
      <c r="X373" t="s">
        <v>3245</v>
      </c>
      <c r="AB373" t="s">
        <v>503</v>
      </c>
      <c r="AD373">
        <v>300618</v>
      </c>
      <c r="AG373" t="s">
        <v>3244</v>
      </c>
      <c r="AH373" t="s">
        <v>3246</v>
      </c>
      <c r="AI373" t="s">
        <v>3239</v>
      </c>
      <c r="AL373" t="s">
        <v>3244</v>
      </c>
      <c r="AM373" t="s">
        <v>3244</v>
      </c>
      <c r="AQ373" t="s">
        <v>3240</v>
      </c>
      <c r="AR373" t="s">
        <v>3241</v>
      </c>
    </row>
    <row r="374" spans="2:44" ht="15" customHeight="1" x14ac:dyDescent="0.25">
      <c r="B374" s="3" t="s">
        <v>54</v>
      </c>
      <c r="C374" t="s">
        <v>3247</v>
      </c>
      <c r="D374" s="18" t="s">
        <v>56</v>
      </c>
      <c r="E374" s="14" t="s">
        <v>3248</v>
      </c>
      <c r="F374" s="15" t="s">
        <v>3249</v>
      </c>
      <c r="G374" s="15" t="s">
        <v>190</v>
      </c>
      <c r="H374" s="15" t="b">
        <v>1</v>
      </c>
      <c r="I374" s="15" t="s">
        <v>383</v>
      </c>
      <c r="J374" s="16" t="s">
        <v>384</v>
      </c>
      <c r="K374" s="15" t="s">
        <v>383</v>
      </c>
      <c r="L374" s="15" t="s">
        <v>3250</v>
      </c>
      <c r="M374" s="15"/>
      <c r="N374" s="15">
        <f t="shared" si="5"/>
        <v>18</v>
      </c>
      <c r="O374" s="15">
        <v>99709</v>
      </c>
      <c r="P374" s="15" t="s">
        <v>3251</v>
      </c>
      <c r="Q374" s="17" t="s">
        <v>3235</v>
      </c>
      <c r="S374">
        <v>64.829864948988003</v>
      </c>
      <c r="T374">
        <v>-147.78217166662199</v>
      </c>
      <c r="V374" t="s">
        <v>46</v>
      </c>
      <c r="W374">
        <v>2572049620</v>
      </c>
      <c r="X374" t="s">
        <v>3245</v>
      </c>
      <c r="AB374" t="s">
        <v>503</v>
      </c>
      <c r="AD374">
        <v>300619</v>
      </c>
      <c r="AG374" t="s">
        <v>3249</v>
      </c>
      <c r="AH374" t="s">
        <v>3252</v>
      </c>
      <c r="AI374" t="s">
        <v>3253</v>
      </c>
      <c r="AL374" t="s">
        <v>3249</v>
      </c>
      <c r="AM374" t="s">
        <v>3249</v>
      </c>
      <c r="AQ374" t="s">
        <v>3254</v>
      </c>
      <c r="AR374" t="s">
        <v>3241</v>
      </c>
    </row>
    <row r="375" spans="2:44" ht="15" customHeight="1" x14ac:dyDescent="0.25">
      <c r="B375" s="3" t="s">
        <v>54</v>
      </c>
      <c r="C375" t="s">
        <v>3255</v>
      </c>
      <c r="D375" s="18" t="s">
        <v>56</v>
      </c>
      <c r="E375" s="14" t="s">
        <v>3256</v>
      </c>
      <c r="F375" s="15" t="s">
        <v>3257</v>
      </c>
      <c r="G375" s="15" t="s">
        <v>190</v>
      </c>
      <c r="H375" s="15" t="b">
        <v>1</v>
      </c>
      <c r="I375" s="15" t="s">
        <v>383</v>
      </c>
      <c r="J375" s="16" t="s">
        <v>384</v>
      </c>
      <c r="K375" s="15" t="s">
        <v>383</v>
      </c>
      <c r="L375" s="15" t="s">
        <v>3258</v>
      </c>
      <c r="M375" s="15"/>
      <c r="N375" s="15">
        <f t="shared" si="5"/>
        <v>20</v>
      </c>
      <c r="O375" s="15">
        <v>99801</v>
      </c>
      <c r="P375" s="15" t="s">
        <v>3259</v>
      </c>
      <c r="Q375" s="17" t="s">
        <v>3235</v>
      </c>
      <c r="S375">
        <v>58.357601165771499</v>
      </c>
      <c r="T375">
        <v>-134.48300170898401</v>
      </c>
      <c r="V375" t="s">
        <v>46</v>
      </c>
      <c r="W375">
        <v>6491889339</v>
      </c>
      <c r="X375" t="s">
        <v>3245</v>
      </c>
      <c r="AB375" t="s">
        <v>503</v>
      </c>
      <c r="AD375">
        <v>300620</v>
      </c>
      <c r="AG375" t="s">
        <v>3257</v>
      </c>
      <c r="AH375" t="s">
        <v>3260</v>
      </c>
      <c r="AI375" t="s">
        <v>3261</v>
      </c>
      <c r="AL375" t="s">
        <v>3257</v>
      </c>
      <c r="AM375" t="s">
        <v>3257</v>
      </c>
      <c r="AQ375" t="s">
        <v>3262</v>
      </c>
      <c r="AR375" t="s">
        <v>3241</v>
      </c>
    </row>
    <row r="376" spans="2:44" ht="15" customHeight="1" x14ac:dyDescent="0.25">
      <c r="B376" s="3" t="s">
        <v>54</v>
      </c>
      <c r="C376" t="s">
        <v>3263</v>
      </c>
      <c r="D376" s="18" t="s">
        <v>56</v>
      </c>
      <c r="E376" s="14" t="s">
        <v>3264</v>
      </c>
      <c r="F376" s="15" t="s">
        <v>3265</v>
      </c>
      <c r="G376" s="15" t="s">
        <v>190</v>
      </c>
      <c r="H376" s="15" t="b">
        <v>1</v>
      </c>
      <c r="I376" s="15" t="s">
        <v>383</v>
      </c>
      <c r="J376" s="16" t="s">
        <v>384</v>
      </c>
      <c r="K376" s="15" t="s">
        <v>383</v>
      </c>
      <c r="L376" s="15" t="s">
        <v>3266</v>
      </c>
      <c r="M376" s="15"/>
      <c r="N376" s="15">
        <f t="shared" si="5"/>
        <v>18</v>
      </c>
      <c r="O376" s="15">
        <v>99901</v>
      </c>
      <c r="P376" s="15" t="s">
        <v>3267</v>
      </c>
      <c r="Q376" s="17" t="s">
        <v>3235</v>
      </c>
      <c r="S376">
        <v>55.411026000976598</v>
      </c>
      <c r="T376">
        <v>-131.72703552246099</v>
      </c>
      <c r="V376" t="s">
        <v>46</v>
      </c>
      <c r="W376">
        <v>7973370471</v>
      </c>
      <c r="X376" t="s">
        <v>3245</v>
      </c>
      <c r="AB376" t="s">
        <v>503</v>
      </c>
      <c r="AD376">
        <v>327399</v>
      </c>
      <c r="AG376" t="s">
        <v>3265</v>
      </c>
      <c r="AH376" t="s">
        <v>3268</v>
      </c>
      <c r="AI376" t="s">
        <v>3269</v>
      </c>
      <c r="AL376" t="s">
        <v>3265</v>
      </c>
      <c r="AM376" t="s">
        <v>3265</v>
      </c>
      <c r="AQ376" t="s">
        <v>3270</v>
      </c>
      <c r="AR376" t="s">
        <v>3241</v>
      </c>
    </row>
    <row r="377" spans="2:44" ht="15" customHeight="1" x14ac:dyDescent="0.25">
      <c r="B377" s="3" t="s">
        <v>54</v>
      </c>
      <c r="C377" t="s">
        <v>3271</v>
      </c>
      <c r="D377" s="18" t="s">
        <v>56</v>
      </c>
      <c r="E377" s="14" t="s">
        <v>3272</v>
      </c>
      <c r="F377" s="15" t="s">
        <v>3273</v>
      </c>
      <c r="G377" s="15" t="s">
        <v>59</v>
      </c>
      <c r="H377" s="15" t="b">
        <v>1</v>
      </c>
      <c r="I377" s="15" t="s">
        <v>2045</v>
      </c>
      <c r="J377" s="16" t="s">
        <v>2046</v>
      </c>
      <c r="K377" s="15" t="s">
        <v>2045</v>
      </c>
      <c r="L377" s="15" t="s">
        <v>3274</v>
      </c>
      <c r="M377" s="15"/>
      <c r="N377" s="15">
        <f t="shared" si="5"/>
        <v>13</v>
      </c>
      <c r="O377" s="15" t="s">
        <v>3275</v>
      </c>
      <c r="P377" s="15" t="s">
        <v>3276</v>
      </c>
      <c r="Q377" s="17"/>
      <c r="S377">
        <v>52.670972841739598</v>
      </c>
      <c r="T377">
        <v>1.2917257941467299</v>
      </c>
      <c r="V377" t="s">
        <v>46</v>
      </c>
      <c r="W377">
        <v>5154472013</v>
      </c>
      <c r="X377" t="s">
        <v>3277</v>
      </c>
      <c r="Y377" t="s">
        <v>3278</v>
      </c>
      <c r="AB377" t="s">
        <v>2736</v>
      </c>
      <c r="AF377" t="s">
        <v>3279</v>
      </c>
      <c r="AG377" t="s">
        <v>3273</v>
      </c>
      <c r="AH377" t="s">
        <v>3280</v>
      </c>
      <c r="AI377" t="s">
        <v>3281</v>
      </c>
      <c r="AK377" t="s">
        <v>3282</v>
      </c>
      <c r="AL377" t="s">
        <v>3273</v>
      </c>
      <c r="AM377" t="s">
        <v>3273</v>
      </c>
      <c r="AQ377" t="s">
        <v>3283</v>
      </c>
    </row>
    <row r="378" spans="2:44" ht="15" customHeight="1" x14ac:dyDescent="0.25">
      <c r="B378" s="3" t="s">
        <v>178</v>
      </c>
      <c r="C378" t="s">
        <v>179</v>
      </c>
      <c r="D378" s="24"/>
      <c r="E378" s="14" t="s">
        <v>3284</v>
      </c>
      <c r="F378" s="15" t="s">
        <v>3285</v>
      </c>
      <c r="G378" s="15" t="s">
        <v>190</v>
      </c>
      <c r="H378" s="15"/>
      <c r="I378" s="15" t="s">
        <v>383</v>
      </c>
      <c r="J378" s="16" t="s">
        <v>384</v>
      </c>
      <c r="K378" s="15" t="s">
        <v>383</v>
      </c>
      <c r="L378" s="26" t="s">
        <v>1943</v>
      </c>
      <c r="M378" s="15"/>
      <c r="N378" s="15">
        <f t="shared" si="5"/>
        <v>15</v>
      </c>
      <c r="O378" s="15">
        <v>28803</v>
      </c>
      <c r="P378" s="15" t="s">
        <v>386</v>
      </c>
      <c r="Q378" s="17"/>
      <c r="V378" t="s">
        <v>46</v>
      </c>
      <c r="W378">
        <v>8889787095</v>
      </c>
      <c r="X378" t="s">
        <v>3286</v>
      </c>
      <c r="AB378" t="s">
        <v>389</v>
      </c>
      <c r="AG378" t="s">
        <v>3285</v>
      </c>
      <c r="AH378" t="s">
        <v>3287</v>
      </c>
      <c r="AL378" t="s">
        <v>3285</v>
      </c>
      <c r="AM378" t="s">
        <v>3285</v>
      </c>
      <c r="AQ378" t="s">
        <v>63</v>
      </c>
    </row>
    <row r="379" spans="2:44" ht="15" customHeight="1" x14ac:dyDescent="0.25">
      <c r="B379" s="3" t="s">
        <v>54</v>
      </c>
      <c r="C379" t="s">
        <v>3288</v>
      </c>
      <c r="D379" s="18" t="s">
        <v>56</v>
      </c>
      <c r="E379" s="14" t="s">
        <v>3289</v>
      </c>
      <c r="F379" s="15" t="s">
        <v>3290</v>
      </c>
      <c r="G379" s="15" t="s">
        <v>100</v>
      </c>
      <c r="H379" s="15" t="b">
        <v>0</v>
      </c>
      <c r="I379" s="15" t="s">
        <v>3291</v>
      </c>
      <c r="J379" s="16" t="s">
        <v>3292</v>
      </c>
      <c r="K379" s="15" t="s">
        <v>3291</v>
      </c>
      <c r="L379" s="15" t="s">
        <v>3293</v>
      </c>
      <c r="M379" s="15"/>
      <c r="N379" s="15">
        <f t="shared" si="5"/>
        <v>38</v>
      </c>
      <c r="O379" s="15">
        <v>0</v>
      </c>
      <c r="P379" s="15" t="s">
        <v>3294</v>
      </c>
      <c r="Q379" s="17"/>
      <c r="V379" t="s">
        <v>46</v>
      </c>
      <c r="W379">
        <v>9588922770</v>
      </c>
      <c r="X379" t="s">
        <v>3295</v>
      </c>
      <c r="Y379" t="s">
        <v>3296</v>
      </c>
      <c r="AB379" t="s">
        <v>78</v>
      </c>
      <c r="AC379" t="s">
        <v>3297</v>
      </c>
      <c r="AD379">
        <v>336381</v>
      </c>
      <c r="AG379" t="s">
        <v>3290</v>
      </c>
      <c r="AH379" t="s">
        <v>3298</v>
      </c>
      <c r="AI379" t="s">
        <v>3299</v>
      </c>
      <c r="AK379" t="s">
        <v>3300</v>
      </c>
      <c r="AL379" t="s">
        <v>3290</v>
      </c>
      <c r="AM379" t="s">
        <v>3290</v>
      </c>
      <c r="AQ379" t="s">
        <v>3301</v>
      </c>
    </row>
    <row r="380" spans="2:44" ht="15" customHeight="1" x14ac:dyDescent="0.25">
      <c r="B380" s="3" t="s">
        <v>178</v>
      </c>
      <c r="C380" t="s">
        <v>179</v>
      </c>
      <c r="D380" s="24"/>
      <c r="E380" s="14" t="s">
        <v>3302</v>
      </c>
      <c r="F380" s="15" t="s">
        <v>3303</v>
      </c>
      <c r="G380" s="15" t="s">
        <v>190</v>
      </c>
      <c r="H380" s="15" t="b">
        <v>0</v>
      </c>
      <c r="I380" s="15" t="s">
        <v>383</v>
      </c>
      <c r="J380" s="16" t="s">
        <v>384</v>
      </c>
      <c r="K380" s="15" t="s">
        <v>383</v>
      </c>
      <c r="L380" s="26" t="s">
        <v>1943</v>
      </c>
      <c r="M380" s="15"/>
      <c r="N380" s="15">
        <f t="shared" si="5"/>
        <v>15</v>
      </c>
      <c r="O380" s="15">
        <v>28803</v>
      </c>
      <c r="P380" s="15" t="s">
        <v>386</v>
      </c>
      <c r="Q380" s="17" t="s">
        <v>387</v>
      </c>
      <c r="V380" t="s">
        <v>46</v>
      </c>
      <c r="W380">
        <v>9467258544</v>
      </c>
      <c r="X380" t="s">
        <v>3095</v>
      </c>
      <c r="AB380" t="s">
        <v>389</v>
      </c>
      <c r="AG380" t="s">
        <v>3303</v>
      </c>
      <c r="AH380" t="s">
        <v>3304</v>
      </c>
      <c r="AL380" t="s">
        <v>3303</v>
      </c>
      <c r="AM380" t="s">
        <v>3303</v>
      </c>
      <c r="AQ380">
        <v>8286502000</v>
      </c>
    </row>
    <row r="381" spans="2:44" ht="15" customHeight="1" x14ac:dyDescent="0.25">
      <c r="B381" s="3" t="s">
        <v>54</v>
      </c>
      <c r="C381" t="s">
        <v>3305</v>
      </c>
      <c r="D381" s="29"/>
      <c r="E381" s="14" t="s">
        <v>3306</v>
      </c>
      <c r="F381" s="15" t="s">
        <v>3307</v>
      </c>
      <c r="G381" s="15" t="s">
        <v>190</v>
      </c>
      <c r="H381" s="15" t="b">
        <v>1</v>
      </c>
      <c r="I381" s="15" t="s">
        <v>383</v>
      </c>
      <c r="J381" s="16" t="s">
        <v>384</v>
      </c>
      <c r="K381" s="15" t="s">
        <v>383</v>
      </c>
      <c r="L381" s="26" t="s">
        <v>3308</v>
      </c>
      <c r="M381" s="15"/>
      <c r="N381" s="15">
        <f t="shared" si="5"/>
        <v>26</v>
      </c>
      <c r="O381" s="15">
        <v>35217</v>
      </c>
      <c r="P381" s="15" t="s">
        <v>3309</v>
      </c>
      <c r="Q381" s="17" t="s">
        <v>3310</v>
      </c>
      <c r="S381">
        <v>33.597586825489998</v>
      </c>
      <c r="T381">
        <v>-86.758762300014496</v>
      </c>
      <c r="V381" t="s">
        <v>46</v>
      </c>
      <c r="W381">
        <v>3012275042</v>
      </c>
      <c r="X381" t="s">
        <v>3311</v>
      </c>
      <c r="AB381" t="s">
        <v>503</v>
      </c>
      <c r="AD381">
        <v>638253</v>
      </c>
      <c r="AG381" t="s">
        <v>3307</v>
      </c>
      <c r="AH381" t="s">
        <v>3312</v>
      </c>
      <c r="AI381" t="s">
        <v>3313</v>
      </c>
      <c r="AL381" t="s">
        <v>3307</v>
      </c>
      <c r="AM381" t="s">
        <v>3307</v>
      </c>
      <c r="AQ381" t="s">
        <v>3314</v>
      </c>
      <c r="AR381" t="s">
        <v>3315</v>
      </c>
    </row>
    <row r="382" spans="2:44" ht="15" customHeight="1" x14ac:dyDescent="0.25">
      <c r="B382" s="3" t="s">
        <v>54</v>
      </c>
      <c r="C382" t="s">
        <v>3316</v>
      </c>
      <c r="D382" s="18" t="s">
        <v>56</v>
      </c>
      <c r="E382" s="14" t="s">
        <v>3317</v>
      </c>
      <c r="F382" s="15" t="s">
        <v>3318</v>
      </c>
      <c r="G382" s="15" t="s">
        <v>190</v>
      </c>
      <c r="H382" s="15" t="b">
        <v>1</v>
      </c>
      <c r="I382" s="15" t="s">
        <v>383</v>
      </c>
      <c r="J382" s="16" t="s">
        <v>384</v>
      </c>
      <c r="K382" s="15" t="s">
        <v>383</v>
      </c>
      <c r="L382" s="15" t="s">
        <v>3319</v>
      </c>
      <c r="M382" s="15"/>
      <c r="N382" s="15">
        <f t="shared" si="5"/>
        <v>20</v>
      </c>
      <c r="O382" s="15">
        <v>35756</v>
      </c>
      <c r="P382" s="15" t="s">
        <v>3320</v>
      </c>
      <c r="Q382" s="17" t="s">
        <v>3310</v>
      </c>
      <c r="S382">
        <v>34.638808295130701</v>
      </c>
      <c r="T382">
        <v>-86.848593503236799</v>
      </c>
      <c r="V382" t="s">
        <v>46</v>
      </c>
      <c r="W382">
        <v>3979296457</v>
      </c>
      <c r="X382" t="s">
        <v>3311</v>
      </c>
      <c r="AB382" t="s">
        <v>503</v>
      </c>
      <c r="AD382">
        <v>638254</v>
      </c>
      <c r="AG382" t="s">
        <v>3318</v>
      </c>
      <c r="AH382" t="s">
        <v>3321</v>
      </c>
      <c r="AI382" t="s">
        <v>3322</v>
      </c>
      <c r="AL382" t="s">
        <v>3318</v>
      </c>
      <c r="AM382" t="s">
        <v>3318</v>
      </c>
      <c r="AQ382" t="s">
        <v>3323</v>
      </c>
      <c r="AR382" t="s">
        <v>3315</v>
      </c>
    </row>
    <row r="383" spans="2:44" ht="15" customHeight="1" x14ac:dyDescent="0.25">
      <c r="B383" s="3" t="s">
        <v>54</v>
      </c>
      <c r="C383" t="s">
        <v>3324</v>
      </c>
      <c r="D383" s="18" t="s">
        <v>56</v>
      </c>
      <c r="E383" s="14" t="s">
        <v>3325</v>
      </c>
      <c r="F383" s="15" t="s">
        <v>3326</v>
      </c>
      <c r="G383" s="15" t="s">
        <v>190</v>
      </c>
      <c r="H383" s="15" t="b">
        <v>1</v>
      </c>
      <c r="I383" s="15" t="s">
        <v>383</v>
      </c>
      <c r="J383" s="16" t="s">
        <v>384</v>
      </c>
      <c r="K383" s="15" t="s">
        <v>383</v>
      </c>
      <c r="L383" s="15" t="s">
        <v>3327</v>
      </c>
      <c r="M383" s="15"/>
      <c r="N383" s="15">
        <f t="shared" si="5"/>
        <v>22</v>
      </c>
      <c r="O383" s="15">
        <v>36608</v>
      </c>
      <c r="P383" s="15" t="s">
        <v>3328</v>
      </c>
      <c r="Q383" s="17" t="s">
        <v>3310</v>
      </c>
      <c r="S383">
        <v>30.692191198468201</v>
      </c>
      <c r="T383">
        <v>-88.225522264838204</v>
      </c>
      <c r="V383" t="s">
        <v>46</v>
      </c>
      <c r="W383">
        <v>9697577463</v>
      </c>
      <c r="X383" t="s">
        <v>3311</v>
      </c>
      <c r="AB383" t="s">
        <v>503</v>
      </c>
      <c r="AD383">
        <v>638257</v>
      </c>
      <c r="AG383" t="s">
        <v>3326</v>
      </c>
      <c r="AH383" t="s">
        <v>3329</v>
      </c>
      <c r="AI383" t="s">
        <v>3330</v>
      </c>
      <c r="AL383" t="s">
        <v>3326</v>
      </c>
      <c r="AM383" t="s">
        <v>3326</v>
      </c>
      <c r="AQ383" t="s">
        <v>3331</v>
      </c>
      <c r="AR383" t="s">
        <v>3315</v>
      </c>
    </row>
    <row r="384" spans="2:44" ht="15" customHeight="1" x14ac:dyDescent="0.25">
      <c r="B384" s="3" t="s">
        <v>54</v>
      </c>
      <c r="C384" t="s">
        <v>3332</v>
      </c>
      <c r="D384" s="18" t="s">
        <v>56</v>
      </c>
      <c r="E384" s="14" t="s">
        <v>3333</v>
      </c>
      <c r="F384" s="15" t="s">
        <v>3334</v>
      </c>
      <c r="G384" s="15" t="s">
        <v>190</v>
      </c>
      <c r="H384" s="15" t="b">
        <v>1</v>
      </c>
      <c r="I384" s="15" t="s">
        <v>383</v>
      </c>
      <c r="J384" s="16" t="s">
        <v>384</v>
      </c>
      <c r="K384" s="15" t="s">
        <v>383</v>
      </c>
      <c r="L384" s="15" t="s">
        <v>3335</v>
      </c>
      <c r="M384" s="15"/>
      <c r="N384" s="15">
        <f t="shared" si="5"/>
        <v>18</v>
      </c>
      <c r="O384" s="15">
        <v>36108</v>
      </c>
      <c r="P384" s="15" t="s">
        <v>3336</v>
      </c>
      <c r="Q384" s="17" t="s">
        <v>3310</v>
      </c>
      <c r="S384">
        <v>32.1568100899458</v>
      </c>
      <c r="T384">
        <v>-86.2202437967062</v>
      </c>
      <c r="V384" t="s">
        <v>46</v>
      </c>
      <c r="W384">
        <v>5491370722</v>
      </c>
      <c r="X384" t="s">
        <v>3311</v>
      </c>
      <c r="AB384" t="s">
        <v>503</v>
      </c>
      <c r="AD384">
        <v>638255</v>
      </c>
      <c r="AG384" t="s">
        <v>3334</v>
      </c>
      <c r="AH384" t="s">
        <v>3337</v>
      </c>
      <c r="AI384" t="s">
        <v>3338</v>
      </c>
      <c r="AL384" t="s">
        <v>3334</v>
      </c>
      <c r="AM384" t="s">
        <v>3334</v>
      </c>
      <c r="AQ384" t="s">
        <v>3339</v>
      </c>
      <c r="AR384" t="s">
        <v>3315</v>
      </c>
    </row>
    <row r="385" spans="2:44" ht="15" customHeight="1" x14ac:dyDescent="0.25">
      <c r="B385" s="3" t="s">
        <v>54</v>
      </c>
      <c r="C385" t="s">
        <v>3340</v>
      </c>
      <c r="D385" s="18" t="s">
        <v>56</v>
      </c>
      <c r="E385" s="30" t="s">
        <v>3341</v>
      </c>
      <c r="F385" s="15" t="s">
        <v>3342</v>
      </c>
      <c r="G385" s="15" t="s">
        <v>190</v>
      </c>
      <c r="H385" s="15" t="b">
        <v>1</v>
      </c>
      <c r="I385" s="15" t="s">
        <v>383</v>
      </c>
      <c r="J385" s="16" t="s">
        <v>384</v>
      </c>
      <c r="K385" s="15" t="s">
        <v>383</v>
      </c>
      <c r="L385" s="15" t="s">
        <v>3343</v>
      </c>
      <c r="M385" s="15"/>
      <c r="N385" s="15">
        <f t="shared" si="5"/>
        <v>20</v>
      </c>
      <c r="O385" s="15">
        <v>36203</v>
      </c>
      <c r="P385" s="15" t="s">
        <v>3344</v>
      </c>
      <c r="Q385" s="17" t="s">
        <v>3310</v>
      </c>
      <c r="S385">
        <v>33.614833831787102</v>
      </c>
      <c r="T385">
        <v>-85.800979614257798</v>
      </c>
      <c r="U385" s="31"/>
      <c r="V385" t="s">
        <v>46</v>
      </c>
      <c r="W385">
        <v>8050935604</v>
      </c>
      <c r="X385" t="s">
        <v>3311</v>
      </c>
      <c r="AB385" t="s">
        <v>503</v>
      </c>
      <c r="AD385">
        <v>638256</v>
      </c>
      <c r="AG385" t="s">
        <v>3342</v>
      </c>
      <c r="AH385" t="s">
        <v>3345</v>
      </c>
      <c r="AI385" t="s">
        <v>3346</v>
      </c>
      <c r="AL385" t="s">
        <v>3342</v>
      </c>
      <c r="AM385" t="s">
        <v>3342</v>
      </c>
      <c r="AQ385" t="s">
        <v>3347</v>
      </c>
      <c r="AR385" t="s">
        <v>3315</v>
      </c>
    </row>
    <row r="386" spans="2:44" ht="15" customHeight="1" x14ac:dyDescent="0.25">
      <c r="B386" s="3" t="s">
        <v>54</v>
      </c>
      <c r="C386" t="s">
        <v>3348</v>
      </c>
      <c r="D386" s="18" t="s">
        <v>56</v>
      </c>
      <c r="E386" s="14" t="s">
        <v>3349</v>
      </c>
      <c r="F386" s="15" t="s">
        <v>3350</v>
      </c>
      <c r="G386" s="15" t="s">
        <v>190</v>
      </c>
      <c r="H386" s="15" t="b">
        <v>1</v>
      </c>
      <c r="I386" s="15" t="s">
        <v>383</v>
      </c>
      <c r="J386" s="16" t="s">
        <v>384</v>
      </c>
      <c r="K386" s="15" t="s">
        <v>383</v>
      </c>
      <c r="L386" s="15" t="s">
        <v>3351</v>
      </c>
      <c r="M386" s="15"/>
      <c r="N386" s="15">
        <f t="shared" si="5"/>
        <v>19</v>
      </c>
      <c r="O386" s="15">
        <v>32534</v>
      </c>
      <c r="P386" s="15" t="s">
        <v>3352</v>
      </c>
      <c r="Q386" s="17" t="s">
        <v>3353</v>
      </c>
      <c r="S386">
        <v>30.509719848632798</v>
      </c>
      <c r="T386">
        <v>-87.268875122070298</v>
      </c>
      <c r="V386" t="s">
        <v>46</v>
      </c>
      <c r="W386">
        <v>3693235114</v>
      </c>
      <c r="X386" t="s">
        <v>3311</v>
      </c>
      <c r="AB386" t="s">
        <v>503</v>
      </c>
      <c r="AD386">
        <v>638247</v>
      </c>
      <c r="AG386" t="s">
        <v>3350</v>
      </c>
      <c r="AH386" t="s">
        <v>3354</v>
      </c>
      <c r="AI386" t="s">
        <v>3355</v>
      </c>
      <c r="AL386" t="s">
        <v>3350</v>
      </c>
      <c r="AM386" t="s">
        <v>3350</v>
      </c>
      <c r="AQ386" t="s">
        <v>3356</v>
      </c>
      <c r="AR386" t="s">
        <v>3315</v>
      </c>
    </row>
    <row r="387" spans="2:44" ht="15" customHeight="1" x14ac:dyDescent="0.25">
      <c r="B387" s="3" t="s">
        <v>54</v>
      </c>
      <c r="C387" t="s">
        <v>3357</v>
      </c>
      <c r="D387" s="18" t="s">
        <v>56</v>
      </c>
      <c r="E387" s="14" t="s">
        <v>3358</v>
      </c>
      <c r="F387" s="15" t="s">
        <v>3359</v>
      </c>
      <c r="G387" s="15" t="s">
        <v>190</v>
      </c>
      <c r="H387" s="15" t="b">
        <v>1</v>
      </c>
      <c r="I387" s="15" t="s">
        <v>383</v>
      </c>
      <c r="J387" s="16" t="s">
        <v>384</v>
      </c>
      <c r="K387" s="15" t="s">
        <v>383</v>
      </c>
      <c r="L387" s="15" t="s">
        <v>3360</v>
      </c>
      <c r="M387" s="15"/>
      <c r="N387" s="15">
        <f t="shared" si="5"/>
        <v>16</v>
      </c>
      <c r="O387" s="15">
        <v>35401</v>
      </c>
      <c r="P387" s="15" t="s">
        <v>3361</v>
      </c>
      <c r="Q387" s="17" t="s">
        <v>3310</v>
      </c>
      <c r="S387">
        <v>33.198059999999998</v>
      </c>
      <c r="T387">
        <v>-87.596040000000002</v>
      </c>
      <c r="V387" t="s">
        <v>46</v>
      </c>
      <c r="W387">
        <v>2250978207</v>
      </c>
      <c r="X387" t="s">
        <v>3311</v>
      </c>
      <c r="AB387" t="s">
        <v>503</v>
      </c>
      <c r="AD387">
        <v>1151224</v>
      </c>
      <c r="AG387" t="s">
        <v>3359</v>
      </c>
      <c r="AH387" t="s">
        <v>3362</v>
      </c>
      <c r="AL387" t="s">
        <v>3359</v>
      </c>
      <c r="AM387" t="s">
        <v>3359</v>
      </c>
      <c r="AQ387" t="s">
        <v>3314</v>
      </c>
      <c r="AR387" t="s">
        <v>3315</v>
      </c>
    </row>
    <row r="388" spans="2:44" ht="15" customHeight="1" x14ac:dyDescent="0.25">
      <c r="B388" s="3" t="s">
        <v>54</v>
      </c>
      <c r="C388" t="s">
        <v>3363</v>
      </c>
      <c r="D388" s="18" t="s">
        <v>56</v>
      </c>
      <c r="E388" s="14" t="s">
        <v>3364</v>
      </c>
      <c r="F388" s="15" t="s">
        <v>3365</v>
      </c>
      <c r="G388" s="15" t="s">
        <v>100</v>
      </c>
      <c r="H388" s="15" t="b">
        <v>0</v>
      </c>
      <c r="I388" s="15" t="s">
        <v>383</v>
      </c>
      <c r="J388" s="16" t="s">
        <v>384</v>
      </c>
      <c r="K388" s="15" t="s">
        <v>383</v>
      </c>
      <c r="L388" s="26" t="s">
        <v>3308</v>
      </c>
      <c r="M388" s="15"/>
      <c r="N388" s="15">
        <f t="shared" ref="N388:N451" si="6">LEN(L388)</f>
        <v>26</v>
      </c>
      <c r="O388" s="15">
        <v>35217</v>
      </c>
      <c r="P388" s="15" t="s">
        <v>3366</v>
      </c>
      <c r="Q388" s="17" t="s">
        <v>3310</v>
      </c>
      <c r="V388" t="s">
        <v>46</v>
      </c>
      <c r="W388">
        <v>6830405560</v>
      </c>
      <c r="X388" t="s">
        <v>3311</v>
      </c>
      <c r="AB388" t="s">
        <v>503</v>
      </c>
      <c r="AD388">
        <v>638253</v>
      </c>
      <c r="AG388" t="s">
        <v>3365</v>
      </c>
      <c r="AH388" t="s">
        <v>3367</v>
      </c>
      <c r="AI388" t="s">
        <v>3368</v>
      </c>
      <c r="AL388" t="s">
        <v>3365</v>
      </c>
      <c r="AM388" t="s">
        <v>3365</v>
      </c>
      <c r="AQ388" t="s">
        <v>3369</v>
      </c>
    </row>
    <row r="389" spans="2:44" ht="15" customHeight="1" x14ac:dyDescent="0.25">
      <c r="B389" s="3" t="s">
        <v>178</v>
      </c>
      <c r="C389" t="s">
        <v>179</v>
      </c>
      <c r="D389" s="24"/>
      <c r="E389" s="14" t="s">
        <v>3370</v>
      </c>
      <c r="F389" s="15" t="s">
        <v>3371</v>
      </c>
      <c r="G389" s="15" t="s">
        <v>721</v>
      </c>
      <c r="H389" s="15"/>
      <c r="I389" s="15" t="s">
        <v>722</v>
      </c>
      <c r="J389" s="16" t="s">
        <v>723</v>
      </c>
      <c r="K389" s="15" t="s">
        <v>722</v>
      </c>
      <c r="L389" s="15" t="s">
        <v>3372</v>
      </c>
      <c r="M389" s="15"/>
      <c r="N389" s="15">
        <f t="shared" si="6"/>
        <v>7</v>
      </c>
      <c r="O389" s="15">
        <v>19129</v>
      </c>
      <c r="P389" s="15" t="s">
        <v>3373</v>
      </c>
      <c r="Q389" s="17"/>
      <c r="V389" t="s">
        <v>46</v>
      </c>
      <c r="W389">
        <v>4315552810</v>
      </c>
      <c r="AB389" t="s">
        <v>727</v>
      </c>
      <c r="AC389" t="s">
        <v>3374</v>
      </c>
      <c r="AD389">
        <v>363483</v>
      </c>
      <c r="AG389" t="s">
        <v>3371</v>
      </c>
      <c r="AH389" t="s">
        <v>3375</v>
      </c>
      <c r="AL389" t="s">
        <v>3371</v>
      </c>
      <c r="AM389" t="s">
        <v>3371</v>
      </c>
      <c r="AQ389" t="s">
        <v>63</v>
      </c>
    </row>
    <row r="390" spans="2:44" ht="15" customHeight="1" x14ac:dyDescent="0.25">
      <c r="B390" s="3" t="s">
        <v>54</v>
      </c>
      <c r="C390" t="s">
        <v>3376</v>
      </c>
      <c r="D390" s="18" t="s">
        <v>56</v>
      </c>
      <c r="E390" s="14" t="s">
        <v>3377</v>
      </c>
      <c r="F390" s="15" t="s">
        <v>3378</v>
      </c>
      <c r="G390" s="15" t="s">
        <v>100</v>
      </c>
      <c r="H390" s="15" t="b">
        <v>0</v>
      </c>
      <c r="I390" s="15" t="s">
        <v>3379</v>
      </c>
      <c r="J390" s="16" t="s">
        <v>3380</v>
      </c>
      <c r="K390" s="15" t="s">
        <v>3379</v>
      </c>
      <c r="L390" s="15" t="s">
        <v>3381</v>
      </c>
      <c r="M390" s="15"/>
      <c r="N390" s="15">
        <f t="shared" si="6"/>
        <v>22</v>
      </c>
      <c r="O390" s="15">
        <v>0</v>
      </c>
      <c r="P390" s="15" t="s">
        <v>3382</v>
      </c>
      <c r="Q390" s="17"/>
      <c r="S390">
        <v>-17.413792999999998</v>
      </c>
      <c r="T390">
        <v>-66.165289000000001</v>
      </c>
      <c r="V390" t="s">
        <v>46</v>
      </c>
      <c r="W390">
        <v>6996201733</v>
      </c>
      <c r="Y390" t="s">
        <v>3383</v>
      </c>
      <c r="AB390" t="s">
        <v>503</v>
      </c>
      <c r="AD390">
        <v>761695</v>
      </c>
      <c r="AF390" t="s">
        <v>3378</v>
      </c>
      <c r="AG390" t="s">
        <v>3378</v>
      </c>
      <c r="AH390" t="s">
        <v>3384</v>
      </c>
      <c r="AK390" t="s">
        <v>3385</v>
      </c>
      <c r="AL390" t="s">
        <v>3378</v>
      </c>
      <c r="AM390" t="s">
        <v>3378</v>
      </c>
      <c r="AQ390" t="s">
        <v>3386</v>
      </c>
    </row>
    <row r="391" spans="2:44" ht="15" customHeight="1" x14ac:dyDescent="0.25">
      <c r="B391" s="3" t="s">
        <v>155</v>
      </c>
      <c r="C391" t="s">
        <v>164</v>
      </c>
      <c r="D391" s="23"/>
      <c r="E391" s="14" t="s">
        <v>3387</v>
      </c>
      <c r="F391" s="15" t="s">
        <v>3388</v>
      </c>
      <c r="G391" s="15" t="s">
        <v>190</v>
      </c>
      <c r="H391" s="15" t="b">
        <v>0</v>
      </c>
      <c r="I391" s="15" t="s">
        <v>722</v>
      </c>
      <c r="J391" s="16" t="s">
        <v>723</v>
      </c>
      <c r="K391" s="15" t="s">
        <v>722</v>
      </c>
      <c r="L391" s="26"/>
      <c r="M391" s="15"/>
      <c r="N391" s="15">
        <f t="shared" si="6"/>
        <v>0</v>
      </c>
      <c r="O391" s="15" t="s">
        <v>3389</v>
      </c>
      <c r="P391" s="15" t="s">
        <v>3390</v>
      </c>
      <c r="Q391" s="17"/>
      <c r="V391" t="s">
        <v>46</v>
      </c>
      <c r="W391">
        <v>4291173895</v>
      </c>
      <c r="AB391" t="s">
        <v>503</v>
      </c>
      <c r="AG391" t="s">
        <v>3388</v>
      </c>
      <c r="AH391" t="s">
        <v>3391</v>
      </c>
      <c r="AL391" t="s">
        <v>3388</v>
      </c>
      <c r="AM391" t="s">
        <v>3388</v>
      </c>
      <c r="AQ391">
        <v>4616151000</v>
      </c>
    </row>
    <row r="392" spans="2:44" ht="15" customHeight="1" x14ac:dyDescent="0.25">
      <c r="B392" s="3" t="s">
        <v>155</v>
      </c>
      <c r="C392" t="s">
        <v>164</v>
      </c>
      <c r="D392" s="23"/>
      <c r="E392" s="14" t="s">
        <v>3392</v>
      </c>
      <c r="F392" s="15" t="s">
        <v>3393</v>
      </c>
      <c r="G392" s="15" t="s">
        <v>190</v>
      </c>
      <c r="H392" s="15" t="b">
        <v>0</v>
      </c>
      <c r="I392" s="15" t="s">
        <v>722</v>
      </c>
      <c r="J392" s="16" t="s">
        <v>723</v>
      </c>
      <c r="K392" s="15" t="s">
        <v>722</v>
      </c>
      <c r="L392" s="26">
        <v>63185</v>
      </c>
      <c r="M392" s="15"/>
      <c r="N392" s="15">
        <f t="shared" si="6"/>
        <v>5</v>
      </c>
      <c r="O392" s="15">
        <v>63185</v>
      </c>
      <c r="P392" s="15" t="s">
        <v>3390</v>
      </c>
      <c r="Q392" s="17"/>
      <c r="V392" t="s">
        <v>46</v>
      </c>
      <c r="W392">
        <v>8673850055</v>
      </c>
      <c r="AB392" t="s">
        <v>503</v>
      </c>
      <c r="AG392" t="s">
        <v>3393</v>
      </c>
      <c r="AH392" t="s">
        <v>3394</v>
      </c>
      <c r="AL392" t="s">
        <v>3393</v>
      </c>
      <c r="AM392" t="s">
        <v>3393</v>
      </c>
      <c r="AQ392">
        <v>4616151000</v>
      </c>
    </row>
    <row r="393" spans="2:44" ht="15" customHeight="1" x14ac:dyDescent="0.25">
      <c r="B393" s="3" t="s">
        <v>155</v>
      </c>
      <c r="C393" t="s">
        <v>164</v>
      </c>
      <c r="D393" s="23"/>
      <c r="E393" s="14" t="s">
        <v>3395</v>
      </c>
      <c r="F393" s="15" t="s">
        <v>3396</v>
      </c>
      <c r="G393" s="15" t="s">
        <v>190</v>
      </c>
      <c r="H393" s="15" t="b">
        <v>0</v>
      </c>
      <c r="I393" s="15" t="s">
        <v>722</v>
      </c>
      <c r="J393" s="16" t="s">
        <v>723</v>
      </c>
      <c r="K393" s="15" t="s">
        <v>722</v>
      </c>
      <c r="L393" s="26"/>
      <c r="M393" s="15"/>
      <c r="N393" s="15">
        <f t="shared" si="6"/>
        <v>0</v>
      </c>
      <c r="O393" s="15" t="s">
        <v>3397</v>
      </c>
      <c r="P393" s="15" t="s">
        <v>3390</v>
      </c>
      <c r="Q393" s="17"/>
      <c r="V393" t="s">
        <v>46</v>
      </c>
      <c r="W393">
        <v>6336548799</v>
      </c>
      <c r="Y393" t="s">
        <v>3398</v>
      </c>
      <c r="AB393" t="s">
        <v>503</v>
      </c>
      <c r="AG393" t="s">
        <v>3396</v>
      </c>
      <c r="AH393" t="s">
        <v>3399</v>
      </c>
      <c r="AL393" t="s">
        <v>3396</v>
      </c>
      <c r="AM393" t="s">
        <v>3396</v>
      </c>
      <c r="AQ393" t="s">
        <v>3400</v>
      </c>
    </row>
    <row r="394" spans="2:44" ht="15" customHeight="1" x14ac:dyDescent="0.25">
      <c r="B394" s="3" t="s">
        <v>155</v>
      </c>
      <c r="C394" t="s">
        <v>164</v>
      </c>
      <c r="D394" s="23"/>
      <c r="E394" s="14" t="s">
        <v>3401</v>
      </c>
      <c r="F394" s="15" t="s">
        <v>3402</v>
      </c>
      <c r="G394" s="15" t="s">
        <v>190</v>
      </c>
      <c r="H394" s="15" t="b">
        <v>0</v>
      </c>
      <c r="I394" s="15" t="s">
        <v>722</v>
      </c>
      <c r="J394" s="16" t="s">
        <v>723</v>
      </c>
      <c r="K394" s="15" t="s">
        <v>722</v>
      </c>
      <c r="L394" s="26"/>
      <c r="M394" s="15"/>
      <c r="N394" s="15">
        <f t="shared" si="6"/>
        <v>0</v>
      </c>
      <c r="O394" s="15" t="s">
        <v>3397</v>
      </c>
      <c r="P394" s="15" t="s">
        <v>3390</v>
      </c>
      <c r="Q394" s="17"/>
      <c r="V394" t="s">
        <v>46</v>
      </c>
      <c r="W394">
        <v>2409480126</v>
      </c>
      <c r="Y394" t="s">
        <v>3403</v>
      </c>
      <c r="AB394" t="s">
        <v>503</v>
      </c>
      <c r="AG394" t="s">
        <v>3402</v>
      </c>
      <c r="AH394" t="s">
        <v>3404</v>
      </c>
      <c r="AL394" t="s">
        <v>3402</v>
      </c>
      <c r="AM394" t="s">
        <v>3402</v>
      </c>
      <c r="AQ394" t="s">
        <v>3405</v>
      </c>
    </row>
    <row r="395" spans="2:44" ht="15" customHeight="1" x14ac:dyDescent="0.25">
      <c r="B395" s="3" t="s">
        <v>155</v>
      </c>
      <c r="C395" t="s">
        <v>164</v>
      </c>
      <c r="D395" s="23"/>
      <c r="E395" s="14" t="s">
        <v>3406</v>
      </c>
      <c r="F395" s="15" t="s">
        <v>3407</v>
      </c>
      <c r="G395" s="15" t="s">
        <v>190</v>
      </c>
      <c r="H395" s="15" t="b">
        <v>0</v>
      </c>
      <c r="I395" s="15" t="s">
        <v>722</v>
      </c>
      <c r="J395" s="16" t="s">
        <v>723</v>
      </c>
      <c r="K395" s="15" t="s">
        <v>722</v>
      </c>
      <c r="L395" s="26"/>
      <c r="M395" s="15"/>
      <c r="N395" s="15">
        <f t="shared" si="6"/>
        <v>0</v>
      </c>
      <c r="O395" s="15" t="s">
        <v>3408</v>
      </c>
      <c r="P395" s="15" t="s">
        <v>3390</v>
      </c>
      <c r="Q395" s="17"/>
      <c r="V395" t="s">
        <v>46</v>
      </c>
      <c r="W395">
        <v>4114507581</v>
      </c>
      <c r="Y395" t="s">
        <v>3409</v>
      </c>
      <c r="AB395" t="s">
        <v>503</v>
      </c>
      <c r="AG395" t="s">
        <v>3407</v>
      </c>
      <c r="AH395" t="s">
        <v>3410</v>
      </c>
      <c r="AL395" t="s">
        <v>3407</v>
      </c>
      <c r="AM395" t="s">
        <v>3407</v>
      </c>
      <c r="AQ395">
        <v>46165415845</v>
      </c>
    </row>
    <row r="396" spans="2:44" ht="15" customHeight="1" x14ac:dyDescent="0.25">
      <c r="B396" s="3" t="s">
        <v>155</v>
      </c>
      <c r="C396" t="s">
        <v>164</v>
      </c>
      <c r="D396" s="23"/>
      <c r="E396" s="14" t="s">
        <v>3411</v>
      </c>
      <c r="F396" s="15" t="s">
        <v>3412</v>
      </c>
      <c r="G396" s="15" t="s">
        <v>190</v>
      </c>
      <c r="H396" s="15" t="b">
        <v>0</v>
      </c>
      <c r="I396" s="15" t="s">
        <v>722</v>
      </c>
      <c r="J396" s="16" t="s">
        <v>723</v>
      </c>
      <c r="K396" s="15" t="s">
        <v>722</v>
      </c>
      <c r="L396" s="26"/>
      <c r="M396" s="15"/>
      <c r="N396" s="15">
        <f t="shared" si="6"/>
        <v>0</v>
      </c>
      <c r="O396" s="15" t="s">
        <v>3413</v>
      </c>
      <c r="P396" s="15" t="s">
        <v>3390</v>
      </c>
      <c r="Q396" s="17"/>
      <c r="V396" t="s">
        <v>46</v>
      </c>
      <c r="W396">
        <v>4543233694</v>
      </c>
      <c r="Y396" t="s">
        <v>3414</v>
      </c>
      <c r="AB396" t="s">
        <v>503</v>
      </c>
      <c r="AG396" t="s">
        <v>3412</v>
      </c>
      <c r="AH396" t="s">
        <v>3415</v>
      </c>
      <c r="AL396" t="s">
        <v>3412</v>
      </c>
      <c r="AM396" t="s">
        <v>3412</v>
      </c>
      <c r="AQ396">
        <v>46470779772</v>
      </c>
    </row>
    <row r="397" spans="2:44" ht="15" customHeight="1" x14ac:dyDescent="0.25">
      <c r="B397" s="3" t="s">
        <v>155</v>
      </c>
      <c r="C397" t="s">
        <v>164</v>
      </c>
      <c r="D397" s="23"/>
      <c r="E397" s="14" t="s">
        <v>3416</v>
      </c>
      <c r="F397" s="15" t="s">
        <v>3417</v>
      </c>
      <c r="G397" s="15" t="s">
        <v>190</v>
      </c>
      <c r="H397" s="15" t="b">
        <v>0</v>
      </c>
      <c r="I397" s="15" t="s">
        <v>722</v>
      </c>
      <c r="J397" s="16" t="s">
        <v>723</v>
      </c>
      <c r="K397" s="15" t="s">
        <v>722</v>
      </c>
      <c r="L397" s="26"/>
      <c r="M397" s="15"/>
      <c r="N397" s="15">
        <f t="shared" si="6"/>
        <v>0</v>
      </c>
      <c r="O397" s="15" t="s">
        <v>3397</v>
      </c>
      <c r="P397" s="15" t="s">
        <v>3390</v>
      </c>
      <c r="Q397" s="17"/>
      <c r="V397" t="s">
        <v>46</v>
      </c>
      <c r="W397">
        <v>5795331392</v>
      </c>
      <c r="Y397" t="s">
        <v>3418</v>
      </c>
      <c r="AB397" t="s">
        <v>503</v>
      </c>
      <c r="AD397">
        <v>100</v>
      </c>
      <c r="AG397" t="s">
        <v>3417</v>
      </c>
      <c r="AH397" t="s">
        <v>3419</v>
      </c>
      <c r="AL397" t="s">
        <v>3417</v>
      </c>
      <c r="AM397" t="s">
        <v>3417</v>
      </c>
      <c r="AQ397" t="s">
        <v>3400</v>
      </c>
    </row>
    <row r="398" spans="2:44" ht="15" customHeight="1" x14ac:dyDescent="0.25">
      <c r="B398" s="3" t="s">
        <v>155</v>
      </c>
      <c r="C398" t="s">
        <v>164</v>
      </c>
      <c r="D398" s="23"/>
      <c r="E398" s="14" t="s">
        <v>3420</v>
      </c>
      <c r="F398" s="15" t="s">
        <v>3421</v>
      </c>
      <c r="G398" s="15" t="s">
        <v>190</v>
      </c>
      <c r="H398" s="15" t="b">
        <v>0</v>
      </c>
      <c r="I398" s="15" t="s">
        <v>722</v>
      </c>
      <c r="J398" s="16" t="s">
        <v>723</v>
      </c>
      <c r="K398" s="15" t="s">
        <v>722</v>
      </c>
      <c r="L398" s="26"/>
      <c r="M398" s="15"/>
      <c r="N398" s="15">
        <f t="shared" si="6"/>
        <v>0</v>
      </c>
      <c r="O398" s="15" t="s">
        <v>3397</v>
      </c>
      <c r="P398" s="15" t="s">
        <v>3390</v>
      </c>
      <c r="Q398" s="17"/>
      <c r="V398" t="s">
        <v>46</v>
      </c>
      <c r="W398">
        <v>5013939218</v>
      </c>
      <c r="AB398" t="s">
        <v>503</v>
      </c>
      <c r="AG398" t="s">
        <v>3421</v>
      </c>
      <c r="AH398" t="s">
        <v>3422</v>
      </c>
      <c r="AL398" t="s">
        <v>3421</v>
      </c>
      <c r="AM398" t="s">
        <v>3421</v>
      </c>
      <c r="AQ398" t="s">
        <v>3400</v>
      </c>
    </row>
    <row r="399" spans="2:44" ht="15" customHeight="1" x14ac:dyDescent="0.25">
      <c r="B399" s="3" t="s">
        <v>155</v>
      </c>
      <c r="C399" t="s">
        <v>164</v>
      </c>
      <c r="D399" s="23"/>
      <c r="E399" s="14" t="s">
        <v>3423</v>
      </c>
      <c r="F399" s="15" t="s">
        <v>3424</v>
      </c>
      <c r="G399" s="15" t="s">
        <v>190</v>
      </c>
      <c r="H399" s="15" t="b">
        <v>0</v>
      </c>
      <c r="I399" s="15" t="s">
        <v>722</v>
      </c>
      <c r="J399" s="16" t="s">
        <v>723</v>
      </c>
      <c r="K399" s="15" t="s">
        <v>722</v>
      </c>
      <c r="L399" s="26" t="s">
        <v>3413</v>
      </c>
      <c r="M399" s="15"/>
      <c r="N399" s="15">
        <f t="shared" si="6"/>
        <v>6</v>
      </c>
      <c r="O399" s="15" t="s">
        <v>3413</v>
      </c>
      <c r="P399" s="15" t="s">
        <v>3390</v>
      </c>
      <c r="Q399" s="17"/>
      <c r="V399" t="s">
        <v>46</v>
      </c>
      <c r="W399">
        <v>7810753797</v>
      </c>
      <c r="AB399" t="s">
        <v>503</v>
      </c>
      <c r="AG399" t="s">
        <v>3424</v>
      </c>
      <c r="AH399" t="s">
        <v>3425</v>
      </c>
      <c r="AL399" t="s">
        <v>3424</v>
      </c>
      <c r="AM399" t="s">
        <v>3424</v>
      </c>
      <c r="AQ399" t="s">
        <v>3400</v>
      </c>
    </row>
    <row r="400" spans="2:44" ht="15" customHeight="1" x14ac:dyDescent="0.25">
      <c r="B400" s="3" t="s">
        <v>155</v>
      </c>
      <c r="C400" t="s">
        <v>164</v>
      </c>
      <c r="D400" s="23"/>
      <c r="E400" s="14" t="s">
        <v>3426</v>
      </c>
      <c r="F400" s="15" t="s">
        <v>3427</v>
      </c>
      <c r="G400" s="15" t="s">
        <v>190</v>
      </c>
      <c r="H400" s="15" t="b">
        <v>0</v>
      </c>
      <c r="I400" s="15" t="s">
        <v>2002</v>
      </c>
      <c r="J400" s="16" t="s">
        <v>2003</v>
      </c>
      <c r="K400" s="15" t="s">
        <v>2002</v>
      </c>
      <c r="L400" s="26" t="s">
        <v>3428</v>
      </c>
      <c r="M400" s="15"/>
      <c r="N400" s="15">
        <f t="shared" si="6"/>
        <v>20</v>
      </c>
      <c r="O400" s="15" t="s">
        <v>3429</v>
      </c>
      <c r="P400" s="15" t="s">
        <v>3430</v>
      </c>
      <c r="Q400" s="17"/>
      <c r="V400" t="s">
        <v>46</v>
      </c>
      <c r="W400">
        <v>7775205958</v>
      </c>
      <c r="AB400" t="s">
        <v>503</v>
      </c>
      <c r="AG400" t="s">
        <v>3427</v>
      </c>
      <c r="AH400" t="s">
        <v>3431</v>
      </c>
      <c r="AL400" t="s">
        <v>3427</v>
      </c>
      <c r="AM400" t="s">
        <v>3427</v>
      </c>
      <c r="AQ400" t="s">
        <v>63</v>
      </c>
    </row>
    <row r="401" spans="2:43" ht="15" customHeight="1" x14ac:dyDescent="0.25">
      <c r="B401" s="3" t="s">
        <v>155</v>
      </c>
      <c r="C401" t="s">
        <v>164</v>
      </c>
      <c r="D401" s="23"/>
      <c r="E401" s="14" t="s">
        <v>3432</v>
      </c>
      <c r="F401" s="15" t="s">
        <v>3433</v>
      </c>
      <c r="G401" s="15" t="s">
        <v>190</v>
      </c>
      <c r="H401" s="15" t="b">
        <v>0</v>
      </c>
      <c r="I401" s="15" t="s">
        <v>722</v>
      </c>
      <c r="J401" s="16" t="s">
        <v>723</v>
      </c>
      <c r="K401" s="15" t="s">
        <v>722</v>
      </c>
      <c r="L401" s="26"/>
      <c r="M401" s="15"/>
      <c r="N401" s="15">
        <f t="shared" si="6"/>
        <v>0</v>
      </c>
      <c r="O401" s="15" t="s">
        <v>3397</v>
      </c>
      <c r="P401" s="15" t="s">
        <v>3390</v>
      </c>
      <c r="Q401" s="17"/>
      <c r="V401" t="s">
        <v>46</v>
      </c>
      <c r="W401">
        <v>3544543296</v>
      </c>
      <c r="Y401" t="s">
        <v>3434</v>
      </c>
      <c r="AB401" t="s">
        <v>503</v>
      </c>
      <c r="AG401" t="s">
        <v>3433</v>
      </c>
      <c r="AH401" t="s">
        <v>3435</v>
      </c>
      <c r="AL401" t="s">
        <v>3433</v>
      </c>
      <c r="AM401" t="s">
        <v>3433</v>
      </c>
      <c r="AQ401" t="s">
        <v>3400</v>
      </c>
    </row>
    <row r="402" spans="2:43" ht="15" customHeight="1" x14ac:dyDescent="0.25">
      <c r="B402" s="3" t="s">
        <v>155</v>
      </c>
      <c r="C402" t="s">
        <v>164</v>
      </c>
      <c r="D402" s="23"/>
      <c r="E402" s="14" t="s">
        <v>3436</v>
      </c>
      <c r="F402" s="15" t="s">
        <v>3437</v>
      </c>
      <c r="G402" s="15" t="s">
        <v>190</v>
      </c>
      <c r="H402" s="15" t="b">
        <v>0</v>
      </c>
      <c r="I402" s="15" t="s">
        <v>722</v>
      </c>
      <c r="J402" s="16" t="s">
        <v>723</v>
      </c>
      <c r="K402" s="15" t="s">
        <v>722</v>
      </c>
      <c r="L402" s="26"/>
      <c r="M402" s="15"/>
      <c r="N402" s="15">
        <f t="shared" si="6"/>
        <v>0</v>
      </c>
      <c r="O402" s="15" t="s">
        <v>3397</v>
      </c>
      <c r="P402" s="15" t="s">
        <v>3390</v>
      </c>
      <c r="Q402" s="17"/>
      <c r="V402" t="s">
        <v>46</v>
      </c>
      <c r="W402">
        <v>2375901127</v>
      </c>
      <c r="Y402" t="s">
        <v>3438</v>
      </c>
      <c r="AB402" t="s">
        <v>503</v>
      </c>
      <c r="AG402" t="s">
        <v>3437</v>
      </c>
      <c r="AH402" t="s">
        <v>3439</v>
      </c>
      <c r="AL402" t="s">
        <v>3437</v>
      </c>
      <c r="AM402" t="s">
        <v>3437</v>
      </c>
      <c r="AQ402" t="s">
        <v>3405</v>
      </c>
    </row>
    <row r="403" spans="2:43" ht="15" customHeight="1" x14ac:dyDescent="0.25">
      <c r="B403" s="3" t="s">
        <v>155</v>
      </c>
      <c r="C403" t="s">
        <v>164</v>
      </c>
      <c r="D403" s="23"/>
      <c r="E403" s="14" t="s">
        <v>3440</v>
      </c>
      <c r="F403" s="15" t="s">
        <v>3441</v>
      </c>
      <c r="G403" s="15" t="s">
        <v>190</v>
      </c>
      <c r="H403" s="15" t="b">
        <v>0</v>
      </c>
      <c r="I403" s="15" t="s">
        <v>722</v>
      </c>
      <c r="J403" s="16" t="s">
        <v>723</v>
      </c>
      <c r="K403" s="15" t="s">
        <v>722</v>
      </c>
      <c r="L403" s="26"/>
      <c r="M403" s="15"/>
      <c r="N403" s="15">
        <f t="shared" si="6"/>
        <v>0</v>
      </c>
      <c r="O403" s="15" t="s">
        <v>3413</v>
      </c>
      <c r="P403" s="15" t="s">
        <v>3390</v>
      </c>
      <c r="Q403" s="17"/>
      <c r="V403" t="s">
        <v>46</v>
      </c>
      <c r="W403">
        <v>5423500728</v>
      </c>
      <c r="Y403" t="s">
        <v>3442</v>
      </c>
      <c r="AB403" t="s">
        <v>503</v>
      </c>
      <c r="AG403" t="s">
        <v>3441</v>
      </c>
      <c r="AH403" t="s">
        <v>3443</v>
      </c>
      <c r="AL403" t="s">
        <v>3441</v>
      </c>
      <c r="AM403" t="s">
        <v>3441</v>
      </c>
      <c r="AQ403" t="s">
        <v>3400</v>
      </c>
    </row>
    <row r="404" spans="2:43" ht="15" customHeight="1" x14ac:dyDescent="0.25">
      <c r="B404" s="3" t="s">
        <v>155</v>
      </c>
      <c r="C404" t="s">
        <v>164</v>
      </c>
      <c r="D404" s="23"/>
      <c r="E404" s="14" t="s">
        <v>3444</v>
      </c>
      <c r="F404" s="15" t="s">
        <v>3445</v>
      </c>
      <c r="G404" s="15" t="s">
        <v>190</v>
      </c>
      <c r="H404" s="15" t="b">
        <v>0</v>
      </c>
      <c r="I404" s="15" t="s">
        <v>722</v>
      </c>
      <c r="J404" s="16" t="s">
        <v>723</v>
      </c>
      <c r="K404" s="15" t="s">
        <v>722</v>
      </c>
      <c r="L404" s="26"/>
      <c r="M404" s="15"/>
      <c r="N404" s="15">
        <f t="shared" si="6"/>
        <v>0</v>
      </c>
      <c r="O404" s="15" t="s">
        <v>3397</v>
      </c>
      <c r="P404" s="15" t="s">
        <v>3390</v>
      </c>
      <c r="Q404" s="17"/>
      <c r="V404" t="s">
        <v>46</v>
      </c>
      <c r="W404">
        <v>2802484824</v>
      </c>
      <c r="Y404" t="s">
        <v>3446</v>
      </c>
      <c r="AB404" t="s">
        <v>503</v>
      </c>
      <c r="AG404" t="s">
        <v>3445</v>
      </c>
      <c r="AH404" t="s">
        <v>3447</v>
      </c>
      <c r="AL404" t="s">
        <v>3445</v>
      </c>
      <c r="AM404" t="s">
        <v>3445</v>
      </c>
      <c r="AQ404" t="s">
        <v>3400</v>
      </c>
    </row>
    <row r="405" spans="2:43" ht="15" customHeight="1" x14ac:dyDescent="0.25">
      <c r="B405" s="3" t="s">
        <v>155</v>
      </c>
      <c r="C405" t="s">
        <v>164</v>
      </c>
      <c r="D405" s="23"/>
      <c r="E405" s="14" t="s">
        <v>3448</v>
      </c>
      <c r="F405" s="15" t="s">
        <v>3449</v>
      </c>
      <c r="G405" s="15" t="s">
        <v>190</v>
      </c>
      <c r="H405" s="15" t="b">
        <v>0</v>
      </c>
      <c r="I405" s="15" t="s">
        <v>722</v>
      </c>
      <c r="J405" s="16" t="s">
        <v>723</v>
      </c>
      <c r="K405" s="15" t="s">
        <v>722</v>
      </c>
      <c r="L405" s="26"/>
      <c r="M405" s="15"/>
      <c r="N405" s="15">
        <f t="shared" si="6"/>
        <v>0</v>
      </c>
      <c r="O405" s="15" t="s">
        <v>3397</v>
      </c>
      <c r="P405" s="15" t="s">
        <v>3390</v>
      </c>
      <c r="Q405" s="17"/>
      <c r="V405" t="s">
        <v>46</v>
      </c>
      <c r="W405">
        <v>5799328354</v>
      </c>
      <c r="AB405" t="s">
        <v>503</v>
      </c>
      <c r="AG405" t="s">
        <v>3449</v>
      </c>
      <c r="AH405" t="s">
        <v>3450</v>
      </c>
      <c r="AL405" t="s">
        <v>3449</v>
      </c>
      <c r="AM405" t="s">
        <v>3449</v>
      </c>
      <c r="AQ405" t="s">
        <v>3400</v>
      </c>
    </row>
    <row r="406" spans="2:43" ht="15" customHeight="1" x14ac:dyDescent="0.25">
      <c r="B406" s="35" t="s">
        <v>155</v>
      </c>
      <c r="C406" t="s">
        <v>164</v>
      </c>
      <c r="D406" s="23"/>
      <c r="E406" s="14" t="s">
        <v>3451</v>
      </c>
      <c r="F406" s="15" t="s">
        <v>3452</v>
      </c>
      <c r="G406" s="15" t="s">
        <v>190</v>
      </c>
      <c r="H406" s="15" t="b">
        <v>0</v>
      </c>
      <c r="I406" s="15" t="s">
        <v>690</v>
      </c>
      <c r="J406" s="16" t="s">
        <v>691</v>
      </c>
      <c r="K406" s="15" t="s">
        <v>690</v>
      </c>
      <c r="L406" s="26" t="s">
        <v>3453</v>
      </c>
      <c r="M406" s="15"/>
      <c r="N406" s="15">
        <f t="shared" si="6"/>
        <v>16</v>
      </c>
      <c r="O406" s="15" t="s">
        <v>3454</v>
      </c>
      <c r="P406" s="15" t="s">
        <v>3455</v>
      </c>
      <c r="Q406" s="17"/>
      <c r="V406" t="s">
        <v>46</v>
      </c>
      <c r="W406">
        <v>6237973415</v>
      </c>
      <c r="Y406" t="s">
        <v>3456</v>
      </c>
      <c r="AB406" t="s">
        <v>3457</v>
      </c>
      <c r="AG406" t="s">
        <v>3452</v>
      </c>
      <c r="AH406" t="s">
        <v>3458</v>
      </c>
      <c r="AK406" t="s">
        <v>3456</v>
      </c>
      <c r="AL406" t="s">
        <v>3452</v>
      </c>
      <c r="AM406" t="s">
        <v>3452</v>
      </c>
      <c r="AQ406" t="s">
        <v>3459</v>
      </c>
    </row>
    <row r="407" spans="2:43" ht="15" customHeight="1" x14ac:dyDescent="0.25">
      <c r="B407" s="3" t="s">
        <v>155</v>
      </c>
      <c r="C407" t="s">
        <v>164</v>
      </c>
      <c r="D407" s="23"/>
      <c r="E407" s="14" t="s">
        <v>3460</v>
      </c>
      <c r="F407" s="15" t="s">
        <v>3461</v>
      </c>
      <c r="G407" s="15" t="s">
        <v>190</v>
      </c>
      <c r="H407" s="15" t="b">
        <v>0</v>
      </c>
      <c r="I407" s="15" t="s">
        <v>722</v>
      </c>
      <c r="J407" s="16" t="s">
        <v>723</v>
      </c>
      <c r="K407" s="15" t="s">
        <v>722</v>
      </c>
      <c r="L407" s="26">
        <v>63185</v>
      </c>
      <c r="M407" s="15"/>
      <c r="N407" s="15">
        <f t="shared" si="6"/>
        <v>5</v>
      </c>
      <c r="O407" s="15">
        <v>63185</v>
      </c>
      <c r="P407" s="15" t="s">
        <v>3390</v>
      </c>
      <c r="Q407" s="17"/>
      <c r="V407" t="s">
        <v>46</v>
      </c>
      <c r="W407">
        <v>6210302223</v>
      </c>
      <c r="AB407" t="s">
        <v>503</v>
      </c>
      <c r="AG407" t="s">
        <v>3461</v>
      </c>
      <c r="AH407" t="s">
        <v>3462</v>
      </c>
      <c r="AL407" t="s">
        <v>3461</v>
      </c>
      <c r="AM407" t="s">
        <v>3461</v>
      </c>
      <c r="AQ407">
        <v>4616151000</v>
      </c>
    </row>
    <row r="408" spans="2:43" ht="15" customHeight="1" x14ac:dyDescent="0.25">
      <c r="B408" s="3" t="s">
        <v>155</v>
      </c>
      <c r="C408" t="s">
        <v>164</v>
      </c>
      <c r="D408" s="23"/>
      <c r="E408" s="14" t="s">
        <v>3463</v>
      </c>
      <c r="F408" s="15" t="s">
        <v>3464</v>
      </c>
      <c r="G408" s="15" t="s">
        <v>190</v>
      </c>
      <c r="H408" s="15" t="b">
        <v>0</v>
      </c>
      <c r="I408" s="15" t="s">
        <v>722</v>
      </c>
      <c r="J408" s="16" t="s">
        <v>723</v>
      </c>
      <c r="K408" s="15" t="s">
        <v>722</v>
      </c>
      <c r="L408" s="26"/>
      <c r="M408" s="15"/>
      <c r="N408" s="15">
        <f t="shared" si="6"/>
        <v>0</v>
      </c>
      <c r="O408" s="15" t="s">
        <v>3397</v>
      </c>
      <c r="P408" s="15" t="s">
        <v>3390</v>
      </c>
      <c r="Q408" s="17"/>
      <c r="V408" t="s">
        <v>46</v>
      </c>
      <c r="W408">
        <v>9544107448</v>
      </c>
      <c r="Y408" t="s">
        <v>3465</v>
      </c>
      <c r="AB408" t="s">
        <v>503</v>
      </c>
      <c r="AG408" t="s">
        <v>3464</v>
      </c>
      <c r="AH408" t="s">
        <v>3466</v>
      </c>
      <c r="AL408" t="s">
        <v>3464</v>
      </c>
      <c r="AM408" t="s">
        <v>3464</v>
      </c>
      <c r="AQ408">
        <v>4616151000</v>
      </c>
    </row>
    <row r="409" spans="2:43" ht="15" customHeight="1" x14ac:dyDescent="0.25">
      <c r="B409" s="3" t="s">
        <v>155</v>
      </c>
      <c r="C409" t="s">
        <v>164</v>
      </c>
      <c r="D409" s="23"/>
      <c r="E409" s="14" t="s">
        <v>3467</v>
      </c>
      <c r="F409" s="15" t="s">
        <v>3468</v>
      </c>
      <c r="G409" s="15" t="s">
        <v>190</v>
      </c>
      <c r="H409" s="15" t="b">
        <v>0</v>
      </c>
      <c r="I409" s="15" t="s">
        <v>722</v>
      </c>
      <c r="J409" s="16" t="s">
        <v>723</v>
      </c>
      <c r="K409" s="15" t="s">
        <v>722</v>
      </c>
      <c r="L409" s="26"/>
      <c r="M409" s="15"/>
      <c r="N409" s="15">
        <f t="shared" si="6"/>
        <v>0</v>
      </c>
      <c r="O409" s="15" t="s">
        <v>3397</v>
      </c>
      <c r="P409" s="15" t="s">
        <v>3390</v>
      </c>
      <c r="Q409" s="17"/>
      <c r="V409" t="s">
        <v>46</v>
      </c>
      <c r="W409">
        <v>5408086230</v>
      </c>
      <c r="AB409" t="s">
        <v>503</v>
      </c>
      <c r="AG409" t="s">
        <v>3468</v>
      </c>
      <c r="AH409" t="s">
        <v>3469</v>
      </c>
      <c r="AL409" t="s">
        <v>3468</v>
      </c>
      <c r="AM409" t="s">
        <v>3468</v>
      </c>
      <c r="AQ409" t="s">
        <v>3400</v>
      </c>
    </row>
    <row r="410" spans="2:43" ht="15" customHeight="1" x14ac:dyDescent="0.25">
      <c r="B410" s="3" t="s">
        <v>155</v>
      </c>
      <c r="C410" t="s">
        <v>164</v>
      </c>
      <c r="D410" s="23"/>
      <c r="E410" s="14" t="s">
        <v>3470</v>
      </c>
      <c r="F410" s="15" t="s">
        <v>3471</v>
      </c>
      <c r="G410" s="15" t="s">
        <v>190</v>
      </c>
      <c r="H410" s="15" t="b">
        <v>0</v>
      </c>
      <c r="I410" s="15" t="s">
        <v>722</v>
      </c>
      <c r="J410" s="16" t="s">
        <v>723</v>
      </c>
      <c r="K410" s="15" t="s">
        <v>722</v>
      </c>
      <c r="L410" s="26"/>
      <c r="M410" s="15"/>
      <c r="N410" s="15">
        <f t="shared" si="6"/>
        <v>0</v>
      </c>
      <c r="O410" s="15" t="s">
        <v>3397</v>
      </c>
      <c r="P410" s="15" t="s">
        <v>3390</v>
      </c>
      <c r="Q410" s="17"/>
      <c r="V410" t="s">
        <v>46</v>
      </c>
      <c r="W410">
        <v>9278173495</v>
      </c>
      <c r="AB410" t="s">
        <v>503</v>
      </c>
      <c r="AG410" t="s">
        <v>3471</v>
      </c>
      <c r="AH410" t="s">
        <v>3472</v>
      </c>
      <c r="AL410" t="s">
        <v>3471</v>
      </c>
      <c r="AM410" t="s">
        <v>3471</v>
      </c>
      <c r="AQ410" t="s">
        <v>3400</v>
      </c>
    </row>
    <row r="411" spans="2:43" ht="15" customHeight="1" x14ac:dyDescent="0.25">
      <c r="B411" s="3" t="s">
        <v>155</v>
      </c>
      <c r="C411" t="s">
        <v>164</v>
      </c>
      <c r="D411" s="23"/>
      <c r="E411" s="14" t="s">
        <v>3473</v>
      </c>
      <c r="F411" s="15" t="s">
        <v>3474</v>
      </c>
      <c r="G411" s="15" t="s">
        <v>190</v>
      </c>
      <c r="H411" s="15" t="b">
        <v>0</v>
      </c>
      <c r="I411" s="15" t="s">
        <v>722</v>
      </c>
      <c r="J411" s="16" t="s">
        <v>723</v>
      </c>
      <c r="K411" s="15" t="s">
        <v>722</v>
      </c>
      <c r="L411" s="26" t="s">
        <v>3475</v>
      </c>
      <c r="M411" s="15"/>
      <c r="N411" s="15">
        <f t="shared" si="6"/>
        <v>17</v>
      </c>
      <c r="O411" s="15" t="s">
        <v>3476</v>
      </c>
      <c r="P411" s="15" t="s">
        <v>3477</v>
      </c>
      <c r="Q411" s="17"/>
      <c r="V411" t="s">
        <v>46</v>
      </c>
      <c r="W411">
        <v>4220551847</v>
      </c>
      <c r="Y411" t="s">
        <v>3478</v>
      </c>
      <c r="AB411" t="s">
        <v>3479</v>
      </c>
      <c r="AG411" t="s">
        <v>3474</v>
      </c>
      <c r="AH411" t="s">
        <v>3480</v>
      </c>
      <c r="AL411" t="s">
        <v>3474</v>
      </c>
      <c r="AM411" t="s">
        <v>3474</v>
      </c>
      <c r="AQ411" t="s">
        <v>3481</v>
      </c>
    </row>
    <row r="412" spans="2:43" ht="15" customHeight="1" x14ac:dyDescent="0.25">
      <c r="B412" s="3" t="s">
        <v>155</v>
      </c>
      <c r="C412" t="s">
        <v>164</v>
      </c>
      <c r="D412" s="23"/>
      <c r="E412" s="14" t="s">
        <v>3482</v>
      </c>
      <c r="F412" s="15" t="s">
        <v>3483</v>
      </c>
      <c r="G412" s="15" t="s">
        <v>190</v>
      </c>
      <c r="H412" s="15" t="b">
        <v>0</v>
      </c>
      <c r="I412" s="15" t="s">
        <v>722</v>
      </c>
      <c r="J412" s="16" t="s">
        <v>723</v>
      </c>
      <c r="K412" s="15" t="s">
        <v>722</v>
      </c>
      <c r="L412" s="26"/>
      <c r="M412" s="15"/>
      <c r="N412" s="15">
        <f t="shared" si="6"/>
        <v>0</v>
      </c>
      <c r="O412" s="15" t="s">
        <v>3397</v>
      </c>
      <c r="P412" s="15" t="s">
        <v>3390</v>
      </c>
      <c r="Q412" s="17"/>
      <c r="V412" t="s">
        <v>46</v>
      </c>
      <c r="W412">
        <v>1128849837</v>
      </c>
      <c r="Y412" t="s">
        <v>3478</v>
      </c>
      <c r="AB412" t="s">
        <v>503</v>
      </c>
      <c r="AG412" t="s">
        <v>3483</v>
      </c>
      <c r="AH412" t="s">
        <v>3484</v>
      </c>
      <c r="AL412" t="s">
        <v>3483</v>
      </c>
      <c r="AM412" t="s">
        <v>3483</v>
      </c>
      <c r="AQ412" t="s">
        <v>3481</v>
      </c>
    </row>
    <row r="413" spans="2:43" ht="15" customHeight="1" x14ac:dyDescent="0.25">
      <c r="B413" s="3" t="s">
        <v>155</v>
      </c>
      <c r="C413" t="s">
        <v>164</v>
      </c>
      <c r="D413" s="23"/>
      <c r="E413" s="14" t="s">
        <v>3485</v>
      </c>
      <c r="F413" s="15" t="s">
        <v>3486</v>
      </c>
      <c r="G413" s="15" t="s">
        <v>190</v>
      </c>
      <c r="H413" s="15" t="b">
        <v>0</v>
      </c>
      <c r="I413" s="15" t="s">
        <v>722</v>
      </c>
      <c r="J413" s="16" t="s">
        <v>723</v>
      </c>
      <c r="K413" s="15" t="s">
        <v>722</v>
      </c>
      <c r="L413" s="26"/>
      <c r="M413" s="15"/>
      <c r="N413" s="15">
        <f t="shared" si="6"/>
        <v>0</v>
      </c>
      <c r="O413" s="15" t="s">
        <v>3397</v>
      </c>
      <c r="P413" s="15" t="s">
        <v>3390</v>
      </c>
      <c r="Q413" s="17"/>
      <c r="V413" t="s">
        <v>46</v>
      </c>
      <c r="W413">
        <v>3129978670</v>
      </c>
      <c r="AB413" t="s">
        <v>503</v>
      </c>
      <c r="AG413" t="s">
        <v>3486</v>
      </c>
      <c r="AH413" t="s">
        <v>3487</v>
      </c>
      <c r="AL413" t="s">
        <v>3486</v>
      </c>
      <c r="AM413" t="s">
        <v>3486</v>
      </c>
      <c r="AQ413" t="s">
        <v>3400</v>
      </c>
    </row>
    <row r="414" spans="2:43" ht="15" customHeight="1" x14ac:dyDescent="0.25">
      <c r="B414" s="3" t="s">
        <v>155</v>
      </c>
      <c r="C414" t="s">
        <v>164</v>
      </c>
      <c r="D414" s="23"/>
      <c r="E414" s="14" t="s">
        <v>3488</v>
      </c>
      <c r="F414" s="15" t="s">
        <v>3489</v>
      </c>
      <c r="G414" s="15" t="s">
        <v>190</v>
      </c>
      <c r="H414" s="15" t="b">
        <v>0</v>
      </c>
      <c r="I414" s="15" t="s">
        <v>722</v>
      </c>
      <c r="J414" s="16" t="s">
        <v>723</v>
      </c>
      <c r="K414" s="15" t="s">
        <v>722</v>
      </c>
      <c r="L414" s="26"/>
      <c r="M414" s="15"/>
      <c r="N414" s="15">
        <f t="shared" si="6"/>
        <v>0</v>
      </c>
      <c r="O414" s="15" t="s">
        <v>3397</v>
      </c>
      <c r="P414" s="15" t="s">
        <v>3390</v>
      </c>
      <c r="Q414" s="17"/>
      <c r="V414" t="s">
        <v>46</v>
      </c>
      <c r="W414">
        <v>7097163305</v>
      </c>
      <c r="Y414" t="s">
        <v>3490</v>
      </c>
      <c r="AB414" t="s">
        <v>503</v>
      </c>
      <c r="AG414" t="s">
        <v>3489</v>
      </c>
      <c r="AH414" t="s">
        <v>3491</v>
      </c>
      <c r="AL414" t="s">
        <v>3489</v>
      </c>
      <c r="AM414" t="s">
        <v>3489</v>
      </c>
      <c r="AQ414" t="s">
        <v>3400</v>
      </c>
    </row>
    <row r="415" spans="2:43" ht="15" customHeight="1" x14ac:dyDescent="0.25">
      <c r="B415" s="3" t="s">
        <v>155</v>
      </c>
      <c r="C415" t="s">
        <v>164</v>
      </c>
      <c r="D415" s="23"/>
      <c r="E415" s="14" t="s">
        <v>3492</v>
      </c>
      <c r="F415" s="15" t="s">
        <v>3493</v>
      </c>
      <c r="G415" s="15" t="s">
        <v>190</v>
      </c>
      <c r="H415" s="15" t="b">
        <v>0</v>
      </c>
      <c r="I415" s="15" t="s">
        <v>722</v>
      </c>
      <c r="J415" s="16" t="s">
        <v>723</v>
      </c>
      <c r="K415" s="15" t="s">
        <v>722</v>
      </c>
      <c r="L415" s="26" t="s">
        <v>3475</v>
      </c>
      <c r="M415" s="15"/>
      <c r="N415" s="15">
        <f t="shared" si="6"/>
        <v>17</v>
      </c>
      <c r="O415" s="15" t="s">
        <v>3476</v>
      </c>
      <c r="P415" s="15" t="s">
        <v>3477</v>
      </c>
      <c r="Q415" s="17"/>
      <c r="V415" t="s">
        <v>46</v>
      </c>
      <c r="W415">
        <v>3253732864</v>
      </c>
      <c r="Y415" t="s">
        <v>3478</v>
      </c>
      <c r="AB415" t="s">
        <v>3479</v>
      </c>
      <c r="AG415" t="s">
        <v>3493</v>
      </c>
      <c r="AH415" t="s">
        <v>3494</v>
      </c>
      <c r="AL415" t="s">
        <v>3493</v>
      </c>
      <c r="AM415" t="s">
        <v>3493</v>
      </c>
      <c r="AQ415" t="s">
        <v>3481</v>
      </c>
    </row>
    <row r="416" spans="2:43" ht="15" customHeight="1" x14ac:dyDescent="0.25">
      <c r="B416" s="3" t="s">
        <v>155</v>
      </c>
      <c r="C416" t="s">
        <v>164</v>
      </c>
      <c r="D416" s="23"/>
      <c r="E416" s="14" t="s">
        <v>3495</v>
      </c>
      <c r="F416" s="15" t="s">
        <v>3496</v>
      </c>
      <c r="G416" s="15" t="s">
        <v>190</v>
      </c>
      <c r="H416" s="15" t="b">
        <v>0</v>
      </c>
      <c r="I416" s="15" t="s">
        <v>722</v>
      </c>
      <c r="J416" s="16" t="s">
        <v>723</v>
      </c>
      <c r="K416" s="15" t="s">
        <v>722</v>
      </c>
      <c r="L416" s="26"/>
      <c r="M416" s="15"/>
      <c r="N416" s="15">
        <f t="shared" si="6"/>
        <v>0</v>
      </c>
      <c r="O416" s="15" t="s">
        <v>3413</v>
      </c>
      <c r="P416" s="15" t="s">
        <v>3390</v>
      </c>
      <c r="Q416" s="17"/>
      <c r="V416" t="s">
        <v>46</v>
      </c>
      <c r="W416">
        <v>7510853694</v>
      </c>
      <c r="AB416" t="s">
        <v>503</v>
      </c>
      <c r="AG416" t="s">
        <v>3496</v>
      </c>
      <c r="AH416" t="s">
        <v>3497</v>
      </c>
      <c r="AL416" t="s">
        <v>3496</v>
      </c>
      <c r="AM416" t="s">
        <v>3496</v>
      </c>
      <c r="AQ416" t="s">
        <v>3400</v>
      </c>
    </row>
    <row r="417" spans="2:44" ht="15" customHeight="1" x14ac:dyDescent="0.25">
      <c r="B417" s="3" t="s">
        <v>155</v>
      </c>
      <c r="C417" t="s">
        <v>164</v>
      </c>
      <c r="D417" s="23"/>
      <c r="E417" s="30" t="s">
        <v>3498</v>
      </c>
      <c r="F417" s="15" t="s">
        <v>3499</v>
      </c>
      <c r="G417" s="15" t="s">
        <v>190</v>
      </c>
      <c r="H417" s="15" t="b">
        <v>0</v>
      </c>
      <c r="I417" s="15" t="s">
        <v>722</v>
      </c>
      <c r="J417" s="16" t="s">
        <v>723</v>
      </c>
      <c r="K417" s="15" t="s">
        <v>722</v>
      </c>
      <c r="L417" s="26"/>
      <c r="M417" s="15"/>
      <c r="N417" s="15">
        <f t="shared" si="6"/>
        <v>0</v>
      </c>
      <c r="O417" s="15" t="s">
        <v>3397</v>
      </c>
      <c r="P417" s="15" t="s">
        <v>3390</v>
      </c>
      <c r="Q417" s="17"/>
      <c r="U417" s="31"/>
      <c r="V417" t="s">
        <v>46</v>
      </c>
      <c r="W417">
        <v>8110124336</v>
      </c>
      <c r="X417" t="s">
        <v>3500</v>
      </c>
      <c r="AB417" t="s">
        <v>503</v>
      </c>
      <c r="AG417" t="s">
        <v>3499</v>
      </c>
      <c r="AH417" t="s">
        <v>3501</v>
      </c>
      <c r="AL417" t="s">
        <v>3499</v>
      </c>
      <c r="AM417" t="s">
        <v>3499</v>
      </c>
      <c r="AQ417" t="s">
        <v>3405</v>
      </c>
    </row>
    <row r="418" spans="2:44" ht="15" customHeight="1" x14ac:dyDescent="0.25">
      <c r="B418" s="3" t="s">
        <v>155</v>
      </c>
      <c r="C418" t="s">
        <v>164</v>
      </c>
      <c r="D418" s="23"/>
      <c r="E418" s="14" t="s">
        <v>3502</v>
      </c>
      <c r="F418" s="15" t="s">
        <v>3503</v>
      </c>
      <c r="G418" s="15" t="s">
        <v>190</v>
      </c>
      <c r="H418" s="15" t="b">
        <v>0</v>
      </c>
      <c r="I418" s="15" t="s">
        <v>722</v>
      </c>
      <c r="J418" s="16" t="s">
        <v>723</v>
      </c>
      <c r="K418" s="15" t="s">
        <v>722</v>
      </c>
      <c r="L418" s="26" t="s">
        <v>3413</v>
      </c>
      <c r="M418" s="15"/>
      <c r="N418" s="15">
        <f t="shared" si="6"/>
        <v>6</v>
      </c>
      <c r="O418" s="15" t="s">
        <v>3413</v>
      </c>
      <c r="P418" s="15" t="s">
        <v>3390</v>
      </c>
      <c r="Q418" s="17"/>
      <c r="V418" t="s">
        <v>46</v>
      </c>
      <c r="W418">
        <v>6817399044</v>
      </c>
      <c r="AB418" t="s">
        <v>503</v>
      </c>
      <c r="AG418" t="s">
        <v>3503</v>
      </c>
      <c r="AH418" t="s">
        <v>3504</v>
      </c>
      <c r="AL418" t="s">
        <v>3503</v>
      </c>
      <c r="AM418" t="s">
        <v>3503</v>
      </c>
      <c r="AQ418" t="s">
        <v>3400</v>
      </c>
    </row>
    <row r="419" spans="2:44" ht="15" customHeight="1" x14ac:dyDescent="0.25">
      <c r="B419" s="3" t="s">
        <v>155</v>
      </c>
      <c r="C419" t="s">
        <v>164</v>
      </c>
      <c r="D419" s="23"/>
      <c r="E419" s="14" t="s">
        <v>3505</v>
      </c>
      <c r="F419" s="15" t="s">
        <v>3506</v>
      </c>
      <c r="G419" s="15" t="s">
        <v>190</v>
      </c>
      <c r="H419" s="15" t="b">
        <v>0</v>
      </c>
      <c r="I419" s="15" t="s">
        <v>722</v>
      </c>
      <c r="J419" s="16" t="s">
        <v>723</v>
      </c>
      <c r="K419" s="15" t="s">
        <v>722</v>
      </c>
      <c r="L419" s="26"/>
      <c r="M419" s="15"/>
      <c r="N419" s="15">
        <f t="shared" si="6"/>
        <v>0</v>
      </c>
      <c r="O419" s="15" t="s">
        <v>3413</v>
      </c>
      <c r="P419" s="15" t="s">
        <v>3390</v>
      </c>
      <c r="Q419" s="17"/>
      <c r="V419" t="s">
        <v>46</v>
      </c>
      <c r="W419">
        <v>8571404480</v>
      </c>
      <c r="Y419" t="s">
        <v>3507</v>
      </c>
      <c r="AB419" t="s">
        <v>503</v>
      </c>
      <c r="AG419" t="s">
        <v>3506</v>
      </c>
      <c r="AH419" t="s">
        <v>3508</v>
      </c>
      <c r="AL419" t="s">
        <v>3506</v>
      </c>
      <c r="AM419" t="s">
        <v>3506</v>
      </c>
      <c r="AQ419">
        <v>4616151000</v>
      </c>
    </row>
    <row r="420" spans="2:44" ht="15" customHeight="1" x14ac:dyDescent="0.25">
      <c r="B420" s="3" t="s">
        <v>155</v>
      </c>
      <c r="C420" t="s">
        <v>164</v>
      </c>
      <c r="D420" s="23"/>
      <c r="E420" s="14" t="s">
        <v>3509</v>
      </c>
      <c r="F420" s="15" t="s">
        <v>3510</v>
      </c>
      <c r="G420" s="15" t="s">
        <v>190</v>
      </c>
      <c r="H420" s="15" t="b">
        <v>0</v>
      </c>
      <c r="I420" s="15" t="s">
        <v>722</v>
      </c>
      <c r="J420" s="16" t="s">
        <v>723</v>
      </c>
      <c r="K420" s="15" t="s">
        <v>722</v>
      </c>
      <c r="L420" s="26"/>
      <c r="M420" s="15"/>
      <c r="N420" s="15">
        <f t="shared" si="6"/>
        <v>0</v>
      </c>
      <c r="O420" s="15" t="s">
        <v>3397</v>
      </c>
      <c r="P420" s="15" t="s">
        <v>3390</v>
      </c>
      <c r="Q420" s="17"/>
      <c r="V420" t="s">
        <v>46</v>
      </c>
      <c r="W420">
        <v>6918171013</v>
      </c>
      <c r="Y420" t="s">
        <v>3511</v>
      </c>
      <c r="AB420" t="s">
        <v>503</v>
      </c>
      <c r="AG420" t="s">
        <v>3510</v>
      </c>
      <c r="AH420" t="s">
        <v>3512</v>
      </c>
      <c r="AL420" t="s">
        <v>3510</v>
      </c>
      <c r="AM420" t="s">
        <v>3510</v>
      </c>
      <c r="AQ420" t="s">
        <v>3400</v>
      </c>
    </row>
    <row r="421" spans="2:44" ht="15" customHeight="1" x14ac:dyDescent="0.25">
      <c r="B421" s="3" t="s">
        <v>155</v>
      </c>
      <c r="C421" t="s">
        <v>164</v>
      </c>
      <c r="D421" s="23"/>
      <c r="E421" s="14" t="s">
        <v>3513</v>
      </c>
      <c r="F421" s="15" t="s">
        <v>3514</v>
      </c>
      <c r="G421" s="15" t="s">
        <v>190</v>
      </c>
      <c r="H421" s="15" t="b">
        <v>0</v>
      </c>
      <c r="I421" s="15" t="s">
        <v>722</v>
      </c>
      <c r="J421" s="16" t="s">
        <v>723</v>
      </c>
      <c r="K421" s="15" t="s">
        <v>722</v>
      </c>
      <c r="L421" s="26"/>
      <c r="M421" s="15"/>
      <c r="N421" s="15">
        <f t="shared" si="6"/>
        <v>0</v>
      </c>
      <c r="O421" s="15" t="s">
        <v>3413</v>
      </c>
      <c r="P421" s="15" t="s">
        <v>3390</v>
      </c>
      <c r="Q421" s="17"/>
      <c r="V421" t="s">
        <v>46</v>
      </c>
      <c r="W421">
        <v>4910269211</v>
      </c>
      <c r="Y421" t="s">
        <v>3515</v>
      </c>
      <c r="AB421" t="s">
        <v>503</v>
      </c>
      <c r="AG421" t="s">
        <v>3514</v>
      </c>
      <c r="AH421" t="s">
        <v>3516</v>
      </c>
      <c r="AL421" t="s">
        <v>3514</v>
      </c>
      <c r="AM421" t="s">
        <v>3514</v>
      </c>
      <c r="AQ421">
        <v>4616151000</v>
      </c>
    </row>
    <row r="422" spans="2:44" ht="15" customHeight="1" x14ac:dyDescent="0.25">
      <c r="B422" s="3" t="s">
        <v>155</v>
      </c>
      <c r="C422" t="s">
        <v>164</v>
      </c>
      <c r="D422" s="23"/>
      <c r="E422" s="14" t="s">
        <v>3517</v>
      </c>
      <c r="F422" s="15" t="s">
        <v>3518</v>
      </c>
      <c r="G422" s="15" t="s">
        <v>190</v>
      </c>
      <c r="H422" s="15" t="b">
        <v>0</v>
      </c>
      <c r="I422" s="15" t="s">
        <v>722</v>
      </c>
      <c r="J422" s="16" t="s">
        <v>723</v>
      </c>
      <c r="K422" s="15" t="s">
        <v>722</v>
      </c>
      <c r="L422" s="26"/>
      <c r="M422" s="15"/>
      <c r="N422" s="15">
        <f t="shared" si="6"/>
        <v>0</v>
      </c>
      <c r="O422" s="15" t="s">
        <v>3413</v>
      </c>
      <c r="P422" s="15" t="s">
        <v>3390</v>
      </c>
      <c r="Q422" s="17"/>
      <c r="V422" t="s">
        <v>46</v>
      </c>
      <c r="W422">
        <v>6066457767</v>
      </c>
      <c r="AB422" t="s">
        <v>503</v>
      </c>
      <c r="AG422" t="s">
        <v>3518</v>
      </c>
      <c r="AH422" t="s">
        <v>3519</v>
      </c>
      <c r="AL422" t="s">
        <v>3518</v>
      </c>
      <c r="AM422" t="s">
        <v>3518</v>
      </c>
      <c r="AQ422">
        <v>4616151000</v>
      </c>
    </row>
    <row r="423" spans="2:44" ht="15" customHeight="1" x14ac:dyDescent="0.25">
      <c r="B423" s="3" t="s">
        <v>155</v>
      </c>
      <c r="C423" t="s">
        <v>164</v>
      </c>
      <c r="D423" s="23"/>
      <c r="E423" s="14" t="s">
        <v>3520</v>
      </c>
      <c r="F423" s="15" t="s">
        <v>3521</v>
      </c>
      <c r="G423" s="15" t="s">
        <v>190</v>
      </c>
      <c r="H423" s="15" t="b">
        <v>0</v>
      </c>
      <c r="I423" s="15" t="s">
        <v>722</v>
      </c>
      <c r="J423" s="16" t="s">
        <v>723</v>
      </c>
      <c r="K423" s="15" t="s">
        <v>722</v>
      </c>
      <c r="L423" s="26">
        <v>63185</v>
      </c>
      <c r="M423" s="15"/>
      <c r="N423" s="15">
        <f t="shared" si="6"/>
        <v>5</v>
      </c>
      <c r="O423" s="15">
        <v>63185</v>
      </c>
      <c r="P423" s="15" t="s">
        <v>3390</v>
      </c>
      <c r="Q423" s="17"/>
      <c r="V423" t="s">
        <v>46</v>
      </c>
      <c r="W423">
        <v>9011762192</v>
      </c>
      <c r="AB423" t="s">
        <v>503</v>
      </c>
      <c r="AG423" t="s">
        <v>3521</v>
      </c>
      <c r="AH423" t="s">
        <v>3522</v>
      </c>
      <c r="AL423" t="s">
        <v>3521</v>
      </c>
      <c r="AM423" t="s">
        <v>3521</v>
      </c>
      <c r="AQ423">
        <v>4616151000</v>
      </c>
    </row>
    <row r="424" spans="2:44" ht="15" customHeight="1" x14ac:dyDescent="0.25">
      <c r="B424" s="3" t="s">
        <v>155</v>
      </c>
      <c r="C424" t="s">
        <v>164</v>
      </c>
      <c r="D424" s="23"/>
      <c r="E424" s="30" t="s">
        <v>3523</v>
      </c>
      <c r="F424" s="15" t="s">
        <v>3524</v>
      </c>
      <c r="G424" s="15" t="s">
        <v>190</v>
      </c>
      <c r="H424" s="15" t="b">
        <v>0</v>
      </c>
      <c r="I424" s="15" t="s">
        <v>2002</v>
      </c>
      <c r="J424" s="16" t="s">
        <v>2003</v>
      </c>
      <c r="K424" s="15" t="s">
        <v>2002</v>
      </c>
      <c r="L424" s="15">
        <v>0</v>
      </c>
      <c r="M424" s="15"/>
      <c r="N424" s="15">
        <f t="shared" si="6"/>
        <v>1</v>
      </c>
      <c r="O424" s="15">
        <v>0</v>
      </c>
      <c r="P424" s="15" t="s">
        <v>3206</v>
      </c>
      <c r="Q424" s="17"/>
      <c r="U424" s="31"/>
      <c r="V424" t="s">
        <v>46</v>
      </c>
      <c r="W424">
        <v>8943851652</v>
      </c>
      <c r="AB424" t="s">
        <v>503</v>
      </c>
      <c r="AG424" t="s">
        <v>3524</v>
      </c>
      <c r="AH424" t="s">
        <v>3525</v>
      </c>
      <c r="AL424" t="s">
        <v>3524</v>
      </c>
      <c r="AM424" t="s">
        <v>3524</v>
      </c>
      <c r="AQ424">
        <v>0</v>
      </c>
    </row>
    <row r="425" spans="2:44" ht="15" customHeight="1" x14ac:dyDescent="0.25">
      <c r="B425" s="3" t="s">
        <v>155</v>
      </c>
      <c r="C425" t="s">
        <v>164</v>
      </c>
      <c r="D425" s="23"/>
      <c r="E425" s="14" t="s">
        <v>3526</v>
      </c>
      <c r="F425" s="15" t="s">
        <v>3527</v>
      </c>
      <c r="G425" s="15" t="s">
        <v>190</v>
      </c>
      <c r="H425" s="15" t="b">
        <v>0</v>
      </c>
      <c r="I425" s="15" t="s">
        <v>2002</v>
      </c>
      <c r="J425" s="16" t="s">
        <v>2003</v>
      </c>
      <c r="K425" s="15" t="s">
        <v>2002</v>
      </c>
      <c r="L425" s="26" t="s">
        <v>3428</v>
      </c>
      <c r="M425" s="15"/>
      <c r="N425" s="15">
        <f t="shared" si="6"/>
        <v>20</v>
      </c>
      <c r="O425" s="15" t="s">
        <v>3429</v>
      </c>
      <c r="P425" s="15" t="s">
        <v>3430</v>
      </c>
      <c r="Q425" s="17"/>
      <c r="V425" t="s">
        <v>46</v>
      </c>
      <c r="W425">
        <v>8738235469</v>
      </c>
      <c r="AB425" t="s">
        <v>503</v>
      </c>
      <c r="AG425" t="s">
        <v>3527</v>
      </c>
      <c r="AH425" t="s">
        <v>3528</v>
      </c>
      <c r="AL425" t="s">
        <v>3527</v>
      </c>
      <c r="AM425" t="s">
        <v>3527</v>
      </c>
      <c r="AQ425" t="s">
        <v>63</v>
      </c>
    </row>
    <row r="426" spans="2:44" ht="15" customHeight="1" x14ac:dyDescent="0.25">
      <c r="B426" s="3" t="s">
        <v>155</v>
      </c>
      <c r="C426" t="s">
        <v>164</v>
      </c>
      <c r="D426" s="23"/>
      <c r="E426" s="14" t="s">
        <v>3529</v>
      </c>
      <c r="F426" s="15" t="s">
        <v>3530</v>
      </c>
      <c r="G426" s="15" t="s">
        <v>190</v>
      </c>
      <c r="H426" s="15"/>
      <c r="I426" s="15" t="s">
        <v>722</v>
      </c>
      <c r="J426" s="16" t="s">
        <v>723</v>
      </c>
      <c r="K426" s="15" t="s">
        <v>722</v>
      </c>
      <c r="L426" s="26" t="s">
        <v>3531</v>
      </c>
      <c r="M426" s="15"/>
      <c r="N426" s="15">
        <f t="shared" si="6"/>
        <v>17</v>
      </c>
      <c r="O426" s="15">
        <v>63185</v>
      </c>
      <c r="P426" s="15" t="s">
        <v>3532</v>
      </c>
      <c r="Q426" s="17"/>
      <c r="V426" t="s">
        <v>46</v>
      </c>
      <c r="W426">
        <v>4448284703</v>
      </c>
      <c r="X426" t="s">
        <v>3500</v>
      </c>
      <c r="Y426" t="s">
        <v>3533</v>
      </c>
      <c r="AB426" t="s">
        <v>503</v>
      </c>
      <c r="AG426" t="s">
        <v>3530</v>
      </c>
      <c r="AH426" t="s">
        <v>3534</v>
      </c>
      <c r="AK426" t="s">
        <v>3535</v>
      </c>
      <c r="AL426" t="s">
        <v>3530</v>
      </c>
      <c r="AM426" t="s">
        <v>3530</v>
      </c>
      <c r="AQ426" t="s">
        <v>3400</v>
      </c>
    </row>
    <row r="427" spans="2:44" ht="15" customHeight="1" x14ac:dyDescent="0.25">
      <c r="B427" s="3" t="s">
        <v>155</v>
      </c>
      <c r="C427" t="s">
        <v>156</v>
      </c>
      <c r="D427" s="23"/>
      <c r="E427" s="14" t="s">
        <v>3536</v>
      </c>
      <c r="F427" s="15" t="s">
        <v>3537</v>
      </c>
      <c r="G427" s="15" t="s">
        <v>167</v>
      </c>
      <c r="H427" s="15"/>
      <c r="I427" s="15" t="s">
        <v>3538</v>
      </c>
      <c r="J427" s="16" t="s">
        <v>3539</v>
      </c>
      <c r="K427" s="15" t="s">
        <v>3538</v>
      </c>
      <c r="L427" s="15"/>
      <c r="M427" s="15"/>
      <c r="N427" s="15">
        <f t="shared" si="6"/>
        <v>0</v>
      </c>
      <c r="O427" s="15" t="s">
        <v>63</v>
      </c>
      <c r="P427" s="15" t="s">
        <v>63</v>
      </c>
      <c r="Q427" s="17"/>
      <c r="V427" t="s">
        <v>46</v>
      </c>
      <c r="W427">
        <v>8008134053</v>
      </c>
      <c r="X427" t="s">
        <v>101</v>
      </c>
      <c r="AB427" t="s">
        <v>66</v>
      </c>
      <c r="AG427" t="s">
        <v>3537</v>
      </c>
      <c r="AH427" t="s">
        <v>3540</v>
      </c>
      <c r="AL427" t="s">
        <v>3537</v>
      </c>
      <c r="AM427" t="s">
        <v>3537</v>
      </c>
      <c r="AQ427" t="s">
        <v>63</v>
      </c>
    </row>
    <row r="428" spans="2:44" ht="15" customHeight="1" x14ac:dyDescent="0.25">
      <c r="B428" s="3" t="s">
        <v>82</v>
      </c>
      <c r="C428" t="s">
        <v>3541</v>
      </c>
      <c r="D428" s="24" t="s">
        <v>84</v>
      </c>
      <c r="E428" s="14" t="s">
        <v>3542</v>
      </c>
      <c r="F428" s="15" t="s">
        <v>3543</v>
      </c>
      <c r="G428" s="15" t="s">
        <v>100</v>
      </c>
      <c r="H428" s="15" t="b">
        <v>0</v>
      </c>
      <c r="I428" s="15" t="s">
        <v>383</v>
      </c>
      <c r="J428" s="16" t="s">
        <v>384</v>
      </c>
      <c r="K428" s="15" t="s">
        <v>383</v>
      </c>
      <c r="L428" s="15" t="s">
        <v>3544</v>
      </c>
      <c r="M428" s="15"/>
      <c r="N428" s="15">
        <f t="shared" si="6"/>
        <v>15</v>
      </c>
      <c r="O428" s="15">
        <v>63132</v>
      </c>
      <c r="P428" s="15" t="s">
        <v>3545</v>
      </c>
      <c r="Q428" s="17" t="s">
        <v>3546</v>
      </c>
      <c r="V428" t="s">
        <v>46</v>
      </c>
      <c r="W428">
        <v>3067968376</v>
      </c>
      <c r="AB428" t="s">
        <v>3547</v>
      </c>
      <c r="AD428">
        <v>638322</v>
      </c>
      <c r="AG428" t="s">
        <v>3543</v>
      </c>
      <c r="AH428" t="s">
        <v>3548</v>
      </c>
      <c r="AI428" t="s">
        <v>3549</v>
      </c>
      <c r="AL428" t="s">
        <v>3543</v>
      </c>
      <c r="AM428" t="s">
        <v>3543</v>
      </c>
      <c r="AQ428" t="s">
        <v>3549</v>
      </c>
    </row>
    <row r="429" spans="2:44" ht="15" customHeight="1" x14ac:dyDescent="0.25">
      <c r="B429" s="3" t="s">
        <v>82</v>
      </c>
      <c r="C429" t="s">
        <v>3541</v>
      </c>
      <c r="D429" s="24" t="s">
        <v>84</v>
      </c>
      <c r="E429" s="14" t="s">
        <v>3550</v>
      </c>
      <c r="F429" s="21" t="s">
        <v>3551</v>
      </c>
      <c r="G429" s="15" t="s">
        <v>190</v>
      </c>
      <c r="H429" s="15" t="b">
        <v>1</v>
      </c>
      <c r="I429" s="15" t="s">
        <v>383</v>
      </c>
      <c r="J429" s="16" t="s">
        <v>384</v>
      </c>
      <c r="K429" s="15" t="s">
        <v>383</v>
      </c>
      <c r="L429" s="15" t="s">
        <v>3552</v>
      </c>
      <c r="M429" s="15"/>
      <c r="N429" s="15">
        <f t="shared" si="6"/>
        <v>16</v>
      </c>
      <c r="O429" s="15">
        <v>63132</v>
      </c>
      <c r="P429" s="15" t="s">
        <v>3553</v>
      </c>
      <c r="Q429" s="17" t="s">
        <v>3546</v>
      </c>
      <c r="S429">
        <v>38.674100000000003</v>
      </c>
      <c r="T429">
        <v>-90.359651999999997</v>
      </c>
      <c r="V429" t="s">
        <v>46</v>
      </c>
      <c r="W429">
        <v>6066543257</v>
      </c>
      <c r="AB429" t="s">
        <v>3554</v>
      </c>
      <c r="AD429">
        <v>638322</v>
      </c>
      <c r="AG429" t="s">
        <v>3551</v>
      </c>
      <c r="AH429" t="s">
        <v>3555</v>
      </c>
      <c r="AI429" t="s">
        <v>3556</v>
      </c>
      <c r="AL429" t="s">
        <v>3551</v>
      </c>
      <c r="AM429" t="s">
        <v>3551</v>
      </c>
      <c r="AQ429" t="s">
        <v>3557</v>
      </c>
      <c r="AR429" t="s">
        <v>3558</v>
      </c>
    </row>
    <row r="430" spans="2:44" ht="15" customHeight="1" x14ac:dyDescent="0.25">
      <c r="B430" s="3" t="s">
        <v>710</v>
      </c>
      <c r="C430" t="s">
        <v>164</v>
      </c>
      <c r="D430" s="23"/>
      <c r="E430" s="14" t="s">
        <v>3559</v>
      </c>
      <c r="F430" s="15" t="s">
        <v>3560</v>
      </c>
      <c r="G430" s="15" t="s">
        <v>190</v>
      </c>
      <c r="H430" s="15" t="b">
        <v>0</v>
      </c>
      <c r="I430" s="15" t="s">
        <v>722</v>
      </c>
      <c r="J430" s="16" t="s">
        <v>723</v>
      </c>
      <c r="K430" s="15" t="s">
        <v>722</v>
      </c>
      <c r="L430" s="15"/>
      <c r="M430" s="15"/>
      <c r="N430" s="15">
        <f t="shared" si="6"/>
        <v>0</v>
      </c>
      <c r="O430" s="15" t="s">
        <v>63</v>
      </c>
      <c r="P430" s="15" t="s">
        <v>63</v>
      </c>
      <c r="Q430" s="17"/>
      <c r="V430" t="s">
        <v>46</v>
      </c>
      <c r="W430">
        <v>8369727386</v>
      </c>
      <c r="AB430" t="s">
        <v>503</v>
      </c>
      <c r="AG430" t="s">
        <v>3560</v>
      </c>
      <c r="AH430" t="s">
        <v>3561</v>
      </c>
      <c r="AL430" t="s">
        <v>3560</v>
      </c>
      <c r="AM430" t="s">
        <v>3560</v>
      </c>
      <c r="AQ430" t="s">
        <v>63</v>
      </c>
    </row>
    <row r="431" spans="2:44" ht="15.75" customHeight="1" thickBot="1" x14ac:dyDescent="0.3">
      <c r="B431" s="3" t="s">
        <v>155</v>
      </c>
      <c r="C431" t="s">
        <v>156</v>
      </c>
      <c r="D431" s="23"/>
      <c r="E431" s="14" t="s">
        <v>3562</v>
      </c>
      <c r="F431" s="15" t="s">
        <v>894</v>
      </c>
      <c r="G431" s="15" t="s">
        <v>167</v>
      </c>
      <c r="H431" s="15"/>
      <c r="I431" s="15" t="s">
        <v>893</v>
      </c>
      <c r="J431" s="16" t="s">
        <v>894</v>
      </c>
      <c r="K431" s="15" t="s">
        <v>893</v>
      </c>
      <c r="L431" s="15"/>
      <c r="M431" s="15"/>
      <c r="N431" s="15">
        <f t="shared" si="6"/>
        <v>0</v>
      </c>
      <c r="O431" s="15" t="s">
        <v>63</v>
      </c>
      <c r="P431" s="15" t="s">
        <v>63</v>
      </c>
      <c r="Q431" s="17"/>
      <c r="V431" t="s">
        <v>46</v>
      </c>
      <c r="W431">
        <v>5704237136</v>
      </c>
      <c r="X431" t="s">
        <v>101</v>
      </c>
      <c r="AB431" t="s">
        <v>66</v>
      </c>
      <c r="AG431" t="s">
        <v>894</v>
      </c>
      <c r="AH431" t="s">
        <v>3563</v>
      </c>
      <c r="AL431" t="s">
        <v>894</v>
      </c>
      <c r="AM431" t="s">
        <v>894</v>
      </c>
      <c r="AQ431" t="s">
        <v>63</v>
      </c>
    </row>
    <row r="432" spans="2:44" ht="13.5" customHeight="1" thickBot="1" x14ac:dyDescent="0.3">
      <c r="B432" s="3" t="s">
        <v>54</v>
      </c>
      <c r="C432" s="32" t="s">
        <v>3564</v>
      </c>
      <c r="D432" s="18"/>
      <c r="E432" s="14" t="s">
        <v>3565</v>
      </c>
      <c r="F432" s="15" t="s">
        <v>3566</v>
      </c>
      <c r="G432" s="15" t="s">
        <v>190</v>
      </c>
      <c r="H432" s="15" t="b">
        <v>0</v>
      </c>
      <c r="I432" s="15" t="s">
        <v>690</v>
      </c>
      <c r="J432" s="16" t="s">
        <v>691</v>
      </c>
      <c r="K432" s="15" t="s">
        <v>690</v>
      </c>
      <c r="L432" s="15" t="s">
        <v>3567</v>
      </c>
      <c r="M432" s="15"/>
      <c r="N432" s="21">
        <f t="shared" si="6"/>
        <v>61</v>
      </c>
      <c r="O432" s="15" t="s">
        <v>3568</v>
      </c>
      <c r="P432" s="15" t="s">
        <v>3569</v>
      </c>
      <c r="Q432" s="17"/>
      <c r="V432" t="s">
        <v>46</v>
      </c>
      <c r="W432">
        <v>3357536135</v>
      </c>
      <c r="AB432" t="s">
        <v>2353</v>
      </c>
      <c r="AG432" t="s">
        <v>3566</v>
      </c>
      <c r="AH432" t="s">
        <v>3570</v>
      </c>
      <c r="AI432" t="s">
        <v>3571</v>
      </c>
      <c r="AL432" t="s">
        <v>3566</v>
      </c>
      <c r="AM432" t="s">
        <v>3566</v>
      </c>
      <c r="AQ432" t="s">
        <v>3572</v>
      </c>
    </row>
    <row r="433" spans="2:44" ht="15" customHeight="1" x14ac:dyDescent="0.25">
      <c r="B433" s="3" t="s">
        <v>37</v>
      </c>
      <c r="D433" s="13"/>
      <c r="E433" s="14" t="s">
        <v>3573</v>
      </c>
      <c r="F433" s="15" t="s">
        <v>3574</v>
      </c>
      <c r="G433" s="15" t="s">
        <v>100</v>
      </c>
      <c r="H433" s="15" t="b">
        <v>0</v>
      </c>
      <c r="I433" s="15" t="s">
        <v>690</v>
      </c>
      <c r="J433" s="16" t="s">
        <v>691</v>
      </c>
      <c r="K433" s="15" t="s">
        <v>690</v>
      </c>
      <c r="L433" s="15" t="s">
        <v>3575</v>
      </c>
      <c r="M433" s="15"/>
      <c r="N433" s="21">
        <f t="shared" si="6"/>
        <v>73</v>
      </c>
      <c r="O433" s="15" t="s">
        <v>3568</v>
      </c>
      <c r="P433" s="15" t="s">
        <v>3566</v>
      </c>
      <c r="Q433" s="17"/>
      <c r="V433" t="s">
        <v>46</v>
      </c>
      <c r="W433">
        <v>7485031066</v>
      </c>
      <c r="AB433" t="s">
        <v>3576</v>
      </c>
      <c r="AG433" t="s">
        <v>3574</v>
      </c>
      <c r="AH433" t="s">
        <v>3577</v>
      </c>
      <c r="AK433" t="s">
        <v>3578</v>
      </c>
      <c r="AL433" t="s">
        <v>3574</v>
      </c>
      <c r="AM433" t="s">
        <v>3574</v>
      </c>
      <c r="AQ433" t="s">
        <v>3579</v>
      </c>
    </row>
    <row r="434" spans="2:44" ht="15" customHeight="1" x14ac:dyDescent="0.25">
      <c r="B434" s="3" t="s">
        <v>178</v>
      </c>
      <c r="C434" t="s">
        <v>179</v>
      </c>
      <c r="D434" s="24"/>
      <c r="E434" s="14" t="s">
        <v>3580</v>
      </c>
      <c r="F434" s="15" t="s">
        <v>3581</v>
      </c>
      <c r="G434" s="15" t="s">
        <v>721</v>
      </c>
      <c r="H434" s="15"/>
      <c r="I434" s="15" t="s">
        <v>690</v>
      </c>
      <c r="J434" s="16" t="s">
        <v>691</v>
      </c>
      <c r="K434" s="15" t="s">
        <v>690</v>
      </c>
      <c r="L434" s="15" t="s">
        <v>3582</v>
      </c>
      <c r="M434" s="15"/>
      <c r="N434" s="15">
        <f t="shared" si="6"/>
        <v>32</v>
      </c>
      <c r="O434" s="15" t="s">
        <v>3583</v>
      </c>
      <c r="P434" s="15" t="s">
        <v>3584</v>
      </c>
      <c r="Q434" s="17"/>
      <c r="V434" t="s">
        <v>46</v>
      </c>
      <c r="W434">
        <v>5639491146</v>
      </c>
      <c r="X434" t="s">
        <v>3585</v>
      </c>
      <c r="Y434" t="s">
        <v>3586</v>
      </c>
      <c r="AB434" t="s">
        <v>389</v>
      </c>
      <c r="AG434" t="s">
        <v>3581</v>
      </c>
      <c r="AH434" t="s">
        <v>3587</v>
      </c>
      <c r="AK434" t="s">
        <v>3588</v>
      </c>
      <c r="AL434" t="s">
        <v>3581</v>
      </c>
      <c r="AM434" t="s">
        <v>3581</v>
      </c>
      <c r="AQ434" t="s">
        <v>3589</v>
      </c>
    </row>
    <row r="435" spans="2:44" ht="15" customHeight="1" x14ac:dyDescent="0.25">
      <c r="B435" s="3" t="s">
        <v>82</v>
      </c>
      <c r="C435" s="22" t="s">
        <v>3590</v>
      </c>
      <c r="D435" s="19" t="s">
        <v>84</v>
      </c>
      <c r="E435" s="14" t="s">
        <v>3591</v>
      </c>
      <c r="F435" s="15" t="s">
        <v>3592</v>
      </c>
      <c r="G435" s="15" t="s">
        <v>190</v>
      </c>
      <c r="H435" s="15" t="b">
        <v>0</v>
      </c>
      <c r="I435" s="15" t="s">
        <v>690</v>
      </c>
      <c r="J435" s="16" t="s">
        <v>691</v>
      </c>
      <c r="K435" s="15" t="s">
        <v>690</v>
      </c>
      <c r="L435" s="15" t="s">
        <v>3593</v>
      </c>
      <c r="M435" s="15"/>
      <c r="N435" s="15">
        <f t="shared" si="6"/>
        <v>38</v>
      </c>
      <c r="O435" s="15" t="s">
        <v>3594</v>
      </c>
      <c r="P435" s="15" t="s">
        <v>3592</v>
      </c>
      <c r="Q435" s="17"/>
      <c r="V435" t="s">
        <v>46</v>
      </c>
      <c r="W435">
        <v>4480688340</v>
      </c>
      <c r="AB435" t="s">
        <v>2353</v>
      </c>
      <c r="AG435" t="s">
        <v>3592</v>
      </c>
      <c r="AH435" t="s">
        <v>3595</v>
      </c>
      <c r="AI435" t="s">
        <v>3596</v>
      </c>
      <c r="AL435" t="s">
        <v>3592</v>
      </c>
      <c r="AM435" t="s">
        <v>3592</v>
      </c>
      <c r="AQ435" t="s">
        <v>3597</v>
      </c>
    </row>
    <row r="436" spans="2:44" ht="15" customHeight="1" x14ac:dyDescent="0.25">
      <c r="B436" s="35" t="s">
        <v>82</v>
      </c>
      <c r="C436" s="22" t="s">
        <v>3590</v>
      </c>
      <c r="D436" s="19" t="s">
        <v>84</v>
      </c>
      <c r="E436" s="14" t="s">
        <v>3598</v>
      </c>
      <c r="F436" s="15" t="s">
        <v>3599</v>
      </c>
      <c r="G436" s="15" t="s">
        <v>190</v>
      </c>
      <c r="H436" s="15" t="b">
        <v>0</v>
      </c>
      <c r="I436" s="15" t="s">
        <v>690</v>
      </c>
      <c r="J436" s="16" t="s">
        <v>691</v>
      </c>
      <c r="K436" s="15" t="s">
        <v>690</v>
      </c>
      <c r="L436" s="26" t="s">
        <v>3600</v>
      </c>
      <c r="M436" s="15"/>
      <c r="N436" s="15">
        <f t="shared" si="6"/>
        <v>32</v>
      </c>
      <c r="O436" s="15" t="s">
        <v>3601</v>
      </c>
      <c r="P436" s="15" t="s">
        <v>3592</v>
      </c>
      <c r="Q436" s="17"/>
      <c r="V436" t="s">
        <v>46</v>
      </c>
      <c r="W436">
        <v>2931054394</v>
      </c>
      <c r="AB436" t="s">
        <v>695</v>
      </c>
      <c r="AG436" t="s">
        <v>3599</v>
      </c>
      <c r="AH436" t="s">
        <v>3602</v>
      </c>
      <c r="AK436" t="s">
        <v>3603</v>
      </c>
      <c r="AL436" t="s">
        <v>3599</v>
      </c>
      <c r="AM436" t="s">
        <v>3599</v>
      </c>
      <c r="AQ436" t="s">
        <v>3604</v>
      </c>
    </row>
    <row r="437" spans="2:44" ht="15" customHeight="1" x14ac:dyDescent="0.25">
      <c r="B437" s="3" t="s">
        <v>37</v>
      </c>
      <c r="D437" s="13"/>
      <c r="E437" s="14" t="s">
        <v>3605</v>
      </c>
      <c r="F437" s="15" t="s">
        <v>3606</v>
      </c>
      <c r="G437" s="15" t="s">
        <v>100</v>
      </c>
      <c r="H437" s="15" t="b">
        <v>0</v>
      </c>
      <c r="I437" s="15" t="s">
        <v>690</v>
      </c>
      <c r="J437" s="16" t="s">
        <v>691</v>
      </c>
      <c r="K437" s="15" t="s">
        <v>690</v>
      </c>
      <c r="L437" s="15" t="s">
        <v>3607</v>
      </c>
      <c r="M437" s="15"/>
      <c r="N437" s="15">
        <f t="shared" si="6"/>
        <v>38</v>
      </c>
      <c r="O437" s="15" t="s">
        <v>3608</v>
      </c>
      <c r="P437" s="15" t="s">
        <v>2316</v>
      </c>
      <c r="Q437" s="17"/>
      <c r="V437" t="s">
        <v>46</v>
      </c>
      <c r="W437">
        <v>9910120526</v>
      </c>
      <c r="X437" t="s">
        <v>3609</v>
      </c>
      <c r="AB437" t="s">
        <v>389</v>
      </c>
      <c r="AG437" t="s">
        <v>3606</v>
      </c>
      <c r="AH437" t="s">
        <v>3610</v>
      </c>
      <c r="AI437" t="s">
        <v>3611</v>
      </c>
      <c r="AL437" t="s">
        <v>3606</v>
      </c>
      <c r="AM437" t="s">
        <v>3606</v>
      </c>
      <c r="AQ437" t="s">
        <v>3612</v>
      </c>
    </row>
    <row r="438" spans="2:44" ht="15" customHeight="1" x14ac:dyDescent="0.25">
      <c r="B438" s="3" t="s">
        <v>178</v>
      </c>
      <c r="C438" t="s">
        <v>179</v>
      </c>
      <c r="D438" s="24"/>
      <c r="E438" s="14" t="s">
        <v>3613</v>
      </c>
      <c r="F438" s="15" t="s">
        <v>3614</v>
      </c>
      <c r="G438" s="15" t="s">
        <v>100</v>
      </c>
      <c r="H438" s="15" t="b">
        <v>0</v>
      </c>
      <c r="I438" s="15" t="s">
        <v>690</v>
      </c>
      <c r="J438" s="16" t="s">
        <v>691</v>
      </c>
      <c r="K438" s="15" t="s">
        <v>690</v>
      </c>
      <c r="L438" s="15" t="s">
        <v>3615</v>
      </c>
      <c r="M438" s="15"/>
      <c r="N438" s="21">
        <f t="shared" si="6"/>
        <v>56</v>
      </c>
      <c r="O438" s="15" t="s">
        <v>3616</v>
      </c>
      <c r="P438" s="15" t="s">
        <v>3617</v>
      </c>
      <c r="Q438" s="17"/>
      <c r="V438" t="s">
        <v>46</v>
      </c>
      <c r="W438">
        <v>8646744469</v>
      </c>
      <c r="X438" t="s">
        <v>3618</v>
      </c>
      <c r="AB438" t="s">
        <v>389</v>
      </c>
      <c r="AG438" t="s">
        <v>3614</v>
      </c>
      <c r="AH438" t="s">
        <v>3619</v>
      </c>
      <c r="AI438" t="s">
        <v>3620</v>
      </c>
      <c r="AL438" t="s">
        <v>3614</v>
      </c>
      <c r="AM438" t="s">
        <v>3614</v>
      </c>
      <c r="AQ438" t="s">
        <v>3621</v>
      </c>
    </row>
    <row r="439" spans="2:44" ht="15" customHeight="1" x14ac:dyDescent="0.25">
      <c r="B439" s="3" t="s">
        <v>37</v>
      </c>
      <c r="D439" s="13"/>
      <c r="E439" s="14" t="s">
        <v>3622</v>
      </c>
      <c r="F439" s="15" t="s">
        <v>3623</v>
      </c>
      <c r="G439" s="15" t="s">
        <v>100</v>
      </c>
      <c r="H439" s="15" t="b">
        <v>0</v>
      </c>
      <c r="I439" s="15" t="s">
        <v>690</v>
      </c>
      <c r="J439" s="16" t="s">
        <v>691</v>
      </c>
      <c r="K439" s="15" t="s">
        <v>690</v>
      </c>
      <c r="L439" s="15" t="s">
        <v>3624</v>
      </c>
      <c r="M439" s="15"/>
      <c r="N439" s="21">
        <f t="shared" si="6"/>
        <v>57</v>
      </c>
      <c r="O439" s="15" t="s">
        <v>3625</v>
      </c>
      <c r="P439" s="15" t="s">
        <v>3626</v>
      </c>
      <c r="Q439" s="17"/>
      <c r="V439" t="s">
        <v>46</v>
      </c>
      <c r="W439">
        <v>8935045797</v>
      </c>
      <c r="X439" t="s">
        <v>3627</v>
      </c>
      <c r="AB439" t="s">
        <v>389</v>
      </c>
      <c r="AG439" t="s">
        <v>3623</v>
      </c>
      <c r="AH439" t="s">
        <v>3628</v>
      </c>
      <c r="AI439" t="s">
        <v>3629</v>
      </c>
      <c r="AK439" t="s">
        <v>3630</v>
      </c>
      <c r="AL439" t="s">
        <v>3623</v>
      </c>
      <c r="AM439" t="s">
        <v>3623</v>
      </c>
      <c r="AQ439" t="s">
        <v>3631</v>
      </c>
    </row>
    <row r="440" spans="2:44" ht="15" customHeight="1" x14ac:dyDescent="0.25">
      <c r="B440" s="3" t="s">
        <v>54</v>
      </c>
      <c r="C440" t="s">
        <v>3632</v>
      </c>
      <c r="D440" s="18" t="s">
        <v>56</v>
      </c>
      <c r="E440" s="14" t="s">
        <v>3633</v>
      </c>
      <c r="F440" s="15" t="s">
        <v>3634</v>
      </c>
      <c r="G440" s="15" t="s">
        <v>107</v>
      </c>
      <c r="H440" s="15" t="b">
        <v>1</v>
      </c>
      <c r="I440" s="15" t="s">
        <v>3635</v>
      </c>
      <c r="J440" s="16" t="s">
        <v>3636</v>
      </c>
      <c r="K440" s="15" t="s">
        <v>3635</v>
      </c>
      <c r="L440" s="15" t="s">
        <v>3637</v>
      </c>
      <c r="M440" s="15"/>
      <c r="N440" s="15">
        <f t="shared" si="6"/>
        <v>15</v>
      </c>
      <c r="O440" s="15" t="s">
        <v>3638</v>
      </c>
      <c r="P440" s="15" t="s">
        <v>3639</v>
      </c>
      <c r="Q440" s="17"/>
      <c r="S440">
        <v>34.61871</v>
      </c>
      <c r="T440">
        <v>133.84880000000001</v>
      </c>
      <c r="V440" t="s">
        <v>46</v>
      </c>
      <c r="W440">
        <v>7851139297</v>
      </c>
      <c r="X440" t="s">
        <v>3640</v>
      </c>
      <c r="Y440" t="s">
        <v>3641</v>
      </c>
      <c r="AB440" t="s">
        <v>3642</v>
      </c>
      <c r="AD440">
        <v>741178</v>
      </c>
      <c r="AG440" t="s">
        <v>3634</v>
      </c>
      <c r="AH440" t="s">
        <v>3643</v>
      </c>
      <c r="AI440">
        <f>81-86-282-4463</f>
        <v>-4750</v>
      </c>
      <c r="AK440" t="s">
        <v>3644</v>
      </c>
      <c r="AL440" t="s">
        <v>3634</v>
      </c>
      <c r="AM440" t="s">
        <v>3634</v>
      </c>
      <c r="AQ440">
        <f>81-86-282-141</f>
        <v>-428</v>
      </c>
      <c r="AR440" t="s">
        <v>3645</v>
      </c>
    </row>
    <row r="441" spans="2:44" ht="15" customHeight="1" x14ac:dyDescent="0.25">
      <c r="B441" s="3" t="s">
        <v>54</v>
      </c>
      <c r="C441" t="s">
        <v>3646</v>
      </c>
      <c r="D441" s="18" t="s">
        <v>56</v>
      </c>
      <c r="E441" s="14" t="s">
        <v>3647</v>
      </c>
      <c r="F441" s="15" t="s">
        <v>3648</v>
      </c>
      <c r="G441" s="15" t="s">
        <v>190</v>
      </c>
      <c r="H441" s="15" t="b">
        <v>0</v>
      </c>
      <c r="I441" s="15" t="s">
        <v>2057</v>
      </c>
      <c r="J441" s="16" t="s">
        <v>2058</v>
      </c>
      <c r="K441" s="15" t="s">
        <v>2057</v>
      </c>
      <c r="L441" s="15" t="s">
        <v>3649</v>
      </c>
      <c r="M441" s="15"/>
      <c r="N441" s="21">
        <f t="shared" si="6"/>
        <v>56</v>
      </c>
      <c r="O441" s="15">
        <v>116033</v>
      </c>
      <c r="P441" s="15" t="s">
        <v>3650</v>
      </c>
      <c r="Q441" s="17"/>
      <c r="V441" t="s">
        <v>46</v>
      </c>
      <c r="W441">
        <v>4843264751</v>
      </c>
      <c r="AB441" t="s">
        <v>2706</v>
      </c>
      <c r="AG441" t="s">
        <v>3648</v>
      </c>
      <c r="AH441" t="s">
        <v>3651</v>
      </c>
      <c r="AL441" t="s">
        <v>3648</v>
      </c>
      <c r="AM441" t="s">
        <v>3648</v>
      </c>
      <c r="AQ441" t="s">
        <v>3652</v>
      </c>
    </row>
    <row r="442" spans="2:44" ht="15" customHeight="1" x14ac:dyDescent="0.25">
      <c r="B442" s="3" t="s">
        <v>37</v>
      </c>
      <c r="D442" s="13"/>
      <c r="E442" s="14" t="s">
        <v>3653</v>
      </c>
      <c r="F442" s="15" t="s">
        <v>3654</v>
      </c>
      <c r="G442" s="15" t="s">
        <v>100</v>
      </c>
      <c r="H442" s="15"/>
      <c r="I442" s="15" t="s">
        <v>383</v>
      </c>
      <c r="J442" s="16" t="s">
        <v>384</v>
      </c>
      <c r="K442" s="15" t="s">
        <v>383</v>
      </c>
      <c r="L442" s="15" t="s">
        <v>3655</v>
      </c>
      <c r="M442" s="15"/>
      <c r="N442" s="15">
        <f t="shared" si="6"/>
        <v>15</v>
      </c>
      <c r="O442" s="15">
        <v>45202</v>
      </c>
      <c r="P442" s="15" t="s">
        <v>3656</v>
      </c>
      <c r="Q442" s="17" t="s">
        <v>3657</v>
      </c>
      <c r="V442" t="s">
        <v>46</v>
      </c>
      <c r="W442">
        <v>9658376256</v>
      </c>
      <c r="X442" t="s">
        <v>3658</v>
      </c>
      <c r="AB442" t="s">
        <v>389</v>
      </c>
      <c r="AG442" t="s">
        <v>3654</v>
      </c>
      <c r="AH442" t="s">
        <v>3659</v>
      </c>
      <c r="AL442" t="s">
        <v>3654</v>
      </c>
      <c r="AM442" t="s">
        <v>3654</v>
      </c>
      <c r="AQ442" t="s">
        <v>63</v>
      </c>
    </row>
    <row r="443" spans="2:44" ht="15" customHeight="1" x14ac:dyDescent="0.25">
      <c r="B443" s="35" t="s">
        <v>54</v>
      </c>
      <c r="C443" t="s">
        <v>3660</v>
      </c>
      <c r="D443" s="18" t="s">
        <v>56</v>
      </c>
      <c r="E443" s="14" t="s">
        <v>3661</v>
      </c>
      <c r="F443" s="15" t="s">
        <v>3662</v>
      </c>
      <c r="G443" s="15" t="s">
        <v>100</v>
      </c>
      <c r="H443" s="15" t="b">
        <v>0</v>
      </c>
      <c r="I443" s="15" t="s">
        <v>3663</v>
      </c>
      <c r="J443" s="16" t="s">
        <v>3664</v>
      </c>
      <c r="K443" s="15" t="s">
        <v>3663</v>
      </c>
      <c r="L443" s="26" t="s">
        <v>3665</v>
      </c>
      <c r="M443" s="15"/>
      <c r="N443" s="15">
        <f t="shared" si="6"/>
        <v>28</v>
      </c>
      <c r="O443" s="15" t="s">
        <v>63</v>
      </c>
      <c r="P443" s="15" t="s">
        <v>3666</v>
      </c>
      <c r="Q443" s="17"/>
      <c r="V443" t="s">
        <v>46</v>
      </c>
      <c r="W443">
        <v>9860598863</v>
      </c>
      <c r="X443" t="s">
        <v>3667</v>
      </c>
      <c r="AB443" t="s">
        <v>503</v>
      </c>
      <c r="AD443">
        <v>615625</v>
      </c>
      <c r="AG443" t="s">
        <v>3662</v>
      </c>
      <c r="AH443" t="s">
        <v>3668</v>
      </c>
      <c r="AI443" t="s">
        <v>3669</v>
      </c>
      <c r="AL443" t="s">
        <v>3662</v>
      </c>
      <c r="AM443" t="s">
        <v>3662</v>
      </c>
      <c r="AQ443" t="s">
        <v>3670</v>
      </c>
    </row>
    <row r="444" spans="2:44" ht="15" customHeight="1" x14ac:dyDescent="0.25">
      <c r="B444" s="3" t="s">
        <v>155</v>
      </c>
      <c r="C444" t="s">
        <v>2357</v>
      </c>
      <c r="D444" s="23"/>
      <c r="E444" s="14" t="s">
        <v>3671</v>
      </c>
      <c r="F444" s="15" t="s">
        <v>3672</v>
      </c>
      <c r="G444" s="15" t="s">
        <v>721</v>
      </c>
      <c r="H444" s="15" t="b">
        <v>0</v>
      </c>
      <c r="I444" s="15" t="s">
        <v>395</v>
      </c>
      <c r="J444" s="16" t="s">
        <v>396</v>
      </c>
      <c r="K444" s="15" t="s">
        <v>395</v>
      </c>
      <c r="L444" s="15" t="s">
        <v>3673</v>
      </c>
      <c r="M444" s="15"/>
      <c r="N444" s="15">
        <f t="shared" si="6"/>
        <v>12</v>
      </c>
      <c r="O444" s="15">
        <v>7280000</v>
      </c>
      <c r="P444" s="15" t="s">
        <v>3674</v>
      </c>
      <c r="Q444" s="17"/>
      <c r="V444" t="s">
        <v>46</v>
      </c>
      <c r="W444">
        <v>1832186998</v>
      </c>
      <c r="X444" t="s">
        <v>3675</v>
      </c>
      <c r="Y444" t="s">
        <v>3676</v>
      </c>
      <c r="AB444" t="s">
        <v>401</v>
      </c>
      <c r="AF444" t="s">
        <v>3677</v>
      </c>
      <c r="AG444" t="s">
        <v>3672</v>
      </c>
      <c r="AH444" t="s">
        <v>3678</v>
      </c>
      <c r="AL444" t="s">
        <v>3672</v>
      </c>
      <c r="AM444" t="s">
        <v>3672</v>
      </c>
      <c r="AQ444" t="s">
        <v>3679</v>
      </c>
    </row>
    <row r="445" spans="2:44" ht="15" customHeight="1" x14ac:dyDescent="0.25">
      <c r="B445" s="3" t="s">
        <v>155</v>
      </c>
      <c r="C445" t="s">
        <v>2357</v>
      </c>
      <c r="D445" s="23"/>
      <c r="E445" s="14" t="s">
        <v>3680</v>
      </c>
      <c r="F445" s="15" t="s">
        <v>3681</v>
      </c>
      <c r="G445" s="15" t="s">
        <v>167</v>
      </c>
      <c r="H445" s="15" t="b">
        <v>0</v>
      </c>
      <c r="I445" s="15" t="s">
        <v>182</v>
      </c>
      <c r="J445" s="16" t="s">
        <v>183</v>
      </c>
      <c r="K445" s="15" t="s">
        <v>182</v>
      </c>
      <c r="L445" s="26" t="s">
        <v>705</v>
      </c>
      <c r="M445" s="15"/>
      <c r="N445" s="15">
        <f t="shared" si="6"/>
        <v>18</v>
      </c>
      <c r="O445" s="15">
        <v>629111</v>
      </c>
      <c r="P445" s="15" t="s">
        <v>183</v>
      </c>
      <c r="Q445" s="17"/>
      <c r="S445">
        <v>111</v>
      </c>
      <c r="T445">
        <v>111</v>
      </c>
      <c r="V445" t="s">
        <v>46</v>
      </c>
      <c r="W445">
        <v>3595965579</v>
      </c>
      <c r="X445" t="s">
        <v>3682</v>
      </c>
      <c r="AB445" t="s">
        <v>48</v>
      </c>
      <c r="AF445" t="s">
        <v>3683</v>
      </c>
      <c r="AG445" t="s">
        <v>3684</v>
      </c>
      <c r="AH445" t="s">
        <v>3685</v>
      </c>
      <c r="AI445" t="s">
        <v>708</v>
      </c>
      <c r="AL445" t="s">
        <v>3681</v>
      </c>
      <c r="AM445" t="s">
        <v>3681</v>
      </c>
      <c r="AQ445" t="s">
        <v>709</v>
      </c>
    </row>
    <row r="446" spans="2:44" ht="15" customHeight="1" x14ac:dyDescent="0.25">
      <c r="B446" s="3" t="s">
        <v>155</v>
      </c>
      <c r="C446" t="s">
        <v>2357</v>
      </c>
      <c r="D446" s="23"/>
      <c r="E446" s="14" t="s">
        <v>3686</v>
      </c>
      <c r="F446" s="15" t="s">
        <v>3687</v>
      </c>
      <c r="G446" s="15" t="s">
        <v>167</v>
      </c>
      <c r="H446" s="15" t="b">
        <v>0</v>
      </c>
      <c r="I446" s="15" t="s">
        <v>2045</v>
      </c>
      <c r="J446" s="16" t="s">
        <v>2046</v>
      </c>
      <c r="K446" s="15" t="s">
        <v>2045</v>
      </c>
      <c r="L446" s="26" t="s">
        <v>3688</v>
      </c>
      <c r="M446" s="15"/>
      <c r="N446" s="15">
        <f t="shared" si="6"/>
        <v>15</v>
      </c>
      <c r="O446" s="15" t="s">
        <v>3689</v>
      </c>
      <c r="P446" s="15" t="s">
        <v>3690</v>
      </c>
      <c r="Q446" s="17"/>
      <c r="V446" t="s">
        <v>46</v>
      </c>
      <c r="W446">
        <v>7352095982</v>
      </c>
      <c r="AF446" t="s">
        <v>3683</v>
      </c>
      <c r="AG446" t="s">
        <v>3691</v>
      </c>
      <c r="AH446" t="s">
        <v>3692</v>
      </c>
      <c r="AL446" t="s">
        <v>3687</v>
      </c>
      <c r="AM446" t="s">
        <v>3687</v>
      </c>
      <c r="AQ446" t="s">
        <v>3693</v>
      </c>
    </row>
    <row r="447" spans="2:44" ht="15" customHeight="1" x14ac:dyDescent="0.25">
      <c r="B447" s="3" t="s">
        <v>178</v>
      </c>
      <c r="C447" t="s">
        <v>179</v>
      </c>
      <c r="D447" s="24"/>
      <c r="E447" s="14" t="s">
        <v>3694</v>
      </c>
      <c r="F447" s="15" t="s">
        <v>3695</v>
      </c>
      <c r="G447" s="15" t="s">
        <v>721</v>
      </c>
      <c r="H447" s="15" t="b">
        <v>0</v>
      </c>
      <c r="I447" s="15" t="s">
        <v>1014</v>
      </c>
      <c r="J447" s="16" t="s">
        <v>1015</v>
      </c>
      <c r="K447" s="15" t="s">
        <v>1014</v>
      </c>
      <c r="L447" s="15" t="s">
        <v>3696</v>
      </c>
      <c r="M447" s="15"/>
      <c r="N447" s="15">
        <f t="shared" si="6"/>
        <v>13</v>
      </c>
      <c r="O447" s="15">
        <v>3400</v>
      </c>
      <c r="P447" s="15" t="s">
        <v>3697</v>
      </c>
      <c r="Q447" s="17"/>
      <c r="V447" t="s">
        <v>46</v>
      </c>
      <c r="W447">
        <v>4675340268</v>
      </c>
      <c r="AD447">
        <v>11023</v>
      </c>
      <c r="AG447" t="s">
        <v>3695</v>
      </c>
      <c r="AH447" t="s">
        <v>3698</v>
      </c>
      <c r="AL447" t="s">
        <v>3695</v>
      </c>
      <c r="AM447" t="s">
        <v>3695</v>
      </c>
      <c r="AQ447" t="s">
        <v>63</v>
      </c>
    </row>
    <row r="448" spans="2:44" ht="15" customHeight="1" x14ac:dyDescent="0.25">
      <c r="B448" s="3" t="s">
        <v>155</v>
      </c>
      <c r="C448" t="s">
        <v>156</v>
      </c>
      <c r="D448" s="23"/>
      <c r="E448" s="14" t="s">
        <v>3699</v>
      </c>
      <c r="F448" s="15" t="s">
        <v>3700</v>
      </c>
      <c r="G448" s="15" t="s">
        <v>100</v>
      </c>
      <c r="H448" s="15" t="b">
        <v>0</v>
      </c>
      <c r="I448" s="15" t="s">
        <v>2360</v>
      </c>
      <c r="J448" s="16" t="s">
        <v>2361</v>
      </c>
      <c r="K448" s="15" t="s">
        <v>2360</v>
      </c>
      <c r="L448" s="15" t="s">
        <v>3701</v>
      </c>
      <c r="M448" s="15"/>
      <c r="N448" s="15">
        <f t="shared" si="6"/>
        <v>1</v>
      </c>
      <c r="O448" s="15" t="s">
        <v>3701</v>
      </c>
      <c r="P448" s="15" t="s">
        <v>3701</v>
      </c>
      <c r="Q448" s="17"/>
      <c r="V448" t="s">
        <v>46</v>
      </c>
      <c r="W448">
        <v>5453721047</v>
      </c>
      <c r="AB448" t="s">
        <v>66</v>
      </c>
      <c r="AG448" t="s">
        <v>3700</v>
      </c>
      <c r="AH448" t="s">
        <v>3702</v>
      </c>
      <c r="AL448" t="s">
        <v>3700</v>
      </c>
      <c r="AM448" t="s">
        <v>3700</v>
      </c>
      <c r="AQ448" t="s">
        <v>3701</v>
      </c>
    </row>
    <row r="449" spans="2:44" ht="15" customHeight="1" x14ac:dyDescent="0.25">
      <c r="B449" s="3" t="s">
        <v>54</v>
      </c>
      <c r="C449" t="s">
        <v>3703</v>
      </c>
      <c r="D449" s="18" t="s">
        <v>56</v>
      </c>
      <c r="E449" s="14" t="s">
        <v>3704</v>
      </c>
      <c r="F449" s="15" t="s">
        <v>3705</v>
      </c>
      <c r="G449" s="15" t="s">
        <v>190</v>
      </c>
      <c r="H449" s="15" t="b">
        <v>1</v>
      </c>
      <c r="I449" s="15" t="s">
        <v>3706</v>
      </c>
      <c r="J449" s="16" t="s">
        <v>3707</v>
      </c>
      <c r="K449" s="15" t="s">
        <v>3706</v>
      </c>
      <c r="L449" s="15" t="s">
        <v>3708</v>
      </c>
      <c r="M449" s="15"/>
      <c r="N449" s="21">
        <f t="shared" si="6"/>
        <v>48</v>
      </c>
      <c r="O449" s="15" t="s">
        <v>3709</v>
      </c>
      <c r="P449" s="15" t="s">
        <v>3710</v>
      </c>
      <c r="Q449" s="17"/>
      <c r="S449">
        <v>12.1212386859111</v>
      </c>
      <c r="T449">
        <v>-86.235326349999994</v>
      </c>
      <c r="V449" t="s">
        <v>46</v>
      </c>
      <c r="W449">
        <v>9217743971</v>
      </c>
      <c r="Y449" t="s">
        <v>3711</v>
      </c>
      <c r="AB449" t="s">
        <v>401</v>
      </c>
      <c r="AD449">
        <v>828234</v>
      </c>
      <c r="AF449" t="s">
        <v>3712</v>
      </c>
      <c r="AG449" t="s">
        <v>3713</v>
      </c>
      <c r="AH449" t="s">
        <v>3714</v>
      </c>
      <c r="AK449" t="s">
        <v>3715</v>
      </c>
      <c r="AL449" t="s">
        <v>3705</v>
      </c>
      <c r="AM449" t="s">
        <v>3705</v>
      </c>
      <c r="AQ449" t="s">
        <v>3716</v>
      </c>
    </row>
    <row r="450" spans="2:44" ht="15" customHeight="1" x14ac:dyDescent="0.25">
      <c r="B450" s="3" t="s">
        <v>54</v>
      </c>
      <c r="C450" t="s">
        <v>3717</v>
      </c>
      <c r="D450" s="18" t="s">
        <v>56</v>
      </c>
      <c r="E450" s="14" t="s">
        <v>3718</v>
      </c>
      <c r="F450" s="15" t="s">
        <v>3719</v>
      </c>
      <c r="G450" s="15" t="s">
        <v>190</v>
      </c>
      <c r="H450" s="15" t="b">
        <v>1</v>
      </c>
      <c r="I450" s="15" t="s">
        <v>3720</v>
      </c>
      <c r="J450" s="16" t="s">
        <v>3721</v>
      </c>
      <c r="K450" s="15" t="s">
        <v>3720</v>
      </c>
      <c r="L450" s="15" t="s">
        <v>3722</v>
      </c>
      <c r="M450" s="15"/>
      <c r="N450" s="21">
        <f t="shared" si="6"/>
        <v>70</v>
      </c>
      <c r="O450" s="15" t="s">
        <v>3709</v>
      </c>
      <c r="P450" s="15" t="s">
        <v>3723</v>
      </c>
      <c r="Q450" s="17"/>
      <c r="S450">
        <v>-23.742501306985002</v>
      </c>
      <c r="T450">
        <v>-46.693004249999902</v>
      </c>
      <c r="V450" t="s">
        <v>46</v>
      </c>
      <c r="W450">
        <v>7634916532</v>
      </c>
      <c r="Y450" t="s">
        <v>3724</v>
      </c>
      <c r="AB450" t="s">
        <v>401</v>
      </c>
      <c r="AD450">
        <v>431658</v>
      </c>
      <c r="AF450" t="s">
        <v>3712</v>
      </c>
      <c r="AG450" t="s">
        <v>3725</v>
      </c>
      <c r="AH450" t="s">
        <v>3726</v>
      </c>
      <c r="AK450" t="s">
        <v>3727</v>
      </c>
      <c r="AL450" t="s">
        <v>3719</v>
      </c>
      <c r="AM450" t="s">
        <v>3719</v>
      </c>
      <c r="AQ450" t="s">
        <v>3728</v>
      </c>
    </row>
    <row r="451" spans="2:44" ht="15" customHeight="1" x14ac:dyDescent="0.25">
      <c r="B451" s="3" t="s">
        <v>54</v>
      </c>
      <c r="C451" t="s">
        <v>3729</v>
      </c>
      <c r="D451" s="18" t="s">
        <v>56</v>
      </c>
      <c r="E451" s="14" t="s">
        <v>3730</v>
      </c>
      <c r="F451" s="15" t="s">
        <v>3731</v>
      </c>
      <c r="G451" s="15" t="s">
        <v>190</v>
      </c>
      <c r="H451" s="15" t="b">
        <v>1</v>
      </c>
      <c r="I451" s="15" t="s">
        <v>3732</v>
      </c>
      <c r="J451" s="16" t="s">
        <v>3733</v>
      </c>
      <c r="K451" s="15" t="s">
        <v>3732</v>
      </c>
      <c r="L451" s="15" t="s">
        <v>3734</v>
      </c>
      <c r="M451" s="15"/>
      <c r="N451" s="21">
        <f t="shared" si="6"/>
        <v>74</v>
      </c>
      <c r="O451" s="15" t="s">
        <v>3735</v>
      </c>
      <c r="P451" s="15" t="s">
        <v>3736</v>
      </c>
      <c r="Q451" s="17"/>
      <c r="S451">
        <v>13.666995531594001</v>
      </c>
      <c r="T451">
        <v>-89.271245149999899</v>
      </c>
      <c r="V451" t="s">
        <v>46</v>
      </c>
      <c r="W451">
        <v>9802851739</v>
      </c>
      <c r="Y451" t="s">
        <v>3737</v>
      </c>
      <c r="AB451" t="s">
        <v>401</v>
      </c>
      <c r="AD451">
        <v>832731</v>
      </c>
      <c r="AF451" t="s">
        <v>3712</v>
      </c>
      <c r="AG451" t="s">
        <v>3738</v>
      </c>
      <c r="AH451" t="s">
        <v>3739</v>
      </c>
      <c r="AK451" t="s">
        <v>3740</v>
      </c>
      <c r="AL451" t="s">
        <v>3731</v>
      </c>
      <c r="AM451" t="s">
        <v>3731</v>
      </c>
      <c r="AQ451" t="s">
        <v>3741</v>
      </c>
    </row>
    <row r="452" spans="2:44" ht="15" customHeight="1" x14ac:dyDescent="0.25">
      <c r="B452" s="3" t="s">
        <v>178</v>
      </c>
      <c r="C452" t="s">
        <v>179</v>
      </c>
      <c r="D452" s="24"/>
      <c r="E452" s="14" t="s">
        <v>3742</v>
      </c>
      <c r="F452" s="15" t="s">
        <v>3743</v>
      </c>
      <c r="G452" s="15" t="s">
        <v>721</v>
      </c>
      <c r="H452" s="15" t="b">
        <v>0</v>
      </c>
      <c r="I452" s="15" t="s">
        <v>2002</v>
      </c>
      <c r="J452" s="16" t="s">
        <v>2003</v>
      </c>
      <c r="K452" s="15" t="s">
        <v>2002</v>
      </c>
      <c r="L452" s="15" t="s">
        <v>3744</v>
      </c>
      <c r="M452" s="15"/>
      <c r="N452" s="15">
        <f t="shared" ref="N452:N515" si="7">LEN(L452)</f>
        <v>11</v>
      </c>
      <c r="O452" s="15">
        <v>83234</v>
      </c>
      <c r="P452" s="15" t="s">
        <v>3745</v>
      </c>
      <c r="Q452" s="17"/>
      <c r="V452" t="s">
        <v>46</v>
      </c>
      <c r="W452">
        <v>3583758175</v>
      </c>
      <c r="AD452">
        <v>16730</v>
      </c>
      <c r="AG452" t="s">
        <v>3743</v>
      </c>
      <c r="AH452" t="s">
        <v>3746</v>
      </c>
      <c r="AL452" t="s">
        <v>3743</v>
      </c>
      <c r="AM452" t="s">
        <v>3743</v>
      </c>
      <c r="AQ452" t="s">
        <v>3747</v>
      </c>
    </row>
    <row r="453" spans="2:44" ht="15" customHeight="1" x14ac:dyDescent="0.25">
      <c r="B453" s="3" t="s">
        <v>37</v>
      </c>
      <c r="D453" s="13"/>
      <c r="E453" s="14" t="s">
        <v>3748</v>
      </c>
      <c r="F453" s="15" t="s">
        <v>3749</v>
      </c>
      <c r="G453" s="15" t="s">
        <v>190</v>
      </c>
      <c r="H453" s="15" t="b">
        <v>0</v>
      </c>
      <c r="I453" s="15" t="s">
        <v>395</v>
      </c>
      <c r="J453" s="16" t="s">
        <v>396</v>
      </c>
      <c r="K453" s="15" t="s">
        <v>395</v>
      </c>
      <c r="L453" s="15" t="s">
        <v>3750</v>
      </c>
      <c r="M453" s="15"/>
      <c r="N453" s="15">
        <f t="shared" si="7"/>
        <v>36</v>
      </c>
      <c r="O453" s="15">
        <v>81460050</v>
      </c>
      <c r="P453" s="15" t="s">
        <v>3674</v>
      </c>
      <c r="Q453" s="17"/>
      <c r="V453" t="s">
        <v>46</v>
      </c>
      <c r="W453">
        <v>4982806729</v>
      </c>
      <c r="AB453" t="s">
        <v>503</v>
      </c>
      <c r="AG453" t="s">
        <v>3749</v>
      </c>
      <c r="AH453" t="s">
        <v>3751</v>
      </c>
      <c r="AL453" t="s">
        <v>3749</v>
      </c>
      <c r="AM453" t="s">
        <v>3749</v>
      </c>
      <c r="AQ453" t="s">
        <v>3752</v>
      </c>
    </row>
    <row r="454" spans="2:44" ht="15" customHeight="1" x14ac:dyDescent="0.25">
      <c r="B454" s="3" t="s">
        <v>37</v>
      </c>
      <c r="D454" s="13"/>
      <c r="E454" s="14" t="s">
        <v>3753</v>
      </c>
      <c r="F454" s="15" t="s">
        <v>3754</v>
      </c>
      <c r="G454" s="15" t="s">
        <v>190</v>
      </c>
      <c r="H454" s="15" t="b">
        <v>1</v>
      </c>
      <c r="I454" s="15" t="s">
        <v>395</v>
      </c>
      <c r="J454" s="16" t="s">
        <v>396</v>
      </c>
      <c r="K454" s="15" t="s">
        <v>395</v>
      </c>
      <c r="L454" s="15" t="s">
        <v>3755</v>
      </c>
      <c r="M454" s="15"/>
      <c r="N454" s="21">
        <f t="shared" si="7"/>
        <v>61</v>
      </c>
      <c r="O454" s="15">
        <v>41233010</v>
      </c>
      <c r="P454" s="15" t="s">
        <v>3756</v>
      </c>
      <c r="Q454" s="17"/>
      <c r="S454">
        <v>-12.914106</v>
      </c>
      <c r="T454">
        <v>-38.455928999999998</v>
      </c>
      <c r="V454" t="s">
        <v>46</v>
      </c>
      <c r="W454">
        <v>4021325919</v>
      </c>
      <c r="AB454" t="s">
        <v>503</v>
      </c>
      <c r="AD454">
        <v>1119978</v>
      </c>
      <c r="AG454" t="s">
        <v>3754</v>
      </c>
      <c r="AH454" t="s">
        <v>3757</v>
      </c>
      <c r="AL454" t="s">
        <v>3754</v>
      </c>
      <c r="AM454" t="s">
        <v>3754</v>
      </c>
      <c r="AQ454" t="s">
        <v>3758</v>
      </c>
    </row>
    <row r="455" spans="2:44" ht="15" customHeight="1" x14ac:dyDescent="0.25">
      <c r="B455" s="3" t="s">
        <v>54</v>
      </c>
      <c r="C455" t="s">
        <v>3759</v>
      </c>
      <c r="D455" s="18" t="s">
        <v>56</v>
      </c>
      <c r="E455" s="14" t="s">
        <v>3760</v>
      </c>
      <c r="F455" s="15" t="s">
        <v>3761</v>
      </c>
      <c r="G455" s="15" t="s">
        <v>190</v>
      </c>
      <c r="H455" s="15" t="b">
        <v>1</v>
      </c>
      <c r="I455" s="15" t="s">
        <v>395</v>
      </c>
      <c r="J455" s="16" t="s">
        <v>396</v>
      </c>
      <c r="K455" s="15" t="s">
        <v>395</v>
      </c>
      <c r="L455" s="15" t="s">
        <v>3762</v>
      </c>
      <c r="M455" s="15"/>
      <c r="N455" s="21">
        <f t="shared" si="7"/>
        <v>46</v>
      </c>
      <c r="O455" s="15" t="s">
        <v>3763</v>
      </c>
      <c r="P455" s="15" t="s">
        <v>3764</v>
      </c>
      <c r="Q455" s="17"/>
      <c r="S455">
        <v>-9.9333332999999904</v>
      </c>
      <c r="T455">
        <v>-63.066666699999899</v>
      </c>
      <c r="V455" t="s">
        <v>46</v>
      </c>
      <c r="W455">
        <v>1740613515</v>
      </c>
      <c r="X455" t="s">
        <v>3765</v>
      </c>
      <c r="Y455" t="s">
        <v>3766</v>
      </c>
      <c r="AB455" t="s">
        <v>401</v>
      </c>
      <c r="AD455">
        <v>135179</v>
      </c>
      <c r="AG455" t="s">
        <v>3761</v>
      </c>
      <c r="AH455" t="s">
        <v>3767</v>
      </c>
      <c r="AI455" t="s">
        <v>3768</v>
      </c>
      <c r="AK455" t="s">
        <v>3766</v>
      </c>
      <c r="AL455" t="s">
        <v>3761</v>
      </c>
      <c r="AM455" t="s">
        <v>3761</v>
      </c>
      <c r="AQ455" t="s">
        <v>3769</v>
      </c>
      <c r="AR455" t="s">
        <v>3770</v>
      </c>
    </row>
    <row r="456" spans="2:44" ht="15" customHeight="1" x14ac:dyDescent="0.25">
      <c r="B456" s="3" t="s">
        <v>54</v>
      </c>
      <c r="C456" t="s">
        <v>3771</v>
      </c>
      <c r="D456" s="18" t="s">
        <v>56</v>
      </c>
      <c r="E456" s="14" t="s">
        <v>3772</v>
      </c>
      <c r="F456" s="15" t="s">
        <v>3773</v>
      </c>
      <c r="G456" s="15" t="s">
        <v>190</v>
      </c>
      <c r="H456" s="15" t="b">
        <v>1</v>
      </c>
      <c r="I456" s="15" t="s">
        <v>395</v>
      </c>
      <c r="J456" s="16" t="s">
        <v>396</v>
      </c>
      <c r="K456" s="15" t="s">
        <v>395</v>
      </c>
      <c r="L456" s="15" t="s">
        <v>3774</v>
      </c>
      <c r="M456" s="15"/>
      <c r="N456" s="15">
        <f t="shared" si="7"/>
        <v>27</v>
      </c>
      <c r="O456" s="15" t="s">
        <v>3775</v>
      </c>
      <c r="P456" s="15" t="s">
        <v>3776</v>
      </c>
      <c r="Q456" s="17"/>
      <c r="S456">
        <v>-8.7676599999999993</v>
      </c>
      <c r="T456">
        <v>-63.859414000000001</v>
      </c>
      <c r="V456" t="s">
        <v>46</v>
      </c>
      <c r="W456">
        <v>5015809053</v>
      </c>
      <c r="Y456" t="s">
        <v>3777</v>
      </c>
      <c r="AB456" t="s">
        <v>401</v>
      </c>
      <c r="AD456">
        <v>135179</v>
      </c>
      <c r="AG456" t="s">
        <v>3773</v>
      </c>
      <c r="AH456" t="s">
        <v>3778</v>
      </c>
      <c r="AI456" t="s">
        <v>3779</v>
      </c>
      <c r="AK456" t="s">
        <v>3780</v>
      </c>
      <c r="AL456" t="s">
        <v>3773</v>
      </c>
      <c r="AM456" t="s">
        <v>3773</v>
      </c>
      <c r="AQ456" t="s">
        <v>3779</v>
      </c>
    </row>
    <row r="457" spans="2:44" ht="15" customHeight="1" x14ac:dyDescent="0.25">
      <c r="B457" s="3" t="s">
        <v>54</v>
      </c>
      <c r="C457" t="s">
        <v>3781</v>
      </c>
      <c r="D457" s="18" t="s">
        <v>56</v>
      </c>
      <c r="E457" s="14" t="s">
        <v>3782</v>
      </c>
      <c r="F457" s="15" t="s">
        <v>3783</v>
      </c>
      <c r="G457" s="15" t="s">
        <v>190</v>
      </c>
      <c r="H457" s="15" t="b">
        <v>1</v>
      </c>
      <c r="I457" s="15" t="s">
        <v>395</v>
      </c>
      <c r="J457" s="16" t="s">
        <v>396</v>
      </c>
      <c r="K457" s="15" t="s">
        <v>395</v>
      </c>
      <c r="L457" s="15" t="s">
        <v>3784</v>
      </c>
      <c r="M457" s="15"/>
      <c r="N457" s="21">
        <f t="shared" si="7"/>
        <v>44</v>
      </c>
      <c r="O457" s="15" t="s">
        <v>3785</v>
      </c>
      <c r="P457" s="15" t="s">
        <v>3786</v>
      </c>
      <c r="Q457" s="17"/>
      <c r="S457">
        <v>-9.9666666999999993</v>
      </c>
      <c r="T457">
        <v>-67.8</v>
      </c>
      <c r="V457" t="s">
        <v>46</v>
      </c>
      <c r="W457">
        <v>1758693146</v>
      </c>
      <c r="AB457" t="s">
        <v>401</v>
      </c>
      <c r="AG457" t="s">
        <v>3783</v>
      </c>
      <c r="AH457" t="s">
        <v>3787</v>
      </c>
      <c r="AI457" t="s">
        <v>3788</v>
      </c>
      <c r="AL457" t="s">
        <v>3783</v>
      </c>
      <c r="AM457" t="s">
        <v>3783</v>
      </c>
      <c r="AQ457" t="s">
        <v>3788</v>
      </c>
      <c r="AR457" t="s">
        <v>3770</v>
      </c>
    </row>
    <row r="458" spans="2:44" ht="15" customHeight="1" x14ac:dyDescent="0.25">
      <c r="B458" s="35" t="s">
        <v>710</v>
      </c>
      <c r="C458" t="s">
        <v>2357</v>
      </c>
      <c r="D458" s="23"/>
      <c r="E458" s="14" t="s">
        <v>3789</v>
      </c>
      <c r="F458" s="15" t="s">
        <v>3790</v>
      </c>
      <c r="G458" s="15" t="s">
        <v>100</v>
      </c>
      <c r="H458" s="15" t="b">
        <v>0</v>
      </c>
      <c r="I458" s="15" t="s">
        <v>690</v>
      </c>
      <c r="J458" s="16" t="s">
        <v>691</v>
      </c>
      <c r="K458" s="15" t="s">
        <v>690</v>
      </c>
      <c r="L458" s="26" t="s">
        <v>3600</v>
      </c>
      <c r="M458" s="15"/>
      <c r="N458" s="15">
        <f t="shared" si="7"/>
        <v>32</v>
      </c>
      <c r="O458" s="15" t="s">
        <v>3601</v>
      </c>
      <c r="P458" s="15" t="s">
        <v>3592</v>
      </c>
      <c r="Q458" s="17"/>
      <c r="V458" t="s">
        <v>46</v>
      </c>
      <c r="W458">
        <v>4996981794</v>
      </c>
      <c r="AB458" t="s">
        <v>695</v>
      </c>
      <c r="AG458" t="s">
        <v>3790</v>
      </c>
      <c r="AH458" t="s">
        <v>3791</v>
      </c>
      <c r="AK458" t="s">
        <v>3603</v>
      </c>
      <c r="AL458" t="s">
        <v>3790</v>
      </c>
      <c r="AM458" t="s">
        <v>3790</v>
      </c>
      <c r="AQ458" t="s">
        <v>63</v>
      </c>
    </row>
    <row r="459" spans="2:44" ht="15" customHeight="1" x14ac:dyDescent="0.25">
      <c r="B459" s="3" t="s">
        <v>710</v>
      </c>
      <c r="C459" t="s">
        <v>2357</v>
      </c>
      <c r="D459" s="23"/>
      <c r="E459" s="14" t="s">
        <v>3792</v>
      </c>
      <c r="F459" s="15" t="s">
        <v>3793</v>
      </c>
      <c r="G459" s="15" t="s">
        <v>100</v>
      </c>
      <c r="H459" s="15"/>
      <c r="I459" s="15" t="s">
        <v>722</v>
      </c>
      <c r="J459" s="16" t="s">
        <v>723</v>
      </c>
      <c r="K459" s="15" t="s">
        <v>722</v>
      </c>
      <c r="L459" s="15" t="s">
        <v>3794</v>
      </c>
      <c r="M459" s="15"/>
      <c r="N459" s="15">
        <f t="shared" si="7"/>
        <v>10</v>
      </c>
      <c r="O459" s="15">
        <v>12345</v>
      </c>
      <c r="P459" s="15" t="s">
        <v>3795</v>
      </c>
      <c r="Q459" s="17"/>
      <c r="V459" t="s">
        <v>46</v>
      </c>
      <c r="W459">
        <v>6647753426</v>
      </c>
      <c r="AF459" t="s">
        <v>3796</v>
      </c>
      <c r="AG459" t="s">
        <v>3793</v>
      </c>
      <c r="AH459" t="s">
        <v>3797</v>
      </c>
      <c r="AL459" t="s">
        <v>3793</v>
      </c>
      <c r="AM459" t="s">
        <v>3793</v>
      </c>
      <c r="AQ459" t="s">
        <v>63</v>
      </c>
    </row>
    <row r="460" spans="2:44" ht="15" customHeight="1" x14ac:dyDescent="0.25">
      <c r="B460" s="3" t="s">
        <v>54</v>
      </c>
      <c r="C460" t="s">
        <v>3798</v>
      </c>
      <c r="D460" s="18" t="s">
        <v>56</v>
      </c>
      <c r="E460" s="14" t="s">
        <v>3799</v>
      </c>
      <c r="F460" s="15" t="s">
        <v>3800</v>
      </c>
      <c r="G460" s="15" t="s">
        <v>100</v>
      </c>
      <c r="H460" s="15" t="b">
        <v>1</v>
      </c>
      <c r="I460" s="15" t="s">
        <v>2824</v>
      </c>
      <c r="J460" s="16" t="s">
        <v>2825</v>
      </c>
      <c r="K460" s="15" t="s">
        <v>2824</v>
      </c>
      <c r="L460" s="15" t="s">
        <v>3801</v>
      </c>
      <c r="M460" s="15"/>
      <c r="N460" s="15">
        <f t="shared" si="7"/>
        <v>31</v>
      </c>
      <c r="O460" s="15">
        <v>1011</v>
      </c>
      <c r="P460" s="15" t="s">
        <v>3802</v>
      </c>
      <c r="Q460" s="17"/>
      <c r="S460">
        <v>14.5936018041346</v>
      </c>
      <c r="T460">
        <v>-90.551604049999995</v>
      </c>
      <c r="V460" t="s">
        <v>46</v>
      </c>
      <c r="W460">
        <v>4403744525</v>
      </c>
      <c r="X460" t="s">
        <v>3803</v>
      </c>
      <c r="Y460" t="s">
        <v>3804</v>
      </c>
      <c r="AB460" t="s">
        <v>401</v>
      </c>
      <c r="AD460">
        <v>832726</v>
      </c>
      <c r="AF460" t="s">
        <v>3712</v>
      </c>
      <c r="AG460" t="s">
        <v>3805</v>
      </c>
      <c r="AH460" t="s">
        <v>3806</v>
      </c>
      <c r="AK460" t="s">
        <v>3807</v>
      </c>
      <c r="AL460" t="s">
        <v>3800</v>
      </c>
      <c r="AM460" t="s">
        <v>3800</v>
      </c>
      <c r="AQ460" t="s">
        <v>3808</v>
      </c>
    </row>
    <row r="461" spans="2:44" ht="15" customHeight="1" x14ac:dyDescent="0.25">
      <c r="B461" s="3" t="s">
        <v>54</v>
      </c>
      <c r="C461" t="s">
        <v>3809</v>
      </c>
      <c r="D461" s="18" t="s">
        <v>56</v>
      </c>
      <c r="E461" s="14" t="s">
        <v>3810</v>
      </c>
      <c r="F461" s="15" t="s">
        <v>3811</v>
      </c>
      <c r="G461" s="15" t="s">
        <v>190</v>
      </c>
      <c r="H461" s="15" t="b">
        <v>0</v>
      </c>
      <c r="I461" s="15" t="s">
        <v>657</v>
      </c>
      <c r="J461" s="16" t="s">
        <v>658</v>
      </c>
      <c r="K461" s="15" t="s">
        <v>657</v>
      </c>
      <c r="L461" s="15" t="s">
        <v>3812</v>
      </c>
      <c r="M461" s="15"/>
      <c r="N461" s="21">
        <f t="shared" si="7"/>
        <v>46</v>
      </c>
      <c r="O461" s="15">
        <v>97259</v>
      </c>
      <c r="P461" s="15" t="s">
        <v>3813</v>
      </c>
      <c r="Q461" s="17"/>
      <c r="V461" t="s">
        <v>46</v>
      </c>
      <c r="W461">
        <v>1955327734</v>
      </c>
      <c r="X461" t="s">
        <v>3814</v>
      </c>
      <c r="AB461" t="s">
        <v>662</v>
      </c>
      <c r="AG461" t="s">
        <v>3811</v>
      </c>
      <c r="AH461" t="s">
        <v>3815</v>
      </c>
      <c r="AL461" t="s">
        <v>3811</v>
      </c>
      <c r="AM461" t="s">
        <v>3811</v>
      </c>
      <c r="AQ461" t="s">
        <v>664</v>
      </c>
    </row>
    <row r="462" spans="2:44" ht="15" customHeight="1" x14ac:dyDescent="0.25">
      <c r="B462" s="3" t="s">
        <v>37</v>
      </c>
      <c r="D462" s="13"/>
      <c r="E462" s="14" t="s">
        <v>3816</v>
      </c>
      <c r="F462" s="15" t="s">
        <v>3817</v>
      </c>
      <c r="G462" s="15" t="s">
        <v>100</v>
      </c>
      <c r="H462" s="15" t="b">
        <v>0</v>
      </c>
      <c r="I462" s="15" t="s">
        <v>690</v>
      </c>
      <c r="J462" s="16" t="s">
        <v>691</v>
      </c>
      <c r="K462" s="15" t="s">
        <v>690</v>
      </c>
      <c r="L462" s="15" t="s">
        <v>3818</v>
      </c>
      <c r="M462" s="15"/>
      <c r="N462" s="21">
        <f t="shared" si="7"/>
        <v>42</v>
      </c>
      <c r="O462" s="15" t="s">
        <v>3819</v>
      </c>
      <c r="P462" s="15" t="s">
        <v>3820</v>
      </c>
      <c r="Q462" s="17"/>
      <c r="V462" t="s">
        <v>46</v>
      </c>
      <c r="W462">
        <v>5813160106</v>
      </c>
      <c r="X462" t="s">
        <v>3821</v>
      </c>
      <c r="AB462" t="s">
        <v>389</v>
      </c>
      <c r="AG462" t="s">
        <v>3817</v>
      </c>
      <c r="AH462" t="s">
        <v>3822</v>
      </c>
      <c r="AI462" t="s">
        <v>3823</v>
      </c>
      <c r="AL462" t="s">
        <v>3817</v>
      </c>
      <c r="AM462" t="s">
        <v>3817</v>
      </c>
      <c r="AQ462" t="s">
        <v>3824</v>
      </c>
    </row>
    <row r="463" spans="2:44" ht="15" customHeight="1" x14ac:dyDescent="0.25">
      <c r="B463" s="3" t="s">
        <v>37</v>
      </c>
      <c r="D463" s="13"/>
      <c r="E463" s="14" t="s">
        <v>3825</v>
      </c>
      <c r="F463" s="15" t="s">
        <v>3826</v>
      </c>
      <c r="G463" s="15" t="s">
        <v>100</v>
      </c>
      <c r="H463" s="15" t="b">
        <v>0</v>
      </c>
      <c r="I463" s="15" t="s">
        <v>690</v>
      </c>
      <c r="J463" s="16" t="s">
        <v>691</v>
      </c>
      <c r="K463" s="15" t="s">
        <v>690</v>
      </c>
      <c r="L463" s="15" t="s">
        <v>3827</v>
      </c>
      <c r="M463" s="15"/>
      <c r="N463" s="15">
        <f t="shared" si="7"/>
        <v>39</v>
      </c>
      <c r="O463" s="15" t="s">
        <v>3828</v>
      </c>
      <c r="P463" s="15" t="s">
        <v>3829</v>
      </c>
      <c r="Q463" s="17"/>
      <c r="V463" t="s">
        <v>46</v>
      </c>
      <c r="W463">
        <v>3236435554</v>
      </c>
      <c r="X463" t="s">
        <v>3830</v>
      </c>
      <c r="AB463" t="s">
        <v>389</v>
      </c>
      <c r="AG463" t="s">
        <v>3826</v>
      </c>
      <c r="AH463" t="s">
        <v>3831</v>
      </c>
      <c r="AI463" t="s">
        <v>3832</v>
      </c>
      <c r="AL463" t="s">
        <v>3826</v>
      </c>
      <c r="AM463" t="s">
        <v>3826</v>
      </c>
      <c r="AQ463" t="s">
        <v>3833</v>
      </c>
    </row>
    <row r="464" spans="2:44" ht="15" customHeight="1" x14ac:dyDescent="0.25">
      <c r="B464" s="3" t="s">
        <v>37</v>
      </c>
      <c r="D464" s="13"/>
      <c r="E464" s="14" t="s">
        <v>3834</v>
      </c>
      <c r="F464" s="15" t="s">
        <v>3835</v>
      </c>
      <c r="G464" s="15" t="s">
        <v>100</v>
      </c>
      <c r="H464" s="15" t="b">
        <v>0</v>
      </c>
      <c r="I464" s="15" t="s">
        <v>690</v>
      </c>
      <c r="J464" s="16" t="s">
        <v>691</v>
      </c>
      <c r="K464" s="15" t="s">
        <v>690</v>
      </c>
      <c r="L464" s="15" t="s">
        <v>3836</v>
      </c>
      <c r="M464" s="15"/>
      <c r="N464" s="21">
        <f t="shared" si="7"/>
        <v>56</v>
      </c>
      <c r="O464" s="15" t="s">
        <v>3837</v>
      </c>
      <c r="P464" s="15" t="s">
        <v>3838</v>
      </c>
      <c r="Q464" s="17"/>
      <c r="V464" t="s">
        <v>46</v>
      </c>
      <c r="W464">
        <v>7368493765</v>
      </c>
      <c r="X464" t="s">
        <v>3839</v>
      </c>
      <c r="AB464" t="s">
        <v>389</v>
      </c>
      <c r="AG464" t="s">
        <v>3835</v>
      </c>
      <c r="AH464" t="s">
        <v>3840</v>
      </c>
      <c r="AI464" t="s">
        <v>3841</v>
      </c>
      <c r="AK464" t="s">
        <v>3842</v>
      </c>
      <c r="AL464" t="s">
        <v>3835</v>
      </c>
      <c r="AM464" t="s">
        <v>3835</v>
      </c>
      <c r="AQ464" t="s">
        <v>3843</v>
      </c>
    </row>
    <row r="465" spans="2:44" ht="15" customHeight="1" x14ac:dyDescent="0.25">
      <c r="B465" s="3" t="s">
        <v>54</v>
      </c>
      <c r="C465" t="s">
        <v>3844</v>
      </c>
      <c r="D465" s="18" t="s">
        <v>56</v>
      </c>
      <c r="E465" s="14" t="s">
        <v>3845</v>
      </c>
      <c r="F465" s="15" t="s">
        <v>3846</v>
      </c>
      <c r="G465" s="15" t="s">
        <v>100</v>
      </c>
      <c r="H465" s="15" t="b">
        <v>1</v>
      </c>
      <c r="I465" s="15" t="s">
        <v>125</v>
      </c>
      <c r="J465" s="16" t="s">
        <v>126</v>
      </c>
      <c r="K465" s="15" t="s">
        <v>125</v>
      </c>
      <c r="L465" s="15" t="s">
        <v>3847</v>
      </c>
      <c r="M465" s="15"/>
      <c r="N465" s="21">
        <f t="shared" si="7"/>
        <v>52</v>
      </c>
      <c r="O465" s="15" t="s">
        <v>475</v>
      </c>
      <c r="P465" s="15" t="s">
        <v>476</v>
      </c>
      <c r="Q465" s="17"/>
      <c r="S465">
        <v>24.574323954410499</v>
      </c>
      <c r="T465">
        <v>73.695473521633104</v>
      </c>
      <c r="V465" t="s">
        <v>46</v>
      </c>
      <c r="W465">
        <v>2528519955</v>
      </c>
      <c r="X465" t="s">
        <v>3848</v>
      </c>
      <c r="Y465" t="s">
        <v>3849</v>
      </c>
      <c r="AB465" t="s">
        <v>389</v>
      </c>
      <c r="AF465" t="s">
        <v>3850</v>
      </c>
      <c r="AG465" t="s">
        <v>3846</v>
      </c>
      <c r="AH465" t="s">
        <v>3851</v>
      </c>
      <c r="AI465" t="s">
        <v>3852</v>
      </c>
      <c r="AK465" t="s">
        <v>3853</v>
      </c>
      <c r="AL465" t="s">
        <v>3846</v>
      </c>
      <c r="AM465" t="s">
        <v>3846</v>
      </c>
      <c r="AQ465">
        <v>9929033355</v>
      </c>
      <c r="AR465" t="s">
        <v>3854</v>
      </c>
    </row>
    <row r="466" spans="2:44" ht="15" customHeight="1" x14ac:dyDescent="0.25">
      <c r="B466" s="3" t="s">
        <v>37</v>
      </c>
      <c r="D466" s="13"/>
      <c r="E466" s="14" t="s">
        <v>3855</v>
      </c>
      <c r="F466" s="15" t="s">
        <v>3856</v>
      </c>
      <c r="G466" s="15" t="s">
        <v>190</v>
      </c>
      <c r="H466" s="15" t="b">
        <v>0</v>
      </c>
      <c r="I466" s="15" t="s">
        <v>1250</v>
      </c>
      <c r="J466" s="16" t="s">
        <v>1251</v>
      </c>
      <c r="K466" s="15" t="s">
        <v>1250</v>
      </c>
      <c r="L466" s="15">
        <v>7009</v>
      </c>
      <c r="M466" s="15"/>
      <c r="N466" s="15">
        <f t="shared" si="7"/>
        <v>4</v>
      </c>
      <c r="O466" s="15">
        <v>7009</v>
      </c>
      <c r="P466" s="15" t="s">
        <v>3857</v>
      </c>
      <c r="Q466" s="17"/>
      <c r="V466" t="s">
        <v>46</v>
      </c>
      <c r="W466">
        <v>3735623094</v>
      </c>
      <c r="AB466" t="s">
        <v>66</v>
      </c>
      <c r="AG466" t="s">
        <v>3856</v>
      </c>
      <c r="AH466" t="s">
        <v>3858</v>
      </c>
      <c r="AL466" t="s">
        <v>3856</v>
      </c>
      <c r="AM466" t="s">
        <v>3856</v>
      </c>
      <c r="AQ466" t="s">
        <v>3859</v>
      </c>
    </row>
    <row r="467" spans="2:44" ht="15" customHeight="1" x14ac:dyDescent="0.25">
      <c r="B467" s="3" t="s">
        <v>54</v>
      </c>
      <c r="C467" t="s">
        <v>3860</v>
      </c>
      <c r="D467" s="18" t="s">
        <v>56</v>
      </c>
      <c r="E467" s="14" t="s">
        <v>3861</v>
      </c>
      <c r="F467" s="15" t="s">
        <v>3862</v>
      </c>
      <c r="G467" s="15" t="s">
        <v>100</v>
      </c>
      <c r="H467" s="15" t="b">
        <v>1</v>
      </c>
      <c r="I467" s="15" t="s">
        <v>3863</v>
      </c>
      <c r="J467" s="16" t="s">
        <v>3864</v>
      </c>
      <c r="K467" s="15" t="s">
        <v>3863</v>
      </c>
      <c r="L467" s="15" t="s">
        <v>3865</v>
      </c>
      <c r="M467" s="15"/>
      <c r="N467" s="15">
        <f t="shared" si="7"/>
        <v>23</v>
      </c>
      <c r="O467" s="15" t="s">
        <v>3866</v>
      </c>
      <c r="P467" s="15" t="s">
        <v>3867</v>
      </c>
      <c r="Q467" s="17"/>
      <c r="S467">
        <v>-2.1666666999999902</v>
      </c>
      <c r="T467">
        <v>-79.900000000000006</v>
      </c>
      <c r="V467" t="s">
        <v>46</v>
      </c>
      <c r="W467">
        <v>8968231219</v>
      </c>
      <c r="X467" t="s">
        <v>3868</v>
      </c>
      <c r="Y467" t="s">
        <v>3869</v>
      </c>
      <c r="AB467" t="s">
        <v>401</v>
      </c>
      <c r="AC467" t="s">
        <v>3870</v>
      </c>
      <c r="AD467">
        <v>236396</v>
      </c>
      <c r="AG467" t="s">
        <v>3862</v>
      </c>
      <c r="AH467" t="s">
        <v>3871</v>
      </c>
      <c r="AI467" t="s">
        <v>3872</v>
      </c>
      <c r="AL467" t="s">
        <v>3862</v>
      </c>
      <c r="AM467" t="s">
        <v>3862</v>
      </c>
      <c r="AQ467" t="s">
        <v>3873</v>
      </c>
      <c r="AR467" t="s">
        <v>3874</v>
      </c>
    </row>
    <row r="468" spans="2:44" ht="15" customHeight="1" x14ac:dyDescent="0.25">
      <c r="B468" s="3" t="s">
        <v>37</v>
      </c>
      <c r="D468" s="13"/>
      <c r="E468" s="14" t="s">
        <v>3875</v>
      </c>
      <c r="F468" s="15" t="s">
        <v>3876</v>
      </c>
      <c r="G468" s="15" t="s">
        <v>190</v>
      </c>
      <c r="H468" s="15" t="b">
        <v>1</v>
      </c>
      <c r="I468" s="15" t="s">
        <v>3863</v>
      </c>
      <c r="J468" s="16" t="s">
        <v>3864</v>
      </c>
      <c r="K468" s="15" t="s">
        <v>3863</v>
      </c>
      <c r="L468" s="15" t="s">
        <v>3877</v>
      </c>
      <c r="M468" s="15"/>
      <c r="N468" s="15">
        <f t="shared" si="7"/>
        <v>38</v>
      </c>
      <c r="O468" s="15" t="s">
        <v>63</v>
      </c>
      <c r="P468" s="15" t="s">
        <v>3878</v>
      </c>
      <c r="Q468" s="17"/>
      <c r="S468">
        <v>-3.2666667</v>
      </c>
      <c r="T468">
        <v>-79.966666700000005</v>
      </c>
      <c r="V468" t="s">
        <v>46</v>
      </c>
      <c r="W468">
        <v>2340627600</v>
      </c>
      <c r="X468" t="s">
        <v>3868</v>
      </c>
      <c r="AB468" t="s">
        <v>401</v>
      </c>
      <c r="AG468" t="s">
        <v>3876</v>
      </c>
      <c r="AH468" t="s">
        <v>3879</v>
      </c>
      <c r="AI468" t="s">
        <v>3880</v>
      </c>
      <c r="AK468" t="s">
        <v>3881</v>
      </c>
      <c r="AL468" t="s">
        <v>3876</v>
      </c>
      <c r="AM468" t="s">
        <v>3876</v>
      </c>
      <c r="AQ468" t="s">
        <v>3882</v>
      </c>
      <c r="AR468" t="s">
        <v>3874</v>
      </c>
    </row>
    <row r="469" spans="2:44" ht="15" customHeight="1" x14ac:dyDescent="0.25">
      <c r="B469" s="3" t="s">
        <v>37</v>
      </c>
      <c r="D469" s="13"/>
      <c r="E469" s="14" t="s">
        <v>3883</v>
      </c>
      <c r="F469" s="15" t="s">
        <v>3884</v>
      </c>
      <c r="G469" s="15" t="s">
        <v>190</v>
      </c>
      <c r="H469" s="15" t="b">
        <v>1</v>
      </c>
      <c r="I469" s="15" t="s">
        <v>3863</v>
      </c>
      <c r="J469" s="16" t="s">
        <v>3864</v>
      </c>
      <c r="K469" s="15" t="s">
        <v>3863</v>
      </c>
      <c r="L469" s="15" t="s">
        <v>3885</v>
      </c>
      <c r="M469" s="15"/>
      <c r="N469" s="15">
        <f t="shared" si="7"/>
        <v>38</v>
      </c>
      <c r="O469" s="15" t="s">
        <v>63</v>
      </c>
      <c r="P469" s="15" t="s">
        <v>3886</v>
      </c>
      <c r="Q469" s="17"/>
      <c r="S469">
        <v>-0.21666669999999999</v>
      </c>
      <c r="T469">
        <v>-78.5</v>
      </c>
      <c r="V469" t="s">
        <v>46</v>
      </c>
      <c r="W469">
        <v>8181559308</v>
      </c>
      <c r="AB469" t="s">
        <v>401</v>
      </c>
      <c r="AG469" t="s">
        <v>3884</v>
      </c>
      <c r="AH469" t="s">
        <v>3887</v>
      </c>
      <c r="AL469" t="s">
        <v>3884</v>
      </c>
      <c r="AM469" t="s">
        <v>3884</v>
      </c>
      <c r="AQ469" t="s">
        <v>3888</v>
      </c>
      <c r="AR469" t="s">
        <v>3874</v>
      </c>
    </row>
    <row r="470" spans="2:44" ht="15" customHeight="1" x14ac:dyDescent="0.25">
      <c r="B470" s="3" t="s">
        <v>155</v>
      </c>
      <c r="C470" t="s">
        <v>156</v>
      </c>
      <c r="D470" s="23"/>
      <c r="E470" s="14" t="s">
        <v>3889</v>
      </c>
      <c r="F470" s="15" t="s">
        <v>3890</v>
      </c>
      <c r="G470" s="15" t="s">
        <v>167</v>
      </c>
      <c r="H470" s="15"/>
      <c r="I470" s="15" t="s">
        <v>3891</v>
      </c>
      <c r="J470" s="16" t="s">
        <v>3892</v>
      </c>
      <c r="K470" s="15" t="s">
        <v>3891</v>
      </c>
      <c r="L470" s="15"/>
      <c r="M470" s="15"/>
      <c r="N470" s="15">
        <f t="shared" si="7"/>
        <v>0</v>
      </c>
      <c r="O470" s="15" t="s">
        <v>63</v>
      </c>
      <c r="P470" s="15" t="s">
        <v>63</v>
      </c>
      <c r="Q470" s="17"/>
      <c r="V470" t="s">
        <v>46</v>
      </c>
      <c r="W470">
        <v>2871759649</v>
      </c>
      <c r="X470" t="s">
        <v>101</v>
      </c>
      <c r="AB470" t="s">
        <v>66</v>
      </c>
      <c r="AG470" t="s">
        <v>3890</v>
      </c>
      <c r="AH470" t="s">
        <v>3893</v>
      </c>
      <c r="AL470" t="s">
        <v>3890</v>
      </c>
      <c r="AM470" t="s">
        <v>3890</v>
      </c>
      <c r="AQ470" t="s">
        <v>63</v>
      </c>
    </row>
    <row r="471" spans="2:44" ht="15" customHeight="1" x14ac:dyDescent="0.25">
      <c r="B471" s="3" t="s">
        <v>54</v>
      </c>
      <c r="C471" t="s">
        <v>3894</v>
      </c>
      <c r="D471" s="18" t="s">
        <v>56</v>
      </c>
      <c r="E471" s="14" t="s">
        <v>3895</v>
      </c>
      <c r="F471" s="15" t="s">
        <v>3896</v>
      </c>
      <c r="G471" s="15" t="s">
        <v>100</v>
      </c>
      <c r="H471" s="15" t="b">
        <v>1</v>
      </c>
      <c r="I471" s="15" t="s">
        <v>3897</v>
      </c>
      <c r="J471" s="16" t="s">
        <v>3898</v>
      </c>
      <c r="K471" s="15" t="s">
        <v>3897</v>
      </c>
      <c r="L471" s="15" t="s">
        <v>3899</v>
      </c>
      <c r="M471" s="15"/>
      <c r="N471" s="15">
        <f t="shared" si="7"/>
        <v>10</v>
      </c>
      <c r="O471" s="15">
        <v>1</v>
      </c>
      <c r="P471" s="15" t="s">
        <v>3900</v>
      </c>
      <c r="Q471" s="17"/>
      <c r="S471">
        <v>15.3546999999999</v>
      </c>
      <c r="T471">
        <v>44.206699999999898</v>
      </c>
      <c r="V471" t="s">
        <v>46</v>
      </c>
      <c r="W471">
        <v>5315961862</v>
      </c>
      <c r="X471" t="s">
        <v>3901</v>
      </c>
      <c r="Y471" t="s">
        <v>3902</v>
      </c>
      <c r="AB471" t="s">
        <v>66</v>
      </c>
      <c r="AC471" t="s">
        <v>3903</v>
      </c>
      <c r="AD471">
        <v>498392</v>
      </c>
      <c r="AG471" t="s">
        <v>3896</v>
      </c>
      <c r="AH471" t="s">
        <v>3904</v>
      </c>
      <c r="AI471" t="s">
        <v>3905</v>
      </c>
      <c r="AK471" t="s">
        <v>3902</v>
      </c>
      <c r="AL471" t="s">
        <v>3896</v>
      </c>
      <c r="AM471" t="s">
        <v>3896</v>
      </c>
      <c r="AQ471" t="s">
        <v>3906</v>
      </c>
      <c r="AR471" t="s">
        <v>3907</v>
      </c>
    </row>
    <row r="472" spans="2:44" ht="15" customHeight="1" x14ac:dyDescent="0.25">
      <c r="B472" s="3" t="s">
        <v>178</v>
      </c>
      <c r="C472" t="s">
        <v>179</v>
      </c>
      <c r="D472" s="24"/>
      <c r="E472" s="14" t="s">
        <v>3908</v>
      </c>
      <c r="F472" s="15" t="s">
        <v>3909</v>
      </c>
      <c r="G472" s="15" t="s">
        <v>721</v>
      </c>
      <c r="H472" s="15" t="b">
        <v>0</v>
      </c>
      <c r="I472" s="15" t="s">
        <v>722</v>
      </c>
      <c r="J472" s="16" t="s">
        <v>723</v>
      </c>
      <c r="K472" s="15" t="s">
        <v>722</v>
      </c>
      <c r="L472" s="15" t="s">
        <v>3910</v>
      </c>
      <c r="M472" s="15"/>
      <c r="N472" s="15">
        <f t="shared" si="7"/>
        <v>7</v>
      </c>
      <c r="O472" s="15" t="s">
        <v>3911</v>
      </c>
      <c r="P472" s="15" t="s">
        <v>3912</v>
      </c>
      <c r="Q472" s="17"/>
      <c r="V472" t="s">
        <v>46</v>
      </c>
      <c r="W472">
        <v>2198299644</v>
      </c>
      <c r="AG472" t="s">
        <v>3909</v>
      </c>
      <c r="AH472" t="s">
        <v>3913</v>
      </c>
      <c r="AL472" t="s">
        <v>3909</v>
      </c>
      <c r="AM472" t="s">
        <v>3909</v>
      </c>
      <c r="AQ472" t="s">
        <v>3914</v>
      </c>
    </row>
    <row r="473" spans="2:44" ht="15" customHeight="1" x14ac:dyDescent="0.25">
      <c r="B473" s="3" t="s">
        <v>54</v>
      </c>
      <c r="C473" t="s">
        <v>3915</v>
      </c>
      <c r="D473" s="18" t="s">
        <v>56</v>
      </c>
      <c r="E473" s="14" t="s">
        <v>3916</v>
      </c>
      <c r="F473" s="15" t="s">
        <v>3917</v>
      </c>
      <c r="G473" s="15" t="s">
        <v>107</v>
      </c>
      <c r="H473" s="15" t="b">
        <v>1</v>
      </c>
      <c r="I473" s="15" t="s">
        <v>3918</v>
      </c>
      <c r="J473" s="16" t="s">
        <v>3919</v>
      </c>
      <c r="K473" s="15" t="s">
        <v>3918</v>
      </c>
      <c r="L473" s="15" t="s">
        <v>3920</v>
      </c>
      <c r="M473" s="15"/>
      <c r="N473" s="15">
        <f t="shared" si="7"/>
        <v>26</v>
      </c>
      <c r="O473" s="15">
        <v>160</v>
      </c>
      <c r="P473" s="15" t="s">
        <v>3921</v>
      </c>
      <c r="Q473" s="17"/>
      <c r="S473">
        <v>41.85</v>
      </c>
      <c r="T473">
        <v>44.716667000000001</v>
      </c>
      <c r="V473" t="s">
        <v>46</v>
      </c>
      <c r="W473">
        <v>5631774142</v>
      </c>
      <c r="AB473" t="s">
        <v>66</v>
      </c>
      <c r="AG473" t="s">
        <v>3917</v>
      </c>
      <c r="AH473" t="s">
        <v>3922</v>
      </c>
      <c r="AI473" t="s">
        <v>3923</v>
      </c>
      <c r="AK473" t="s">
        <v>3924</v>
      </c>
      <c r="AL473" t="s">
        <v>3917</v>
      </c>
      <c r="AM473" t="s">
        <v>3917</v>
      </c>
      <c r="AQ473" t="s">
        <v>3925</v>
      </c>
      <c r="AR473" t="s">
        <v>3926</v>
      </c>
    </row>
    <row r="474" spans="2:44" ht="15" customHeight="1" x14ac:dyDescent="0.25">
      <c r="B474" s="3" t="s">
        <v>37</v>
      </c>
      <c r="D474" s="13"/>
      <c r="E474" s="14" t="s">
        <v>3927</v>
      </c>
      <c r="F474" s="15" t="s">
        <v>3928</v>
      </c>
      <c r="G474" s="15" t="s">
        <v>40</v>
      </c>
      <c r="H474" s="15" t="b">
        <v>0</v>
      </c>
      <c r="I474" s="15" t="s">
        <v>3929</v>
      </c>
      <c r="J474" s="16" t="s">
        <v>3930</v>
      </c>
      <c r="K474" s="15" t="s">
        <v>3929</v>
      </c>
      <c r="L474" s="15" t="s">
        <v>3931</v>
      </c>
      <c r="M474" s="15"/>
      <c r="N474" s="15">
        <f t="shared" si="7"/>
        <v>14</v>
      </c>
      <c r="O474" s="15">
        <v>10180</v>
      </c>
      <c r="P474" s="15" t="s">
        <v>3932</v>
      </c>
      <c r="Q474" s="17"/>
      <c r="V474" t="s">
        <v>46</v>
      </c>
      <c r="W474">
        <v>5383118570</v>
      </c>
      <c r="AG474" t="s">
        <v>3928</v>
      </c>
      <c r="AH474" t="s">
        <v>3933</v>
      </c>
      <c r="AL474" t="s">
        <v>3928</v>
      </c>
      <c r="AM474" t="s">
        <v>3928</v>
      </c>
      <c r="AQ474" t="s">
        <v>297</v>
      </c>
    </row>
    <row r="475" spans="2:44" ht="15" customHeight="1" x14ac:dyDescent="0.25">
      <c r="B475" s="3" t="s">
        <v>155</v>
      </c>
      <c r="C475" t="s">
        <v>164</v>
      </c>
      <c r="D475" s="23"/>
      <c r="E475" s="14" t="s">
        <v>3934</v>
      </c>
      <c r="F475" s="15" t="s">
        <v>3935</v>
      </c>
      <c r="G475" s="15" t="s">
        <v>167</v>
      </c>
      <c r="H475" s="15" t="b">
        <v>0</v>
      </c>
      <c r="I475" s="15" t="s">
        <v>2045</v>
      </c>
      <c r="J475" s="16" t="s">
        <v>2046</v>
      </c>
      <c r="K475" s="15" t="s">
        <v>2045</v>
      </c>
      <c r="L475" s="26" t="s">
        <v>3688</v>
      </c>
      <c r="M475" s="15"/>
      <c r="N475" s="15">
        <f t="shared" si="7"/>
        <v>15</v>
      </c>
      <c r="O475" s="15" t="s">
        <v>3689</v>
      </c>
      <c r="P475" s="15" t="s">
        <v>3690</v>
      </c>
      <c r="Q475" s="17"/>
      <c r="S475">
        <v>45.7541727849176</v>
      </c>
      <c r="T475">
        <v>3.15651648589427</v>
      </c>
      <c r="V475" t="s">
        <v>46</v>
      </c>
      <c r="W475">
        <v>9580531395</v>
      </c>
      <c r="X475" t="s">
        <v>3936</v>
      </c>
      <c r="AB475" t="s">
        <v>3937</v>
      </c>
      <c r="AG475" t="s">
        <v>3935</v>
      </c>
      <c r="AH475" t="s">
        <v>3938</v>
      </c>
      <c r="AL475" t="s">
        <v>3935</v>
      </c>
      <c r="AM475" t="s">
        <v>3935</v>
      </c>
      <c r="AQ475" t="s">
        <v>3693</v>
      </c>
    </row>
    <row r="476" spans="2:44" ht="15" customHeight="1" x14ac:dyDescent="0.25">
      <c r="B476" s="3" t="s">
        <v>710</v>
      </c>
      <c r="C476" t="s">
        <v>2357</v>
      </c>
      <c r="D476" s="23"/>
      <c r="E476" s="14" t="s">
        <v>3939</v>
      </c>
      <c r="F476" s="15" t="s">
        <v>3940</v>
      </c>
      <c r="G476" s="15" t="s">
        <v>100</v>
      </c>
      <c r="H476" s="15" t="b">
        <v>0</v>
      </c>
      <c r="I476" s="15" t="s">
        <v>383</v>
      </c>
      <c r="J476" s="16" t="s">
        <v>384</v>
      </c>
      <c r="K476" s="15" t="s">
        <v>383</v>
      </c>
      <c r="L476" s="15" t="s">
        <v>3941</v>
      </c>
      <c r="M476" s="15"/>
      <c r="N476" s="15">
        <f t="shared" si="7"/>
        <v>23</v>
      </c>
      <c r="O476" s="15">
        <v>27409</v>
      </c>
      <c r="P476" s="15" t="s">
        <v>2555</v>
      </c>
      <c r="Q476" s="17"/>
      <c r="AG476" t="s">
        <v>3940</v>
      </c>
      <c r="AH476" t="s">
        <v>3942</v>
      </c>
      <c r="AL476" t="s">
        <v>3940</v>
      </c>
      <c r="AM476" t="s">
        <v>3940</v>
      </c>
      <c r="AQ476" t="s">
        <v>3943</v>
      </c>
    </row>
    <row r="477" spans="2:44" ht="15" customHeight="1" x14ac:dyDescent="0.25">
      <c r="B477" s="3" t="s">
        <v>54</v>
      </c>
      <c r="C477" t="s">
        <v>3944</v>
      </c>
      <c r="D477" s="18" t="s">
        <v>56</v>
      </c>
      <c r="E477" s="14" t="s">
        <v>3945</v>
      </c>
      <c r="F477" s="15" t="s">
        <v>3946</v>
      </c>
      <c r="G477" s="15" t="s">
        <v>190</v>
      </c>
      <c r="H477" s="15" t="b">
        <v>1</v>
      </c>
      <c r="I477" s="15" t="s">
        <v>125</v>
      </c>
      <c r="J477" s="16" t="s">
        <v>126</v>
      </c>
      <c r="K477" s="15" t="s">
        <v>125</v>
      </c>
      <c r="L477" s="15" t="s">
        <v>3947</v>
      </c>
      <c r="M477" s="15"/>
      <c r="N477" s="15">
        <f t="shared" si="7"/>
        <v>24</v>
      </c>
      <c r="O477" s="15" t="s">
        <v>3948</v>
      </c>
      <c r="P477" s="15" t="s">
        <v>3949</v>
      </c>
      <c r="Q477" s="17"/>
      <c r="S477">
        <v>13.015183</v>
      </c>
      <c r="T477">
        <v>77.506044000000003</v>
      </c>
      <c r="V477" t="s">
        <v>46</v>
      </c>
      <c r="W477">
        <v>4738365224</v>
      </c>
      <c r="X477" t="s">
        <v>3950</v>
      </c>
      <c r="AB477" t="s">
        <v>3951</v>
      </c>
      <c r="AG477" t="s">
        <v>3946</v>
      </c>
      <c r="AH477" t="s">
        <v>3952</v>
      </c>
      <c r="AK477" t="s">
        <v>3953</v>
      </c>
      <c r="AL477" t="s">
        <v>3946</v>
      </c>
      <c r="AM477" t="s">
        <v>3946</v>
      </c>
      <c r="AQ477" t="s">
        <v>3954</v>
      </c>
      <c r="AR477" t="s">
        <v>3955</v>
      </c>
    </row>
    <row r="478" spans="2:44" ht="15" customHeight="1" x14ac:dyDescent="0.25">
      <c r="B478" s="3" t="s">
        <v>155</v>
      </c>
      <c r="C478" t="s">
        <v>2357</v>
      </c>
      <c r="D478" s="23"/>
      <c r="E478" s="14" t="s">
        <v>3956</v>
      </c>
      <c r="F478" s="15" t="s">
        <v>1661</v>
      </c>
      <c r="G478" s="15" t="s">
        <v>1661</v>
      </c>
      <c r="H478" s="15"/>
      <c r="I478" s="15" t="s">
        <v>2360</v>
      </c>
      <c r="J478" s="16" t="s">
        <v>2361</v>
      </c>
      <c r="K478" s="15" t="s">
        <v>2360</v>
      </c>
      <c r="L478" s="26" t="s">
        <v>3957</v>
      </c>
      <c r="M478" s="15"/>
      <c r="N478" s="15">
        <f t="shared" si="7"/>
        <v>22</v>
      </c>
      <c r="O478" s="15">
        <v>1082</v>
      </c>
      <c r="P478" s="15" t="s">
        <v>2363</v>
      </c>
      <c r="Q478" s="17"/>
      <c r="V478" t="s">
        <v>46</v>
      </c>
      <c r="W478">
        <v>2008408796</v>
      </c>
      <c r="AB478" t="s">
        <v>503</v>
      </c>
      <c r="AD478">
        <v>247839</v>
      </c>
      <c r="AG478" t="s">
        <v>1661</v>
      </c>
      <c r="AH478" t="s">
        <v>3958</v>
      </c>
      <c r="AL478" t="s">
        <v>1661</v>
      </c>
      <c r="AM478" t="s">
        <v>1661</v>
      </c>
      <c r="AQ478" t="s">
        <v>3959</v>
      </c>
      <c r="AR478" t="s">
        <v>3960</v>
      </c>
    </row>
    <row r="479" spans="2:44" ht="15" customHeight="1" x14ac:dyDescent="0.25">
      <c r="B479" s="3" t="s">
        <v>37</v>
      </c>
      <c r="D479" s="13"/>
      <c r="E479" s="14" t="s">
        <v>3961</v>
      </c>
      <c r="F479" s="15" t="s">
        <v>3962</v>
      </c>
      <c r="G479" s="15" t="s">
        <v>100</v>
      </c>
      <c r="H479" s="15" t="b">
        <v>0</v>
      </c>
      <c r="I479" s="15" t="s">
        <v>1581</v>
      </c>
      <c r="J479" s="16" t="s">
        <v>1582</v>
      </c>
      <c r="K479" s="15" t="s">
        <v>1581</v>
      </c>
      <c r="L479" s="15" t="s">
        <v>3963</v>
      </c>
      <c r="M479" s="15"/>
      <c r="N479" s="15">
        <f t="shared" si="7"/>
        <v>7</v>
      </c>
      <c r="O479" s="15">
        <v>6055</v>
      </c>
      <c r="P479" s="15" t="s">
        <v>3963</v>
      </c>
      <c r="Q479" s="17"/>
      <c r="V479" t="s">
        <v>46</v>
      </c>
      <c r="W479">
        <v>4735775379</v>
      </c>
      <c r="X479" t="s">
        <v>2906</v>
      </c>
      <c r="AB479" t="s">
        <v>3964</v>
      </c>
      <c r="AD479">
        <v>126470</v>
      </c>
      <c r="AG479" t="s">
        <v>3962</v>
      </c>
      <c r="AH479" t="s">
        <v>3965</v>
      </c>
      <c r="AL479" t="s">
        <v>3962</v>
      </c>
      <c r="AM479" t="s">
        <v>3962</v>
      </c>
      <c r="AQ479" t="s">
        <v>2908</v>
      </c>
      <c r="AR479" t="s">
        <v>2909</v>
      </c>
    </row>
    <row r="480" spans="2:44" ht="15" customHeight="1" x14ac:dyDescent="0.25">
      <c r="B480" s="3" t="s">
        <v>37</v>
      </c>
      <c r="D480" s="13"/>
      <c r="E480" s="14" t="s">
        <v>3966</v>
      </c>
      <c r="F480" s="15" t="s">
        <v>3967</v>
      </c>
      <c r="G480" s="15" t="s">
        <v>190</v>
      </c>
      <c r="H480" s="15" t="b">
        <v>1</v>
      </c>
      <c r="I480" s="15" t="s">
        <v>3968</v>
      </c>
      <c r="J480" s="16" t="s">
        <v>3969</v>
      </c>
      <c r="K480" s="15" t="s">
        <v>3968</v>
      </c>
      <c r="L480" s="15" t="s">
        <v>3970</v>
      </c>
      <c r="M480" s="15"/>
      <c r="N480" s="15">
        <f t="shared" si="7"/>
        <v>25</v>
      </c>
      <c r="O480" s="15">
        <v>12345</v>
      </c>
      <c r="P480" s="15" t="s">
        <v>3971</v>
      </c>
      <c r="Q480" s="17"/>
      <c r="S480">
        <v>7.0601172431374799</v>
      </c>
      <c r="T480">
        <v>38.477365255268303</v>
      </c>
      <c r="V480" t="s">
        <v>46</v>
      </c>
      <c r="W480">
        <v>3227872503</v>
      </c>
      <c r="X480" t="s">
        <v>3972</v>
      </c>
      <c r="AB480" t="s">
        <v>66</v>
      </c>
      <c r="AG480" t="s">
        <v>3967</v>
      </c>
      <c r="AH480" t="s">
        <v>3973</v>
      </c>
      <c r="AI480" t="s">
        <v>3974</v>
      </c>
      <c r="AL480" t="s">
        <v>3967</v>
      </c>
      <c r="AM480" t="s">
        <v>3967</v>
      </c>
      <c r="AQ480" t="s">
        <v>3975</v>
      </c>
      <c r="AR480" t="s">
        <v>3976</v>
      </c>
    </row>
    <row r="481" spans="2:44" ht="15" customHeight="1" x14ac:dyDescent="0.25">
      <c r="B481" s="3" t="s">
        <v>37</v>
      </c>
      <c r="D481" s="13"/>
      <c r="E481" s="14" t="s">
        <v>3977</v>
      </c>
      <c r="F481" s="15" t="s">
        <v>3978</v>
      </c>
      <c r="G481" s="15" t="s">
        <v>190</v>
      </c>
      <c r="H481" s="15" t="b">
        <v>1</v>
      </c>
      <c r="I481" s="15" t="s">
        <v>3968</v>
      </c>
      <c r="J481" s="16" t="s">
        <v>3969</v>
      </c>
      <c r="K481" s="15" t="s">
        <v>3968</v>
      </c>
      <c r="L481" s="15" t="s">
        <v>3979</v>
      </c>
      <c r="M481" s="15"/>
      <c r="N481" s="15">
        <f t="shared" si="7"/>
        <v>11</v>
      </c>
      <c r="O481" s="15">
        <v>12345</v>
      </c>
      <c r="P481" s="15" t="s">
        <v>3980</v>
      </c>
      <c r="Q481" s="17"/>
      <c r="S481">
        <v>11.5565434718782</v>
      </c>
      <c r="T481">
        <v>37.368036666126002</v>
      </c>
      <c r="V481" t="s">
        <v>46</v>
      </c>
      <c r="W481">
        <v>2455701681</v>
      </c>
      <c r="X481" t="s">
        <v>3972</v>
      </c>
      <c r="AB481" t="s">
        <v>66</v>
      </c>
      <c r="AG481" t="s">
        <v>3978</v>
      </c>
      <c r="AH481" t="s">
        <v>3981</v>
      </c>
      <c r="AI481" t="s">
        <v>3982</v>
      </c>
      <c r="AL481" t="s">
        <v>3978</v>
      </c>
      <c r="AM481" t="s">
        <v>3978</v>
      </c>
      <c r="AQ481" t="s">
        <v>3983</v>
      </c>
      <c r="AR481" t="s">
        <v>3976</v>
      </c>
    </row>
    <row r="482" spans="2:44" ht="15" customHeight="1" x14ac:dyDescent="0.25">
      <c r="B482" s="3" t="s">
        <v>37</v>
      </c>
      <c r="D482" s="13"/>
      <c r="E482" s="14" t="s">
        <v>3984</v>
      </c>
      <c r="F482" s="15" t="s">
        <v>3985</v>
      </c>
      <c r="G482" s="15" t="s">
        <v>190</v>
      </c>
      <c r="H482" s="15" t="b">
        <v>1</v>
      </c>
      <c r="I482" s="15" t="s">
        <v>3968</v>
      </c>
      <c r="J482" s="16" t="s">
        <v>3969</v>
      </c>
      <c r="K482" s="15" t="s">
        <v>3968</v>
      </c>
      <c r="L482" s="15" t="s">
        <v>3986</v>
      </c>
      <c r="M482" s="15"/>
      <c r="N482" s="15">
        <f t="shared" si="7"/>
        <v>6</v>
      </c>
      <c r="O482" s="15">
        <v>12345</v>
      </c>
      <c r="P482" s="15" t="s">
        <v>3987</v>
      </c>
      <c r="Q482" s="17"/>
      <c r="S482">
        <v>9.5894430144989808</v>
      </c>
      <c r="T482">
        <v>41.869961197148598</v>
      </c>
      <c r="V482" t="s">
        <v>46</v>
      </c>
      <c r="W482">
        <v>3121394265</v>
      </c>
      <c r="X482" t="s">
        <v>3972</v>
      </c>
      <c r="AB482" t="s">
        <v>66</v>
      </c>
      <c r="AG482" t="s">
        <v>3985</v>
      </c>
      <c r="AH482" t="s">
        <v>3988</v>
      </c>
      <c r="AL482" t="s">
        <v>3985</v>
      </c>
      <c r="AM482" t="s">
        <v>3985</v>
      </c>
      <c r="AQ482" t="s">
        <v>2908</v>
      </c>
      <c r="AR482" t="s">
        <v>3976</v>
      </c>
    </row>
    <row r="483" spans="2:44" ht="15" customHeight="1" x14ac:dyDescent="0.25">
      <c r="B483" s="3" t="s">
        <v>37</v>
      </c>
      <c r="D483" s="13"/>
      <c r="E483" s="14" t="s">
        <v>3989</v>
      </c>
      <c r="F483" s="15" t="s">
        <v>3990</v>
      </c>
      <c r="G483" s="15" t="s">
        <v>190</v>
      </c>
      <c r="H483" s="15" t="b">
        <v>1</v>
      </c>
      <c r="I483" s="15" t="s">
        <v>3968</v>
      </c>
      <c r="J483" s="16" t="s">
        <v>3969</v>
      </c>
      <c r="K483" s="15" t="s">
        <v>3968</v>
      </c>
      <c r="L483" s="15" t="s">
        <v>3991</v>
      </c>
      <c r="M483" s="15"/>
      <c r="N483" s="15">
        <f t="shared" si="7"/>
        <v>8</v>
      </c>
      <c r="O483" s="15">
        <v>12345</v>
      </c>
      <c r="P483" s="15" t="s">
        <v>3992</v>
      </c>
      <c r="Q483" s="17"/>
      <c r="S483">
        <v>7.6787027168297897</v>
      </c>
      <c r="T483">
        <v>36.838799458287603</v>
      </c>
      <c r="V483" t="s">
        <v>46</v>
      </c>
      <c r="W483">
        <v>2235049731</v>
      </c>
      <c r="X483" t="s">
        <v>3972</v>
      </c>
      <c r="AB483" t="s">
        <v>66</v>
      </c>
      <c r="AG483" t="s">
        <v>3990</v>
      </c>
      <c r="AH483" t="s">
        <v>3993</v>
      </c>
      <c r="AI483" t="s">
        <v>3994</v>
      </c>
      <c r="AL483" t="s">
        <v>3990</v>
      </c>
      <c r="AM483" t="s">
        <v>3990</v>
      </c>
      <c r="AQ483" t="s">
        <v>3994</v>
      </c>
      <c r="AR483" t="s">
        <v>3976</v>
      </c>
    </row>
    <row r="484" spans="2:44" ht="15" customHeight="1" x14ac:dyDescent="0.25">
      <c r="B484" s="3" t="s">
        <v>37</v>
      </c>
      <c r="D484" s="13"/>
      <c r="E484" s="14" t="s">
        <v>3995</v>
      </c>
      <c r="F484" s="15" t="s">
        <v>3996</v>
      </c>
      <c r="G484" s="15" t="s">
        <v>190</v>
      </c>
      <c r="H484" s="15" t="b">
        <v>1</v>
      </c>
      <c r="I484" s="15" t="s">
        <v>3968</v>
      </c>
      <c r="J484" s="16" t="s">
        <v>3969</v>
      </c>
      <c r="K484" s="15" t="s">
        <v>3968</v>
      </c>
      <c r="L484" s="15" t="s">
        <v>3997</v>
      </c>
      <c r="M484" s="15"/>
      <c r="N484" s="15">
        <f t="shared" si="7"/>
        <v>10</v>
      </c>
      <c r="O484" s="15">
        <v>12345</v>
      </c>
      <c r="P484" s="15" t="s">
        <v>3998</v>
      </c>
      <c r="Q484" s="17"/>
      <c r="S484">
        <v>8.5405983117781705</v>
      </c>
      <c r="T484">
        <v>39.2719040859429</v>
      </c>
      <c r="V484" t="s">
        <v>46</v>
      </c>
      <c r="W484">
        <v>9233464180</v>
      </c>
      <c r="X484" t="s">
        <v>3972</v>
      </c>
      <c r="AB484" t="s">
        <v>66</v>
      </c>
      <c r="AG484" t="s">
        <v>3996</v>
      </c>
      <c r="AH484" t="s">
        <v>3999</v>
      </c>
      <c r="AL484" t="s">
        <v>3996</v>
      </c>
      <c r="AM484" t="s">
        <v>3996</v>
      </c>
      <c r="AQ484" t="s">
        <v>2908</v>
      </c>
      <c r="AR484" t="s">
        <v>3976</v>
      </c>
    </row>
    <row r="485" spans="2:44" ht="15" customHeight="1" x14ac:dyDescent="0.25">
      <c r="B485" s="3" t="s">
        <v>54</v>
      </c>
      <c r="C485" t="s">
        <v>4000</v>
      </c>
      <c r="D485" s="18" t="s">
        <v>56</v>
      </c>
      <c r="E485" s="30" t="s">
        <v>4001</v>
      </c>
      <c r="F485" s="15" t="s">
        <v>4002</v>
      </c>
      <c r="G485" s="15" t="s">
        <v>190</v>
      </c>
      <c r="H485" s="15" t="b">
        <v>1</v>
      </c>
      <c r="I485" s="15" t="s">
        <v>3968</v>
      </c>
      <c r="J485" s="16" t="s">
        <v>3969</v>
      </c>
      <c r="K485" s="15" t="s">
        <v>3968</v>
      </c>
      <c r="L485" s="15" t="s">
        <v>4003</v>
      </c>
      <c r="M485" s="15"/>
      <c r="N485" s="15">
        <f t="shared" si="7"/>
        <v>12</v>
      </c>
      <c r="O485" s="15">
        <v>8964</v>
      </c>
      <c r="P485" s="15" t="s">
        <v>4004</v>
      </c>
      <c r="Q485" s="17"/>
      <c r="S485">
        <v>9.0230948275789107</v>
      </c>
      <c r="T485">
        <v>38.748172010575502</v>
      </c>
      <c r="U485" s="31"/>
      <c r="V485" t="s">
        <v>46</v>
      </c>
      <c r="W485">
        <v>5667550411</v>
      </c>
      <c r="X485" t="s">
        <v>3972</v>
      </c>
      <c r="AB485" t="s">
        <v>66</v>
      </c>
      <c r="AF485" t="s">
        <v>4005</v>
      </c>
      <c r="AG485" t="s">
        <v>4002</v>
      </c>
      <c r="AH485" t="s">
        <v>4006</v>
      </c>
      <c r="AI485" t="s">
        <v>4007</v>
      </c>
      <c r="AL485" t="s">
        <v>4002</v>
      </c>
      <c r="AM485" t="s">
        <v>4002</v>
      </c>
      <c r="AQ485" t="s">
        <v>4008</v>
      </c>
      <c r="AR485" t="s">
        <v>3976</v>
      </c>
    </row>
    <row r="486" spans="2:44" ht="15" customHeight="1" x14ac:dyDescent="0.25">
      <c r="B486" s="3" t="s">
        <v>54</v>
      </c>
      <c r="C486" t="s">
        <v>4009</v>
      </c>
      <c r="D486" s="18" t="s">
        <v>56</v>
      </c>
      <c r="E486" s="14" t="s">
        <v>4010</v>
      </c>
      <c r="F486" s="15" t="s">
        <v>4011</v>
      </c>
      <c r="G486" s="15" t="s">
        <v>100</v>
      </c>
      <c r="H486" s="15" t="b">
        <v>1</v>
      </c>
      <c r="I486" s="15" t="s">
        <v>646</v>
      </c>
      <c r="J486" s="16" t="s">
        <v>647</v>
      </c>
      <c r="K486" s="15" t="s">
        <v>646</v>
      </c>
      <c r="L486" s="15" t="s">
        <v>4012</v>
      </c>
      <c r="M486" s="15"/>
      <c r="N486" s="21">
        <f t="shared" si="7"/>
        <v>91</v>
      </c>
      <c r="O486" s="15">
        <v>1667</v>
      </c>
      <c r="P486" s="15" t="s">
        <v>4013</v>
      </c>
      <c r="Q486" s="17"/>
      <c r="S486">
        <v>-34.587499999999999</v>
      </c>
      <c r="T486">
        <v>-58.672499999999999</v>
      </c>
      <c r="V486" t="s">
        <v>46</v>
      </c>
      <c r="W486">
        <v>9195195571</v>
      </c>
      <c r="X486" t="s">
        <v>650</v>
      </c>
      <c r="AB486" t="s">
        <v>503</v>
      </c>
      <c r="AC486" t="s">
        <v>651</v>
      </c>
      <c r="AD486">
        <v>775958</v>
      </c>
      <c r="AG486" t="s">
        <v>4011</v>
      </c>
      <c r="AH486" t="s">
        <v>4014</v>
      </c>
      <c r="AI486" t="s">
        <v>4015</v>
      </c>
      <c r="AK486" t="s">
        <v>4016</v>
      </c>
      <c r="AL486" t="s">
        <v>4011</v>
      </c>
      <c r="AM486" t="s">
        <v>4011</v>
      </c>
      <c r="AQ486" t="s">
        <v>4017</v>
      </c>
      <c r="AR486" t="s">
        <v>4018</v>
      </c>
    </row>
    <row r="487" spans="2:44" ht="15" customHeight="1" x14ac:dyDescent="0.25">
      <c r="B487" s="3" t="s">
        <v>37</v>
      </c>
      <c r="D487" s="13"/>
      <c r="E487" s="14" t="s">
        <v>4019</v>
      </c>
      <c r="F487" s="15" t="s">
        <v>4020</v>
      </c>
      <c r="G487" s="15" t="s">
        <v>190</v>
      </c>
      <c r="H487" s="15" t="b">
        <v>0</v>
      </c>
      <c r="I487" s="15" t="s">
        <v>646</v>
      </c>
      <c r="J487" s="16" t="s">
        <v>647</v>
      </c>
      <c r="K487" s="15" t="s">
        <v>646</v>
      </c>
      <c r="L487" s="15" t="s">
        <v>4021</v>
      </c>
      <c r="M487" s="15"/>
      <c r="N487" s="15">
        <f t="shared" si="7"/>
        <v>33</v>
      </c>
      <c r="O487" s="15">
        <v>-9000</v>
      </c>
      <c r="P487" s="15" t="s">
        <v>4022</v>
      </c>
      <c r="Q487" s="17"/>
      <c r="S487">
        <v>-38.950000000000003</v>
      </c>
      <c r="T487">
        <v>-68.066666699999999</v>
      </c>
      <c r="V487" t="s">
        <v>46</v>
      </c>
      <c r="W487">
        <v>3067026636</v>
      </c>
      <c r="AB487" t="s">
        <v>401</v>
      </c>
      <c r="AG487" t="s">
        <v>4023</v>
      </c>
      <c r="AH487" t="s">
        <v>4024</v>
      </c>
      <c r="AL487" t="s">
        <v>4020</v>
      </c>
      <c r="AM487" t="s">
        <v>4020</v>
      </c>
      <c r="AQ487" t="s">
        <v>4025</v>
      </c>
      <c r="AR487" t="s">
        <v>4018</v>
      </c>
    </row>
    <row r="488" spans="2:44" ht="15" customHeight="1" x14ac:dyDescent="0.25">
      <c r="B488" s="3" t="s">
        <v>37</v>
      </c>
      <c r="D488" s="13"/>
      <c r="E488" s="14" t="s">
        <v>4026</v>
      </c>
      <c r="F488" s="15" t="s">
        <v>4027</v>
      </c>
      <c r="G488" s="15" t="s">
        <v>190</v>
      </c>
      <c r="H488" s="15" t="b">
        <v>0</v>
      </c>
      <c r="I488" s="15" t="s">
        <v>646</v>
      </c>
      <c r="J488" s="16" t="s">
        <v>647</v>
      </c>
      <c r="K488" s="15" t="s">
        <v>646</v>
      </c>
      <c r="L488" s="15" t="s">
        <v>4028</v>
      </c>
      <c r="M488" s="15"/>
      <c r="N488" s="15">
        <f t="shared" si="7"/>
        <v>17</v>
      </c>
      <c r="O488" s="15">
        <v>-5012</v>
      </c>
      <c r="P488" s="15" t="s">
        <v>4029</v>
      </c>
      <c r="Q488" s="17"/>
      <c r="S488">
        <v>-38.950000000000003</v>
      </c>
      <c r="T488">
        <v>-68.066666699999999</v>
      </c>
      <c r="V488" t="s">
        <v>46</v>
      </c>
      <c r="W488">
        <v>3064722230</v>
      </c>
      <c r="AB488" t="s">
        <v>401</v>
      </c>
      <c r="AG488" t="s">
        <v>4030</v>
      </c>
      <c r="AH488" t="s">
        <v>4031</v>
      </c>
      <c r="AL488" t="s">
        <v>4027</v>
      </c>
      <c r="AM488" t="s">
        <v>4027</v>
      </c>
      <c r="AQ488" t="s">
        <v>4032</v>
      </c>
      <c r="AR488" t="s">
        <v>4018</v>
      </c>
    </row>
    <row r="489" spans="2:44" ht="15" customHeight="1" x14ac:dyDescent="0.25">
      <c r="B489" s="3" t="s">
        <v>37</v>
      </c>
      <c r="D489" s="13"/>
      <c r="E489" s="14" t="s">
        <v>4033</v>
      </c>
      <c r="F489" s="15" t="s">
        <v>4034</v>
      </c>
      <c r="G489" s="15" t="s">
        <v>190</v>
      </c>
      <c r="H489" s="15" t="b">
        <v>0</v>
      </c>
      <c r="I489" s="15" t="s">
        <v>646</v>
      </c>
      <c r="J489" s="16" t="s">
        <v>647</v>
      </c>
      <c r="K489" s="15" t="s">
        <v>646</v>
      </c>
      <c r="L489" s="15" t="s">
        <v>4035</v>
      </c>
      <c r="M489" s="15"/>
      <c r="N489" s="15">
        <f t="shared" si="7"/>
        <v>23</v>
      </c>
      <c r="O489" s="15">
        <v>-3300</v>
      </c>
      <c r="P489" s="15" t="s">
        <v>4036</v>
      </c>
      <c r="Q489" s="17"/>
      <c r="S489">
        <v>-38.950000000000003</v>
      </c>
      <c r="T489">
        <v>-68.066666699999999</v>
      </c>
      <c r="V489" t="s">
        <v>46</v>
      </c>
      <c r="W489">
        <v>3064066183</v>
      </c>
      <c r="AB489" t="s">
        <v>401</v>
      </c>
      <c r="AG489" t="s">
        <v>4037</v>
      </c>
      <c r="AH489" t="s">
        <v>4038</v>
      </c>
      <c r="AI489" t="s">
        <v>4039</v>
      </c>
      <c r="AL489" t="s">
        <v>4034</v>
      </c>
      <c r="AM489" t="s">
        <v>4034</v>
      </c>
      <c r="AQ489" t="s">
        <v>4040</v>
      </c>
      <c r="AR489" t="s">
        <v>4018</v>
      </c>
    </row>
    <row r="490" spans="2:44" x14ac:dyDescent="0.25">
      <c r="B490" s="3" t="s">
        <v>82</v>
      </c>
      <c r="C490" t="s">
        <v>4041</v>
      </c>
      <c r="D490" s="24" t="s">
        <v>84</v>
      </c>
      <c r="E490" s="14" t="s">
        <v>4042</v>
      </c>
      <c r="F490" s="15" t="s">
        <v>4043</v>
      </c>
      <c r="G490" s="15" t="s">
        <v>190</v>
      </c>
      <c r="H490" s="15" t="b">
        <v>0</v>
      </c>
      <c r="I490" s="15" t="s">
        <v>646</v>
      </c>
      <c r="J490" s="16" t="s">
        <v>647</v>
      </c>
      <c r="K490" s="15" t="s">
        <v>646</v>
      </c>
      <c r="L490" s="15" t="s">
        <v>4044</v>
      </c>
      <c r="M490" s="15"/>
      <c r="N490" s="15">
        <f t="shared" si="7"/>
        <v>14</v>
      </c>
      <c r="O490" s="15">
        <v>-8300</v>
      </c>
      <c r="P490" s="15" t="s">
        <v>4045</v>
      </c>
      <c r="Q490" s="17"/>
      <c r="S490">
        <v>-38.950000000000003</v>
      </c>
      <c r="T490">
        <v>-68.066666699999999</v>
      </c>
      <c r="V490" t="s">
        <v>46</v>
      </c>
      <c r="W490">
        <v>1109855289</v>
      </c>
      <c r="AB490" t="s">
        <v>401</v>
      </c>
      <c r="AG490" t="s">
        <v>4046</v>
      </c>
      <c r="AH490" t="s">
        <v>4047</v>
      </c>
      <c r="AL490" t="s">
        <v>4043</v>
      </c>
      <c r="AM490" t="s">
        <v>4043</v>
      </c>
      <c r="AQ490" t="s">
        <v>4048</v>
      </c>
      <c r="AR490" t="s">
        <v>4018</v>
      </c>
    </row>
    <row r="491" spans="2:44" x14ac:dyDescent="0.25">
      <c r="B491" s="3" t="s">
        <v>82</v>
      </c>
      <c r="C491" t="s">
        <v>4041</v>
      </c>
      <c r="D491" s="24" t="s">
        <v>84</v>
      </c>
      <c r="E491" s="14" t="s">
        <v>4049</v>
      </c>
      <c r="F491" s="15" t="s">
        <v>4050</v>
      </c>
      <c r="G491" s="15" t="s">
        <v>190</v>
      </c>
      <c r="H491" s="15" t="b">
        <v>0</v>
      </c>
      <c r="I491" s="15" t="s">
        <v>646</v>
      </c>
      <c r="J491" s="16" t="s">
        <v>647</v>
      </c>
      <c r="K491" s="15" t="s">
        <v>646</v>
      </c>
      <c r="L491" s="15" t="s">
        <v>4051</v>
      </c>
      <c r="M491" s="15"/>
      <c r="N491" s="15">
        <f t="shared" si="7"/>
        <v>22</v>
      </c>
      <c r="O491" s="15">
        <v>-8300</v>
      </c>
      <c r="P491" s="15" t="s">
        <v>4045</v>
      </c>
      <c r="Q491" s="17"/>
      <c r="S491">
        <v>-38.950000000000003</v>
      </c>
      <c r="T491">
        <v>-68.066666699999999</v>
      </c>
      <c r="V491" t="s">
        <v>46</v>
      </c>
      <c r="W491">
        <v>3059462020</v>
      </c>
      <c r="AB491" t="s">
        <v>401</v>
      </c>
      <c r="AG491" t="s">
        <v>4046</v>
      </c>
      <c r="AH491" t="s">
        <v>4052</v>
      </c>
      <c r="AL491" t="s">
        <v>4050</v>
      </c>
      <c r="AM491" t="s">
        <v>4050</v>
      </c>
      <c r="AQ491" t="s">
        <v>4053</v>
      </c>
      <c r="AR491" t="s">
        <v>4018</v>
      </c>
    </row>
    <row r="492" spans="2:44" x14ac:dyDescent="0.25">
      <c r="B492" s="3" t="s">
        <v>82</v>
      </c>
      <c r="C492" t="s">
        <v>4054</v>
      </c>
      <c r="D492" s="24" t="s">
        <v>84</v>
      </c>
      <c r="E492" s="30" t="s">
        <v>4055</v>
      </c>
      <c r="F492" s="15" t="s">
        <v>4056</v>
      </c>
      <c r="G492" s="15" t="s">
        <v>190</v>
      </c>
      <c r="H492" s="15" t="b">
        <v>0</v>
      </c>
      <c r="I492" s="15" t="s">
        <v>646</v>
      </c>
      <c r="J492" s="16" t="s">
        <v>647</v>
      </c>
      <c r="K492" s="15" t="s">
        <v>646</v>
      </c>
      <c r="L492" s="26" t="s">
        <v>4057</v>
      </c>
      <c r="M492" s="15"/>
      <c r="N492" s="15">
        <f t="shared" si="7"/>
        <v>21</v>
      </c>
      <c r="O492" s="15">
        <v>20216337388</v>
      </c>
      <c r="P492" s="15" t="s">
        <v>649</v>
      </c>
      <c r="Q492" s="17"/>
      <c r="S492">
        <v>-32.951111099999999</v>
      </c>
      <c r="T492">
        <v>-60.666388900000001</v>
      </c>
      <c r="U492" s="31"/>
      <c r="V492" s="31"/>
      <c r="AB492" t="s">
        <v>401</v>
      </c>
      <c r="AG492" t="s">
        <v>4058</v>
      </c>
      <c r="AH492" t="s">
        <v>4059</v>
      </c>
      <c r="AL492" t="s">
        <v>4056</v>
      </c>
      <c r="AM492" t="s">
        <v>4056</v>
      </c>
      <c r="AQ492" t="s">
        <v>4060</v>
      </c>
      <c r="AR492" t="s">
        <v>4018</v>
      </c>
    </row>
    <row r="493" spans="2:44" x14ac:dyDescent="0.25">
      <c r="B493" s="3" t="s">
        <v>82</v>
      </c>
      <c r="C493" t="s">
        <v>4054</v>
      </c>
      <c r="D493" s="24" t="s">
        <v>84</v>
      </c>
      <c r="E493" s="14" t="s">
        <v>4061</v>
      </c>
      <c r="F493" s="15" t="s">
        <v>4062</v>
      </c>
      <c r="G493" s="15" t="s">
        <v>190</v>
      </c>
      <c r="H493" s="15" t="b">
        <v>0</v>
      </c>
      <c r="I493" s="15" t="s">
        <v>646</v>
      </c>
      <c r="J493" s="16" t="s">
        <v>647</v>
      </c>
      <c r="K493" s="15" t="s">
        <v>646</v>
      </c>
      <c r="L493" s="26" t="s">
        <v>4057</v>
      </c>
      <c r="M493" s="15"/>
      <c r="N493" s="15">
        <f t="shared" si="7"/>
        <v>21</v>
      </c>
      <c r="O493" s="15">
        <v>-4400</v>
      </c>
      <c r="P493" s="15" t="s">
        <v>649</v>
      </c>
      <c r="Q493" s="17"/>
      <c r="S493">
        <v>-38.950000000000003</v>
      </c>
      <c r="T493">
        <v>-68.066666699999999</v>
      </c>
      <c r="V493" t="s">
        <v>46</v>
      </c>
      <c r="W493">
        <v>2021633738</v>
      </c>
      <c r="AB493" t="s">
        <v>401</v>
      </c>
      <c r="AG493" t="s">
        <v>4063</v>
      </c>
      <c r="AH493" t="s">
        <v>4064</v>
      </c>
      <c r="AL493" t="s">
        <v>4062</v>
      </c>
      <c r="AM493" t="s">
        <v>4062</v>
      </c>
      <c r="AQ493" t="s">
        <v>4065</v>
      </c>
      <c r="AR493" t="s">
        <v>4018</v>
      </c>
    </row>
    <row r="494" spans="2:44" ht="15" customHeight="1" x14ac:dyDescent="0.25">
      <c r="B494" s="3" t="s">
        <v>37</v>
      </c>
      <c r="D494" s="13"/>
      <c r="E494" s="14" t="s">
        <v>4066</v>
      </c>
      <c r="F494" s="15" t="s">
        <v>4067</v>
      </c>
      <c r="G494" s="15" t="s">
        <v>190</v>
      </c>
      <c r="H494" s="15" t="b">
        <v>0</v>
      </c>
      <c r="I494" s="15" t="s">
        <v>646</v>
      </c>
      <c r="J494" s="16" t="s">
        <v>647</v>
      </c>
      <c r="K494" s="15" t="s">
        <v>646</v>
      </c>
      <c r="L494" s="15" t="s">
        <v>4068</v>
      </c>
      <c r="M494" s="15"/>
      <c r="N494" s="15">
        <f t="shared" si="7"/>
        <v>32</v>
      </c>
      <c r="O494" s="15">
        <v>-6429</v>
      </c>
      <c r="P494" s="15" t="s">
        <v>4069</v>
      </c>
      <c r="Q494" s="17"/>
      <c r="S494">
        <v>-38.950000000000003</v>
      </c>
      <c r="T494">
        <v>-68.066666699999999</v>
      </c>
      <c r="V494" t="s">
        <v>46</v>
      </c>
      <c r="W494">
        <v>3070971714</v>
      </c>
      <c r="AB494" t="s">
        <v>401</v>
      </c>
      <c r="AG494" t="s">
        <v>4070</v>
      </c>
      <c r="AH494" t="s">
        <v>4071</v>
      </c>
      <c r="AL494" t="s">
        <v>4067</v>
      </c>
      <c r="AM494" t="s">
        <v>4067</v>
      </c>
      <c r="AQ494" t="s">
        <v>4072</v>
      </c>
      <c r="AR494" t="s">
        <v>4018</v>
      </c>
    </row>
    <row r="495" spans="2:44" ht="15" customHeight="1" x14ac:dyDescent="0.25">
      <c r="B495" s="3" t="s">
        <v>37</v>
      </c>
      <c r="D495" s="13"/>
      <c r="E495" s="14" t="s">
        <v>4073</v>
      </c>
      <c r="F495" s="15" t="s">
        <v>4074</v>
      </c>
      <c r="G495" s="15" t="s">
        <v>190</v>
      </c>
      <c r="H495" s="15" t="b">
        <v>0</v>
      </c>
      <c r="I495" s="15" t="s">
        <v>646</v>
      </c>
      <c r="J495" s="16" t="s">
        <v>647</v>
      </c>
      <c r="K495" s="15" t="s">
        <v>646</v>
      </c>
      <c r="L495" s="15" t="s">
        <v>4075</v>
      </c>
      <c r="M495" s="15"/>
      <c r="N495" s="15">
        <f t="shared" si="7"/>
        <v>14</v>
      </c>
      <c r="O495" s="15">
        <v>-2000</v>
      </c>
      <c r="P495" s="15" t="s">
        <v>4076</v>
      </c>
      <c r="Q495" s="17"/>
      <c r="S495">
        <v>-38.950000000000003</v>
      </c>
      <c r="T495">
        <v>-68.066666699999999</v>
      </c>
      <c r="V495" t="s">
        <v>46</v>
      </c>
      <c r="W495">
        <v>3364242336</v>
      </c>
      <c r="AB495" t="s">
        <v>401</v>
      </c>
      <c r="AG495" t="s">
        <v>4077</v>
      </c>
      <c r="AH495" t="s">
        <v>4078</v>
      </c>
      <c r="AL495" t="s">
        <v>4074</v>
      </c>
      <c r="AM495" t="s">
        <v>4074</v>
      </c>
      <c r="AQ495" t="s">
        <v>4079</v>
      </c>
      <c r="AR495" t="s">
        <v>4018</v>
      </c>
    </row>
    <row r="496" spans="2:44" ht="15" customHeight="1" x14ac:dyDescent="0.25">
      <c r="B496" s="3" t="s">
        <v>54</v>
      </c>
      <c r="C496" t="s">
        <v>4080</v>
      </c>
      <c r="D496" s="18" t="s">
        <v>56</v>
      </c>
      <c r="E496" s="14" t="s">
        <v>4081</v>
      </c>
      <c r="F496" s="15" t="s">
        <v>4082</v>
      </c>
      <c r="G496" s="15" t="s">
        <v>190</v>
      </c>
      <c r="H496" s="15" t="b">
        <v>0</v>
      </c>
      <c r="I496" s="15" t="s">
        <v>646</v>
      </c>
      <c r="J496" s="16" t="s">
        <v>647</v>
      </c>
      <c r="K496" s="15" t="s">
        <v>646</v>
      </c>
      <c r="L496" s="15" t="s">
        <v>4083</v>
      </c>
      <c r="M496" s="15"/>
      <c r="N496" s="15">
        <f t="shared" si="7"/>
        <v>27</v>
      </c>
      <c r="O496" s="15">
        <v>-4101</v>
      </c>
      <c r="P496" s="15" t="s">
        <v>4084</v>
      </c>
      <c r="Q496" s="17"/>
      <c r="S496">
        <v>-38.950000000000003</v>
      </c>
      <c r="T496">
        <v>-68.066666699999999</v>
      </c>
      <c r="V496" t="s">
        <v>46</v>
      </c>
      <c r="W496">
        <v>3068564638</v>
      </c>
      <c r="AB496" t="s">
        <v>401</v>
      </c>
      <c r="AG496" t="s">
        <v>4085</v>
      </c>
      <c r="AH496" t="s">
        <v>4086</v>
      </c>
      <c r="AL496" t="s">
        <v>4082</v>
      </c>
      <c r="AM496" t="s">
        <v>4082</v>
      </c>
      <c r="AQ496" t="s">
        <v>4087</v>
      </c>
      <c r="AR496" t="s">
        <v>4018</v>
      </c>
    </row>
    <row r="497" spans="2:44" ht="15" customHeight="1" x14ac:dyDescent="0.25">
      <c r="B497" s="3" t="s">
        <v>54</v>
      </c>
      <c r="C497" t="s">
        <v>4088</v>
      </c>
      <c r="D497" s="18" t="s">
        <v>56</v>
      </c>
      <c r="E497" s="14" t="s">
        <v>4089</v>
      </c>
      <c r="F497" s="15" t="s">
        <v>4090</v>
      </c>
      <c r="G497" s="15" t="s">
        <v>190</v>
      </c>
      <c r="H497" s="15" t="b">
        <v>1</v>
      </c>
      <c r="I497" s="15" t="s">
        <v>4091</v>
      </c>
      <c r="J497" s="16" t="s">
        <v>4092</v>
      </c>
      <c r="K497" s="15" t="s">
        <v>4091</v>
      </c>
      <c r="L497" s="15" t="s">
        <v>4093</v>
      </c>
      <c r="M497" s="15"/>
      <c r="N497" s="15">
        <f t="shared" si="7"/>
        <v>17</v>
      </c>
      <c r="O497" s="15">
        <v>11800</v>
      </c>
      <c r="P497" s="15" t="s">
        <v>4094</v>
      </c>
      <c r="Q497" s="17"/>
      <c r="S497">
        <v>-34.8580556</v>
      </c>
      <c r="T497">
        <v>-56.170833299999998</v>
      </c>
      <c r="V497" t="s">
        <v>46</v>
      </c>
      <c r="W497">
        <v>8809068275</v>
      </c>
      <c r="X497" t="s">
        <v>650</v>
      </c>
      <c r="Y497" t="s">
        <v>4095</v>
      </c>
      <c r="AB497" t="s">
        <v>401</v>
      </c>
      <c r="AC497" t="s">
        <v>4096</v>
      </c>
      <c r="AD497">
        <v>562162</v>
      </c>
      <c r="AG497" t="s">
        <v>4090</v>
      </c>
      <c r="AH497" t="s">
        <v>4097</v>
      </c>
      <c r="AI497" t="s">
        <v>4098</v>
      </c>
      <c r="AK497" t="s">
        <v>4099</v>
      </c>
      <c r="AL497" t="s">
        <v>4090</v>
      </c>
      <c r="AM497" t="s">
        <v>4090</v>
      </c>
      <c r="AQ497" t="s">
        <v>4100</v>
      </c>
      <c r="AR497" t="s">
        <v>4018</v>
      </c>
    </row>
    <row r="498" spans="2:44" ht="15" customHeight="1" x14ac:dyDescent="0.25">
      <c r="B498" s="3" t="s">
        <v>54</v>
      </c>
      <c r="C498" t="s">
        <v>4101</v>
      </c>
      <c r="D498" s="18" t="s">
        <v>56</v>
      </c>
      <c r="E498" s="14" t="s">
        <v>4102</v>
      </c>
      <c r="F498" s="15" t="s">
        <v>4103</v>
      </c>
      <c r="G498" s="15" t="s">
        <v>100</v>
      </c>
      <c r="H498" s="15" t="b">
        <v>1</v>
      </c>
      <c r="I498" s="15" t="s">
        <v>125</v>
      </c>
      <c r="J498" s="16" t="s">
        <v>126</v>
      </c>
      <c r="K498" s="15" t="s">
        <v>125</v>
      </c>
      <c r="L498" s="15" t="s">
        <v>4104</v>
      </c>
      <c r="M498" s="15"/>
      <c r="N498" s="21">
        <f t="shared" si="7"/>
        <v>46</v>
      </c>
      <c r="O498" s="15">
        <v>302021</v>
      </c>
      <c r="P498" s="15" t="s">
        <v>4105</v>
      </c>
      <c r="Q498" s="17"/>
      <c r="S498">
        <v>26.891128999999999</v>
      </c>
      <c r="T498">
        <v>75.746098000000003</v>
      </c>
      <c r="V498" t="s">
        <v>46</v>
      </c>
      <c r="W498">
        <v>3743844982</v>
      </c>
      <c r="X498">
        <v>1</v>
      </c>
      <c r="AB498" t="s">
        <v>503</v>
      </c>
      <c r="AC498">
        <v>1</v>
      </c>
      <c r="AD498">
        <v>1</v>
      </c>
      <c r="AG498" t="s">
        <v>4103</v>
      </c>
      <c r="AH498" t="s">
        <v>4106</v>
      </c>
      <c r="AK498" t="s">
        <v>4107</v>
      </c>
      <c r="AL498" t="s">
        <v>4103</v>
      </c>
      <c r="AM498" t="s">
        <v>4103</v>
      </c>
      <c r="AQ498" t="s">
        <v>4108</v>
      </c>
      <c r="AR498" t="s">
        <v>4109</v>
      </c>
    </row>
    <row r="499" spans="2:44" ht="15" customHeight="1" x14ac:dyDescent="0.25">
      <c r="B499" s="3" t="s">
        <v>710</v>
      </c>
      <c r="C499" t="s">
        <v>164</v>
      </c>
      <c r="D499" s="23"/>
      <c r="E499" s="14" t="s">
        <v>4110</v>
      </c>
      <c r="F499" s="15" t="s">
        <v>4111</v>
      </c>
      <c r="G499" s="15" t="s">
        <v>167</v>
      </c>
      <c r="H499" s="15" t="b">
        <v>0</v>
      </c>
      <c r="I499" s="15" t="s">
        <v>722</v>
      </c>
      <c r="J499" s="16" t="s">
        <v>723</v>
      </c>
      <c r="K499" s="15" t="s">
        <v>722</v>
      </c>
      <c r="L499" s="26" t="s">
        <v>4112</v>
      </c>
      <c r="M499" s="15"/>
      <c r="N499" s="15">
        <f t="shared" si="7"/>
        <v>17</v>
      </c>
      <c r="O499" s="15" t="s">
        <v>4113</v>
      </c>
      <c r="P499" s="15" t="s">
        <v>3390</v>
      </c>
      <c r="Q499" s="17"/>
      <c r="V499" t="s">
        <v>46</v>
      </c>
      <c r="W499">
        <v>9234872745</v>
      </c>
      <c r="AB499" t="s">
        <v>66</v>
      </c>
      <c r="AG499" t="s">
        <v>4111</v>
      </c>
      <c r="AH499" t="s">
        <v>4114</v>
      </c>
      <c r="AL499" t="s">
        <v>4111</v>
      </c>
      <c r="AM499" t="s">
        <v>4111</v>
      </c>
      <c r="AQ499">
        <v>4616152450</v>
      </c>
    </row>
    <row r="500" spans="2:44" ht="15" customHeight="1" x14ac:dyDescent="0.25">
      <c r="B500" s="3" t="s">
        <v>155</v>
      </c>
      <c r="C500" t="s">
        <v>156</v>
      </c>
      <c r="D500" s="23"/>
      <c r="E500" s="14" t="s">
        <v>4115</v>
      </c>
      <c r="F500" s="15" t="s">
        <v>4116</v>
      </c>
      <c r="G500" s="15" t="s">
        <v>167</v>
      </c>
      <c r="H500" s="15"/>
      <c r="I500" s="15" t="s">
        <v>3968</v>
      </c>
      <c r="J500" s="16" t="s">
        <v>3969</v>
      </c>
      <c r="K500" s="15" t="s">
        <v>3968</v>
      </c>
      <c r="L500" s="15"/>
      <c r="M500" s="15"/>
      <c r="N500" s="15">
        <f t="shared" si="7"/>
        <v>0</v>
      </c>
      <c r="O500" s="15" t="s">
        <v>63</v>
      </c>
      <c r="P500" s="15" t="s">
        <v>63</v>
      </c>
      <c r="Q500" s="17"/>
      <c r="V500" t="s">
        <v>46</v>
      </c>
      <c r="W500">
        <v>2143125192</v>
      </c>
      <c r="X500" t="s">
        <v>101</v>
      </c>
      <c r="AB500" t="s">
        <v>48</v>
      </c>
      <c r="AG500" t="s">
        <v>4116</v>
      </c>
      <c r="AH500" t="s">
        <v>4117</v>
      </c>
      <c r="AL500" t="s">
        <v>4116</v>
      </c>
      <c r="AM500" t="s">
        <v>4116</v>
      </c>
      <c r="AQ500" t="s">
        <v>63</v>
      </c>
    </row>
    <row r="501" spans="2:44" ht="15" customHeight="1" x14ac:dyDescent="0.25">
      <c r="B501" s="3" t="s">
        <v>54</v>
      </c>
      <c r="C501" t="s">
        <v>4118</v>
      </c>
      <c r="D501" s="18" t="s">
        <v>56</v>
      </c>
      <c r="E501" s="14" t="s">
        <v>4119</v>
      </c>
      <c r="F501" s="15" t="s">
        <v>4120</v>
      </c>
      <c r="G501" s="15" t="s">
        <v>100</v>
      </c>
      <c r="H501" s="15" t="b">
        <v>1</v>
      </c>
      <c r="I501" s="15" t="s">
        <v>4121</v>
      </c>
      <c r="J501" s="16" t="s">
        <v>4122</v>
      </c>
      <c r="K501" s="15" t="s">
        <v>4121</v>
      </c>
      <c r="L501" s="15" t="s">
        <v>4123</v>
      </c>
      <c r="M501" s="15"/>
      <c r="N501" s="15">
        <f t="shared" si="7"/>
        <v>31</v>
      </c>
      <c r="O501" s="15">
        <v>84301</v>
      </c>
      <c r="P501" s="15" t="s">
        <v>4124</v>
      </c>
      <c r="Q501" s="17"/>
      <c r="S501">
        <v>48.736254747114003</v>
      </c>
      <c r="T501">
        <v>37.571480680744003</v>
      </c>
      <c r="V501" t="s">
        <v>46</v>
      </c>
      <c r="W501">
        <v>2690972317</v>
      </c>
      <c r="X501" t="s">
        <v>4125</v>
      </c>
      <c r="AB501" t="s">
        <v>66</v>
      </c>
      <c r="AC501" t="s">
        <v>4126</v>
      </c>
      <c r="AD501">
        <v>251623</v>
      </c>
      <c r="AG501" t="s">
        <v>4120</v>
      </c>
      <c r="AH501" t="s">
        <v>4127</v>
      </c>
      <c r="AI501" t="s">
        <v>4128</v>
      </c>
      <c r="AK501" t="s">
        <v>4129</v>
      </c>
      <c r="AL501" t="s">
        <v>4120</v>
      </c>
      <c r="AM501" t="s">
        <v>4120</v>
      </c>
      <c r="AQ501" t="s">
        <v>4130</v>
      </c>
      <c r="AR501" t="s">
        <v>4131</v>
      </c>
    </row>
    <row r="502" spans="2:44" ht="15" customHeight="1" x14ac:dyDescent="0.25">
      <c r="B502" s="3" t="s">
        <v>37</v>
      </c>
      <c r="D502" s="13"/>
      <c r="E502" s="14" t="s">
        <v>4132</v>
      </c>
      <c r="F502" s="15" t="s">
        <v>4133</v>
      </c>
      <c r="G502" s="15" t="s">
        <v>107</v>
      </c>
      <c r="H502" s="15" t="b">
        <v>1</v>
      </c>
      <c r="I502" s="15" t="s">
        <v>4134</v>
      </c>
      <c r="J502" s="16" t="s">
        <v>4135</v>
      </c>
      <c r="K502" s="15" t="s">
        <v>4134</v>
      </c>
      <c r="L502" s="15" t="s">
        <v>4136</v>
      </c>
      <c r="M502" s="15"/>
      <c r="N502" s="15">
        <f t="shared" si="7"/>
        <v>40</v>
      </c>
      <c r="O502" s="15">
        <v>97863</v>
      </c>
      <c r="P502" s="15" t="s">
        <v>4137</v>
      </c>
      <c r="Q502" s="17"/>
      <c r="S502">
        <v>-21.0444648062414</v>
      </c>
      <c r="T502">
        <v>55.282156873952502</v>
      </c>
      <c r="V502" t="s">
        <v>46</v>
      </c>
      <c r="W502">
        <v>9044482852</v>
      </c>
      <c r="X502" t="s">
        <v>4138</v>
      </c>
      <c r="AB502" t="s">
        <v>4139</v>
      </c>
      <c r="AF502" t="s">
        <v>4140</v>
      </c>
      <c r="AG502" t="s">
        <v>4133</v>
      </c>
      <c r="AH502" t="s">
        <v>4141</v>
      </c>
      <c r="AI502" t="s">
        <v>4142</v>
      </c>
      <c r="AK502" t="s">
        <v>4143</v>
      </c>
      <c r="AL502" t="s">
        <v>4133</v>
      </c>
      <c r="AM502" t="s">
        <v>4133</v>
      </c>
      <c r="AQ502" t="s">
        <v>4144</v>
      </c>
    </row>
    <row r="503" spans="2:44" ht="15" customHeight="1" x14ac:dyDescent="0.25">
      <c r="B503" s="3" t="s">
        <v>54</v>
      </c>
      <c r="C503" t="s">
        <v>4145</v>
      </c>
      <c r="D503" s="18" t="s">
        <v>56</v>
      </c>
      <c r="E503" s="14" t="s">
        <v>4146</v>
      </c>
      <c r="F503" s="15" t="s">
        <v>4147</v>
      </c>
      <c r="G503" s="15" t="s">
        <v>190</v>
      </c>
      <c r="H503" s="15" t="b">
        <v>0</v>
      </c>
      <c r="I503" s="15" t="s">
        <v>3706</v>
      </c>
      <c r="J503" s="16" t="s">
        <v>3707</v>
      </c>
      <c r="K503" s="15" t="s">
        <v>3706</v>
      </c>
      <c r="L503" s="15" t="s">
        <v>4148</v>
      </c>
      <c r="M503" s="15"/>
      <c r="N503" s="21">
        <f t="shared" si="7"/>
        <v>49</v>
      </c>
      <c r="O503" s="15">
        <v>11111</v>
      </c>
      <c r="P503" s="15" t="s">
        <v>3710</v>
      </c>
      <c r="Q503" s="17"/>
      <c r="V503" t="s">
        <v>46</v>
      </c>
      <c r="W503">
        <v>2728669159</v>
      </c>
      <c r="AB503" t="s">
        <v>662</v>
      </c>
      <c r="AG503" t="s">
        <v>4147</v>
      </c>
      <c r="AH503" t="s">
        <v>4149</v>
      </c>
      <c r="AL503" t="s">
        <v>4147</v>
      </c>
      <c r="AM503" t="s">
        <v>4147</v>
      </c>
      <c r="AQ503" t="s">
        <v>4150</v>
      </c>
    </row>
    <row r="504" spans="2:44" ht="15" customHeight="1" x14ac:dyDescent="0.25">
      <c r="B504" s="3" t="s">
        <v>178</v>
      </c>
      <c r="C504" t="s">
        <v>179</v>
      </c>
      <c r="D504" s="24"/>
      <c r="E504" s="14" t="s">
        <v>4151</v>
      </c>
      <c r="F504" s="15" t="s">
        <v>4152</v>
      </c>
      <c r="G504" s="15" t="s">
        <v>721</v>
      </c>
      <c r="H504" s="15" t="b">
        <v>0</v>
      </c>
      <c r="I504" s="15" t="s">
        <v>2124</v>
      </c>
      <c r="J504" s="16" t="s">
        <v>2125</v>
      </c>
      <c r="K504" s="15" t="s">
        <v>2124</v>
      </c>
      <c r="L504" s="15" t="s">
        <v>4153</v>
      </c>
      <c r="M504" s="15"/>
      <c r="N504" s="15">
        <f t="shared" si="7"/>
        <v>9</v>
      </c>
      <c r="O504" s="15">
        <v>52901</v>
      </c>
      <c r="P504" s="15" t="s">
        <v>4154</v>
      </c>
      <c r="Q504" s="17"/>
      <c r="V504" t="s">
        <v>46</v>
      </c>
      <c r="W504">
        <v>9640089923</v>
      </c>
      <c r="AD504">
        <v>13658</v>
      </c>
      <c r="AG504" t="s">
        <v>4152</v>
      </c>
      <c r="AH504" t="s">
        <v>4155</v>
      </c>
      <c r="AL504" t="s">
        <v>4152</v>
      </c>
      <c r="AM504" t="s">
        <v>4152</v>
      </c>
      <c r="AQ504" t="s">
        <v>4156</v>
      </c>
    </row>
    <row r="505" spans="2:44" ht="15" customHeight="1" x14ac:dyDescent="0.25">
      <c r="B505" s="3" t="s">
        <v>155</v>
      </c>
      <c r="C505" t="s">
        <v>164</v>
      </c>
      <c r="D505" s="23"/>
      <c r="E505" s="14" t="s">
        <v>4157</v>
      </c>
      <c r="F505" s="15" t="s">
        <v>4158</v>
      </c>
      <c r="G505" s="15" t="s">
        <v>167</v>
      </c>
      <c r="H505" s="15" t="b">
        <v>0</v>
      </c>
      <c r="I505" s="15" t="s">
        <v>2045</v>
      </c>
      <c r="J505" s="16" t="s">
        <v>2046</v>
      </c>
      <c r="K505" s="15" t="s">
        <v>2045</v>
      </c>
      <c r="L505" s="26" t="s">
        <v>3688</v>
      </c>
      <c r="M505" s="15"/>
      <c r="N505" s="15">
        <f t="shared" si="7"/>
        <v>15</v>
      </c>
      <c r="O505" s="15" t="s">
        <v>3689</v>
      </c>
      <c r="P505" s="15" t="s">
        <v>3690</v>
      </c>
      <c r="Q505" s="17"/>
      <c r="S505">
        <v>45.7541727849176</v>
      </c>
      <c r="T505">
        <v>3.15651648589427</v>
      </c>
      <c r="V505" t="s">
        <v>46</v>
      </c>
      <c r="W505">
        <v>2522976365</v>
      </c>
      <c r="X505" t="s">
        <v>3936</v>
      </c>
      <c r="AB505" t="s">
        <v>3937</v>
      </c>
      <c r="AG505" t="s">
        <v>4158</v>
      </c>
      <c r="AH505" t="s">
        <v>4159</v>
      </c>
      <c r="AL505" t="s">
        <v>4158</v>
      </c>
      <c r="AM505" t="s">
        <v>4158</v>
      </c>
      <c r="AQ505" t="s">
        <v>3693</v>
      </c>
    </row>
    <row r="506" spans="2:44" ht="15" customHeight="1" x14ac:dyDescent="0.25">
      <c r="B506" s="3" t="s">
        <v>155</v>
      </c>
      <c r="C506" t="s">
        <v>156</v>
      </c>
      <c r="D506" s="23"/>
      <c r="E506" s="14" t="s">
        <v>4160</v>
      </c>
      <c r="F506" s="15" t="s">
        <v>4161</v>
      </c>
      <c r="G506" s="15" t="s">
        <v>190</v>
      </c>
      <c r="H506" s="15" t="b">
        <v>0</v>
      </c>
      <c r="I506" s="15" t="s">
        <v>2360</v>
      </c>
      <c r="J506" s="16" t="s">
        <v>2361</v>
      </c>
      <c r="K506" s="15" t="s">
        <v>2360</v>
      </c>
      <c r="L506" s="15" t="s">
        <v>4162</v>
      </c>
      <c r="M506" s="15"/>
      <c r="N506" s="15">
        <f t="shared" si="7"/>
        <v>17</v>
      </c>
      <c r="O506" s="15">
        <v>911</v>
      </c>
      <c r="P506" s="15" t="s">
        <v>2363</v>
      </c>
      <c r="Q506" s="17"/>
      <c r="V506" t="s">
        <v>46</v>
      </c>
      <c r="W506">
        <v>2754121749</v>
      </c>
      <c r="X506" t="s">
        <v>4163</v>
      </c>
      <c r="AB506" t="s">
        <v>66</v>
      </c>
      <c r="AC506" t="s">
        <v>4164</v>
      </c>
      <c r="AD506">
        <v>247839</v>
      </c>
      <c r="AG506" t="s">
        <v>4161</v>
      </c>
      <c r="AH506" t="s">
        <v>4165</v>
      </c>
      <c r="AL506" t="s">
        <v>4161</v>
      </c>
      <c r="AM506" t="s">
        <v>4161</v>
      </c>
      <c r="AQ506" t="s">
        <v>63</v>
      </c>
    </row>
    <row r="507" spans="2:44" ht="15" customHeight="1" x14ac:dyDescent="0.25">
      <c r="B507" s="3" t="s">
        <v>54</v>
      </c>
      <c r="C507" t="s">
        <v>4166</v>
      </c>
      <c r="D507" s="18" t="s">
        <v>56</v>
      </c>
      <c r="E507" s="14" t="s">
        <v>4167</v>
      </c>
      <c r="F507" s="15" t="s">
        <v>4168</v>
      </c>
      <c r="G507" s="15" t="s">
        <v>190</v>
      </c>
      <c r="H507" s="15" t="b">
        <v>1</v>
      </c>
      <c r="I507" s="15" t="s">
        <v>2563</v>
      </c>
      <c r="J507" s="16" t="s">
        <v>4169</v>
      </c>
      <c r="K507" s="15" t="s">
        <v>2563</v>
      </c>
      <c r="L507" s="15" t="s">
        <v>4170</v>
      </c>
      <c r="M507" s="15"/>
      <c r="N507" s="15">
        <f t="shared" si="7"/>
        <v>26</v>
      </c>
      <c r="O507" s="15">
        <v>81000</v>
      </c>
      <c r="P507" s="15" t="s">
        <v>4171</v>
      </c>
      <c r="Q507" s="17"/>
      <c r="S507">
        <v>42.435000000000002</v>
      </c>
      <c r="T507">
        <v>19.263000000000002</v>
      </c>
      <c r="V507" t="s">
        <v>46</v>
      </c>
      <c r="W507">
        <v>5914164058</v>
      </c>
      <c r="Y507" t="s">
        <v>4172</v>
      </c>
      <c r="AB507" t="s">
        <v>78</v>
      </c>
      <c r="AG507" t="s">
        <v>4168</v>
      </c>
      <c r="AH507" t="s">
        <v>4173</v>
      </c>
      <c r="AI507" t="s">
        <v>4174</v>
      </c>
      <c r="AK507" t="s">
        <v>4175</v>
      </c>
      <c r="AL507" t="s">
        <v>4168</v>
      </c>
      <c r="AM507" t="s">
        <v>4168</v>
      </c>
      <c r="AQ507" t="s">
        <v>4176</v>
      </c>
      <c r="AR507" t="s">
        <v>4177</v>
      </c>
    </row>
    <row r="508" spans="2:44" ht="15" customHeight="1" x14ac:dyDescent="0.25">
      <c r="B508" s="3" t="s">
        <v>54</v>
      </c>
      <c r="C508" t="s">
        <v>4178</v>
      </c>
      <c r="D508" s="18" t="s">
        <v>56</v>
      </c>
      <c r="E508" s="14" t="s">
        <v>4179</v>
      </c>
      <c r="F508" s="15" t="s">
        <v>4180</v>
      </c>
      <c r="G508" s="15" t="s">
        <v>100</v>
      </c>
      <c r="H508" s="15" t="b">
        <v>1</v>
      </c>
      <c r="I508" s="15" t="s">
        <v>4181</v>
      </c>
      <c r="J508" s="16" t="s">
        <v>4182</v>
      </c>
      <c r="K508" s="15" t="s">
        <v>4181</v>
      </c>
      <c r="L508" s="15" t="s">
        <v>4183</v>
      </c>
      <c r="M508" s="15"/>
      <c r="N508" s="15">
        <f t="shared" si="7"/>
        <v>19</v>
      </c>
      <c r="O508" s="15">
        <v>11080</v>
      </c>
      <c r="P508" s="15" t="s">
        <v>4184</v>
      </c>
      <c r="Q508" s="17"/>
      <c r="S508">
        <v>44.853306000000003</v>
      </c>
      <c r="T508">
        <v>20.37922</v>
      </c>
      <c r="V508" t="s">
        <v>46</v>
      </c>
      <c r="W508">
        <v>1899088161</v>
      </c>
      <c r="AB508" t="s">
        <v>66</v>
      </c>
      <c r="AD508">
        <v>779986</v>
      </c>
      <c r="AG508" t="s">
        <v>4180</v>
      </c>
      <c r="AH508" t="s">
        <v>4185</v>
      </c>
      <c r="AK508" t="s">
        <v>4186</v>
      </c>
      <c r="AL508" t="s">
        <v>4180</v>
      </c>
      <c r="AM508" t="s">
        <v>4180</v>
      </c>
      <c r="AQ508" t="s">
        <v>4187</v>
      </c>
      <c r="AR508" t="s">
        <v>4177</v>
      </c>
    </row>
    <row r="509" spans="2:44" ht="15" customHeight="1" x14ac:dyDescent="0.25">
      <c r="B509" s="3" t="s">
        <v>54</v>
      </c>
      <c r="C509" t="s">
        <v>4188</v>
      </c>
      <c r="D509" s="18" t="s">
        <v>56</v>
      </c>
      <c r="E509" s="14" t="s">
        <v>4189</v>
      </c>
      <c r="F509" s="15" t="s">
        <v>4190</v>
      </c>
      <c r="G509" s="15" t="s">
        <v>190</v>
      </c>
      <c r="H509" s="15" t="b">
        <v>1</v>
      </c>
      <c r="I509" s="15" t="s">
        <v>2002</v>
      </c>
      <c r="J509" s="16" t="s">
        <v>2003</v>
      </c>
      <c r="K509" s="15" t="s">
        <v>2002</v>
      </c>
      <c r="L509" s="15" t="s">
        <v>4191</v>
      </c>
      <c r="M509" s="15"/>
      <c r="N509" s="15">
        <f t="shared" si="7"/>
        <v>10</v>
      </c>
      <c r="O509" s="15">
        <v>57080</v>
      </c>
      <c r="P509" s="15" t="s">
        <v>4192</v>
      </c>
      <c r="Q509" s="17"/>
      <c r="S509">
        <v>50.833107027902102</v>
      </c>
      <c r="T509">
        <v>7.98352693674381</v>
      </c>
      <c r="V509" t="s">
        <v>46</v>
      </c>
      <c r="W509">
        <v>2086178070</v>
      </c>
      <c r="X509" t="s">
        <v>4193</v>
      </c>
      <c r="AB509" t="s">
        <v>78</v>
      </c>
      <c r="AC509" t="s">
        <v>4194</v>
      </c>
      <c r="AD509">
        <v>384460</v>
      </c>
      <c r="AG509" t="s">
        <v>4190</v>
      </c>
      <c r="AH509" t="s">
        <v>4195</v>
      </c>
      <c r="AI509" t="s">
        <v>4196</v>
      </c>
      <c r="AK509" t="s">
        <v>4197</v>
      </c>
      <c r="AL509" t="s">
        <v>4190</v>
      </c>
      <c r="AM509" t="s">
        <v>4190</v>
      </c>
      <c r="AQ509" t="s">
        <v>4198</v>
      </c>
      <c r="AR509" t="s">
        <v>4199</v>
      </c>
    </row>
    <row r="510" spans="2:44" ht="15" customHeight="1" x14ac:dyDescent="0.25">
      <c r="B510" s="3" t="s">
        <v>37</v>
      </c>
      <c r="D510" s="13"/>
      <c r="E510" s="14" t="s">
        <v>4200</v>
      </c>
      <c r="F510" s="15" t="s">
        <v>4201</v>
      </c>
      <c r="G510" s="15" t="s">
        <v>107</v>
      </c>
      <c r="H510" s="15" t="b">
        <v>0</v>
      </c>
      <c r="I510" s="15" t="s">
        <v>1250</v>
      </c>
      <c r="J510" s="16" t="s">
        <v>1251</v>
      </c>
      <c r="K510" s="15" t="s">
        <v>1250</v>
      </c>
      <c r="L510" s="15" t="s">
        <v>4202</v>
      </c>
      <c r="M510" s="15"/>
      <c r="N510" s="15">
        <f t="shared" si="7"/>
        <v>30</v>
      </c>
      <c r="O510" s="15">
        <v>33428</v>
      </c>
      <c r="P510" s="15" t="s">
        <v>4203</v>
      </c>
      <c r="Q510" s="17"/>
      <c r="S510">
        <v>43.420117756371198</v>
      </c>
      <c r="T510">
        <v>-5.8322252875173</v>
      </c>
      <c r="V510" t="s">
        <v>46</v>
      </c>
      <c r="W510">
        <v>5499552405</v>
      </c>
      <c r="X510" t="s">
        <v>4204</v>
      </c>
      <c r="AB510" t="s">
        <v>78</v>
      </c>
      <c r="AC510" t="s">
        <v>4205</v>
      </c>
      <c r="AD510">
        <v>110575</v>
      </c>
      <c r="AG510" t="s">
        <v>4201</v>
      </c>
      <c r="AH510" t="s">
        <v>4206</v>
      </c>
      <c r="AI510" t="s">
        <v>4207</v>
      </c>
      <c r="AK510" t="s">
        <v>4208</v>
      </c>
      <c r="AL510" t="s">
        <v>4201</v>
      </c>
      <c r="AM510" t="s">
        <v>4201</v>
      </c>
      <c r="AQ510" t="s">
        <v>4209</v>
      </c>
    </row>
    <row r="511" spans="2:44" ht="15" customHeight="1" x14ac:dyDescent="0.25">
      <c r="B511" s="3" t="s">
        <v>37</v>
      </c>
      <c r="D511" s="13"/>
      <c r="E511" s="14" t="s">
        <v>4210</v>
      </c>
      <c r="F511" s="15" t="s">
        <v>4211</v>
      </c>
      <c r="G511" s="15" t="s">
        <v>59</v>
      </c>
      <c r="H511" s="15" t="b">
        <v>1</v>
      </c>
      <c r="I511" s="15" t="s">
        <v>1250</v>
      </c>
      <c r="J511" s="16" t="s">
        <v>1251</v>
      </c>
      <c r="K511" s="15" t="s">
        <v>1250</v>
      </c>
      <c r="L511" s="15" t="s">
        <v>4212</v>
      </c>
      <c r="M511" s="15"/>
      <c r="N511" s="15">
        <f t="shared" si="7"/>
        <v>12</v>
      </c>
      <c r="O511" s="15">
        <v>33428</v>
      </c>
      <c r="P511" s="15" t="s">
        <v>4203</v>
      </c>
      <c r="Q511" s="17"/>
      <c r="S511">
        <v>43.420117756371198</v>
      </c>
      <c r="T511">
        <v>-5.8322252875173</v>
      </c>
      <c r="V511" t="s">
        <v>46</v>
      </c>
      <c r="W511">
        <v>1250956242</v>
      </c>
      <c r="X511" t="s">
        <v>4204</v>
      </c>
      <c r="AB511" t="s">
        <v>78</v>
      </c>
      <c r="AG511" t="s">
        <v>4213</v>
      </c>
      <c r="AH511" t="s">
        <v>4214</v>
      </c>
      <c r="AI511" t="s">
        <v>4207</v>
      </c>
      <c r="AK511" t="s">
        <v>4208</v>
      </c>
      <c r="AL511" t="s">
        <v>4211</v>
      </c>
      <c r="AM511" t="s">
        <v>4211</v>
      </c>
      <c r="AQ511" t="s">
        <v>4209</v>
      </c>
    </row>
    <row r="512" spans="2:44" ht="15" customHeight="1" x14ac:dyDescent="0.25">
      <c r="B512" s="3" t="s">
        <v>54</v>
      </c>
      <c r="C512" t="s">
        <v>4215</v>
      </c>
      <c r="D512" s="18" t="s">
        <v>56</v>
      </c>
      <c r="E512" s="14" t="s">
        <v>4216</v>
      </c>
      <c r="F512" s="15" t="s">
        <v>4217</v>
      </c>
      <c r="G512" s="15" t="s">
        <v>59</v>
      </c>
      <c r="H512" s="15" t="b">
        <v>1</v>
      </c>
      <c r="I512" s="15" t="s">
        <v>1250</v>
      </c>
      <c r="J512" s="16" t="s">
        <v>1251</v>
      </c>
      <c r="K512" s="15" t="s">
        <v>1250</v>
      </c>
      <c r="L512" s="15" t="s">
        <v>4218</v>
      </c>
      <c r="M512" s="15"/>
      <c r="N512" s="21">
        <f t="shared" si="7"/>
        <v>43</v>
      </c>
      <c r="O512" s="15">
        <v>24231</v>
      </c>
      <c r="P512" s="15" t="s">
        <v>4219</v>
      </c>
      <c r="Q512" s="17"/>
      <c r="S512">
        <v>42.5043550028673</v>
      </c>
      <c r="T512">
        <v>-5.5878841764035299</v>
      </c>
      <c r="V512" t="s">
        <v>46</v>
      </c>
      <c r="W512">
        <v>6217099616</v>
      </c>
      <c r="X512" t="s">
        <v>4204</v>
      </c>
      <c r="AB512" t="s">
        <v>78</v>
      </c>
      <c r="AC512" t="s">
        <v>4220</v>
      </c>
      <c r="AD512">
        <v>110575</v>
      </c>
      <c r="AG512" t="s">
        <v>4221</v>
      </c>
      <c r="AH512" t="s">
        <v>4222</v>
      </c>
      <c r="AI512" t="s">
        <v>4223</v>
      </c>
      <c r="AK512" t="s">
        <v>4224</v>
      </c>
      <c r="AL512" t="s">
        <v>4217</v>
      </c>
      <c r="AM512" t="s">
        <v>4217</v>
      </c>
      <c r="AQ512" t="s">
        <v>4225</v>
      </c>
    </row>
    <row r="513" spans="2:44" ht="15" customHeight="1" x14ac:dyDescent="0.25">
      <c r="B513" s="3" t="s">
        <v>82</v>
      </c>
      <c r="C513" t="s">
        <v>4226</v>
      </c>
      <c r="D513" s="24" t="s">
        <v>84</v>
      </c>
      <c r="E513" s="14" t="s">
        <v>4227</v>
      </c>
      <c r="F513" s="15" t="s">
        <v>4228</v>
      </c>
      <c r="G513" s="15" t="s">
        <v>100</v>
      </c>
      <c r="H513" s="15" t="b">
        <v>0</v>
      </c>
      <c r="I513" s="15" t="s">
        <v>4229</v>
      </c>
      <c r="J513" s="16" t="s">
        <v>4230</v>
      </c>
      <c r="K513" s="15" t="s">
        <v>4229</v>
      </c>
      <c r="L513" s="15" t="s">
        <v>4231</v>
      </c>
      <c r="M513" s="15"/>
      <c r="N513" s="15">
        <f t="shared" si="7"/>
        <v>32</v>
      </c>
      <c r="O513" s="15">
        <v>44700</v>
      </c>
      <c r="P513" s="15" t="s">
        <v>4232</v>
      </c>
      <c r="Q513" s="17"/>
      <c r="V513" t="s">
        <v>46</v>
      </c>
      <c r="W513">
        <v>7359148660</v>
      </c>
      <c r="AB513" t="s">
        <v>4233</v>
      </c>
      <c r="AD513">
        <v>997307</v>
      </c>
      <c r="AG513" t="s">
        <v>4234</v>
      </c>
      <c r="AH513" t="s">
        <v>4235</v>
      </c>
      <c r="AI513" t="s">
        <v>4236</v>
      </c>
      <c r="AK513" t="s">
        <v>4237</v>
      </c>
      <c r="AL513" t="s">
        <v>4228</v>
      </c>
      <c r="AM513" t="s">
        <v>4228</v>
      </c>
      <c r="AQ513" t="s">
        <v>4238</v>
      </c>
    </row>
    <row r="514" spans="2:44" ht="15" customHeight="1" x14ac:dyDescent="0.25">
      <c r="B514" s="3" t="s">
        <v>82</v>
      </c>
      <c r="C514" t="s">
        <v>4226</v>
      </c>
      <c r="D514" s="24" t="s">
        <v>84</v>
      </c>
      <c r="E514" s="14" t="s">
        <v>4239</v>
      </c>
      <c r="F514" s="21" t="s">
        <v>4240</v>
      </c>
      <c r="G514" s="15" t="s">
        <v>190</v>
      </c>
      <c r="H514" s="15" t="b">
        <v>0</v>
      </c>
      <c r="I514" s="15" t="s">
        <v>4229</v>
      </c>
      <c r="J514" s="16" t="s">
        <v>4230</v>
      </c>
      <c r="K514" s="15" t="s">
        <v>4229</v>
      </c>
      <c r="L514" s="15" t="s">
        <v>4241</v>
      </c>
      <c r="M514" s="15"/>
      <c r="N514" s="21">
        <f t="shared" si="7"/>
        <v>43</v>
      </c>
      <c r="O514" s="15">
        <v>44600</v>
      </c>
      <c r="P514" s="15" t="s">
        <v>4232</v>
      </c>
      <c r="Q514" s="17"/>
      <c r="V514" t="s">
        <v>46</v>
      </c>
      <c r="W514">
        <v>4341233715</v>
      </c>
      <c r="AB514" t="s">
        <v>4242</v>
      </c>
      <c r="AG514" t="s">
        <v>4240</v>
      </c>
      <c r="AH514" t="s">
        <v>4243</v>
      </c>
      <c r="AK514" t="s">
        <v>4244</v>
      </c>
      <c r="AL514" t="s">
        <v>4240</v>
      </c>
      <c r="AM514" t="s">
        <v>4240</v>
      </c>
      <c r="AQ514" t="s">
        <v>4245</v>
      </c>
    </row>
    <row r="515" spans="2:44" ht="15" customHeight="1" x14ac:dyDescent="0.25">
      <c r="B515" s="3" t="s">
        <v>178</v>
      </c>
      <c r="C515" t="s">
        <v>179</v>
      </c>
      <c r="D515" s="24"/>
      <c r="E515" s="14" t="s">
        <v>4246</v>
      </c>
      <c r="F515" s="15" t="s">
        <v>4247</v>
      </c>
      <c r="G515" s="15" t="s">
        <v>721</v>
      </c>
      <c r="H515" s="15" t="b">
        <v>0</v>
      </c>
      <c r="I515" s="15" t="s">
        <v>4248</v>
      </c>
      <c r="J515" s="16" t="s">
        <v>4249</v>
      </c>
      <c r="K515" s="15" t="s">
        <v>4248</v>
      </c>
      <c r="L515" s="26" t="s">
        <v>4250</v>
      </c>
      <c r="M515" s="15"/>
      <c r="N515" s="15">
        <f t="shared" si="7"/>
        <v>19</v>
      </c>
      <c r="O515" s="15">
        <v>8105</v>
      </c>
      <c r="P515" s="15" t="s">
        <v>4251</v>
      </c>
      <c r="Q515" s="17"/>
      <c r="V515" t="s">
        <v>46</v>
      </c>
      <c r="W515">
        <v>4675218167</v>
      </c>
      <c r="AG515" t="s">
        <v>4247</v>
      </c>
      <c r="AH515" t="s">
        <v>4252</v>
      </c>
      <c r="AL515" t="s">
        <v>4247</v>
      </c>
      <c r="AM515" t="s">
        <v>4247</v>
      </c>
      <c r="AQ515">
        <v>448425111</v>
      </c>
    </row>
    <row r="516" spans="2:44" ht="15" customHeight="1" x14ac:dyDescent="0.25">
      <c r="B516" s="3" t="s">
        <v>178</v>
      </c>
      <c r="C516" t="s">
        <v>179</v>
      </c>
      <c r="D516" s="24"/>
      <c r="E516" s="14" t="s">
        <v>4253</v>
      </c>
      <c r="F516" s="15" t="s">
        <v>4254</v>
      </c>
      <c r="G516" s="15" t="s">
        <v>721</v>
      </c>
      <c r="H516" s="15" t="b">
        <v>0</v>
      </c>
      <c r="I516" s="15" t="s">
        <v>2002</v>
      </c>
      <c r="J516" s="16" t="s">
        <v>2003</v>
      </c>
      <c r="K516" s="15" t="s">
        <v>2002</v>
      </c>
      <c r="L516" s="26" t="s">
        <v>4255</v>
      </c>
      <c r="M516" s="15"/>
      <c r="N516" s="15">
        <f t="shared" ref="N516:N579" si="8">LEN(L516)</f>
        <v>11</v>
      </c>
      <c r="O516" s="15">
        <v>88480</v>
      </c>
      <c r="P516" s="15" t="s">
        <v>4256</v>
      </c>
      <c r="Q516" s="17"/>
      <c r="V516" t="s">
        <v>46</v>
      </c>
      <c r="W516">
        <v>1689932974</v>
      </c>
      <c r="AG516" t="s">
        <v>4254</v>
      </c>
      <c r="AH516" t="s">
        <v>4257</v>
      </c>
      <c r="AL516" t="s">
        <v>4254</v>
      </c>
      <c r="AM516" t="s">
        <v>4254</v>
      </c>
      <c r="AQ516" t="s">
        <v>4258</v>
      </c>
    </row>
    <row r="517" spans="2:44" ht="15" customHeight="1" x14ac:dyDescent="0.25">
      <c r="B517" s="3" t="s">
        <v>54</v>
      </c>
      <c r="C517" t="s">
        <v>4259</v>
      </c>
      <c r="D517" s="18" t="s">
        <v>56</v>
      </c>
      <c r="E517" s="14" t="s">
        <v>4260</v>
      </c>
      <c r="F517" s="15" t="s">
        <v>4261</v>
      </c>
      <c r="G517" s="15" t="s">
        <v>100</v>
      </c>
      <c r="H517" s="15" t="b">
        <v>0</v>
      </c>
      <c r="I517" s="15" t="s">
        <v>800</v>
      </c>
      <c r="J517" s="16" t="s">
        <v>799</v>
      </c>
      <c r="K517" s="15" t="s">
        <v>800</v>
      </c>
      <c r="L517" s="15" t="s">
        <v>4262</v>
      </c>
      <c r="M517" s="15"/>
      <c r="N517" s="15">
        <f t="shared" si="8"/>
        <v>28</v>
      </c>
      <c r="O517" s="15">
        <v>37</v>
      </c>
      <c r="P517" s="15" t="s">
        <v>4263</v>
      </c>
      <c r="Q517" s="17"/>
      <c r="V517" t="s">
        <v>46</v>
      </c>
      <c r="W517">
        <v>9895224045</v>
      </c>
      <c r="AB517" t="s">
        <v>389</v>
      </c>
      <c r="AG517" t="s">
        <v>4261</v>
      </c>
      <c r="AH517" t="s">
        <v>4264</v>
      </c>
      <c r="AK517" t="s">
        <v>4265</v>
      </c>
      <c r="AL517" t="s">
        <v>4261</v>
      </c>
      <c r="AM517" t="s">
        <v>4261</v>
      </c>
      <c r="AQ517" t="s">
        <v>4266</v>
      </c>
    </row>
    <row r="518" spans="2:44" ht="15" customHeight="1" x14ac:dyDescent="0.25">
      <c r="B518" s="3" t="s">
        <v>54</v>
      </c>
      <c r="C518" t="s">
        <v>4267</v>
      </c>
      <c r="D518" s="18" t="s">
        <v>56</v>
      </c>
      <c r="E518" s="14" t="s">
        <v>4268</v>
      </c>
      <c r="F518" s="15" t="s">
        <v>4269</v>
      </c>
      <c r="G518" s="15" t="s">
        <v>190</v>
      </c>
      <c r="H518" s="15" t="b">
        <v>1</v>
      </c>
      <c r="I518" s="15" t="s">
        <v>383</v>
      </c>
      <c r="J518" s="16" t="s">
        <v>384</v>
      </c>
      <c r="K518" s="15" t="s">
        <v>383</v>
      </c>
      <c r="L518" s="15" t="s">
        <v>4270</v>
      </c>
      <c r="M518" s="15"/>
      <c r="N518" s="15">
        <f t="shared" si="8"/>
        <v>21</v>
      </c>
      <c r="O518" s="15">
        <v>80906</v>
      </c>
      <c r="P518" s="15" t="s">
        <v>4271</v>
      </c>
      <c r="Q518" s="17" t="s">
        <v>2612</v>
      </c>
      <c r="S518">
        <v>38.798979000000003</v>
      </c>
      <c r="T518">
        <v>-104.798508</v>
      </c>
      <c r="V518" t="s">
        <v>46</v>
      </c>
      <c r="W518">
        <v>1440621351</v>
      </c>
      <c r="X518" t="s">
        <v>4272</v>
      </c>
      <c r="AB518" t="s">
        <v>3554</v>
      </c>
      <c r="AD518">
        <v>638352</v>
      </c>
      <c r="AG518" t="s">
        <v>4269</v>
      </c>
      <c r="AH518" t="s">
        <v>4273</v>
      </c>
      <c r="AI518" t="s">
        <v>4274</v>
      </c>
      <c r="AL518" t="s">
        <v>4269</v>
      </c>
      <c r="AM518" t="s">
        <v>4269</v>
      </c>
      <c r="AQ518" t="s">
        <v>4275</v>
      </c>
      <c r="AR518" t="s">
        <v>4276</v>
      </c>
    </row>
    <row r="519" spans="2:44" ht="15" customHeight="1" x14ac:dyDescent="0.25">
      <c r="B519" s="3" t="s">
        <v>54</v>
      </c>
      <c r="C519" t="s">
        <v>4277</v>
      </c>
      <c r="D519" s="18" t="s">
        <v>56</v>
      </c>
      <c r="E519" s="14" t="s">
        <v>4278</v>
      </c>
      <c r="F519" s="21" t="s">
        <v>4279</v>
      </c>
      <c r="G519" s="15" t="s">
        <v>190</v>
      </c>
      <c r="H519" s="15" t="b">
        <v>1</v>
      </c>
      <c r="I519" s="15" t="s">
        <v>383</v>
      </c>
      <c r="J519" s="16" t="s">
        <v>384</v>
      </c>
      <c r="K519" s="15" t="s">
        <v>383</v>
      </c>
      <c r="L519" s="15" t="s">
        <v>4280</v>
      </c>
      <c r="M519" s="15"/>
      <c r="N519" s="15">
        <f t="shared" si="8"/>
        <v>19</v>
      </c>
      <c r="O519" s="15">
        <v>80022</v>
      </c>
      <c r="P519" s="15" t="s">
        <v>4281</v>
      </c>
      <c r="Q519" s="17" t="s">
        <v>2612</v>
      </c>
      <c r="S519">
        <v>39.836280000000002</v>
      </c>
      <c r="T519">
        <v>-104.920771</v>
      </c>
      <c r="V519" t="s">
        <v>46</v>
      </c>
      <c r="W519">
        <v>5850778503</v>
      </c>
      <c r="X519" t="s">
        <v>4272</v>
      </c>
      <c r="AB519" t="s">
        <v>3554</v>
      </c>
      <c r="AD519">
        <v>638345</v>
      </c>
      <c r="AG519" t="s">
        <v>4279</v>
      </c>
      <c r="AH519" t="s">
        <v>4282</v>
      </c>
      <c r="AI519" t="s">
        <v>4283</v>
      </c>
      <c r="AL519" t="s">
        <v>4279</v>
      </c>
      <c r="AM519" t="s">
        <v>4279</v>
      </c>
      <c r="AQ519" t="s">
        <v>4284</v>
      </c>
      <c r="AR519" t="s">
        <v>4276</v>
      </c>
    </row>
    <row r="520" spans="2:44" ht="15" customHeight="1" x14ac:dyDescent="0.25">
      <c r="B520" s="3" t="s">
        <v>54</v>
      </c>
      <c r="C520" t="s">
        <v>4285</v>
      </c>
      <c r="D520" s="18" t="s">
        <v>56</v>
      </c>
      <c r="E520" s="14" t="s">
        <v>4286</v>
      </c>
      <c r="F520" s="15" t="s">
        <v>4287</v>
      </c>
      <c r="G520" s="15" t="s">
        <v>190</v>
      </c>
      <c r="H520" s="15" t="b">
        <v>1</v>
      </c>
      <c r="I520" s="15" t="s">
        <v>383</v>
      </c>
      <c r="J520" s="16" t="s">
        <v>384</v>
      </c>
      <c r="K520" s="15" t="s">
        <v>383</v>
      </c>
      <c r="L520" s="15" t="s">
        <v>4288</v>
      </c>
      <c r="M520" s="15"/>
      <c r="N520" s="15">
        <f t="shared" si="8"/>
        <v>16</v>
      </c>
      <c r="O520" s="15">
        <v>81505</v>
      </c>
      <c r="P520" s="15" t="s">
        <v>4289</v>
      </c>
      <c r="Q520" s="17" t="s">
        <v>2612</v>
      </c>
      <c r="S520">
        <v>39.117255999999998</v>
      </c>
      <c r="T520">
        <v>-108.649891</v>
      </c>
      <c r="V520" t="s">
        <v>46</v>
      </c>
      <c r="W520">
        <v>6597179084</v>
      </c>
      <c r="X520" t="s">
        <v>4272</v>
      </c>
      <c r="AB520" t="s">
        <v>3554</v>
      </c>
      <c r="AD520">
        <v>638357</v>
      </c>
      <c r="AG520" t="s">
        <v>4287</v>
      </c>
      <c r="AH520" t="s">
        <v>4290</v>
      </c>
      <c r="AI520" t="s">
        <v>4291</v>
      </c>
      <c r="AL520" t="s">
        <v>4287</v>
      </c>
      <c r="AM520" t="s">
        <v>4287</v>
      </c>
      <c r="AQ520" t="s">
        <v>4292</v>
      </c>
      <c r="AR520" t="s">
        <v>4276</v>
      </c>
    </row>
    <row r="521" spans="2:44" ht="15" customHeight="1" x14ac:dyDescent="0.25">
      <c r="B521" s="3" t="s">
        <v>54</v>
      </c>
      <c r="C521" s="22" t="s">
        <v>4293</v>
      </c>
      <c r="D521" s="18" t="s">
        <v>56</v>
      </c>
      <c r="E521" s="14" t="s">
        <v>4294</v>
      </c>
      <c r="F521" s="15" t="s">
        <v>4295</v>
      </c>
      <c r="G521" s="15" t="s">
        <v>100</v>
      </c>
      <c r="H521" s="15" t="b">
        <v>0</v>
      </c>
      <c r="I521" s="15" t="s">
        <v>383</v>
      </c>
      <c r="J521" s="16" t="s">
        <v>384</v>
      </c>
      <c r="K521" s="15" t="s">
        <v>383</v>
      </c>
      <c r="L521" s="15" t="s">
        <v>4296</v>
      </c>
      <c r="M521" s="15"/>
      <c r="N521" s="15">
        <f t="shared" si="8"/>
        <v>21</v>
      </c>
      <c r="O521" s="15">
        <v>80022</v>
      </c>
      <c r="P521" s="15" t="s">
        <v>4297</v>
      </c>
      <c r="Q521" s="17" t="s">
        <v>2612</v>
      </c>
      <c r="V521" t="s">
        <v>46</v>
      </c>
      <c r="W521">
        <v>8267269029</v>
      </c>
      <c r="X521" t="s">
        <v>4272</v>
      </c>
      <c r="AB521" t="s">
        <v>3547</v>
      </c>
      <c r="AD521">
        <v>638345</v>
      </c>
      <c r="AG521" t="s">
        <v>4295</v>
      </c>
      <c r="AH521" t="s">
        <v>4298</v>
      </c>
      <c r="AI521" t="s">
        <v>4299</v>
      </c>
      <c r="AL521" t="s">
        <v>4295</v>
      </c>
      <c r="AM521" t="s">
        <v>4295</v>
      </c>
      <c r="AQ521" t="s">
        <v>4300</v>
      </c>
    </row>
    <row r="522" spans="2:44" ht="15" customHeight="1" x14ac:dyDescent="0.25">
      <c r="B522" s="3" t="s">
        <v>37</v>
      </c>
      <c r="D522" s="13"/>
      <c r="E522" s="14" t="s">
        <v>4301</v>
      </c>
      <c r="F522" s="15" t="s">
        <v>4302</v>
      </c>
      <c r="G522" s="15" t="s">
        <v>190</v>
      </c>
      <c r="H522" s="15" t="b">
        <v>0</v>
      </c>
      <c r="I522" s="15" t="s">
        <v>367</v>
      </c>
      <c r="J522" s="16" t="s">
        <v>368</v>
      </c>
      <c r="K522" s="15" t="s">
        <v>367</v>
      </c>
      <c r="L522" s="15" t="s">
        <v>4303</v>
      </c>
      <c r="M522" s="15"/>
      <c r="N522" s="15">
        <f t="shared" si="8"/>
        <v>8</v>
      </c>
      <c r="O522" s="15" t="s">
        <v>4304</v>
      </c>
      <c r="P522" s="15" t="s">
        <v>4305</v>
      </c>
      <c r="Q522" s="17"/>
      <c r="V522" t="s">
        <v>46</v>
      </c>
      <c r="W522">
        <v>8941974763</v>
      </c>
      <c r="AB522" t="s">
        <v>48</v>
      </c>
      <c r="AC522" t="s">
        <v>1355</v>
      </c>
      <c r="AD522">
        <v>466828</v>
      </c>
      <c r="AF522" t="s">
        <v>4306</v>
      </c>
      <c r="AG522" t="s">
        <v>4302</v>
      </c>
      <c r="AH522" t="s">
        <v>4307</v>
      </c>
      <c r="AI522" t="s">
        <v>1357</v>
      </c>
      <c r="AL522" t="s">
        <v>4302</v>
      </c>
      <c r="AM522" t="s">
        <v>4302</v>
      </c>
      <c r="AQ522" t="s">
        <v>1359</v>
      </c>
    </row>
    <row r="523" spans="2:44" ht="15" customHeight="1" x14ac:dyDescent="0.25">
      <c r="B523" s="3" t="s">
        <v>37</v>
      </c>
      <c r="D523" s="13"/>
      <c r="E523" s="14" t="s">
        <v>4308</v>
      </c>
      <c r="F523" s="15" t="s">
        <v>4309</v>
      </c>
      <c r="G523" s="15" t="s">
        <v>40</v>
      </c>
      <c r="H523" s="15" t="b">
        <v>0</v>
      </c>
      <c r="I523" s="15" t="s">
        <v>2002</v>
      </c>
      <c r="J523" s="16" t="s">
        <v>2003</v>
      </c>
      <c r="K523" s="15" t="s">
        <v>2002</v>
      </c>
      <c r="L523" s="15" t="s">
        <v>4310</v>
      </c>
      <c r="M523" s="15"/>
      <c r="N523" s="15">
        <f t="shared" si="8"/>
        <v>18</v>
      </c>
      <c r="O523" s="15">
        <v>53359</v>
      </c>
      <c r="P523" s="15" t="s">
        <v>4311</v>
      </c>
      <c r="Q523" s="17"/>
      <c r="V523" t="s">
        <v>46</v>
      </c>
      <c r="W523">
        <v>8052340961</v>
      </c>
      <c r="AB523" t="s">
        <v>2006</v>
      </c>
      <c r="AG523" t="s">
        <v>4309</v>
      </c>
      <c r="AH523" t="s">
        <v>4312</v>
      </c>
      <c r="AL523" t="s">
        <v>4309</v>
      </c>
      <c r="AM523" t="s">
        <v>4309</v>
      </c>
      <c r="AQ523" t="s">
        <v>4313</v>
      </c>
    </row>
    <row r="524" spans="2:44" ht="15" customHeight="1" x14ac:dyDescent="0.25">
      <c r="B524" s="3" t="s">
        <v>178</v>
      </c>
      <c r="C524" t="s">
        <v>179</v>
      </c>
      <c r="D524" s="24"/>
      <c r="E524" s="14" t="s">
        <v>4314</v>
      </c>
      <c r="F524" s="15" t="s">
        <v>4315</v>
      </c>
      <c r="G524" s="15" t="s">
        <v>721</v>
      </c>
      <c r="H524" s="15" t="b">
        <v>0</v>
      </c>
      <c r="I524" s="15" t="s">
        <v>2045</v>
      </c>
      <c r="J524" s="16" t="s">
        <v>2046</v>
      </c>
      <c r="K524" s="15" t="s">
        <v>2045</v>
      </c>
      <c r="L524" s="15" t="s">
        <v>4316</v>
      </c>
      <c r="M524" s="15"/>
      <c r="N524" s="15">
        <f t="shared" si="8"/>
        <v>35</v>
      </c>
      <c r="O524" s="15" t="s">
        <v>4317</v>
      </c>
      <c r="P524" s="15" t="s">
        <v>4318</v>
      </c>
      <c r="Q524" s="17"/>
      <c r="V524" t="s">
        <v>46</v>
      </c>
      <c r="W524">
        <v>6386602309</v>
      </c>
      <c r="AD524">
        <v>5224</v>
      </c>
      <c r="AG524" t="s">
        <v>4315</v>
      </c>
      <c r="AH524" t="s">
        <v>4319</v>
      </c>
      <c r="AI524" t="s">
        <v>4320</v>
      </c>
      <c r="AL524" t="s">
        <v>4315</v>
      </c>
      <c r="AM524" t="s">
        <v>4315</v>
      </c>
      <c r="AQ524" t="s">
        <v>4321</v>
      </c>
    </row>
    <row r="525" spans="2:44" ht="15" customHeight="1" x14ac:dyDescent="0.25">
      <c r="B525" s="3" t="s">
        <v>37</v>
      </c>
      <c r="D525" s="13"/>
      <c r="E525" s="14" t="s">
        <v>4322</v>
      </c>
      <c r="F525" s="15" t="s">
        <v>4323</v>
      </c>
      <c r="G525" s="15" t="s">
        <v>190</v>
      </c>
      <c r="H525" s="15" t="b">
        <v>0</v>
      </c>
      <c r="I525" s="15" t="s">
        <v>722</v>
      </c>
      <c r="J525" s="16" t="s">
        <v>723</v>
      </c>
      <c r="K525" s="15" t="s">
        <v>722</v>
      </c>
      <c r="L525" s="26"/>
      <c r="M525" s="15"/>
      <c r="N525" s="15">
        <f t="shared" si="8"/>
        <v>0</v>
      </c>
      <c r="O525" s="15" t="s">
        <v>63</v>
      </c>
      <c r="P525" s="15" t="s">
        <v>63</v>
      </c>
      <c r="Q525" s="17"/>
      <c r="V525" t="s">
        <v>46</v>
      </c>
      <c r="W525">
        <v>2843016692</v>
      </c>
      <c r="AB525" t="s">
        <v>503</v>
      </c>
      <c r="AG525" t="s">
        <v>4323</v>
      </c>
      <c r="AH525" t="s">
        <v>4324</v>
      </c>
      <c r="AL525" t="s">
        <v>4323</v>
      </c>
      <c r="AM525" t="s">
        <v>4323</v>
      </c>
      <c r="AQ525" t="s">
        <v>63</v>
      </c>
    </row>
    <row r="526" spans="2:44" ht="15" customHeight="1" x14ac:dyDescent="0.25">
      <c r="B526" s="3" t="s">
        <v>37</v>
      </c>
      <c r="D526" s="13"/>
      <c r="E526" s="14" t="s">
        <v>4325</v>
      </c>
      <c r="F526" s="15" t="s">
        <v>4326</v>
      </c>
      <c r="G526" s="15" t="s">
        <v>190</v>
      </c>
      <c r="H526" s="15" t="b">
        <v>0</v>
      </c>
      <c r="I526" s="15" t="s">
        <v>2002</v>
      </c>
      <c r="J526" s="16" t="s">
        <v>2003</v>
      </c>
      <c r="K526" s="15" t="s">
        <v>2002</v>
      </c>
      <c r="L526" s="15" t="s">
        <v>4327</v>
      </c>
      <c r="M526" s="15"/>
      <c r="N526" s="15">
        <f t="shared" si="8"/>
        <v>17</v>
      </c>
      <c r="O526" s="15" t="s">
        <v>4328</v>
      </c>
      <c r="P526" s="15" t="s">
        <v>3206</v>
      </c>
      <c r="Q526" s="17"/>
      <c r="V526" t="s">
        <v>46</v>
      </c>
      <c r="W526">
        <v>3564936779</v>
      </c>
      <c r="AB526" t="s">
        <v>503</v>
      </c>
      <c r="AG526" t="s">
        <v>4326</v>
      </c>
      <c r="AH526" t="s">
        <v>4329</v>
      </c>
      <c r="AL526" t="s">
        <v>4326</v>
      </c>
      <c r="AM526" t="s">
        <v>4326</v>
      </c>
      <c r="AQ526" t="s">
        <v>4330</v>
      </c>
    </row>
    <row r="527" spans="2:44" ht="15" customHeight="1" x14ac:dyDescent="0.25">
      <c r="B527" s="3" t="s">
        <v>155</v>
      </c>
      <c r="C527" t="s">
        <v>156</v>
      </c>
      <c r="D527" s="23"/>
      <c r="E527" s="14" t="s">
        <v>4331</v>
      </c>
      <c r="F527" s="15" t="s">
        <v>3101</v>
      </c>
      <c r="G527" s="15" t="s">
        <v>167</v>
      </c>
      <c r="H527" s="15"/>
      <c r="I527" s="15" t="s">
        <v>3100</v>
      </c>
      <c r="J527" s="16" t="s">
        <v>3101</v>
      </c>
      <c r="K527" s="15" t="s">
        <v>3100</v>
      </c>
      <c r="L527" s="15"/>
      <c r="M527" s="15"/>
      <c r="N527" s="15">
        <f t="shared" si="8"/>
        <v>0</v>
      </c>
      <c r="O527" s="15" t="s">
        <v>63</v>
      </c>
      <c r="P527" s="15" t="s">
        <v>63</v>
      </c>
      <c r="Q527" s="17"/>
      <c r="V527" t="s">
        <v>46</v>
      </c>
      <c r="W527">
        <v>8523636297</v>
      </c>
      <c r="X527" t="s">
        <v>101</v>
      </c>
      <c r="AB527" t="s">
        <v>503</v>
      </c>
      <c r="AG527" t="s">
        <v>3101</v>
      </c>
      <c r="AH527" t="s">
        <v>4332</v>
      </c>
      <c r="AL527" t="s">
        <v>3101</v>
      </c>
      <c r="AM527" t="s">
        <v>3101</v>
      </c>
      <c r="AQ527" t="s">
        <v>63</v>
      </c>
    </row>
    <row r="528" spans="2:44" ht="15" customHeight="1" x14ac:dyDescent="0.25">
      <c r="B528" s="3" t="s">
        <v>4333</v>
      </c>
      <c r="C528" t="s">
        <v>4334</v>
      </c>
      <c r="D528" s="36" t="s">
        <v>4335</v>
      </c>
      <c r="E528" s="14" t="s">
        <v>4336</v>
      </c>
      <c r="F528" s="15" t="s">
        <v>4337</v>
      </c>
      <c r="G528" s="15" t="s">
        <v>100</v>
      </c>
      <c r="H528" s="15" t="b">
        <v>0</v>
      </c>
      <c r="I528" s="15" t="s">
        <v>383</v>
      </c>
      <c r="J528" s="16" t="s">
        <v>384</v>
      </c>
      <c r="K528" s="15" t="s">
        <v>383</v>
      </c>
      <c r="L528" s="26" t="s">
        <v>4338</v>
      </c>
      <c r="M528" s="15"/>
      <c r="N528" s="15">
        <f t="shared" si="8"/>
        <v>20</v>
      </c>
      <c r="O528" s="15">
        <v>33619</v>
      </c>
      <c r="P528" s="15" t="s">
        <v>4339</v>
      </c>
      <c r="Q528" s="17" t="s">
        <v>3353</v>
      </c>
      <c r="S528">
        <v>27.941745999999998</v>
      </c>
      <c r="T528">
        <v>-82.361771000000005</v>
      </c>
      <c r="V528" t="s">
        <v>46</v>
      </c>
      <c r="W528">
        <v>2923914930</v>
      </c>
      <c r="X528" t="s">
        <v>4340</v>
      </c>
      <c r="AB528" t="s">
        <v>503</v>
      </c>
      <c r="AG528" t="s">
        <v>4337</v>
      </c>
      <c r="AH528" t="s">
        <v>4341</v>
      </c>
      <c r="AI528" t="s">
        <v>4342</v>
      </c>
      <c r="AL528" t="s">
        <v>4337</v>
      </c>
      <c r="AM528" t="s">
        <v>4337</v>
      </c>
      <c r="AQ528" t="s">
        <v>4343</v>
      </c>
      <c r="AR528" t="s">
        <v>4344</v>
      </c>
    </row>
    <row r="529" spans="2:44" ht="15" customHeight="1" x14ac:dyDescent="0.25">
      <c r="B529" s="3" t="s">
        <v>54</v>
      </c>
      <c r="C529" t="s">
        <v>4345</v>
      </c>
      <c r="D529" s="36"/>
      <c r="E529" s="14" t="s">
        <v>4346</v>
      </c>
      <c r="F529" s="15" t="s">
        <v>4347</v>
      </c>
      <c r="G529" s="15" t="s">
        <v>190</v>
      </c>
      <c r="H529" s="15" t="b">
        <v>1</v>
      </c>
      <c r="I529" s="15" t="s">
        <v>383</v>
      </c>
      <c r="J529" s="16" t="s">
        <v>384</v>
      </c>
      <c r="K529" s="15" t="s">
        <v>383</v>
      </c>
      <c r="L529" s="15" t="s">
        <v>4348</v>
      </c>
      <c r="M529" s="15"/>
      <c r="N529" s="15">
        <f t="shared" si="8"/>
        <v>15</v>
      </c>
      <c r="O529" s="15">
        <v>33314</v>
      </c>
      <c r="P529" s="15" t="s">
        <v>4349</v>
      </c>
      <c r="Q529" s="17" t="s">
        <v>3353</v>
      </c>
      <c r="S529">
        <v>26.089338302612301</v>
      </c>
      <c r="T529">
        <v>-80.218284606933594</v>
      </c>
      <c r="V529" t="s">
        <v>46</v>
      </c>
      <c r="W529">
        <v>3665884521</v>
      </c>
      <c r="X529" t="s">
        <v>4340</v>
      </c>
      <c r="AB529" t="s">
        <v>503</v>
      </c>
      <c r="AD529">
        <v>445199</v>
      </c>
      <c r="AG529" t="s">
        <v>4347</v>
      </c>
      <c r="AH529" t="s">
        <v>4350</v>
      </c>
      <c r="AI529" t="s">
        <v>4351</v>
      </c>
      <c r="AL529" t="s">
        <v>4347</v>
      </c>
      <c r="AM529" t="s">
        <v>4347</v>
      </c>
      <c r="AQ529" t="s">
        <v>4352</v>
      </c>
      <c r="AR529" t="s">
        <v>4344</v>
      </c>
    </row>
    <row r="530" spans="2:44" ht="15" customHeight="1" x14ac:dyDescent="0.25">
      <c r="B530" s="3" t="s">
        <v>54</v>
      </c>
      <c r="C530" t="s">
        <v>4353</v>
      </c>
      <c r="D530" s="36"/>
      <c r="E530" s="14" t="s">
        <v>4354</v>
      </c>
      <c r="F530" s="15" t="s">
        <v>4355</v>
      </c>
      <c r="G530" s="15" t="s">
        <v>190</v>
      </c>
      <c r="H530" s="15" t="b">
        <v>1</v>
      </c>
      <c r="I530" s="15" t="s">
        <v>383</v>
      </c>
      <c r="J530" s="16" t="s">
        <v>384</v>
      </c>
      <c r="K530" s="15" t="s">
        <v>383</v>
      </c>
      <c r="L530" s="15" t="s">
        <v>4356</v>
      </c>
      <c r="M530" s="15"/>
      <c r="N530" s="15">
        <f t="shared" si="8"/>
        <v>17</v>
      </c>
      <c r="O530" s="15" t="s">
        <v>4357</v>
      </c>
      <c r="P530" s="15" t="s">
        <v>4358</v>
      </c>
      <c r="Q530" s="17" t="s">
        <v>3353</v>
      </c>
      <c r="S530">
        <v>26.638376000000001</v>
      </c>
      <c r="T530">
        <v>-81.808929000000006</v>
      </c>
      <c r="V530" t="s">
        <v>46</v>
      </c>
      <c r="W530">
        <v>3623757876</v>
      </c>
      <c r="X530" t="s">
        <v>4340</v>
      </c>
      <c r="AB530" t="s">
        <v>503</v>
      </c>
      <c r="AD530">
        <v>445200</v>
      </c>
      <c r="AG530" t="s">
        <v>4355</v>
      </c>
      <c r="AH530" t="s">
        <v>4359</v>
      </c>
      <c r="AI530" t="s">
        <v>4360</v>
      </c>
      <c r="AL530" t="s">
        <v>4355</v>
      </c>
      <c r="AM530" t="s">
        <v>4355</v>
      </c>
      <c r="AQ530" t="s">
        <v>4361</v>
      </c>
      <c r="AR530" t="s">
        <v>4344</v>
      </c>
    </row>
    <row r="531" spans="2:44" ht="15" customHeight="1" x14ac:dyDescent="0.25">
      <c r="B531" s="3" t="s">
        <v>54</v>
      </c>
      <c r="C531" t="s">
        <v>4362</v>
      </c>
      <c r="D531" s="36"/>
      <c r="E531" s="14" t="s">
        <v>4363</v>
      </c>
      <c r="F531" s="15" t="s">
        <v>4364</v>
      </c>
      <c r="G531" s="15" t="s">
        <v>190</v>
      </c>
      <c r="H531" s="15" t="b">
        <v>1</v>
      </c>
      <c r="I531" s="15" t="s">
        <v>383</v>
      </c>
      <c r="J531" s="16" t="s">
        <v>384</v>
      </c>
      <c r="K531" s="15" t="s">
        <v>383</v>
      </c>
      <c r="L531" s="15" t="s">
        <v>4365</v>
      </c>
      <c r="M531" s="15"/>
      <c r="N531" s="15">
        <f t="shared" si="8"/>
        <v>21</v>
      </c>
      <c r="O531" s="15">
        <v>32256</v>
      </c>
      <c r="P531" s="15" t="s">
        <v>4366</v>
      </c>
      <c r="Q531" s="17" t="s">
        <v>3353</v>
      </c>
      <c r="S531">
        <v>30.207519999999999</v>
      </c>
      <c r="T531">
        <v>-81.578856999999999</v>
      </c>
      <c r="V531" t="s">
        <v>46</v>
      </c>
      <c r="W531">
        <v>2602186451</v>
      </c>
      <c r="X531" t="s">
        <v>4340</v>
      </c>
      <c r="AB531" t="s">
        <v>503</v>
      </c>
      <c r="AD531">
        <v>445201</v>
      </c>
      <c r="AG531" t="s">
        <v>4364</v>
      </c>
      <c r="AH531" t="s">
        <v>4367</v>
      </c>
      <c r="AI531" t="s">
        <v>4368</v>
      </c>
      <c r="AL531" t="s">
        <v>4364</v>
      </c>
      <c r="AM531" t="s">
        <v>4364</v>
      </c>
      <c r="AQ531" t="s">
        <v>4369</v>
      </c>
      <c r="AR531" t="s">
        <v>4344</v>
      </c>
    </row>
    <row r="532" spans="2:44" ht="15" customHeight="1" x14ac:dyDescent="0.25">
      <c r="B532" s="3" t="s">
        <v>54</v>
      </c>
      <c r="C532" t="s">
        <v>4370</v>
      </c>
      <c r="D532" s="36"/>
      <c r="E532" s="14" t="s">
        <v>4371</v>
      </c>
      <c r="F532" s="15" t="s">
        <v>4372</v>
      </c>
      <c r="G532" s="15" t="s">
        <v>190</v>
      </c>
      <c r="H532" s="15" t="b">
        <v>1</v>
      </c>
      <c r="I532" s="15" t="s">
        <v>383</v>
      </c>
      <c r="J532" s="16" t="s">
        <v>384</v>
      </c>
      <c r="K532" s="15" t="s">
        <v>383</v>
      </c>
      <c r="L532" s="15" t="s">
        <v>4373</v>
      </c>
      <c r="M532" s="15"/>
      <c r="N532" s="15">
        <f t="shared" si="8"/>
        <v>24</v>
      </c>
      <c r="O532" s="15">
        <v>32024</v>
      </c>
      <c r="P532" s="15" t="s">
        <v>4374</v>
      </c>
      <c r="Q532" s="17" t="s">
        <v>3353</v>
      </c>
      <c r="S532">
        <v>30.122001999999998</v>
      </c>
      <c r="T532">
        <v>-82.659667999999996</v>
      </c>
      <c r="V532" t="s">
        <v>46</v>
      </c>
      <c r="W532">
        <v>3951831605</v>
      </c>
      <c r="AB532" t="s">
        <v>503</v>
      </c>
      <c r="AD532">
        <v>867197</v>
      </c>
      <c r="AG532" t="s">
        <v>4372</v>
      </c>
      <c r="AH532" t="s">
        <v>4375</v>
      </c>
      <c r="AL532" t="s">
        <v>4372</v>
      </c>
      <c r="AM532" t="s">
        <v>4372</v>
      </c>
      <c r="AQ532" t="s">
        <v>63</v>
      </c>
      <c r="AR532" t="s">
        <v>4344</v>
      </c>
    </row>
    <row r="533" spans="2:44" ht="15" customHeight="1" x14ac:dyDescent="0.25">
      <c r="B533" s="3" t="s">
        <v>54</v>
      </c>
      <c r="C533" t="s">
        <v>4376</v>
      </c>
      <c r="D533" s="36"/>
      <c r="E533" s="14" t="s">
        <v>4377</v>
      </c>
      <c r="F533" s="15" t="s">
        <v>4378</v>
      </c>
      <c r="G533" s="15" t="s">
        <v>190</v>
      </c>
      <c r="H533" s="15" t="b">
        <v>1</v>
      </c>
      <c r="I533" s="15" t="s">
        <v>383</v>
      </c>
      <c r="J533" s="16" t="s">
        <v>384</v>
      </c>
      <c r="K533" s="15" t="s">
        <v>383</v>
      </c>
      <c r="L533" s="15" t="s">
        <v>4379</v>
      </c>
      <c r="M533" s="15"/>
      <c r="N533" s="15">
        <f t="shared" si="8"/>
        <v>19</v>
      </c>
      <c r="O533" s="15">
        <v>33166</v>
      </c>
      <c r="P533" s="15" t="s">
        <v>4380</v>
      </c>
      <c r="Q533" s="17" t="s">
        <v>3353</v>
      </c>
      <c r="S533">
        <v>25.829397216439201</v>
      </c>
      <c r="T533">
        <v>-80.317873209714904</v>
      </c>
      <c r="V533" t="s">
        <v>46</v>
      </c>
      <c r="W533">
        <v>7422515477</v>
      </c>
      <c r="AB533" t="s">
        <v>503</v>
      </c>
      <c r="AD533">
        <v>674423</v>
      </c>
      <c r="AG533" t="s">
        <v>4378</v>
      </c>
      <c r="AH533" t="s">
        <v>4381</v>
      </c>
      <c r="AI533" t="s">
        <v>4382</v>
      </c>
      <c r="AL533" t="s">
        <v>4378</v>
      </c>
      <c r="AM533" t="s">
        <v>4378</v>
      </c>
      <c r="AQ533" t="s">
        <v>4383</v>
      </c>
      <c r="AR533" t="s">
        <v>4344</v>
      </c>
    </row>
    <row r="534" spans="2:44" ht="15" customHeight="1" x14ac:dyDescent="0.25">
      <c r="B534" s="3" t="s">
        <v>54</v>
      </c>
      <c r="C534" t="s">
        <v>4384</v>
      </c>
      <c r="D534" s="36"/>
      <c r="E534" s="14" t="s">
        <v>4385</v>
      </c>
      <c r="F534" s="15" t="s">
        <v>4386</v>
      </c>
      <c r="G534" s="15" t="s">
        <v>190</v>
      </c>
      <c r="H534" s="15" t="b">
        <v>1</v>
      </c>
      <c r="I534" s="15" t="s">
        <v>383</v>
      </c>
      <c r="J534" s="16" t="s">
        <v>384</v>
      </c>
      <c r="K534" s="15" t="s">
        <v>383</v>
      </c>
      <c r="L534" s="15" t="s">
        <v>4387</v>
      </c>
      <c r="M534" s="15"/>
      <c r="N534" s="15">
        <f t="shared" si="8"/>
        <v>21</v>
      </c>
      <c r="O534" s="15">
        <v>32824</v>
      </c>
      <c r="P534" s="15" t="s">
        <v>4388</v>
      </c>
      <c r="Q534" s="17" t="s">
        <v>3353</v>
      </c>
      <c r="S534">
        <v>28.4278163909912</v>
      </c>
      <c r="T534">
        <v>-81.350112915039105</v>
      </c>
      <c r="V534" t="s">
        <v>46</v>
      </c>
      <c r="W534">
        <v>9595624102</v>
      </c>
      <c r="X534" t="s">
        <v>4340</v>
      </c>
      <c r="AB534" t="s">
        <v>503</v>
      </c>
      <c r="AD534">
        <v>445202</v>
      </c>
      <c r="AG534" t="s">
        <v>4386</v>
      </c>
      <c r="AH534" t="s">
        <v>4389</v>
      </c>
      <c r="AI534" t="s">
        <v>4390</v>
      </c>
      <c r="AL534" t="s">
        <v>4386</v>
      </c>
      <c r="AM534" t="s">
        <v>4386</v>
      </c>
      <c r="AQ534" t="s">
        <v>4391</v>
      </c>
      <c r="AR534" t="s">
        <v>4344</v>
      </c>
    </row>
    <row r="535" spans="2:44" ht="15" customHeight="1" x14ac:dyDescent="0.25">
      <c r="B535" s="3" t="s">
        <v>4333</v>
      </c>
      <c r="C535" t="s">
        <v>4392</v>
      </c>
      <c r="D535" s="36"/>
      <c r="E535" s="14" t="s">
        <v>4393</v>
      </c>
      <c r="F535" s="15" t="s">
        <v>4394</v>
      </c>
      <c r="G535" s="15" t="s">
        <v>190</v>
      </c>
      <c r="H535" s="15" t="b">
        <v>1</v>
      </c>
      <c r="I535" s="15" t="s">
        <v>383</v>
      </c>
      <c r="J535" s="16" t="s">
        <v>384</v>
      </c>
      <c r="K535" s="15" t="s">
        <v>383</v>
      </c>
      <c r="L535" s="26" t="s">
        <v>4338</v>
      </c>
      <c r="M535" s="15"/>
      <c r="N535" s="15">
        <f t="shared" si="8"/>
        <v>20</v>
      </c>
      <c r="O535" s="15">
        <v>33619</v>
      </c>
      <c r="P535" s="15" t="s">
        <v>4339</v>
      </c>
      <c r="Q535" s="17" t="s">
        <v>3353</v>
      </c>
      <c r="S535">
        <v>27.941696166992202</v>
      </c>
      <c r="T535">
        <v>-82.361770629882798</v>
      </c>
      <c r="V535" t="s">
        <v>46</v>
      </c>
      <c r="W535">
        <v>8187100351</v>
      </c>
      <c r="X535" t="s">
        <v>4340</v>
      </c>
      <c r="AB535" t="s">
        <v>503</v>
      </c>
      <c r="AD535">
        <v>445203</v>
      </c>
      <c r="AG535" t="s">
        <v>4394</v>
      </c>
      <c r="AH535" t="s">
        <v>4395</v>
      </c>
      <c r="AI535" t="s">
        <v>4342</v>
      </c>
      <c r="AL535" t="s">
        <v>4394</v>
      </c>
      <c r="AM535" t="s">
        <v>4394</v>
      </c>
      <c r="AQ535" t="s">
        <v>4343</v>
      </c>
      <c r="AR535" t="s">
        <v>4344</v>
      </c>
    </row>
    <row r="536" spans="2:44" ht="15" customHeight="1" x14ac:dyDescent="0.25">
      <c r="B536" s="3" t="s">
        <v>4333</v>
      </c>
      <c r="C536" t="s">
        <v>4392</v>
      </c>
      <c r="D536" s="36" t="s">
        <v>4335</v>
      </c>
      <c r="E536" s="14" t="s">
        <v>4396</v>
      </c>
      <c r="F536" s="15" t="s">
        <v>4397</v>
      </c>
      <c r="G536" s="15" t="s">
        <v>190</v>
      </c>
      <c r="H536" s="15" t="b">
        <v>1</v>
      </c>
      <c r="I536" s="15" t="s">
        <v>383</v>
      </c>
      <c r="J536" s="16" t="s">
        <v>384</v>
      </c>
      <c r="K536" s="15" t="s">
        <v>383</v>
      </c>
      <c r="L536" s="26" t="s">
        <v>4338</v>
      </c>
      <c r="M536" s="15"/>
      <c r="N536" s="15">
        <f t="shared" si="8"/>
        <v>20</v>
      </c>
      <c r="O536" s="15">
        <v>33619</v>
      </c>
      <c r="P536" s="15" t="s">
        <v>4339</v>
      </c>
      <c r="Q536" s="17" t="s">
        <v>3353</v>
      </c>
      <c r="S536">
        <v>27.941745999999998</v>
      </c>
      <c r="T536">
        <v>-82.361771000000005</v>
      </c>
      <c r="V536" t="s">
        <v>46</v>
      </c>
      <c r="W536">
        <v>5446681328</v>
      </c>
      <c r="X536" t="s">
        <v>4398</v>
      </c>
      <c r="AB536" t="s">
        <v>503</v>
      </c>
      <c r="AD536">
        <v>445204</v>
      </c>
      <c r="AG536" t="s">
        <v>4397</v>
      </c>
      <c r="AH536" t="s">
        <v>4399</v>
      </c>
      <c r="AI536" t="s">
        <v>4342</v>
      </c>
      <c r="AL536" t="s">
        <v>4397</v>
      </c>
      <c r="AM536" t="s">
        <v>4397</v>
      </c>
      <c r="AQ536" t="s">
        <v>4343</v>
      </c>
      <c r="AR536" t="s">
        <v>4344</v>
      </c>
    </row>
    <row r="537" spans="2:44" ht="15" customHeight="1" x14ac:dyDescent="0.25">
      <c r="B537" s="3" t="s">
        <v>54</v>
      </c>
      <c r="C537" t="s">
        <v>4400</v>
      </c>
      <c r="D537" s="18" t="s">
        <v>56</v>
      </c>
      <c r="E537" s="14" t="s">
        <v>4401</v>
      </c>
      <c r="F537" s="15" t="s">
        <v>4402</v>
      </c>
      <c r="G537" s="15" t="s">
        <v>100</v>
      </c>
      <c r="H537" s="15" t="b">
        <v>0</v>
      </c>
      <c r="I537" s="15" t="s">
        <v>4403</v>
      </c>
      <c r="J537" s="16" t="s">
        <v>4404</v>
      </c>
      <c r="K537" s="15" t="s">
        <v>4403</v>
      </c>
      <c r="L537" s="15" t="s">
        <v>4405</v>
      </c>
      <c r="M537" s="15"/>
      <c r="N537" s="15">
        <f t="shared" si="8"/>
        <v>35</v>
      </c>
      <c r="O537" s="15">
        <v>50054</v>
      </c>
      <c r="P537" s="15" t="s">
        <v>4406</v>
      </c>
      <c r="Q537" s="17"/>
      <c r="V537" t="s">
        <v>46</v>
      </c>
      <c r="W537">
        <v>4612158281</v>
      </c>
      <c r="AB537" t="s">
        <v>66</v>
      </c>
      <c r="AD537">
        <v>238838</v>
      </c>
      <c r="AG537" t="s">
        <v>4402</v>
      </c>
      <c r="AH537" t="s">
        <v>4407</v>
      </c>
      <c r="AL537" t="s">
        <v>4402</v>
      </c>
      <c r="AM537" t="s">
        <v>4402</v>
      </c>
      <c r="AQ537" t="s">
        <v>4408</v>
      </c>
    </row>
    <row r="538" spans="2:44" ht="15" customHeight="1" x14ac:dyDescent="0.25">
      <c r="B538" s="3" t="s">
        <v>37</v>
      </c>
      <c r="D538" s="13"/>
      <c r="E538" s="14" t="s">
        <v>4409</v>
      </c>
      <c r="F538" s="15" t="s">
        <v>4410</v>
      </c>
      <c r="G538" s="15" t="s">
        <v>40</v>
      </c>
      <c r="H538" s="15" t="b">
        <v>0</v>
      </c>
      <c r="I538" s="15" t="s">
        <v>1982</v>
      </c>
      <c r="J538" s="16" t="s">
        <v>1983</v>
      </c>
      <c r="K538" s="15" t="s">
        <v>1982</v>
      </c>
      <c r="L538" s="26"/>
      <c r="M538" s="15"/>
      <c r="N538" s="15">
        <f t="shared" si="8"/>
        <v>0</v>
      </c>
      <c r="O538" s="15">
        <v>11111</v>
      </c>
      <c r="P538" s="15" t="s">
        <v>4410</v>
      </c>
      <c r="Q538" s="17"/>
      <c r="V538" t="s">
        <v>46</v>
      </c>
      <c r="W538">
        <v>2345845936</v>
      </c>
      <c r="AB538" t="s">
        <v>450</v>
      </c>
      <c r="AC538" t="s">
        <v>4411</v>
      </c>
      <c r="AD538">
        <v>7354</v>
      </c>
      <c r="AG538" t="s">
        <v>4410</v>
      </c>
      <c r="AH538" t="s">
        <v>4412</v>
      </c>
      <c r="AL538" t="s">
        <v>4410</v>
      </c>
      <c r="AM538" t="s">
        <v>4410</v>
      </c>
      <c r="AQ538" t="s">
        <v>63</v>
      </c>
      <c r="AR538" t="s">
        <v>1987</v>
      </c>
    </row>
    <row r="539" spans="2:44" ht="15" customHeight="1" x14ac:dyDescent="0.25">
      <c r="B539" s="3" t="s">
        <v>37</v>
      </c>
      <c r="D539" s="13"/>
      <c r="E539" s="14" t="s">
        <v>4413</v>
      </c>
      <c r="F539" s="15" t="s">
        <v>4414</v>
      </c>
      <c r="G539" s="15" t="s">
        <v>40</v>
      </c>
      <c r="H539" s="15" t="b">
        <v>0</v>
      </c>
      <c r="I539" s="15" t="s">
        <v>1250</v>
      </c>
      <c r="J539" s="16" t="s">
        <v>1251</v>
      </c>
      <c r="K539" s="15" t="s">
        <v>1250</v>
      </c>
      <c r="L539" s="15" t="s">
        <v>4415</v>
      </c>
      <c r="M539" s="15"/>
      <c r="N539" s="15">
        <f t="shared" si="8"/>
        <v>26</v>
      </c>
      <c r="O539" s="15">
        <v>11130</v>
      </c>
      <c r="P539" s="15" t="s">
        <v>4416</v>
      </c>
      <c r="Q539" s="17"/>
      <c r="V539" t="s">
        <v>46</v>
      </c>
      <c r="W539">
        <v>9666700706</v>
      </c>
      <c r="AB539" t="s">
        <v>66</v>
      </c>
      <c r="AG539" t="s">
        <v>4414</v>
      </c>
      <c r="AH539" t="s">
        <v>4417</v>
      </c>
      <c r="AL539" t="s">
        <v>4414</v>
      </c>
      <c r="AM539" t="s">
        <v>4414</v>
      </c>
      <c r="AQ539" t="s">
        <v>4418</v>
      </c>
    </row>
    <row r="540" spans="2:44" ht="15" customHeight="1" x14ac:dyDescent="0.25">
      <c r="B540" s="3" t="s">
        <v>37</v>
      </c>
      <c r="D540" s="13"/>
      <c r="E540" s="14" t="s">
        <v>4419</v>
      </c>
      <c r="F540" s="15" t="s">
        <v>4420</v>
      </c>
      <c r="G540" s="15" t="s">
        <v>100</v>
      </c>
      <c r="H540" s="15"/>
      <c r="I540" s="15" t="s">
        <v>383</v>
      </c>
      <c r="J540" s="16" t="s">
        <v>384</v>
      </c>
      <c r="K540" s="15" t="s">
        <v>383</v>
      </c>
      <c r="L540" s="15" t="s">
        <v>4421</v>
      </c>
      <c r="M540" s="15"/>
      <c r="N540" s="15">
        <f t="shared" si="8"/>
        <v>23</v>
      </c>
      <c r="O540" s="15">
        <v>29607</v>
      </c>
      <c r="P540" s="15" t="s">
        <v>1129</v>
      </c>
      <c r="Q540" s="17" t="s">
        <v>1088</v>
      </c>
      <c r="V540" t="s">
        <v>46</v>
      </c>
      <c r="W540">
        <v>8119899959</v>
      </c>
      <c r="AB540" t="s">
        <v>389</v>
      </c>
      <c r="AG540" t="s">
        <v>4420</v>
      </c>
      <c r="AH540" t="s">
        <v>4422</v>
      </c>
      <c r="AL540" t="s">
        <v>4420</v>
      </c>
      <c r="AM540" t="s">
        <v>4420</v>
      </c>
      <c r="AQ540" t="s">
        <v>63</v>
      </c>
    </row>
    <row r="541" spans="2:44" ht="15" customHeight="1" x14ac:dyDescent="0.25">
      <c r="B541" s="3" t="s">
        <v>178</v>
      </c>
      <c r="C541" t="s">
        <v>179</v>
      </c>
      <c r="D541" s="24"/>
      <c r="E541" s="30" t="s">
        <v>4423</v>
      </c>
      <c r="F541" s="15" t="s">
        <v>4424</v>
      </c>
      <c r="G541" s="15" t="s">
        <v>721</v>
      </c>
      <c r="H541" s="15"/>
      <c r="I541" s="15" t="s">
        <v>722</v>
      </c>
      <c r="J541" s="16" t="s">
        <v>723</v>
      </c>
      <c r="K541" s="15" t="s">
        <v>722</v>
      </c>
      <c r="L541" s="15" t="s">
        <v>4425</v>
      </c>
      <c r="M541" s="15"/>
      <c r="N541" s="15">
        <f t="shared" si="8"/>
        <v>8</v>
      </c>
      <c r="O541" s="15" t="s">
        <v>4426</v>
      </c>
      <c r="P541" s="15" t="s">
        <v>4427</v>
      </c>
      <c r="Q541" s="17"/>
      <c r="U541" s="31"/>
      <c r="V541" t="s">
        <v>46</v>
      </c>
      <c r="W541">
        <v>2205354329</v>
      </c>
      <c r="AB541" t="s">
        <v>727</v>
      </c>
      <c r="AC541" t="s">
        <v>4428</v>
      </c>
      <c r="AD541">
        <v>363483</v>
      </c>
      <c r="AG541" t="s">
        <v>4424</v>
      </c>
      <c r="AH541" t="s">
        <v>4429</v>
      </c>
      <c r="AL541" t="s">
        <v>4424</v>
      </c>
      <c r="AM541" t="s">
        <v>4424</v>
      </c>
      <c r="AQ541" t="s">
        <v>63</v>
      </c>
    </row>
    <row r="542" spans="2:44" ht="15" customHeight="1" x14ac:dyDescent="0.25">
      <c r="B542" s="3" t="s">
        <v>37</v>
      </c>
      <c r="D542" s="13"/>
      <c r="E542" s="14" t="s">
        <v>4430</v>
      </c>
      <c r="F542" s="15" t="s">
        <v>4431</v>
      </c>
      <c r="G542" s="15" t="s">
        <v>190</v>
      </c>
      <c r="H542" s="15" t="b">
        <v>0</v>
      </c>
      <c r="I542" s="15" t="s">
        <v>722</v>
      </c>
      <c r="J542" s="16" t="s">
        <v>723</v>
      </c>
      <c r="K542" s="15" t="s">
        <v>722</v>
      </c>
      <c r="L542" s="15" t="s">
        <v>4432</v>
      </c>
      <c r="M542" s="15"/>
      <c r="N542" s="15">
        <f t="shared" si="8"/>
        <v>17</v>
      </c>
      <c r="O542" s="15">
        <v>111111</v>
      </c>
      <c r="P542" s="15" t="s">
        <v>4433</v>
      </c>
      <c r="Q542" s="17"/>
      <c r="V542" t="s">
        <v>46</v>
      </c>
      <c r="W542">
        <v>7504243417</v>
      </c>
      <c r="AG542" t="s">
        <v>4431</v>
      </c>
      <c r="AH542" t="s">
        <v>4434</v>
      </c>
      <c r="AL542" t="s">
        <v>4431</v>
      </c>
      <c r="AM542" t="s">
        <v>4431</v>
      </c>
      <c r="AQ542" t="s">
        <v>4435</v>
      </c>
    </row>
    <row r="543" spans="2:44" ht="15" customHeight="1" x14ac:dyDescent="0.25">
      <c r="B543" s="3" t="s">
        <v>54</v>
      </c>
      <c r="C543" t="s">
        <v>4436</v>
      </c>
      <c r="D543" s="18" t="s">
        <v>56</v>
      </c>
      <c r="E543" s="14" t="s">
        <v>4437</v>
      </c>
      <c r="F543" s="15" t="s">
        <v>4438</v>
      </c>
      <c r="G543" s="15" t="s">
        <v>100</v>
      </c>
      <c r="H543" s="15" t="b">
        <v>1</v>
      </c>
      <c r="I543" s="15" t="s">
        <v>4439</v>
      </c>
      <c r="J543" s="16" t="s">
        <v>4440</v>
      </c>
      <c r="K543" s="15" t="s">
        <v>4439</v>
      </c>
      <c r="L543" s="15" t="s">
        <v>4441</v>
      </c>
      <c r="M543" s="15"/>
      <c r="N543" s="15">
        <f t="shared" si="8"/>
        <v>24</v>
      </c>
      <c r="O543" s="15">
        <v>127204</v>
      </c>
      <c r="P543" s="15" t="s">
        <v>4442</v>
      </c>
      <c r="Q543" s="17"/>
      <c r="S543">
        <v>55.910637332172797</v>
      </c>
      <c r="T543">
        <v>37.540454864501903</v>
      </c>
      <c r="V543" t="s">
        <v>46</v>
      </c>
      <c r="W543">
        <v>9297992189</v>
      </c>
      <c r="X543" t="s">
        <v>4443</v>
      </c>
      <c r="AB543" t="s">
        <v>66</v>
      </c>
      <c r="AC543" t="s">
        <v>4444</v>
      </c>
      <c r="AD543">
        <v>196297</v>
      </c>
      <c r="AG543" t="s">
        <v>4438</v>
      </c>
      <c r="AH543" t="s">
        <v>4445</v>
      </c>
      <c r="AI543" t="s">
        <v>4446</v>
      </c>
      <c r="AL543" t="s">
        <v>4438</v>
      </c>
      <c r="AM543" t="s">
        <v>4438</v>
      </c>
      <c r="AQ543" t="s">
        <v>4447</v>
      </c>
      <c r="AR543" t="s">
        <v>4448</v>
      </c>
    </row>
    <row r="544" spans="2:44" ht="15" customHeight="1" x14ac:dyDescent="0.25">
      <c r="B544" s="3" t="s">
        <v>54</v>
      </c>
      <c r="C544" t="s">
        <v>4449</v>
      </c>
      <c r="D544" s="18" t="s">
        <v>56</v>
      </c>
      <c r="E544" s="14" t="s">
        <v>4450</v>
      </c>
      <c r="F544" s="15" t="s">
        <v>4451</v>
      </c>
      <c r="G544" s="15" t="s">
        <v>100</v>
      </c>
      <c r="H544" s="15" t="b">
        <v>1</v>
      </c>
      <c r="I544" s="15" t="s">
        <v>4439</v>
      </c>
      <c r="J544" s="16" t="s">
        <v>4440</v>
      </c>
      <c r="K544" s="15" t="s">
        <v>4439</v>
      </c>
      <c r="L544" s="15" t="s">
        <v>4452</v>
      </c>
      <c r="M544" s="15"/>
      <c r="N544" s="15">
        <f t="shared" si="8"/>
        <v>22</v>
      </c>
      <c r="O544" s="15">
        <v>681006</v>
      </c>
      <c r="P544" s="15" t="s">
        <v>4453</v>
      </c>
      <c r="Q544" s="17"/>
      <c r="S544">
        <v>55.910637332172797</v>
      </c>
      <c r="T544">
        <v>37.540454864501903</v>
      </c>
      <c r="V544" t="s">
        <v>46</v>
      </c>
      <c r="W544">
        <v>6544525224</v>
      </c>
      <c r="X544" t="s">
        <v>4443</v>
      </c>
      <c r="AB544" t="s">
        <v>78</v>
      </c>
      <c r="AC544" t="s">
        <v>4444</v>
      </c>
      <c r="AD544">
        <v>196297</v>
      </c>
      <c r="AG544" t="s">
        <v>4451</v>
      </c>
      <c r="AH544" t="s">
        <v>4454</v>
      </c>
      <c r="AI544" t="s">
        <v>4455</v>
      </c>
      <c r="AL544" t="s">
        <v>4451</v>
      </c>
      <c r="AM544" t="s">
        <v>4451</v>
      </c>
      <c r="AQ544" t="s">
        <v>4456</v>
      </c>
      <c r="AR544" t="s">
        <v>4448</v>
      </c>
    </row>
    <row r="545" spans="2:44" ht="15" customHeight="1" x14ac:dyDescent="0.25">
      <c r="B545" s="3" t="s">
        <v>54</v>
      </c>
      <c r="C545" t="s">
        <v>4457</v>
      </c>
      <c r="D545" s="18" t="s">
        <v>56</v>
      </c>
      <c r="E545" s="14" t="s">
        <v>4458</v>
      </c>
      <c r="F545" s="15" t="s">
        <v>4459</v>
      </c>
      <c r="G545" s="15" t="s">
        <v>100</v>
      </c>
      <c r="H545" s="15" t="b">
        <v>0</v>
      </c>
      <c r="I545" s="15" t="s">
        <v>4439</v>
      </c>
      <c r="J545" s="16" t="s">
        <v>4440</v>
      </c>
      <c r="K545" s="15" t="s">
        <v>4439</v>
      </c>
      <c r="L545" s="15" t="s">
        <v>4460</v>
      </c>
      <c r="M545" s="15"/>
      <c r="N545" s="15">
        <f t="shared" si="8"/>
        <v>37</v>
      </c>
      <c r="O545" s="15">
        <v>196626</v>
      </c>
      <c r="P545" s="15" t="s">
        <v>4461</v>
      </c>
      <c r="Q545" s="17"/>
      <c r="V545" t="s">
        <v>46</v>
      </c>
      <c r="W545">
        <v>9533807267</v>
      </c>
      <c r="X545" t="s">
        <v>4443</v>
      </c>
      <c r="AB545" t="s">
        <v>389</v>
      </c>
      <c r="AD545">
        <v>196297</v>
      </c>
      <c r="AG545" t="s">
        <v>4459</v>
      </c>
      <c r="AH545" t="s">
        <v>4462</v>
      </c>
      <c r="AL545" t="s">
        <v>4459</v>
      </c>
      <c r="AM545" t="s">
        <v>4459</v>
      </c>
      <c r="AQ545" t="s">
        <v>4463</v>
      </c>
    </row>
    <row r="546" spans="2:44" ht="15" customHeight="1" x14ac:dyDescent="0.25">
      <c r="B546" s="3" t="s">
        <v>54</v>
      </c>
      <c r="C546" t="s">
        <v>4464</v>
      </c>
      <c r="D546" s="18" t="s">
        <v>56</v>
      </c>
      <c r="E546" s="14" t="s">
        <v>4465</v>
      </c>
      <c r="F546" s="15" t="s">
        <v>4466</v>
      </c>
      <c r="G546" s="15" t="s">
        <v>100</v>
      </c>
      <c r="H546" s="15" t="b">
        <v>0</v>
      </c>
      <c r="I546" s="15" t="s">
        <v>4439</v>
      </c>
      <c r="J546" s="16" t="s">
        <v>4440</v>
      </c>
      <c r="K546" s="15" t="s">
        <v>4439</v>
      </c>
      <c r="L546" s="15" t="s">
        <v>4467</v>
      </c>
      <c r="M546" s="15"/>
      <c r="N546" s="21">
        <f t="shared" si="8"/>
        <v>54</v>
      </c>
      <c r="O546" s="15">
        <v>660118</v>
      </c>
      <c r="P546" s="15" t="s">
        <v>4468</v>
      </c>
      <c r="Q546" s="17"/>
      <c r="V546" t="s">
        <v>46</v>
      </c>
      <c r="W546">
        <v>4389899879</v>
      </c>
      <c r="X546" t="s">
        <v>4443</v>
      </c>
      <c r="AB546" t="s">
        <v>389</v>
      </c>
      <c r="AD546">
        <v>196297</v>
      </c>
      <c r="AG546" t="s">
        <v>4466</v>
      </c>
      <c r="AH546" t="s">
        <v>4469</v>
      </c>
      <c r="AL546" t="s">
        <v>4466</v>
      </c>
      <c r="AM546" t="s">
        <v>4466</v>
      </c>
      <c r="AQ546" t="s">
        <v>4470</v>
      </c>
    </row>
    <row r="547" spans="2:44" ht="15" customHeight="1" x14ac:dyDescent="0.25">
      <c r="B547" s="3" t="s">
        <v>54</v>
      </c>
      <c r="C547" t="s">
        <v>4471</v>
      </c>
      <c r="D547" s="18" t="s">
        <v>56</v>
      </c>
      <c r="E547" s="14" t="s">
        <v>4472</v>
      </c>
      <c r="F547" s="15" t="s">
        <v>4473</v>
      </c>
      <c r="G547" s="15" t="s">
        <v>100</v>
      </c>
      <c r="H547" s="15" t="b">
        <v>0</v>
      </c>
      <c r="I547" s="15" t="s">
        <v>4439</v>
      </c>
      <c r="J547" s="16" t="s">
        <v>4440</v>
      </c>
      <c r="K547" s="15" t="s">
        <v>4439</v>
      </c>
      <c r="L547" s="15" t="s">
        <v>4474</v>
      </c>
      <c r="M547" s="15"/>
      <c r="N547" s="15">
        <f t="shared" si="8"/>
        <v>40</v>
      </c>
      <c r="O547" s="15">
        <v>354340</v>
      </c>
      <c r="P547" s="15" t="s">
        <v>4475</v>
      </c>
      <c r="Q547" s="17"/>
      <c r="V547" t="s">
        <v>46</v>
      </c>
      <c r="W547">
        <v>9910311382</v>
      </c>
      <c r="X547" t="s">
        <v>4443</v>
      </c>
      <c r="AB547" t="s">
        <v>66</v>
      </c>
      <c r="AG547" t="s">
        <v>4473</v>
      </c>
      <c r="AH547" t="s">
        <v>4476</v>
      </c>
      <c r="AL547" t="s">
        <v>4473</v>
      </c>
      <c r="AM547" t="s">
        <v>4473</v>
      </c>
      <c r="AQ547" t="s">
        <v>4477</v>
      </c>
    </row>
    <row r="548" spans="2:44" ht="15" customHeight="1" x14ac:dyDescent="0.25">
      <c r="B548" s="3" t="s">
        <v>54</v>
      </c>
      <c r="C548" t="s">
        <v>4478</v>
      </c>
      <c r="D548" s="18" t="s">
        <v>56</v>
      </c>
      <c r="E548" s="14" t="s">
        <v>4479</v>
      </c>
      <c r="F548" s="15" t="s">
        <v>4480</v>
      </c>
      <c r="G548" s="15" t="s">
        <v>107</v>
      </c>
      <c r="H548" s="15" t="b">
        <v>1</v>
      </c>
      <c r="I548" s="15" t="s">
        <v>4439</v>
      </c>
      <c r="J548" s="16" t="s">
        <v>4440</v>
      </c>
      <c r="K548" s="15" t="s">
        <v>4439</v>
      </c>
      <c r="L548" s="15" t="s">
        <v>4481</v>
      </c>
      <c r="M548" s="15"/>
      <c r="N548" s="15">
        <f t="shared" si="8"/>
        <v>33</v>
      </c>
      <c r="O548" s="15">
        <v>620100</v>
      </c>
      <c r="P548" s="15" t="s">
        <v>4482</v>
      </c>
      <c r="Q548" s="17"/>
      <c r="S548">
        <v>56.815820261455897</v>
      </c>
      <c r="T548">
        <v>60.682640075683501</v>
      </c>
      <c r="V548" t="s">
        <v>46</v>
      </c>
      <c r="W548">
        <v>1104438880</v>
      </c>
      <c r="X548" t="s">
        <v>4443</v>
      </c>
      <c r="AB548" t="s">
        <v>389</v>
      </c>
      <c r="AG548" t="s">
        <v>4480</v>
      </c>
      <c r="AH548" t="s">
        <v>4483</v>
      </c>
      <c r="AI548" t="s">
        <v>4484</v>
      </c>
      <c r="AL548" t="s">
        <v>4480</v>
      </c>
      <c r="AM548" t="s">
        <v>4480</v>
      </c>
      <c r="AQ548" t="s">
        <v>4485</v>
      </c>
      <c r="AR548" t="s">
        <v>4448</v>
      </c>
    </row>
    <row r="549" spans="2:44" ht="15" customHeight="1" x14ac:dyDescent="0.25">
      <c r="B549" s="3" t="s">
        <v>54</v>
      </c>
      <c r="C549" t="s">
        <v>4486</v>
      </c>
      <c r="D549" s="18" t="s">
        <v>56</v>
      </c>
      <c r="E549" s="14" t="s">
        <v>4487</v>
      </c>
      <c r="F549" s="15" t="s">
        <v>4488</v>
      </c>
      <c r="G549" s="15" t="s">
        <v>100</v>
      </c>
      <c r="H549" s="15" t="b">
        <v>1</v>
      </c>
      <c r="I549" s="15" t="s">
        <v>4439</v>
      </c>
      <c r="J549" s="16" t="s">
        <v>4440</v>
      </c>
      <c r="K549" s="15" t="s">
        <v>4439</v>
      </c>
      <c r="L549" s="15" t="s">
        <v>4489</v>
      </c>
      <c r="M549" s="15"/>
      <c r="N549" s="15">
        <f t="shared" si="8"/>
        <v>23</v>
      </c>
      <c r="O549" s="15">
        <v>603090</v>
      </c>
      <c r="P549" s="15" t="s">
        <v>4490</v>
      </c>
      <c r="Q549" s="17"/>
      <c r="S549">
        <v>55.910637332172797</v>
      </c>
      <c r="T549">
        <v>37.540454864501903</v>
      </c>
      <c r="V549" t="s">
        <v>46</v>
      </c>
      <c r="W549">
        <v>4292170494</v>
      </c>
      <c r="X549" t="s">
        <v>4443</v>
      </c>
      <c r="AB549" t="s">
        <v>78</v>
      </c>
      <c r="AC549" t="s">
        <v>4444</v>
      </c>
      <c r="AD549">
        <v>196297</v>
      </c>
      <c r="AG549" t="s">
        <v>4488</v>
      </c>
      <c r="AH549" t="s">
        <v>4491</v>
      </c>
      <c r="AI549" t="s">
        <v>4492</v>
      </c>
      <c r="AL549" t="s">
        <v>4488</v>
      </c>
      <c r="AM549" t="s">
        <v>4488</v>
      </c>
      <c r="AQ549" t="s">
        <v>4493</v>
      </c>
      <c r="AR549" t="s">
        <v>4448</v>
      </c>
    </row>
    <row r="550" spans="2:44" ht="15" customHeight="1" x14ac:dyDescent="0.25">
      <c r="B550" s="3" t="s">
        <v>54</v>
      </c>
      <c r="C550" t="s">
        <v>4494</v>
      </c>
      <c r="D550" s="18" t="s">
        <v>56</v>
      </c>
      <c r="E550" s="14" t="s">
        <v>4495</v>
      </c>
      <c r="F550" s="15" t="s">
        <v>4496</v>
      </c>
      <c r="G550" s="15" t="s">
        <v>107</v>
      </c>
      <c r="H550" s="15" t="b">
        <v>1</v>
      </c>
      <c r="I550" s="15" t="s">
        <v>41</v>
      </c>
      <c r="J550" s="16" t="s">
        <v>42</v>
      </c>
      <c r="K550" s="15" t="s">
        <v>41</v>
      </c>
      <c r="L550" s="15" t="s">
        <v>4497</v>
      </c>
      <c r="M550" s="15"/>
      <c r="N550" s="15">
        <f t="shared" si="8"/>
        <v>20</v>
      </c>
      <c r="O550" s="15">
        <v>35030</v>
      </c>
      <c r="P550" s="15" t="s">
        <v>4498</v>
      </c>
      <c r="Q550" s="17"/>
      <c r="S550">
        <v>45.420423</v>
      </c>
      <c r="T550">
        <v>11.800288</v>
      </c>
      <c r="V550" t="s">
        <v>46</v>
      </c>
      <c r="W550">
        <v>3189317191</v>
      </c>
      <c r="AB550" t="s">
        <v>341</v>
      </c>
      <c r="AG550" t="s">
        <v>4496</v>
      </c>
      <c r="AH550" t="s">
        <v>4499</v>
      </c>
      <c r="AI550" t="s">
        <v>4500</v>
      </c>
      <c r="AL550" t="s">
        <v>4496</v>
      </c>
      <c r="AM550" t="s">
        <v>4496</v>
      </c>
      <c r="AQ550" t="s">
        <v>4501</v>
      </c>
      <c r="AR550" t="s">
        <v>4502</v>
      </c>
    </row>
    <row r="551" spans="2:44" x14ac:dyDescent="0.25">
      <c r="B551" s="3" t="s">
        <v>82</v>
      </c>
      <c r="C551" t="s">
        <v>4503</v>
      </c>
      <c r="D551" s="24" t="s">
        <v>84</v>
      </c>
      <c r="E551" s="14" t="s">
        <v>4504</v>
      </c>
      <c r="F551" s="15" t="s">
        <v>4505</v>
      </c>
      <c r="G551" s="15" t="s">
        <v>40</v>
      </c>
      <c r="H551" s="15" t="b">
        <v>0</v>
      </c>
      <c r="I551" s="15" t="s">
        <v>41</v>
      </c>
      <c r="J551" s="16" t="s">
        <v>42</v>
      </c>
      <c r="K551" s="15" t="s">
        <v>41</v>
      </c>
      <c r="L551" s="26" t="s">
        <v>4506</v>
      </c>
      <c r="M551" s="15"/>
      <c r="N551" s="15">
        <f t="shared" si="8"/>
        <v>25</v>
      </c>
      <c r="O551" s="15">
        <v>33030</v>
      </c>
      <c r="P551" s="15" t="s">
        <v>4507</v>
      </c>
      <c r="Q551" s="17"/>
      <c r="S551">
        <v>46.1774063368388</v>
      </c>
      <c r="T551">
        <v>13.056289942846499</v>
      </c>
      <c r="V551" t="s">
        <v>46</v>
      </c>
      <c r="W551">
        <v>3854541628</v>
      </c>
      <c r="AB551" t="s">
        <v>78</v>
      </c>
      <c r="AG551" t="s">
        <v>4505</v>
      </c>
      <c r="AH551" t="s">
        <v>4508</v>
      </c>
      <c r="AK551" t="s">
        <v>4509</v>
      </c>
      <c r="AL551" t="s">
        <v>4505</v>
      </c>
      <c r="AM551" t="s">
        <v>4505</v>
      </c>
      <c r="AQ551" t="s">
        <v>4510</v>
      </c>
    </row>
    <row r="552" spans="2:44" x14ac:dyDescent="0.25">
      <c r="B552" s="3" t="s">
        <v>82</v>
      </c>
      <c r="C552" t="s">
        <v>4503</v>
      </c>
      <c r="D552" s="24" t="s">
        <v>84</v>
      </c>
      <c r="E552" s="14" t="s">
        <v>4511</v>
      </c>
      <c r="F552" s="15" t="s">
        <v>4512</v>
      </c>
      <c r="G552" s="15" t="s">
        <v>40</v>
      </c>
      <c r="H552" s="15" t="b">
        <v>1</v>
      </c>
      <c r="I552" s="15" t="s">
        <v>41</v>
      </c>
      <c r="J552" s="16" t="s">
        <v>42</v>
      </c>
      <c r="K552" s="15" t="s">
        <v>41</v>
      </c>
      <c r="L552" s="26" t="s">
        <v>4506</v>
      </c>
      <c r="M552" s="15"/>
      <c r="N552" s="15">
        <f t="shared" si="8"/>
        <v>25</v>
      </c>
      <c r="O552" s="15">
        <v>33030</v>
      </c>
      <c r="P552" s="15" t="s">
        <v>4507</v>
      </c>
      <c r="Q552" s="17"/>
      <c r="S552">
        <v>46.1774063368388</v>
      </c>
      <c r="T552">
        <v>13.056289942846499</v>
      </c>
      <c r="V552" t="s">
        <v>46</v>
      </c>
      <c r="W552">
        <v>1165924509</v>
      </c>
      <c r="X552" t="s">
        <v>4513</v>
      </c>
      <c r="AB552" t="s">
        <v>48</v>
      </c>
      <c r="AD552">
        <v>501805</v>
      </c>
      <c r="AG552" t="s">
        <v>4512</v>
      </c>
      <c r="AH552" t="s">
        <v>4514</v>
      </c>
      <c r="AI552" t="s">
        <v>4515</v>
      </c>
      <c r="AK552" t="s">
        <v>4509</v>
      </c>
      <c r="AL552" t="s">
        <v>4512</v>
      </c>
      <c r="AM552" t="s">
        <v>4512</v>
      </c>
      <c r="AQ552" t="s">
        <v>4510</v>
      </c>
    </row>
    <row r="553" spans="2:44" ht="15" customHeight="1" x14ac:dyDescent="0.25">
      <c r="B553" s="3" t="s">
        <v>37</v>
      </c>
      <c r="D553" s="13"/>
      <c r="E553" s="14" t="s">
        <v>4516</v>
      </c>
      <c r="F553" s="15" t="s">
        <v>4517</v>
      </c>
      <c r="G553" s="15" t="s">
        <v>107</v>
      </c>
      <c r="H553" s="15" t="b">
        <v>0</v>
      </c>
      <c r="I553" s="15" t="s">
        <v>2002</v>
      </c>
      <c r="J553" s="16" t="s">
        <v>2003</v>
      </c>
      <c r="K553" s="15" t="s">
        <v>2002</v>
      </c>
      <c r="L553" s="15" t="s">
        <v>4518</v>
      </c>
      <c r="M553" s="15"/>
      <c r="N553" s="15">
        <f t="shared" si="8"/>
        <v>17</v>
      </c>
      <c r="O553" s="15">
        <v>24119</v>
      </c>
      <c r="P553" s="15" t="s">
        <v>4519</v>
      </c>
      <c r="Q553" s="17"/>
      <c r="V553" t="s">
        <v>46</v>
      </c>
      <c r="W553">
        <v>6264588501</v>
      </c>
      <c r="AB553" t="s">
        <v>2006</v>
      </c>
      <c r="AG553" t="s">
        <v>4517</v>
      </c>
      <c r="AH553" t="s">
        <v>4520</v>
      </c>
      <c r="AI553" t="s">
        <v>4521</v>
      </c>
      <c r="AK553" t="s">
        <v>4522</v>
      </c>
      <c r="AL553" t="s">
        <v>4517</v>
      </c>
      <c r="AM553" t="s">
        <v>4517</v>
      </c>
      <c r="AQ553" t="s">
        <v>4523</v>
      </c>
    </row>
    <row r="554" spans="2:44" ht="15" customHeight="1" x14ac:dyDescent="0.25">
      <c r="B554" s="3" t="s">
        <v>37</v>
      </c>
      <c r="D554" s="13"/>
      <c r="E554" s="14" t="s">
        <v>4524</v>
      </c>
      <c r="F554" s="15" t="s">
        <v>4525</v>
      </c>
      <c r="G554" s="15" t="s">
        <v>107</v>
      </c>
      <c r="H554" s="15" t="b">
        <v>0</v>
      </c>
      <c r="I554" s="15" t="s">
        <v>41</v>
      </c>
      <c r="J554" s="16" t="s">
        <v>42</v>
      </c>
      <c r="K554" s="15" t="s">
        <v>41</v>
      </c>
      <c r="L554" s="15" t="s">
        <v>4526</v>
      </c>
      <c r="M554" s="15"/>
      <c r="N554" s="15">
        <f t="shared" si="8"/>
        <v>16</v>
      </c>
      <c r="O554" s="15">
        <v>95040</v>
      </c>
      <c r="P554" s="15" t="s">
        <v>4527</v>
      </c>
      <c r="Q554" s="17"/>
      <c r="V554" t="s">
        <v>46</v>
      </c>
      <c r="W554">
        <v>8767548080</v>
      </c>
      <c r="AB554" t="s">
        <v>4528</v>
      </c>
      <c r="AG554" t="s">
        <v>4525</v>
      </c>
      <c r="AH554" t="s">
        <v>4529</v>
      </c>
      <c r="AL554" t="s">
        <v>4525</v>
      </c>
      <c r="AM554" t="s">
        <v>4525</v>
      </c>
      <c r="AQ554" t="s">
        <v>4530</v>
      </c>
    </row>
    <row r="555" spans="2:44" ht="15" customHeight="1" x14ac:dyDescent="0.25">
      <c r="B555" s="3" t="s">
        <v>54</v>
      </c>
      <c r="C555" t="s">
        <v>4531</v>
      </c>
      <c r="D555" s="18" t="s">
        <v>56</v>
      </c>
      <c r="E555" s="14" t="s">
        <v>4532</v>
      </c>
      <c r="F555" s="15" t="s">
        <v>4533</v>
      </c>
      <c r="G555" s="15" t="s">
        <v>100</v>
      </c>
      <c r="H555" s="15" t="b">
        <v>0</v>
      </c>
      <c r="I555" s="15" t="s">
        <v>2057</v>
      </c>
      <c r="J555" s="16" t="s">
        <v>2058</v>
      </c>
      <c r="K555" s="15" t="s">
        <v>2057</v>
      </c>
      <c r="L555" s="15" t="s">
        <v>4534</v>
      </c>
      <c r="M555" s="15"/>
      <c r="N555" s="21">
        <f t="shared" si="8"/>
        <v>69</v>
      </c>
      <c r="O555" s="15">
        <v>363100</v>
      </c>
      <c r="P555" s="15" t="s">
        <v>4535</v>
      </c>
      <c r="Q555" s="17"/>
      <c r="V555" t="s">
        <v>46</v>
      </c>
      <c r="W555">
        <v>2757628575</v>
      </c>
      <c r="AB555" t="s">
        <v>389</v>
      </c>
      <c r="AG555" t="s">
        <v>4533</v>
      </c>
      <c r="AH555" t="s">
        <v>4536</v>
      </c>
      <c r="AI555" t="s">
        <v>4537</v>
      </c>
      <c r="AL555" t="s">
        <v>4533</v>
      </c>
      <c r="AM555" t="s">
        <v>4533</v>
      </c>
      <c r="AQ555" t="s">
        <v>4538</v>
      </c>
    </row>
    <row r="556" spans="2:44" ht="15" customHeight="1" x14ac:dyDescent="0.25">
      <c r="B556" s="3" t="s">
        <v>54</v>
      </c>
      <c r="C556" t="s">
        <v>4539</v>
      </c>
      <c r="D556" s="29"/>
      <c r="E556" s="14" t="s">
        <v>4540</v>
      </c>
      <c r="F556" s="15" t="s">
        <v>4541</v>
      </c>
      <c r="G556" s="15" t="s">
        <v>100</v>
      </c>
      <c r="H556" s="15" t="b">
        <v>1</v>
      </c>
      <c r="I556" s="15" t="s">
        <v>2057</v>
      </c>
      <c r="J556" s="16" t="s">
        <v>2058</v>
      </c>
      <c r="K556" s="15" t="s">
        <v>2057</v>
      </c>
      <c r="L556" s="26" t="s">
        <v>4542</v>
      </c>
      <c r="M556" s="15"/>
      <c r="N556" s="21">
        <f t="shared" si="8"/>
        <v>49</v>
      </c>
      <c r="O556" s="15">
        <v>350008</v>
      </c>
      <c r="P556" s="15" t="s">
        <v>4543</v>
      </c>
      <c r="Q556" s="17"/>
      <c r="S556">
        <v>26.079999999999899</v>
      </c>
      <c r="T556">
        <v>119.3</v>
      </c>
      <c r="V556" t="s">
        <v>46</v>
      </c>
      <c r="W556">
        <v>6971036842</v>
      </c>
      <c r="X556" t="s">
        <v>4544</v>
      </c>
      <c r="Y556" t="s">
        <v>4545</v>
      </c>
      <c r="AB556" t="s">
        <v>48</v>
      </c>
      <c r="AD556">
        <v>406565</v>
      </c>
      <c r="AG556" t="s">
        <v>4541</v>
      </c>
      <c r="AH556" t="s">
        <v>4546</v>
      </c>
      <c r="AI556" t="s">
        <v>4547</v>
      </c>
      <c r="AK556" t="s">
        <v>4548</v>
      </c>
      <c r="AL556" t="s">
        <v>4541</v>
      </c>
      <c r="AM556" t="s">
        <v>4541</v>
      </c>
      <c r="AQ556" t="s">
        <v>4549</v>
      </c>
    </row>
    <row r="557" spans="2:44" ht="15" customHeight="1" x14ac:dyDescent="0.25">
      <c r="B557" s="3" t="s">
        <v>37</v>
      </c>
      <c r="D557" s="13"/>
      <c r="E557" s="14" t="s">
        <v>4550</v>
      </c>
      <c r="F557" s="15" t="s">
        <v>4551</v>
      </c>
      <c r="G557" s="15" t="s">
        <v>190</v>
      </c>
      <c r="H557" s="15" t="b">
        <v>1</v>
      </c>
      <c r="I557" s="15" t="s">
        <v>2057</v>
      </c>
      <c r="J557" s="16" t="s">
        <v>2058</v>
      </c>
      <c r="K557" s="15" t="s">
        <v>2057</v>
      </c>
      <c r="L557" s="15" t="s">
        <v>4552</v>
      </c>
      <c r="M557" s="15"/>
      <c r="N557" s="21">
        <f t="shared" si="8"/>
        <v>48</v>
      </c>
      <c r="O557" s="15">
        <v>364000</v>
      </c>
      <c r="P557" s="15" t="s">
        <v>4553</v>
      </c>
      <c r="Q557" s="17"/>
      <c r="S557">
        <v>25.095308586184299</v>
      </c>
      <c r="T557">
        <v>117.025292031224</v>
      </c>
      <c r="V557" t="s">
        <v>46</v>
      </c>
      <c r="W557">
        <v>2987154752</v>
      </c>
      <c r="AB557" t="s">
        <v>48</v>
      </c>
      <c r="AG557" t="s">
        <v>4551</v>
      </c>
      <c r="AH557" t="s">
        <v>4554</v>
      </c>
      <c r="AI557" t="s">
        <v>4555</v>
      </c>
      <c r="AL557" t="s">
        <v>4551</v>
      </c>
      <c r="AM557" t="s">
        <v>4551</v>
      </c>
      <c r="AQ557" t="s">
        <v>4555</v>
      </c>
    </row>
    <row r="558" spans="2:44" ht="15" customHeight="1" x14ac:dyDescent="0.25">
      <c r="B558" s="3" t="s">
        <v>343</v>
      </c>
      <c r="D558" s="27" t="s">
        <v>344</v>
      </c>
      <c r="E558" s="14" t="s">
        <v>4556</v>
      </c>
      <c r="F558" s="15" t="s">
        <v>4557</v>
      </c>
      <c r="G558" s="15" t="s">
        <v>190</v>
      </c>
      <c r="H558" s="15" t="b">
        <v>1</v>
      </c>
      <c r="I558" s="15" t="s">
        <v>2057</v>
      </c>
      <c r="J558" s="16" t="s">
        <v>2058</v>
      </c>
      <c r="K558" s="15" t="s">
        <v>2057</v>
      </c>
      <c r="L558" s="26" t="s">
        <v>4542</v>
      </c>
      <c r="M558" s="15"/>
      <c r="N558" s="21">
        <f t="shared" si="8"/>
        <v>49</v>
      </c>
      <c r="O558" s="15">
        <v>350008</v>
      </c>
      <c r="P558" s="15" t="s">
        <v>4558</v>
      </c>
      <c r="Q558" s="17"/>
      <c r="S558">
        <v>26.079999999999899</v>
      </c>
      <c r="T558">
        <v>119.3</v>
      </c>
      <c r="V558" t="s">
        <v>46</v>
      </c>
      <c r="W558">
        <v>5369606272</v>
      </c>
      <c r="X558" t="s">
        <v>4559</v>
      </c>
      <c r="Y558" t="s">
        <v>4545</v>
      </c>
      <c r="AB558" t="s">
        <v>48</v>
      </c>
      <c r="AG558" t="s">
        <v>4557</v>
      </c>
      <c r="AH558" t="s">
        <v>4560</v>
      </c>
      <c r="AI558" t="s">
        <v>4547</v>
      </c>
      <c r="AK558" t="s">
        <v>4548</v>
      </c>
      <c r="AL558" t="s">
        <v>4557</v>
      </c>
      <c r="AM558" t="s">
        <v>4557</v>
      </c>
      <c r="AQ558" t="s">
        <v>4549</v>
      </c>
    </row>
    <row r="559" spans="2:44" ht="15" customHeight="1" x14ac:dyDescent="0.25">
      <c r="B559" s="3" t="s">
        <v>343</v>
      </c>
      <c r="D559" s="27" t="s">
        <v>344</v>
      </c>
      <c r="E559" s="14" t="s">
        <v>4561</v>
      </c>
      <c r="F559" s="15" t="s">
        <v>4562</v>
      </c>
      <c r="G559" s="15" t="s">
        <v>190</v>
      </c>
      <c r="H559" s="15" t="b">
        <v>1</v>
      </c>
      <c r="I559" s="15" t="s">
        <v>2057</v>
      </c>
      <c r="J559" s="16" t="s">
        <v>2058</v>
      </c>
      <c r="K559" s="15" t="s">
        <v>2057</v>
      </c>
      <c r="L559" s="26" t="s">
        <v>4542</v>
      </c>
      <c r="M559" s="15"/>
      <c r="N559" s="21">
        <f t="shared" si="8"/>
        <v>49</v>
      </c>
      <c r="O559" s="15">
        <v>350008</v>
      </c>
      <c r="P559" s="15" t="s">
        <v>4563</v>
      </c>
      <c r="Q559" s="17"/>
      <c r="S559">
        <v>26.079999999999899</v>
      </c>
      <c r="T559">
        <v>119.3</v>
      </c>
      <c r="V559" t="s">
        <v>46</v>
      </c>
      <c r="W559">
        <v>2105216083</v>
      </c>
      <c r="X559" t="s">
        <v>4559</v>
      </c>
      <c r="Y559" t="s">
        <v>4545</v>
      </c>
      <c r="AB559" t="s">
        <v>48</v>
      </c>
      <c r="AG559" t="s">
        <v>4562</v>
      </c>
      <c r="AH559" t="s">
        <v>4564</v>
      </c>
      <c r="AK559" t="s">
        <v>4548</v>
      </c>
      <c r="AL559" t="s">
        <v>4562</v>
      </c>
      <c r="AM559" t="s">
        <v>4562</v>
      </c>
      <c r="AQ559" t="s">
        <v>4549</v>
      </c>
    </row>
    <row r="560" spans="2:44" x14ac:dyDescent="0.25">
      <c r="B560" s="3" t="s">
        <v>54</v>
      </c>
      <c r="C560" t="s">
        <v>4565</v>
      </c>
      <c r="D560" s="18" t="s">
        <v>416</v>
      </c>
      <c r="E560" s="14" t="s">
        <v>4566</v>
      </c>
      <c r="F560" s="15" t="s">
        <v>4567</v>
      </c>
      <c r="G560" s="15" t="s">
        <v>100</v>
      </c>
      <c r="H560" s="15" t="b">
        <v>0</v>
      </c>
      <c r="I560" s="15" t="s">
        <v>383</v>
      </c>
      <c r="J560" s="16" t="s">
        <v>384</v>
      </c>
      <c r="K560" s="15" t="s">
        <v>383</v>
      </c>
      <c r="L560" s="26" t="s">
        <v>4568</v>
      </c>
      <c r="M560" s="15"/>
      <c r="N560" s="15">
        <f t="shared" si="8"/>
        <v>21</v>
      </c>
      <c r="O560" s="15">
        <v>66101</v>
      </c>
      <c r="P560" s="15" t="s">
        <v>4569</v>
      </c>
      <c r="Q560" s="17" t="s">
        <v>4570</v>
      </c>
      <c r="S560">
        <v>39.123312910000003</v>
      </c>
      <c r="T560">
        <v>-94.632342559999998</v>
      </c>
      <c r="V560" t="s">
        <v>46</v>
      </c>
      <c r="W560">
        <v>8276182941</v>
      </c>
      <c r="X560" t="s">
        <v>4571</v>
      </c>
      <c r="AB560" t="s">
        <v>503</v>
      </c>
      <c r="AG560" t="s">
        <v>4572</v>
      </c>
      <c r="AH560" t="s">
        <v>4573</v>
      </c>
      <c r="AI560" t="s">
        <v>4574</v>
      </c>
      <c r="AK560" t="s">
        <v>4575</v>
      </c>
      <c r="AL560" t="s">
        <v>4567</v>
      </c>
      <c r="AM560" t="s">
        <v>4567</v>
      </c>
      <c r="AQ560" t="s">
        <v>4576</v>
      </c>
      <c r="AR560" t="s">
        <v>4577</v>
      </c>
    </row>
    <row r="561" spans="2:44" ht="15" customHeight="1" x14ac:dyDescent="0.25">
      <c r="B561" s="3" t="s">
        <v>54</v>
      </c>
      <c r="C561" t="s">
        <v>4578</v>
      </c>
      <c r="D561" s="18" t="s">
        <v>56</v>
      </c>
      <c r="E561" s="14" t="s">
        <v>4579</v>
      </c>
      <c r="F561" s="15" t="s">
        <v>4580</v>
      </c>
      <c r="G561" s="15" t="s">
        <v>190</v>
      </c>
      <c r="H561" s="15" t="b">
        <v>1</v>
      </c>
      <c r="I561" s="15" t="s">
        <v>383</v>
      </c>
      <c r="J561" s="16" t="s">
        <v>384</v>
      </c>
      <c r="K561" s="15" t="s">
        <v>383</v>
      </c>
      <c r="L561" s="15" t="s">
        <v>4581</v>
      </c>
      <c r="M561" s="15"/>
      <c r="N561" s="15">
        <f t="shared" si="8"/>
        <v>19</v>
      </c>
      <c r="O561" s="15">
        <v>67846</v>
      </c>
      <c r="P561" s="15" t="s">
        <v>4582</v>
      </c>
      <c r="Q561" s="17" t="s">
        <v>4570</v>
      </c>
      <c r="S561">
        <v>37.965488433837898</v>
      </c>
      <c r="T561">
        <v>-100.819541931152</v>
      </c>
      <c r="V561" t="s">
        <v>46</v>
      </c>
      <c r="W561">
        <v>2963074210</v>
      </c>
      <c r="X561" t="s">
        <v>4583</v>
      </c>
      <c r="AB561" t="s">
        <v>503</v>
      </c>
      <c r="AD561">
        <v>299491</v>
      </c>
      <c r="AG561" t="s">
        <v>4584</v>
      </c>
      <c r="AH561" t="s">
        <v>4585</v>
      </c>
      <c r="AI561" t="s">
        <v>4586</v>
      </c>
      <c r="AK561" t="s">
        <v>4575</v>
      </c>
      <c r="AL561" t="s">
        <v>4580</v>
      </c>
      <c r="AM561" t="s">
        <v>4580</v>
      </c>
      <c r="AQ561" t="s">
        <v>4587</v>
      </c>
      <c r="AR561" t="s">
        <v>4577</v>
      </c>
    </row>
    <row r="562" spans="2:44" x14ac:dyDescent="0.25">
      <c r="B562" s="3" t="s">
        <v>54</v>
      </c>
      <c r="C562" t="s">
        <v>4588</v>
      </c>
      <c r="D562" s="18" t="s">
        <v>416</v>
      </c>
      <c r="E562" s="14" t="s">
        <v>4589</v>
      </c>
      <c r="F562" s="15" t="s">
        <v>4590</v>
      </c>
      <c r="G562" s="15" t="s">
        <v>190</v>
      </c>
      <c r="H562" s="15" t="b">
        <v>1</v>
      </c>
      <c r="I562" s="15" t="s">
        <v>383</v>
      </c>
      <c r="J562" s="16" t="s">
        <v>384</v>
      </c>
      <c r="K562" s="15" t="s">
        <v>383</v>
      </c>
      <c r="L562" s="26" t="s">
        <v>4568</v>
      </c>
      <c r="M562" s="15"/>
      <c r="N562" s="15">
        <f t="shared" si="8"/>
        <v>21</v>
      </c>
      <c r="O562" s="15">
        <v>66101</v>
      </c>
      <c r="P562" s="15" t="s">
        <v>4569</v>
      </c>
      <c r="Q562" s="17" t="s">
        <v>4570</v>
      </c>
      <c r="S562">
        <v>39.125034332275398</v>
      </c>
      <c r="T562">
        <v>-94.630920410156307</v>
      </c>
      <c r="V562" t="s">
        <v>46</v>
      </c>
      <c r="W562">
        <v>2274730151</v>
      </c>
      <c r="X562" t="s">
        <v>4583</v>
      </c>
      <c r="AB562" t="s">
        <v>503</v>
      </c>
      <c r="AD562">
        <v>188178</v>
      </c>
      <c r="AG562" t="s">
        <v>4591</v>
      </c>
      <c r="AH562" t="s">
        <v>4592</v>
      </c>
      <c r="AI562" t="s">
        <v>4574</v>
      </c>
      <c r="AK562" t="s">
        <v>4575</v>
      </c>
      <c r="AL562" t="s">
        <v>4590</v>
      </c>
      <c r="AM562" t="s">
        <v>4590</v>
      </c>
      <c r="AQ562" t="s">
        <v>4576</v>
      </c>
      <c r="AR562" t="s">
        <v>4577</v>
      </c>
    </row>
    <row r="563" spans="2:44" ht="15" customHeight="1" x14ac:dyDescent="0.25">
      <c r="B563" s="3" t="s">
        <v>54</v>
      </c>
      <c r="C563" t="s">
        <v>4593</v>
      </c>
      <c r="D563" s="18" t="s">
        <v>56</v>
      </c>
      <c r="E563" s="14" t="s">
        <v>4594</v>
      </c>
      <c r="F563" s="15" t="s">
        <v>4595</v>
      </c>
      <c r="G563" s="15" t="s">
        <v>190</v>
      </c>
      <c r="H563" s="15" t="b">
        <v>1</v>
      </c>
      <c r="I563" s="15" t="s">
        <v>383</v>
      </c>
      <c r="J563" s="16" t="s">
        <v>384</v>
      </c>
      <c r="K563" s="15" t="s">
        <v>383</v>
      </c>
      <c r="L563" s="15" t="s">
        <v>4596</v>
      </c>
      <c r="M563" s="15"/>
      <c r="N563" s="15">
        <f t="shared" si="8"/>
        <v>14</v>
      </c>
      <c r="O563" s="15">
        <v>73127</v>
      </c>
      <c r="P563" s="15" t="s">
        <v>4597</v>
      </c>
      <c r="Q563" s="17" t="s">
        <v>4598</v>
      </c>
      <c r="S563">
        <v>35.466468811035199</v>
      </c>
      <c r="T563">
        <v>-97.659355163574205</v>
      </c>
      <c r="V563" t="s">
        <v>46</v>
      </c>
      <c r="W563">
        <v>3345452126</v>
      </c>
      <c r="X563" t="s">
        <v>4583</v>
      </c>
      <c r="AB563" t="s">
        <v>503</v>
      </c>
      <c r="AD563">
        <v>188176</v>
      </c>
      <c r="AG563" t="s">
        <v>4599</v>
      </c>
      <c r="AH563" t="s">
        <v>4600</v>
      </c>
      <c r="AI563" t="s">
        <v>4601</v>
      </c>
      <c r="AK563" t="s">
        <v>4575</v>
      </c>
      <c r="AL563" t="s">
        <v>4595</v>
      </c>
      <c r="AM563" t="s">
        <v>4595</v>
      </c>
      <c r="AQ563" t="s">
        <v>4602</v>
      </c>
      <c r="AR563" t="s">
        <v>4577</v>
      </c>
    </row>
    <row r="564" spans="2:44" ht="15" customHeight="1" x14ac:dyDescent="0.25">
      <c r="B564" s="3" t="s">
        <v>54</v>
      </c>
      <c r="C564" t="s">
        <v>4603</v>
      </c>
      <c r="D564" s="18" t="s">
        <v>56</v>
      </c>
      <c r="E564" s="14" t="s">
        <v>4604</v>
      </c>
      <c r="F564" s="15" t="s">
        <v>4605</v>
      </c>
      <c r="G564" s="15" t="s">
        <v>190</v>
      </c>
      <c r="H564" s="15" t="b">
        <v>1</v>
      </c>
      <c r="I564" s="15" t="s">
        <v>383</v>
      </c>
      <c r="J564" s="16" t="s">
        <v>384</v>
      </c>
      <c r="K564" s="15" t="s">
        <v>383</v>
      </c>
      <c r="L564" s="15" t="s">
        <v>4606</v>
      </c>
      <c r="M564" s="15"/>
      <c r="N564" s="15">
        <f t="shared" si="8"/>
        <v>26</v>
      </c>
      <c r="O564" s="15">
        <v>65802</v>
      </c>
      <c r="P564" s="15" t="s">
        <v>4607</v>
      </c>
      <c r="Q564" s="17" t="s">
        <v>3546</v>
      </c>
      <c r="S564">
        <v>37.202869415283203</v>
      </c>
      <c r="T564">
        <v>-93.417701721191406</v>
      </c>
      <c r="V564" t="s">
        <v>46</v>
      </c>
      <c r="W564">
        <v>8131300325</v>
      </c>
      <c r="X564" t="s">
        <v>4583</v>
      </c>
      <c r="AB564" t="s">
        <v>503</v>
      </c>
      <c r="AD564">
        <v>188175</v>
      </c>
      <c r="AG564" t="s">
        <v>4608</v>
      </c>
      <c r="AH564" t="s">
        <v>4609</v>
      </c>
      <c r="AI564" t="s">
        <v>4610</v>
      </c>
      <c r="AK564" t="s">
        <v>4575</v>
      </c>
      <c r="AL564" t="s">
        <v>4605</v>
      </c>
      <c r="AM564" t="s">
        <v>4605</v>
      </c>
      <c r="AQ564" t="s">
        <v>4611</v>
      </c>
      <c r="AR564" t="s">
        <v>4577</v>
      </c>
    </row>
    <row r="565" spans="2:44" ht="15" customHeight="1" x14ac:dyDescent="0.25">
      <c r="B565" s="3" t="s">
        <v>54</v>
      </c>
      <c r="C565" t="s">
        <v>4612</v>
      </c>
      <c r="D565" s="18" t="s">
        <v>56</v>
      </c>
      <c r="E565" s="14" t="s">
        <v>4613</v>
      </c>
      <c r="F565" s="15" t="s">
        <v>4614</v>
      </c>
      <c r="G565" s="15" t="s">
        <v>190</v>
      </c>
      <c r="H565" s="15" t="b">
        <v>1</v>
      </c>
      <c r="I565" s="15" t="s">
        <v>383</v>
      </c>
      <c r="J565" s="16" t="s">
        <v>384</v>
      </c>
      <c r="K565" s="15" t="s">
        <v>383</v>
      </c>
      <c r="L565" s="15" t="s">
        <v>4615</v>
      </c>
      <c r="M565" s="15"/>
      <c r="N565" s="15">
        <f t="shared" si="8"/>
        <v>19</v>
      </c>
      <c r="O565" s="15">
        <v>66607</v>
      </c>
      <c r="P565" s="15" t="s">
        <v>4616</v>
      </c>
      <c r="Q565" s="17" t="s">
        <v>4570</v>
      </c>
      <c r="S565">
        <v>39.0288276672363</v>
      </c>
      <c r="T565">
        <v>-95.623283386230497</v>
      </c>
      <c r="V565" t="s">
        <v>46</v>
      </c>
      <c r="W565">
        <v>6357575595</v>
      </c>
      <c r="AB565" t="s">
        <v>503</v>
      </c>
      <c r="AD565">
        <v>687418</v>
      </c>
      <c r="AG565" t="s">
        <v>4617</v>
      </c>
      <c r="AH565" t="s">
        <v>4618</v>
      </c>
      <c r="AI565" t="s">
        <v>4619</v>
      </c>
      <c r="AK565" t="s">
        <v>4575</v>
      </c>
      <c r="AL565" t="s">
        <v>4614</v>
      </c>
      <c r="AM565" t="s">
        <v>4614</v>
      </c>
      <c r="AQ565" t="s">
        <v>4620</v>
      </c>
      <c r="AR565" t="s">
        <v>4577</v>
      </c>
    </row>
    <row r="566" spans="2:44" ht="15" customHeight="1" x14ac:dyDescent="0.25">
      <c r="B566" s="3" t="s">
        <v>54</v>
      </c>
      <c r="C566" t="s">
        <v>4621</v>
      </c>
      <c r="D566" s="18" t="s">
        <v>56</v>
      </c>
      <c r="E566" s="14" t="s">
        <v>4622</v>
      </c>
      <c r="F566" s="15" t="s">
        <v>4623</v>
      </c>
      <c r="G566" s="15" t="s">
        <v>190</v>
      </c>
      <c r="H566" s="15" t="b">
        <v>1</v>
      </c>
      <c r="I566" s="15" t="s">
        <v>383</v>
      </c>
      <c r="J566" s="16" t="s">
        <v>384</v>
      </c>
      <c r="K566" s="15" t="s">
        <v>383</v>
      </c>
      <c r="L566" s="15" t="s">
        <v>4624</v>
      </c>
      <c r="M566" s="15"/>
      <c r="N566" s="15">
        <f t="shared" si="8"/>
        <v>25</v>
      </c>
      <c r="O566" s="15">
        <v>74116</v>
      </c>
      <c r="P566" s="15" t="s">
        <v>4625</v>
      </c>
      <c r="Q566" s="17" t="s">
        <v>4598</v>
      </c>
      <c r="S566">
        <v>36.182247161865199</v>
      </c>
      <c r="T566">
        <v>-95.861152648925795</v>
      </c>
      <c r="V566" t="s">
        <v>46</v>
      </c>
      <c r="W566">
        <v>7252696652</v>
      </c>
      <c r="X566" t="s">
        <v>4583</v>
      </c>
      <c r="AB566" t="s">
        <v>503</v>
      </c>
      <c r="AD566">
        <v>188177</v>
      </c>
      <c r="AG566" t="s">
        <v>4626</v>
      </c>
      <c r="AH566" t="s">
        <v>4627</v>
      </c>
      <c r="AI566" t="s">
        <v>4628</v>
      </c>
      <c r="AK566" t="s">
        <v>4575</v>
      </c>
      <c r="AL566" t="s">
        <v>4623</v>
      </c>
      <c r="AM566" t="s">
        <v>4623</v>
      </c>
      <c r="AQ566" t="s">
        <v>4629</v>
      </c>
      <c r="AR566" t="s">
        <v>4577</v>
      </c>
    </row>
    <row r="567" spans="2:44" ht="15" customHeight="1" x14ac:dyDescent="0.25">
      <c r="B567" s="3" t="s">
        <v>54</v>
      </c>
      <c r="C567" t="s">
        <v>4630</v>
      </c>
      <c r="D567" s="18" t="s">
        <v>56</v>
      </c>
      <c r="E567" s="14" t="s">
        <v>4631</v>
      </c>
      <c r="F567" s="15" t="s">
        <v>4632</v>
      </c>
      <c r="G567" s="15" t="s">
        <v>190</v>
      </c>
      <c r="H567" s="15" t="b">
        <v>1</v>
      </c>
      <c r="I567" s="15" t="s">
        <v>383</v>
      </c>
      <c r="J567" s="16" t="s">
        <v>384</v>
      </c>
      <c r="K567" s="15" t="s">
        <v>383</v>
      </c>
      <c r="L567" s="15" t="s">
        <v>4633</v>
      </c>
      <c r="M567" s="15"/>
      <c r="N567" s="15">
        <f t="shared" si="8"/>
        <v>16</v>
      </c>
      <c r="O567" s="15">
        <v>67213</v>
      </c>
      <c r="P567" s="15" t="s">
        <v>4634</v>
      </c>
      <c r="Q567" s="17" t="s">
        <v>4570</v>
      </c>
      <c r="S567">
        <v>37.671520233154297</v>
      </c>
      <c r="T567">
        <v>-97.388267517089801</v>
      </c>
      <c r="V567" t="s">
        <v>46</v>
      </c>
      <c r="W567">
        <v>9841944108</v>
      </c>
      <c r="X567" t="s">
        <v>4583</v>
      </c>
      <c r="AB567" t="s">
        <v>503</v>
      </c>
      <c r="AD567">
        <v>196044</v>
      </c>
      <c r="AG567" t="s">
        <v>4635</v>
      </c>
      <c r="AH567" t="s">
        <v>4636</v>
      </c>
      <c r="AI567" t="s">
        <v>4637</v>
      </c>
      <c r="AK567" t="s">
        <v>4575</v>
      </c>
      <c r="AL567" t="s">
        <v>4632</v>
      </c>
      <c r="AM567" t="s">
        <v>4632</v>
      </c>
      <c r="AQ567" t="s">
        <v>4638</v>
      </c>
      <c r="AR567" t="s">
        <v>4577</v>
      </c>
    </row>
    <row r="568" spans="2:44" ht="15" customHeight="1" x14ac:dyDescent="0.25">
      <c r="B568" s="3" t="s">
        <v>54</v>
      </c>
      <c r="C568" t="s">
        <v>4639</v>
      </c>
      <c r="D568" s="18" t="s">
        <v>56</v>
      </c>
      <c r="E568" s="14" t="s">
        <v>4640</v>
      </c>
      <c r="F568" s="15" t="s">
        <v>4641</v>
      </c>
      <c r="G568" s="15" t="s">
        <v>40</v>
      </c>
      <c r="H568" s="15" t="b">
        <v>1</v>
      </c>
      <c r="I568" s="15" t="s">
        <v>41</v>
      </c>
      <c r="J568" s="16" t="s">
        <v>42</v>
      </c>
      <c r="K568" s="15" t="s">
        <v>41</v>
      </c>
      <c r="L568" s="15" t="s">
        <v>4642</v>
      </c>
      <c r="M568" s="15"/>
      <c r="N568" s="15">
        <f t="shared" si="8"/>
        <v>15</v>
      </c>
      <c r="O568" s="15">
        <v>38100</v>
      </c>
      <c r="P568" s="15" t="s">
        <v>4643</v>
      </c>
      <c r="Q568" s="17" t="s">
        <v>1138</v>
      </c>
      <c r="S568">
        <v>46.061388743597</v>
      </c>
      <c r="T568">
        <v>11.110731902109601</v>
      </c>
      <c r="V568" t="s">
        <v>46</v>
      </c>
      <c r="W568">
        <v>1763553369</v>
      </c>
      <c r="X568" t="s">
        <v>4644</v>
      </c>
      <c r="AB568" t="s">
        <v>110</v>
      </c>
      <c r="AC568" t="s">
        <v>4645</v>
      </c>
      <c r="AD568">
        <v>501805</v>
      </c>
      <c r="AG568" t="s">
        <v>4641</v>
      </c>
      <c r="AH568" t="s">
        <v>4646</v>
      </c>
      <c r="AI568" t="s">
        <v>4647</v>
      </c>
      <c r="AK568" t="s">
        <v>4648</v>
      </c>
      <c r="AL568" t="s">
        <v>4641</v>
      </c>
      <c r="AM568" t="s">
        <v>4641</v>
      </c>
      <c r="AQ568" t="s">
        <v>4649</v>
      </c>
    </row>
    <row r="569" spans="2:44" ht="15" customHeight="1" x14ac:dyDescent="0.25">
      <c r="B569" s="3" t="s">
        <v>54</v>
      </c>
      <c r="C569" s="22" t="s">
        <v>4650</v>
      </c>
      <c r="D569" s="18"/>
      <c r="E569" s="14" t="s">
        <v>4651</v>
      </c>
      <c r="F569" s="15" t="s">
        <v>4652</v>
      </c>
      <c r="G569" s="15" t="s">
        <v>190</v>
      </c>
      <c r="H569" s="15" t="b">
        <v>0</v>
      </c>
      <c r="I569" s="15" t="s">
        <v>690</v>
      </c>
      <c r="J569" s="16" t="s">
        <v>691</v>
      </c>
      <c r="K569" s="15" t="s">
        <v>690</v>
      </c>
      <c r="L569" s="15" t="s">
        <v>4653</v>
      </c>
      <c r="M569" s="15"/>
      <c r="N569" s="21">
        <f t="shared" si="8"/>
        <v>56</v>
      </c>
      <c r="O569" s="15" t="s">
        <v>4654</v>
      </c>
      <c r="P569" s="15" t="s">
        <v>4655</v>
      </c>
      <c r="Q569" s="17"/>
      <c r="V569" t="s">
        <v>46</v>
      </c>
      <c r="W569">
        <v>7554583010</v>
      </c>
      <c r="AB569" t="s">
        <v>2353</v>
      </c>
      <c r="AG569" t="s">
        <v>4652</v>
      </c>
      <c r="AH569" t="s">
        <v>4656</v>
      </c>
      <c r="AI569" t="s">
        <v>4657</v>
      </c>
      <c r="AL569" t="s">
        <v>4652</v>
      </c>
      <c r="AM569" t="s">
        <v>4652</v>
      </c>
      <c r="AQ569" t="s">
        <v>4658</v>
      </c>
    </row>
    <row r="570" spans="2:44" ht="15" customHeight="1" x14ac:dyDescent="0.25">
      <c r="B570" s="3" t="s">
        <v>54</v>
      </c>
      <c r="C570" t="s">
        <v>4659</v>
      </c>
      <c r="D570" s="18" t="s">
        <v>56</v>
      </c>
      <c r="E570" s="14" t="s">
        <v>4660</v>
      </c>
      <c r="F570" s="15" t="s">
        <v>4661</v>
      </c>
      <c r="G570" s="15" t="s">
        <v>100</v>
      </c>
      <c r="H570" s="15" t="b">
        <v>0</v>
      </c>
      <c r="I570" s="15" t="s">
        <v>2057</v>
      </c>
      <c r="J570" s="16" t="s">
        <v>2058</v>
      </c>
      <c r="K570" s="15" t="s">
        <v>2057</v>
      </c>
      <c r="L570" s="15" t="s">
        <v>4662</v>
      </c>
      <c r="M570" s="15"/>
      <c r="N570" s="15">
        <f t="shared" si="8"/>
        <v>25</v>
      </c>
      <c r="O570" s="15">
        <v>735100</v>
      </c>
      <c r="P570" s="15" t="s">
        <v>4663</v>
      </c>
      <c r="Q570" s="17"/>
      <c r="V570" t="s">
        <v>46</v>
      </c>
      <c r="W570">
        <v>5384258411</v>
      </c>
      <c r="AD570">
        <v>785421</v>
      </c>
      <c r="AG570" t="s">
        <v>4661</v>
      </c>
      <c r="AH570" t="s">
        <v>4664</v>
      </c>
      <c r="AL570" t="s">
        <v>4661</v>
      </c>
      <c r="AM570" t="s">
        <v>4661</v>
      </c>
      <c r="AQ570" t="s">
        <v>4665</v>
      </c>
    </row>
    <row r="571" spans="2:44" ht="15" customHeight="1" x14ac:dyDescent="0.25">
      <c r="B571" s="3" t="s">
        <v>178</v>
      </c>
      <c r="C571" t="s">
        <v>179</v>
      </c>
      <c r="D571" s="24"/>
      <c r="E571" s="14" t="s">
        <v>4666</v>
      </c>
      <c r="F571" s="15" t="s">
        <v>4667</v>
      </c>
      <c r="G571" s="15" t="s">
        <v>721</v>
      </c>
      <c r="H571" s="15" t="b">
        <v>0</v>
      </c>
      <c r="I571" s="15" t="s">
        <v>2045</v>
      </c>
      <c r="J571" s="16" t="s">
        <v>2046</v>
      </c>
      <c r="K571" s="15" t="s">
        <v>2045</v>
      </c>
      <c r="L571" s="15" t="s">
        <v>4668</v>
      </c>
      <c r="M571" s="15"/>
      <c r="N571" s="15">
        <f t="shared" si="8"/>
        <v>36</v>
      </c>
      <c r="O571" s="15" t="s">
        <v>4669</v>
      </c>
      <c r="P571" s="15" t="s">
        <v>4670</v>
      </c>
      <c r="Q571" s="17"/>
      <c r="V571" t="s">
        <v>46</v>
      </c>
      <c r="W571">
        <v>3337926015</v>
      </c>
      <c r="AD571">
        <v>5145</v>
      </c>
      <c r="AG571" t="s">
        <v>4667</v>
      </c>
      <c r="AH571" t="s">
        <v>4671</v>
      </c>
      <c r="AI571" t="s">
        <v>4672</v>
      </c>
      <c r="AL571" t="s">
        <v>4667</v>
      </c>
      <c r="AM571" t="s">
        <v>4667</v>
      </c>
      <c r="AQ571" t="s">
        <v>4673</v>
      </c>
    </row>
    <row r="572" spans="2:44" ht="15" customHeight="1" x14ac:dyDescent="0.25">
      <c r="B572" s="3" t="s">
        <v>54</v>
      </c>
      <c r="C572" t="s">
        <v>4674</v>
      </c>
      <c r="D572" s="18" t="s">
        <v>56</v>
      </c>
      <c r="E572" s="14" t="s">
        <v>4675</v>
      </c>
      <c r="F572" s="15" t="s">
        <v>4676</v>
      </c>
      <c r="G572" s="15" t="s">
        <v>40</v>
      </c>
      <c r="H572" s="15" t="b">
        <v>1</v>
      </c>
      <c r="I572" s="15" t="s">
        <v>41</v>
      </c>
      <c r="J572" s="16" t="s">
        <v>42</v>
      </c>
      <c r="K572" s="15" t="s">
        <v>41</v>
      </c>
      <c r="L572" s="15" t="s">
        <v>4677</v>
      </c>
      <c r="M572" s="15"/>
      <c r="N572" s="15">
        <f t="shared" si="8"/>
        <v>17</v>
      </c>
      <c r="O572" s="15">
        <v>6135</v>
      </c>
      <c r="P572" s="15" t="s">
        <v>4678</v>
      </c>
      <c r="Q572" s="17"/>
      <c r="S572">
        <v>43.091147794328101</v>
      </c>
      <c r="T572">
        <v>12.4258267701876</v>
      </c>
      <c r="V572" t="s">
        <v>46</v>
      </c>
      <c r="W572">
        <v>7900603401</v>
      </c>
      <c r="X572" t="s">
        <v>4679</v>
      </c>
      <c r="AB572" t="s">
        <v>48</v>
      </c>
      <c r="AC572" t="s">
        <v>4680</v>
      </c>
      <c r="AD572">
        <v>501805</v>
      </c>
      <c r="AG572" t="s">
        <v>4676</v>
      </c>
      <c r="AH572" t="s">
        <v>4681</v>
      </c>
      <c r="AI572" t="s">
        <v>4682</v>
      </c>
      <c r="AK572" t="s">
        <v>4683</v>
      </c>
      <c r="AL572" t="s">
        <v>4676</v>
      </c>
      <c r="AM572" t="s">
        <v>4676</v>
      </c>
      <c r="AQ572" t="s">
        <v>4684</v>
      </c>
    </row>
    <row r="573" spans="2:44" ht="15" customHeight="1" x14ac:dyDescent="0.25">
      <c r="B573" s="3" t="s">
        <v>54</v>
      </c>
      <c r="C573" t="s">
        <v>4685</v>
      </c>
      <c r="D573" s="18" t="s">
        <v>56</v>
      </c>
      <c r="E573" s="14" t="s">
        <v>4686</v>
      </c>
      <c r="F573" s="15" t="s">
        <v>4687</v>
      </c>
      <c r="G573" s="15" t="s">
        <v>107</v>
      </c>
      <c r="H573" s="15" t="b">
        <v>0</v>
      </c>
      <c r="I573" s="15" t="s">
        <v>41</v>
      </c>
      <c r="J573" s="16" t="s">
        <v>42</v>
      </c>
      <c r="K573" s="15" t="s">
        <v>41</v>
      </c>
      <c r="L573" s="15" t="s">
        <v>4688</v>
      </c>
      <c r="M573" s="15"/>
      <c r="N573" s="15">
        <f t="shared" si="8"/>
        <v>22</v>
      </c>
      <c r="O573" s="15">
        <v>6012</v>
      </c>
      <c r="P573" s="15" t="s">
        <v>4689</v>
      </c>
      <c r="Q573" s="17"/>
      <c r="V573" t="s">
        <v>46</v>
      </c>
      <c r="W573">
        <v>5753034840</v>
      </c>
      <c r="AB573" t="s">
        <v>503</v>
      </c>
      <c r="AG573" t="s">
        <v>4687</v>
      </c>
      <c r="AH573" t="s">
        <v>4690</v>
      </c>
      <c r="AL573" t="s">
        <v>4687</v>
      </c>
      <c r="AM573" t="s">
        <v>4687</v>
      </c>
      <c r="AQ573" t="s">
        <v>63</v>
      </c>
    </row>
    <row r="574" spans="2:44" ht="15" customHeight="1" x14ac:dyDescent="0.25">
      <c r="B574" s="3" t="s">
        <v>178</v>
      </c>
      <c r="C574" t="s">
        <v>179</v>
      </c>
      <c r="D574" s="24"/>
      <c r="E574" s="14" t="s">
        <v>4691</v>
      </c>
      <c r="F574" s="15" t="s">
        <v>4692</v>
      </c>
      <c r="G574" s="15" t="s">
        <v>721</v>
      </c>
      <c r="H574" s="15"/>
      <c r="I574" s="15" t="s">
        <v>4693</v>
      </c>
      <c r="J574" s="16" t="s">
        <v>4694</v>
      </c>
      <c r="K574" s="15" t="s">
        <v>4693</v>
      </c>
      <c r="L574" s="15" t="s">
        <v>4695</v>
      </c>
      <c r="M574" s="15"/>
      <c r="N574" s="15">
        <f t="shared" si="8"/>
        <v>28</v>
      </c>
      <c r="O574" s="15">
        <v>1234</v>
      </c>
      <c r="P574" s="15" t="s">
        <v>4696</v>
      </c>
      <c r="Q574" s="17"/>
      <c r="V574" t="s">
        <v>46</v>
      </c>
      <c r="W574">
        <v>5391232271</v>
      </c>
      <c r="AC574" t="s">
        <v>4697</v>
      </c>
      <c r="AD574">
        <v>499431</v>
      </c>
      <c r="AG574" t="s">
        <v>4692</v>
      </c>
      <c r="AH574" t="s">
        <v>4698</v>
      </c>
      <c r="AI574" t="s">
        <v>4699</v>
      </c>
      <c r="AL574" t="s">
        <v>4692</v>
      </c>
      <c r="AM574" t="s">
        <v>4692</v>
      </c>
      <c r="AQ574" t="s">
        <v>4700</v>
      </c>
    </row>
    <row r="575" spans="2:44" ht="15" customHeight="1" x14ac:dyDescent="0.25">
      <c r="B575" s="3" t="s">
        <v>37</v>
      </c>
      <c r="D575" s="13"/>
      <c r="E575" s="14" t="s">
        <v>4701</v>
      </c>
      <c r="F575" s="15" t="s">
        <v>4702</v>
      </c>
      <c r="G575" s="15" t="s">
        <v>190</v>
      </c>
      <c r="H575" s="15" t="b">
        <v>1</v>
      </c>
      <c r="I575" s="15" t="s">
        <v>4703</v>
      </c>
      <c r="J575" s="16" t="s">
        <v>4704</v>
      </c>
      <c r="K575" s="15" t="s">
        <v>4703</v>
      </c>
      <c r="L575" s="15" t="s">
        <v>4705</v>
      </c>
      <c r="M575" s="15"/>
      <c r="N575" s="15">
        <f t="shared" si="8"/>
        <v>12</v>
      </c>
      <c r="O575" s="15">
        <v>112</v>
      </c>
      <c r="P575" s="15" t="s">
        <v>4706</v>
      </c>
      <c r="Q575" s="17"/>
      <c r="S575">
        <v>23.5832111448394</v>
      </c>
      <c r="T575">
        <v>58.533265763044099</v>
      </c>
      <c r="V575" t="s">
        <v>46</v>
      </c>
      <c r="W575">
        <v>4567654583</v>
      </c>
      <c r="X575" t="s">
        <v>4707</v>
      </c>
      <c r="AB575" t="s">
        <v>66</v>
      </c>
      <c r="AC575" t="s">
        <v>4708</v>
      </c>
      <c r="AD575">
        <v>212211</v>
      </c>
      <c r="AG575" t="s">
        <v>4702</v>
      </c>
      <c r="AH575" t="s">
        <v>4709</v>
      </c>
      <c r="AI575" t="s">
        <v>4710</v>
      </c>
      <c r="AL575" t="s">
        <v>4702</v>
      </c>
      <c r="AM575" t="s">
        <v>4702</v>
      </c>
      <c r="AQ575">
        <v>96824490755</v>
      </c>
      <c r="AR575" t="s">
        <v>4711</v>
      </c>
    </row>
    <row r="576" spans="2:44" ht="15" customHeight="1" x14ac:dyDescent="0.25">
      <c r="B576" s="3" t="s">
        <v>37</v>
      </c>
      <c r="D576" s="13"/>
      <c r="E576" s="14" t="s">
        <v>4712</v>
      </c>
      <c r="F576" s="15" t="s">
        <v>4713</v>
      </c>
      <c r="G576" s="15" t="s">
        <v>100</v>
      </c>
      <c r="H576" s="15" t="b">
        <v>0</v>
      </c>
      <c r="I576" s="15" t="s">
        <v>690</v>
      </c>
      <c r="J576" s="16" t="s">
        <v>691</v>
      </c>
      <c r="K576" s="15" t="s">
        <v>690</v>
      </c>
      <c r="L576" s="15" t="s">
        <v>4714</v>
      </c>
      <c r="M576" s="15"/>
      <c r="N576" s="21">
        <f t="shared" si="8"/>
        <v>72</v>
      </c>
      <c r="O576" s="15" t="s">
        <v>4715</v>
      </c>
      <c r="P576" s="15" t="s">
        <v>4716</v>
      </c>
      <c r="Q576" s="17"/>
      <c r="V576" t="s">
        <v>46</v>
      </c>
      <c r="W576">
        <v>7275930660</v>
      </c>
      <c r="X576" t="s">
        <v>4717</v>
      </c>
      <c r="AB576" t="s">
        <v>389</v>
      </c>
      <c r="AG576" t="s">
        <v>4713</v>
      </c>
      <c r="AH576" t="s">
        <v>4718</v>
      </c>
      <c r="AI576" t="s">
        <v>4719</v>
      </c>
      <c r="AK576" t="s">
        <v>4720</v>
      </c>
      <c r="AL576" t="s">
        <v>4713</v>
      </c>
      <c r="AM576" t="s">
        <v>4713</v>
      </c>
      <c r="AQ576" t="s">
        <v>4721</v>
      </c>
    </row>
    <row r="577" spans="2:44" x14ac:dyDescent="0.25">
      <c r="B577" s="3" t="s">
        <v>82</v>
      </c>
      <c r="C577" t="s">
        <v>4722</v>
      </c>
      <c r="D577" s="24" t="s">
        <v>84</v>
      </c>
      <c r="E577" s="14" t="s">
        <v>4723</v>
      </c>
      <c r="F577" s="15" t="s">
        <v>4724</v>
      </c>
      <c r="G577" s="15" t="s">
        <v>190</v>
      </c>
      <c r="H577" s="15" t="b">
        <v>1</v>
      </c>
      <c r="I577" s="15" t="s">
        <v>383</v>
      </c>
      <c r="J577" s="16" t="s">
        <v>384</v>
      </c>
      <c r="K577" s="15" t="s">
        <v>383</v>
      </c>
      <c r="L577" s="26" t="s">
        <v>4725</v>
      </c>
      <c r="M577" s="15"/>
      <c r="N577" s="15">
        <f t="shared" si="8"/>
        <v>22</v>
      </c>
      <c r="O577" s="15">
        <v>20910</v>
      </c>
      <c r="P577" s="15" t="s">
        <v>4726</v>
      </c>
      <c r="Q577" s="17" t="s">
        <v>4727</v>
      </c>
      <c r="S577">
        <v>39.007818999999998</v>
      </c>
      <c r="T577">
        <v>-77.050415999999998</v>
      </c>
      <c r="V577" t="s">
        <v>46</v>
      </c>
      <c r="W577">
        <v>3235038831</v>
      </c>
      <c r="AB577" t="s">
        <v>4728</v>
      </c>
      <c r="AD577">
        <v>658482</v>
      </c>
      <c r="AG577" t="s">
        <v>4724</v>
      </c>
      <c r="AH577" t="s">
        <v>4729</v>
      </c>
      <c r="AI577" t="s">
        <v>4730</v>
      </c>
      <c r="AL577" t="s">
        <v>4724</v>
      </c>
      <c r="AM577" t="s">
        <v>4724</v>
      </c>
      <c r="AQ577" t="s">
        <v>4731</v>
      </c>
    </row>
    <row r="578" spans="2:44" x14ac:dyDescent="0.25">
      <c r="B578" s="3" t="s">
        <v>82</v>
      </c>
      <c r="C578" t="s">
        <v>4722</v>
      </c>
      <c r="D578" s="24" t="s">
        <v>84</v>
      </c>
      <c r="E578" s="14" t="s">
        <v>4732</v>
      </c>
      <c r="F578" s="15" t="s">
        <v>4733</v>
      </c>
      <c r="G578" s="15" t="s">
        <v>100</v>
      </c>
      <c r="H578" s="15" t="b">
        <v>0</v>
      </c>
      <c r="I578" s="15" t="s">
        <v>383</v>
      </c>
      <c r="J578" s="16" t="s">
        <v>384</v>
      </c>
      <c r="K578" s="15" t="s">
        <v>383</v>
      </c>
      <c r="L578" s="26" t="s">
        <v>4725</v>
      </c>
      <c r="M578" s="15"/>
      <c r="N578" s="15">
        <f t="shared" si="8"/>
        <v>22</v>
      </c>
      <c r="O578" s="15">
        <v>20910</v>
      </c>
      <c r="P578" s="15" t="s">
        <v>4734</v>
      </c>
      <c r="Q578" s="17" t="s">
        <v>4727</v>
      </c>
      <c r="V578" t="s">
        <v>46</v>
      </c>
      <c r="W578">
        <v>3592756363</v>
      </c>
      <c r="AB578" t="s">
        <v>3547</v>
      </c>
      <c r="AD578">
        <v>658482</v>
      </c>
      <c r="AG578" t="s">
        <v>4733</v>
      </c>
      <c r="AH578" t="s">
        <v>4735</v>
      </c>
      <c r="AI578" t="s">
        <v>4736</v>
      </c>
      <c r="AL578" t="s">
        <v>4733</v>
      </c>
      <c r="AM578" t="s">
        <v>4733</v>
      </c>
      <c r="AQ578" t="s">
        <v>4737</v>
      </c>
    </row>
    <row r="579" spans="2:44" ht="15" customHeight="1" x14ac:dyDescent="0.25">
      <c r="B579" s="3" t="s">
        <v>155</v>
      </c>
      <c r="C579" t="s">
        <v>156</v>
      </c>
      <c r="D579" s="23"/>
      <c r="E579" s="14" t="s">
        <v>4738</v>
      </c>
      <c r="F579" s="15" t="s">
        <v>3919</v>
      </c>
      <c r="G579" s="15" t="s">
        <v>167</v>
      </c>
      <c r="H579" s="15" t="b">
        <v>0</v>
      </c>
      <c r="I579" s="15" t="s">
        <v>3918</v>
      </c>
      <c r="J579" s="16" t="s">
        <v>3919</v>
      </c>
      <c r="K579" s="15" t="s">
        <v>3918</v>
      </c>
      <c r="L579" s="15" t="s">
        <v>3919</v>
      </c>
      <c r="M579" s="15"/>
      <c r="N579" s="15">
        <f t="shared" si="8"/>
        <v>7</v>
      </c>
      <c r="O579" s="15" t="s">
        <v>297</v>
      </c>
      <c r="P579" s="15" t="s">
        <v>3919</v>
      </c>
      <c r="Q579" s="17"/>
      <c r="V579" t="s">
        <v>46</v>
      </c>
      <c r="W579">
        <v>7127086822</v>
      </c>
      <c r="AB579" t="s">
        <v>66</v>
      </c>
      <c r="AG579" t="s">
        <v>3919</v>
      </c>
      <c r="AH579" t="s">
        <v>4739</v>
      </c>
      <c r="AL579" t="s">
        <v>3919</v>
      </c>
      <c r="AM579" t="s">
        <v>3919</v>
      </c>
      <c r="AQ579" t="s">
        <v>297</v>
      </c>
    </row>
    <row r="580" spans="2:44" ht="15" customHeight="1" x14ac:dyDescent="0.25">
      <c r="B580" s="3" t="s">
        <v>37</v>
      </c>
      <c r="D580" s="13"/>
      <c r="E580" s="14" t="s">
        <v>4740</v>
      </c>
      <c r="F580" s="15" t="s">
        <v>4741</v>
      </c>
      <c r="G580" s="15" t="s">
        <v>100</v>
      </c>
      <c r="H580" s="15" t="b">
        <v>0</v>
      </c>
      <c r="I580" s="15" t="s">
        <v>690</v>
      </c>
      <c r="J580" s="16" t="s">
        <v>691</v>
      </c>
      <c r="K580" s="15" t="s">
        <v>690</v>
      </c>
      <c r="L580" s="15" t="s">
        <v>4742</v>
      </c>
      <c r="M580" s="15"/>
      <c r="N580" s="21">
        <f t="shared" ref="N580:N643" si="9">LEN(L580)</f>
        <v>65</v>
      </c>
      <c r="O580" s="15" t="s">
        <v>4743</v>
      </c>
      <c r="P580" s="15" t="s">
        <v>4744</v>
      </c>
      <c r="Q580" s="17"/>
      <c r="V580" t="s">
        <v>46</v>
      </c>
      <c r="W580">
        <v>4215179475</v>
      </c>
      <c r="X580" t="s">
        <v>4745</v>
      </c>
      <c r="AB580" t="s">
        <v>389</v>
      </c>
      <c r="AG580" t="s">
        <v>4741</v>
      </c>
      <c r="AH580" t="s">
        <v>4746</v>
      </c>
      <c r="AI580" t="s">
        <v>4747</v>
      </c>
      <c r="AK580" t="s">
        <v>4748</v>
      </c>
      <c r="AL580" t="s">
        <v>4741</v>
      </c>
      <c r="AM580" t="s">
        <v>4741</v>
      </c>
      <c r="AQ580" t="s">
        <v>4749</v>
      </c>
    </row>
    <row r="581" spans="2:44" ht="15" customHeight="1" x14ac:dyDescent="0.25">
      <c r="B581" s="3" t="s">
        <v>37</v>
      </c>
      <c r="D581" s="13"/>
      <c r="E581" s="14" t="s">
        <v>4750</v>
      </c>
      <c r="F581" s="15" t="s">
        <v>4751</v>
      </c>
      <c r="G581" s="15" t="s">
        <v>40</v>
      </c>
      <c r="H581" s="15" t="b">
        <v>0</v>
      </c>
      <c r="I581" s="15" t="s">
        <v>125</v>
      </c>
      <c r="J581" s="16" t="s">
        <v>126</v>
      </c>
      <c r="K581" s="15" t="s">
        <v>125</v>
      </c>
      <c r="L581" s="15" t="s">
        <v>4752</v>
      </c>
      <c r="M581" s="15"/>
      <c r="N581" s="21">
        <f t="shared" si="9"/>
        <v>44</v>
      </c>
      <c r="O581" s="15">
        <v>560010</v>
      </c>
      <c r="P581" s="15" t="s">
        <v>3949</v>
      </c>
      <c r="Q581" s="17"/>
      <c r="V581" t="s">
        <v>46</v>
      </c>
      <c r="W581">
        <v>8504126020</v>
      </c>
      <c r="AB581" t="s">
        <v>389</v>
      </c>
      <c r="AG581" t="s">
        <v>4751</v>
      </c>
      <c r="AH581" t="s">
        <v>4753</v>
      </c>
      <c r="AK581" t="s">
        <v>4754</v>
      </c>
      <c r="AL581" t="s">
        <v>4751</v>
      </c>
      <c r="AM581" t="s">
        <v>4751</v>
      </c>
      <c r="AQ581" t="s">
        <v>4755</v>
      </c>
    </row>
    <row r="582" spans="2:44" ht="15" customHeight="1" x14ac:dyDescent="0.25">
      <c r="B582" s="3" t="s">
        <v>54</v>
      </c>
      <c r="C582" t="s">
        <v>4756</v>
      </c>
      <c r="D582" s="18" t="s">
        <v>56</v>
      </c>
      <c r="E582" s="14" t="s">
        <v>4757</v>
      </c>
      <c r="F582" s="15" t="s">
        <v>4758</v>
      </c>
      <c r="G582" s="15" t="s">
        <v>190</v>
      </c>
      <c r="H582" s="15" t="b">
        <v>1</v>
      </c>
      <c r="I582" s="15" t="s">
        <v>3891</v>
      </c>
      <c r="J582" s="16" t="s">
        <v>3892</v>
      </c>
      <c r="K582" s="15" t="s">
        <v>3891</v>
      </c>
      <c r="L582" s="15" t="s">
        <v>4759</v>
      </c>
      <c r="M582" s="15"/>
      <c r="N582" s="21">
        <f t="shared" si="9"/>
        <v>44</v>
      </c>
      <c r="O582" s="15" t="s">
        <v>4760</v>
      </c>
      <c r="P582" s="15" t="s">
        <v>4761</v>
      </c>
      <c r="Q582" s="17"/>
      <c r="S582">
        <v>30.0591096363232</v>
      </c>
      <c r="T582">
        <v>31.2509164191836</v>
      </c>
      <c r="V582" t="s">
        <v>46</v>
      </c>
      <c r="W582">
        <v>5796034787</v>
      </c>
      <c r="X582" t="s">
        <v>4762</v>
      </c>
      <c r="AB582" t="s">
        <v>66</v>
      </c>
      <c r="AC582" t="s">
        <v>4763</v>
      </c>
      <c r="AD582">
        <v>498392</v>
      </c>
      <c r="AG582" t="s">
        <v>4758</v>
      </c>
      <c r="AH582" t="s">
        <v>4764</v>
      </c>
      <c r="AI582" t="s">
        <v>4765</v>
      </c>
      <c r="AK582" t="s">
        <v>4766</v>
      </c>
      <c r="AL582" t="s">
        <v>4758</v>
      </c>
      <c r="AM582" t="s">
        <v>4758</v>
      </c>
      <c r="AQ582" t="s">
        <v>4767</v>
      </c>
    </row>
    <row r="583" spans="2:44" ht="15" customHeight="1" x14ac:dyDescent="0.25">
      <c r="B583" s="3" t="s">
        <v>155</v>
      </c>
      <c r="C583" t="s">
        <v>156</v>
      </c>
      <c r="D583" s="23"/>
      <c r="E583" s="14" t="s">
        <v>4768</v>
      </c>
      <c r="F583" s="15" t="s">
        <v>4769</v>
      </c>
      <c r="G583" s="15" t="s">
        <v>167</v>
      </c>
      <c r="H583" s="15"/>
      <c r="I583" s="15" t="s">
        <v>4770</v>
      </c>
      <c r="J583" s="16" t="s">
        <v>4771</v>
      </c>
      <c r="K583" s="15" t="s">
        <v>4770</v>
      </c>
      <c r="L583" s="15"/>
      <c r="M583" s="15"/>
      <c r="N583" s="15">
        <f t="shared" si="9"/>
        <v>0</v>
      </c>
      <c r="O583" s="15" t="s">
        <v>63</v>
      </c>
      <c r="P583" s="15" t="s">
        <v>63</v>
      </c>
      <c r="Q583" s="17"/>
      <c r="V583" t="s">
        <v>46</v>
      </c>
      <c r="W583">
        <v>9694905452</v>
      </c>
      <c r="X583" t="s">
        <v>101</v>
      </c>
      <c r="AB583" t="s">
        <v>66</v>
      </c>
      <c r="AG583" t="s">
        <v>4769</v>
      </c>
      <c r="AH583" t="s">
        <v>4772</v>
      </c>
      <c r="AL583" t="s">
        <v>4769</v>
      </c>
      <c r="AM583" t="s">
        <v>4769</v>
      </c>
      <c r="AQ583" t="s">
        <v>63</v>
      </c>
    </row>
    <row r="584" spans="2:44" x14ac:dyDescent="0.25">
      <c r="B584" s="3" t="s">
        <v>37</v>
      </c>
      <c r="D584" s="13"/>
      <c r="E584" s="14" t="s">
        <v>4773</v>
      </c>
      <c r="F584" s="15" t="s">
        <v>4774</v>
      </c>
      <c r="G584" s="15" t="s">
        <v>190</v>
      </c>
      <c r="H584" s="15" t="b">
        <v>0</v>
      </c>
      <c r="I584" s="15" t="s">
        <v>722</v>
      </c>
      <c r="J584" s="16" t="s">
        <v>723</v>
      </c>
      <c r="K584" s="15" t="s">
        <v>722</v>
      </c>
      <c r="L584" s="26" t="s">
        <v>3413</v>
      </c>
      <c r="M584" s="15"/>
      <c r="N584" s="15">
        <f t="shared" si="9"/>
        <v>6</v>
      </c>
      <c r="O584" s="15" t="s">
        <v>3413</v>
      </c>
      <c r="P584" s="15" t="s">
        <v>3390</v>
      </c>
      <c r="Q584" s="17"/>
      <c r="V584" t="s">
        <v>46</v>
      </c>
      <c r="W584">
        <v>8350960421</v>
      </c>
      <c r="AB584" t="s">
        <v>503</v>
      </c>
      <c r="AG584" t="s">
        <v>4774</v>
      </c>
      <c r="AH584" t="s">
        <v>4775</v>
      </c>
      <c r="AL584" t="s">
        <v>4774</v>
      </c>
      <c r="AM584" t="s">
        <v>4774</v>
      </c>
      <c r="AQ584" t="s">
        <v>3400</v>
      </c>
    </row>
    <row r="585" spans="2:44" ht="15" customHeight="1" x14ac:dyDescent="0.25">
      <c r="B585" s="3" t="s">
        <v>155</v>
      </c>
      <c r="C585" t="s">
        <v>164</v>
      </c>
      <c r="D585" s="23"/>
      <c r="E585" s="14" t="s">
        <v>4776</v>
      </c>
      <c r="F585" s="15" t="s">
        <v>4777</v>
      </c>
      <c r="G585" s="15" t="s">
        <v>190</v>
      </c>
      <c r="H585" s="15" t="b">
        <v>0</v>
      </c>
      <c r="I585" s="15" t="s">
        <v>722</v>
      </c>
      <c r="J585" s="16" t="s">
        <v>723</v>
      </c>
      <c r="K585" s="15" t="s">
        <v>722</v>
      </c>
      <c r="L585" s="15"/>
      <c r="M585" s="15"/>
      <c r="N585" s="15">
        <f t="shared" si="9"/>
        <v>0</v>
      </c>
      <c r="O585" s="15" t="s">
        <v>63</v>
      </c>
      <c r="P585" s="15" t="s">
        <v>63</v>
      </c>
      <c r="Q585" s="17"/>
      <c r="V585" t="s">
        <v>46</v>
      </c>
      <c r="W585">
        <v>7708794419</v>
      </c>
      <c r="AB585" t="s">
        <v>503</v>
      </c>
      <c r="AG585" t="s">
        <v>4777</v>
      </c>
      <c r="AH585" t="s">
        <v>4778</v>
      </c>
      <c r="AL585" t="s">
        <v>4777</v>
      </c>
      <c r="AM585" t="s">
        <v>4777</v>
      </c>
      <c r="AQ585" t="s">
        <v>63</v>
      </c>
    </row>
    <row r="586" spans="2:44" ht="15" customHeight="1" x14ac:dyDescent="0.25">
      <c r="B586" s="3" t="s">
        <v>155</v>
      </c>
      <c r="C586" t="s">
        <v>164</v>
      </c>
      <c r="D586" s="23"/>
      <c r="E586" s="14" t="s">
        <v>4779</v>
      </c>
      <c r="F586" s="15" t="s">
        <v>4780</v>
      </c>
      <c r="G586" s="15" t="s">
        <v>1661</v>
      </c>
      <c r="H586" s="15" t="b">
        <v>0</v>
      </c>
      <c r="I586" s="15" t="s">
        <v>2360</v>
      </c>
      <c r="J586" s="16" t="s">
        <v>2361</v>
      </c>
      <c r="K586" s="15" t="s">
        <v>2360</v>
      </c>
      <c r="L586" s="26" t="s">
        <v>3957</v>
      </c>
      <c r="M586" s="15"/>
      <c r="N586" s="15">
        <f t="shared" si="9"/>
        <v>22</v>
      </c>
      <c r="O586" s="15">
        <v>1082</v>
      </c>
      <c r="P586" s="15" t="s">
        <v>2363</v>
      </c>
      <c r="Q586" s="17"/>
      <c r="V586" t="s">
        <v>46</v>
      </c>
      <c r="W586">
        <v>4278057222</v>
      </c>
      <c r="AB586" t="s">
        <v>503</v>
      </c>
      <c r="AD586">
        <v>247839</v>
      </c>
      <c r="AG586" t="s">
        <v>4780</v>
      </c>
      <c r="AH586" t="s">
        <v>4781</v>
      </c>
      <c r="AL586" t="s">
        <v>4780</v>
      </c>
      <c r="AM586" t="s">
        <v>4780</v>
      </c>
      <c r="AQ586" t="s">
        <v>3959</v>
      </c>
      <c r="AR586" t="s">
        <v>3960</v>
      </c>
    </row>
    <row r="587" spans="2:44" ht="15" customHeight="1" x14ac:dyDescent="0.25">
      <c r="B587" s="3" t="s">
        <v>37</v>
      </c>
      <c r="D587" s="13"/>
      <c r="E587" s="14" t="s">
        <v>4782</v>
      </c>
      <c r="F587" s="15" t="s">
        <v>4783</v>
      </c>
      <c r="G587" s="15" t="s">
        <v>59</v>
      </c>
      <c r="H587" s="15" t="b">
        <v>1</v>
      </c>
      <c r="I587" s="15" t="s">
        <v>2045</v>
      </c>
      <c r="J587" s="16" t="s">
        <v>2046</v>
      </c>
      <c r="K587" s="15" t="s">
        <v>2045</v>
      </c>
      <c r="L587" s="15" t="s">
        <v>4784</v>
      </c>
      <c r="M587" s="15"/>
      <c r="N587" s="15">
        <f t="shared" si="9"/>
        <v>39</v>
      </c>
      <c r="O587" s="15" t="s">
        <v>4785</v>
      </c>
      <c r="P587" s="15" t="s">
        <v>4786</v>
      </c>
      <c r="Q587" s="17"/>
      <c r="S587">
        <v>51.256779000000002</v>
      </c>
      <c r="T587">
        <v>0.60568599999999995</v>
      </c>
      <c r="V587" t="s">
        <v>46</v>
      </c>
      <c r="W587">
        <v>7459466209</v>
      </c>
      <c r="AB587" t="s">
        <v>4787</v>
      </c>
      <c r="AG587" t="s">
        <v>4783</v>
      </c>
      <c r="AH587" t="s">
        <v>4788</v>
      </c>
      <c r="AL587" t="s">
        <v>4783</v>
      </c>
      <c r="AM587" t="s">
        <v>4783</v>
      </c>
      <c r="AQ587" t="s">
        <v>4789</v>
      </c>
    </row>
    <row r="588" spans="2:44" x14ac:dyDescent="0.25">
      <c r="B588" s="3" t="s">
        <v>54</v>
      </c>
      <c r="C588" s="33" t="s">
        <v>4790</v>
      </c>
      <c r="D588" s="18" t="s">
        <v>416</v>
      </c>
      <c r="E588" s="14" t="s">
        <v>4791</v>
      </c>
      <c r="F588" s="15" t="s">
        <v>4792</v>
      </c>
      <c r="G588" s="15" t="s">
        <v>100</v>
      </c>
      <c r="H588" s="15" t="b">
        <v>0</v>
      </c>
      <c r="I588" s="15" t="s">
        <v>383</v>
      </c>
      <c r="J588" s="16" t="s">
        <v>384</v>
      </c>
      <c r="K588" s="15" t="s">
        <v>383</v>
      </c>
      <c r="L588" s="26" t="s">
        <v>4793</v>
      </c>
      <c r="M588" s="15"/>
      <c r="N588" s="15">
        <f t="shared" si="9"/>
        <v>19</v>
      </c>
      <c r="O588" s="15">
        <v>87107</v>
      </c>
      <c r="P588" s="15" t="s">
        <v>4794</v>
      </c>
      <c r="Q588" s="17" t="s">
        <v>4795</v>
      </c>
      <c r="S588">
        <v>35.115924694017899</v>
      </c>
      <c r="T588">
        <v>-106.631465100402</v>
      </c>
      <c r="V588" t="s">
        <v>46</v>
      </c>
      <c r="W588">
        <v>6688233913</v>
      </c>
      <c r="X588" t="s">
        <v>4796</v>
      </c>
      <c r="AB588" t="s">
        <v>503</v>
      </c>
      <c r="AG588" t="s">
        <v>4792</v>
      </c>
      <c r="AH588" t="s">
        <v>4797</v>
      </c>
      <c r="AI588" t="s">
        <v>4798</v>
      </c>
      <c r="AK588" t="s">
        <v>4799</v>
      </c>
      <c r="AL588" t="s">
        <v>4792</v>
      </c>
      <c r="AM588" t="s">
        <v>4792</v>
      </c>
      <c r="AQ588" t="s">
        <v>4800</v>
      </c>
      <c r="AR588" t="s">
        <v>4801</v>
      </c>
    </row>
    <row r="589" spans="2:44" x14ac:dyDescent="0.25">
      <c r="B589" s="3" t="s">
        <v>54</v>
      </c>
      <c r="C589" t="s">
        <v>4802</v>
      </c>
      <c r="D589" s="18" t="s">
        <v>416</v>
      </c>
      <c r="E589" s="14" t="s">
        <v>4803</v>
      </c>
      <c r="F589" s="15" t="s">
        <v>4804</v>
      </c>
      <c r="G589" s="15" t="s">
        <v>190</v>
      </c>
      <c r="H589" s="15" t="b">
        <v>1</v>
      </c>
      <c r="I589" s="15" t="s">
        <v>383</v>
      </c>
      <c r="J589" s="16" t="s">
        <v>384</v>
      </c>
      <c r="K589" s="15" t="s">
        <v>383</v>
      </c>
      <c r="L589" s="26" t="s">
        <v>4793</v>
      </c>
      <c r="M589" s="15"/>
      <c r="N589" s="15">
        <f t="shared" si="9"/>
        <v>19</v>
      </c>
      <c r="O589" s="15">
        <v>87107</v>
      </c>
      <c r="P589" s="15" t="s">
        <v>4794</v>
      </c>
      <c r="Q589" s="17" t="s">
        <v>4795</v>
      </c>
      <c r="S589">
        <v>35.1169242858887</v>
      </c>
      <c r="T589">
        <v>-106.630897521973</v>
      </c>
      <c r="V589" t="s">
        <v>46</v>
      </c>
      <c r="W589">
        <v>9970105832</v>
      </c>
      <c r="X589" t="s">
        <v>4805</v>
      </c>
      <c r="AB589" t="s">
        <v>503</v>
      </c>
      <c r="AD589">
        <v>188232</v>
      </c>
      <c r="AG589" t="s">
        <v>4804</v>
      </c>
      <c r="AH589" t="s">
        <v>4806</v>
      </c>
      <c r="AI589" t="s">
        <v>4798</v>
      </c>
      <c r="AL589" t="s">
        <v>4804</v>
      </c>
      <c r="AM589" t="s">
        <v>4804</v>
      </c>
      <c r="AQ589" t="s">
        <v>4800</v>
      </c>
      <c r="AR589" t="s">
        <v>4801</v>
      </c>
    </row>
    <row r="590" spans="2:44" ht="15" customHeight="1" x14ac:dyDescent="0.25">
      <c r="B590" s="3" t="s">
        <v>54</v>
      </c>
      <c r="C590" t="s">
        <v>4807</v>
      </c>
      <c r="D590" s="18" t="s">
        <v>56</v>
      </c>
      <c r="E590" s="14" t="s">
        <v>4808</v>
      </c>
      <c r="F590" s="15" t="s">
        <v>4809</v>
      </c>
      <c r="G590" s="15" t="s">
        <v>190</v>
      </c>
      <c r="H590" s="15" t="b">
        <v>1</v>
      </c>
      <c r="I590" s="15" t="s">
        <v>383</v>
      </c>
      <c r="J590" s="16" t="s">
        <v>384</v>
      </c>
      <c r="K590" s="15" t="s">
        <v>383</v>
      </c>
      <c r="L590" s="15" t="s">
        <v>4810</v>
      </c>
      <c r="M590" s="15"/>
      <c r="N590" s="15">
        <f t="shared" si="9"/>
        <v>17</v>
      </c>
      <c r="O590" s="15">
        <v>87401</v>
      </c>
      <c r="P590" s="15" t="s">
        <v>4811</v>
      </c>
      <c r="Q590" s="17" t="s">
        <v>4795</v>
      </c>
      <c r="S590">
        <v>36.716185000000003</v>
      </c>
      <c r="T590">
        <v>-108.15006700000001</v>
      </c>
      <c r="V590" t="s">
        <v>46</v>
      </c>
      <c r="W590">
        <v>9454132478</v>
      </c>
      <c r="X590" t="s">
        <v>4805</v>
      </c>
      <c r="AB590" t="s">
        <v>503</v>
      </c>
      <c r="AD590">
        <v>188233</v>
      </c>
      <c r="AG590" t="s">
        <v>4809</v>
      </c>
      <c r="AH590" t="s">
        <v>4812</v>
      </c>
      <c r="AI590" t="s">
        <v>4813</v>
      </c>
      <c r="AL590" t="s">
        <v>4809</v>
      </c>
      <c r="AM590" t="s">
        <v>4809</v>
      </c>
      <c r="AQ590" t="s">
        <v>4814</v>
      </c>
      <c r="AR590" t="s">
        <v>4801</v>
      </c>
    </row>
    <row r="591" spans="2:44" ht="15" customHeight="1" x14ac:dyDescent="0.25">
      <c r="B591" s="3" t="s">
        <v>37</v>
      </c>
      <c r="D591" s="13"/>
      <c r="E591" s="14" t="s">
        <v>4815</v>
      </c>
      <c r="F591" s="15" t="s">
        <v>4816</v>
      </c>
      <c r="G591" s="15" t="s">
        <v>107</v>
      </c>
      <c r="H591" s="15" t="b">
        <v>0</v>
      </c>
      <c r="I591" s="15" t="s">
        <v>2002</v>
      </c>
      <c r="J591" s="16" t="s">
        <v>2003</v>
      </c>
      <c r="K591" s="15" t="s">
        <v>2002</v>
      </c>
      <c r="L591" s="15" t="s">
        <v>4817</v>
      </c>
      <c r="M591" s="15"/>
      <c r="N591" s="15">
        <f t="shared" si="9"/>
        <v>8</v>
      </c>
      <c r="O591" s="15">
        <v>18569</v>
      </c>
      <c r="P591" s="15" t="s">
        <v>4818</v>
      </c>
      <c r="Q591" s="17"/>
      <c r="V591" t="s">
        <v>46</v>
      </c>
      <c r="W591">
        <v>2440548699</v>
      </c>
      <c r="AB591" t="s">
        <v>2006</v>
      </c>
      <c r="AG591" t="s">
        <v>4816</v>
      </c>
      <c r="AH591" t="s">
        <v>4819</v>
      </c>
      <c r="AK591" t="s">
        <v>4820</v>
      </c>
      <c r="AL591" t="s">
        <v>4816</v>
      </c>
      <c r="AM591" t="s">
        <v>4816</v>
      </c>
      <c r="AQ591" t="s">
        <v>4821</v>
      </c>
    </row>
    <row r="592" spans="2:44" ht="15" customHeight="1" x14ac:dyDescent="0.25">
      <c r="B592" s="3" t="s">
        <v>155</v>
      </c>
      <c r="C592" t="s">
        <v>2357</v>
      </c>
      <c r="D592" s="23"/>
      <c r="E592" s="14" t="s">
        <v>4822</v>
      </c>
      <c r="F592" s="15" t="s">
        <v>4823</v>
      </c>
      <c r="G592" s="15" t="s">
        <v>190</v>
      </c>
      <c r="H592" s="15" t="b">
        <v>0</v>
      </c>
      <c r="I592" s="15" t="s">
        <v>383</v>
      </c>
      <c r="J592" s="16" t="s">
        <v>384</v>
      </c>
      <c r="K592" s="15" t="s">
        <v>383</v>
      </c>
      <c r="L592" s="26" t="s">
        <v>1943</v>
      </c>
      <c r="M592" s="15"/>
      <c r="N592" s="15">
        <f t="shared" si="9"/>
        <v>15</v>
      </c>
      <c r="O592" s="15">
        <v>28803</v>
      </c>
      <c r="P592" s="15" t="s">
        <v>386</v>
      </c>
      <c r="Q592" s="17" t="s">
        <v>387</v>
      </c>
      <c r="V592" t="s">
        <v>46</v>
      </c>
      <c r="W592">
        <v>5485685408</v>
      </c>
      <c r="X592" t="s">
        <v>3095</v>
      </c>
      <c r="AB592" t="s">
        <v>503</v>
      </c>
      <c r="AG592" t="s">
        <v>4823</v>
      </c>
      <c r="AH592" t="s">
        <v>4824</v>
      </c>
      <c r="AL592" t="s">
        <v>4823</v>
      </c>
      <c r="AM592" t="s">
        <v>4823</v>
      </c>
      <c r="AQ592" t="s">
        <v>4825</v>
      </c>
    </row>
    <row r="593" spans="2:44" ht="15" customHeight="1" x14ac:dyDescent="0.25">
      <c r="B593" s="3" t="s">
        <v>155</v>
      </c>
      <c r="C593" t="s">
        <v>2357</v>
      </c>
      <c r="D593" s="23"/>
      <c r="E593" s="14" t="s">
        <v>4826</v>
      </c>
      <c r="F593" s="15" t="s">
        <v>4827</v>
      </c>
      <c r="G593" s="15" t="s">
        <v>190</v>
      </c>
      <c r="H593" s="15" t="b">
        <v>0</v>
      </c>
      <c r="I593" s="15" t="s">
        <v>383</v>
      </c>
      <c r="J593" s="16" t="s">
        <v>384</v>
      </c>
      <c r="K593" s="15" t="s">
        <v>383</v>
      </c>
      <c r="L593" s="26" t="s">
        <v>1943</v>
      </c>
      <c r="M593" s="15"/>
      <c r="N593" s="15">
        <f t="shared" si="9"/>
        <v>15</v>
      </c>
      <c r="O593" s="15">
        <v>28803</v>
      </c>
      <c r="P593" s="15" t="s">
        <v>386</v>
      </c>
      <c r="Q593" s="17" t="s">
        <v>387</v>
      </c>
      <c r="V593" t="s">
        <v>46</v>
      </c>
      <c r="W593">
        <v>6958723328</v>
      </c>
      <c r="X593" t="s">
        <v>3095</v>
      </c>
      <c r="AB593" t="s">
        <v>389</v>
      </c>
      <c r="AG593" t="s">
        <v>4827</v>
      </c>
      <c r="AH593" t="s">
        <v>4828</v>
      </c>
      <c r="AL593" t="s">
        <v>4827</v>
      </c>
      <c r="AM593" t="s">
        <v>4827</v>
      </c>
      <c r="AQ593">
        <v>0</v>
      </c>
    </row>
    <row r="594" spans="2:44" ht="15" customHeight="1" x14ac:dyDescent="0.25">
      <c r="B594" s="3" t="s">
        <v>178</v>
      </c>
      <c r="C594" t="s">
        <v>179</v>
      </c>
      <c r="D594" s="24"/>
      <c r="E594" s="14" t="s">
        <v>4829</v>
      </c>
      <c r="F594" s="15" t="s">
        <v>4830</v>
      </c>
      <c r="G594" s="15" t="s">
        <v>721</v>
      </c>
      <c r="H594" s="15" t="b">
        <v>0</v>
      </c>
      <c r="I594" s="15" t="s">
        <v>4831</v>
      </c>
      <c r="J594" s="16" t="s">
        <v>4832</v>
      </c>
      <c r="K594" s="15" t="s">
        <v>4831</v>
      </c>
      <c r="L594" s="15" t="s">
        <v>4833</v>
      </c>
      <c r="M594" s="15"/>
      <c r="N594" s="15">
        <f t="shared" si="9"/>
        <v>12</v>
      </c>
      <c r="O594" s="15">
        <v>9600</v>
      </c>
      <c r="P594" s="15" t="s">
        <v>4834</v>
      </c>
      <c r="Q594" s="17"/>
      <c r="V594" t="s">
        <v>46</v>
      </c>
      <c r="W594">
        <v>6644413406</v>
      </c>
      <c r="AD594">
        <v>7092</v>
      </c>
      <c r="AG594" t="s">
        <v>4830</v>
      </c>
      <c r="AH594" t="s">
        <v>4835</v>
      </c>
      <c r="AL594" t="s">
        <v>4830</v>
      </c>
      <c r="AM594" t="s">
        <v>4830</v>
      </c>
      <c r="AQ594" t="s">
        <v>63</v>
      </c>
    </row>
    <row r="595" spans="2:44" ht="15" customHeight="1" x14ac:dyDescent="0.25">
      <c r="B595" s="3" t="s">
        <v>37</v>
      </c>
      <c r="D595" s="13"/>
      <c r="E595" s="14" t="s">
        <v>4836</v>
      </c>
      <c r="F595" s="15" t="s">
        <v>4837</v>
      </c>
      <c r="G595" s="15" t="s">
        <v>190</v>
      </c>
      <c r="H595" s="15" t="b">
        <v>0</v>
      </c>
      <c r="I595" s="15" t="s">
        <v>383</v>
      </c>
      <c r="J595" s="16" t="s">
        <v>384</v>
      </c>
      <c r="K595" s="15" t="s">
        <v>383</v>
      </c>
      <c r="L595" s="15" t="s">
        <v>4838</v>
      </c>
      <c r="M595" s="15"/>
      <c r="N595" s="15">
        <f t="shared" si="9"/>
        <v>13</v>
      </c>
      <c r="O595" s="15">
        <v>11111</v>
      </c>
      <c r="P595" s="15" t="s">
        <v>4839</v>
      </c>
      <c r="Q595" s="17" t="s">
        <v>4840</v>
      </c>
      <c r="V595" t="s">
        <v>46</v>
      </c>
      <c r="W595">
        <v>2699364316</v>
      </c>
      <c r="AG595" t="s">
        <v>4837</v>
      </c>
      <c r="AH595" t="s">
        <v>4841</v>
      </c>
      <c r="AL595" t="s">
        <v>4837</v>
      </c>
      <c r="AM595" t="s">
        <v>4837</v>
      </c>
      <c r="AQ595" t="s">
        <v>4842</v>
      </c>
    </row>
    <row r="596" spans="2:44" ht="15" customHeight="1" x14ac:dyDescent="0.25">
      <c r="B596" s="3" t="s">
        <v>178</v>
      </c>
      <c r="C596" t="s">
        <v>179</v>
      </c>
      <c r="D596" s="24"/>
      <c r="E596" s="14" t="s">
        <v>4843</v>
      </c>
      <c r="F596" s="15" t="s">
        <v>4844</v>
      </c>
      <c r="G596" s="15" t="s">
        <v>721</v>
      </c>
      <c r="H596" s="15"/>
      <c r="I596" s="15" t="s">
        <v>722</v>
      </c>
      <c r="J596" s="16" t="s">
        <v>723</v>
      </c>
      <c r="K596" s="15" t="s">
        <v>722</v>
      </c>
      <c r="L596" s="15" t="s">
        <v>4845</v>
      </c>
      <c r="M596" s="15"/>
      <c r="N596" s="15">
        <f t="shared" si="9"/>
        <v>19</v>
      </c>
      <c r="O596" s="15">
        <v>50765</v>
      </c>
      <c r="P596" s="15" t="s">
        <v>4846</v>
      </c>
      <c r="Q596" s="17"/>
      <c r="V596" t="s">
        <v>46</v>
      </c>
      <c r="W596">
        <v>3338436734</v>
      </c>
      <c r="AB596" t="s">
        <v>727</v>
      </c>
      <c r="AC596" t="s">
        <v>4847</v>
      </c>
      <c r="AD596">
        <v>204776</v>
      </c>
      <c r="AG596" t="s">
        <v>4848</v>
      </c>
      <c r="AH596" t="s">
        <v>4849</v>
      </c>
      <c r="AL596" t="s">
        <v>4844</v>
      </c>
      <c r="AM596" t="s">
        <v>4844</v>
      </c>
      <c r="AQ596" t="s">
        <v>63</v>
      </c>
    </row>
    <row r="597" spans="2:44" ht="15" customHeight="1" x14ac:dyDescent="0.25">
      <c r="B597" s="3" t="s">
        <v>178</v>
      </c>
      <c r="C597" t="s">
        <v>179</v>
      </c>
      <c r="D597" s="24"/>
      <c r="E597" s="14" t="s">
        <v>4850</v>
      </c>
      <c r="F597" s="15" t="s">
        <v>4851</v>
      </c>
      <c r="G597" s="15" t="s">
        <v>721</v>
      </c>
      <c r="H597" s="15"/>
      <c r="I597" s="15" t="s">
        <v>722</v>
      </c>
      <c r="J597" s="16" t="s">
        <v>723</v>
      </c>
      <c r="K597" s="15" t="s">
        <v>722</v>
      </c>
      <c r="L597" s="15" t="s">
        <v>4852</v>
      </c>
      <c r="M597" s="15"/>
      <c r="N597" s="15">
        <f t="shared" si="9"/>
        <v>18</v>
      </c>
      <c r="O597" s="15">
        <v>51156</v>
      </c>
      <c r="P597" s="15" t="s">
        <v>4853</v>
      </c>
      <c r="Q597" s="17"/>
      <c r="V597" t="s">
        <v>46</v>
      </c>
      <c r="W597">
        <v>5807337603</v>
      </c>
      <c r="AB597" t="s">
        <v>727</v>
      </c>
      <c r="AC597" t="s">
        <v>4854</v>
      </c>
      <c r="AD597">
        <v>204776</v>
      </c>
      <c r="AG597" t="s">
        <v>4851</v>
      </c>
      <c r="AH597" t="s">
        <v>4855</v>
      </c>
      <c r="AL597" t="s">
        <v>4851</v>
      </c>
      <c r="AM597" t="s">
        <v>4851</v>
      </c>
      <c r="AQ597" t="s">
        <v>63</v>
      </c>
    </row>
    <row r="598" spans="2:44" ht="15" customHeight="1" x14ac:dyDescent="0.25">
      <c r="B598" s="3" t="s">
        <v>178</v>
      </c>
      <c r="C598" t="s">
        <v>179</v>
      </c>
      <c r="D598" s="24"/>
      <c r="E598" s="14" t="s">
        <v>4856</v>
      </c>
      <c r="F598" s="15" t="s">
        <v>4857</v>
      </c>
      <c r="G598" s="15" t="s">
        <v>721</v>
      </c>
      <c r="H598" s="15"/>
      <c r="I598" s="15" t="s">
        <v>722</v>
      </c>
      <c r="J598" s="16" t="s">
        <v>723</v>
      </c>
      <c r="K598" s="15" t="s">
        <v>722</v>
      </c>
      <c r="L598" s="15" t="s">
        <v>4858</v>
      </c>
      <c r="M598" s="15"/>
      <c r="N598" s="15">
        <f t="shared" si="9"/>
        <v>15</v>
      </c>
      <c r="O598" s="15">
        <v>68154</v>
      </c>
      <c r="P598" s="15" t="s">
        <v>4859</v>
      </c>
      <c r="Q598" s="17"/>
      <c r="V598" t="s">
        <v>46</v>
      </c>
      <c r="W598">
        <v>5015854404</v>
      </c>
      <c r="AB598" t="s">
        <v>727</v>
      </c>
      <c r="AC598" t="s">
        <v>4860</v>
      </c>
      <c r="AD598">
        <v>442486</v>
      </c>
      <c r="AG598" t="s">
        <v>4857</v>
      </c>
      <c r="AH598" t="s">
        <v>4861</v>
      </c>
      <c r="AL598" t="s">
        <v>4857</v>
      </c>
      <c r="AM598" t="s">
        <v>4857</v>
      </c>
      <c r="AQ598" t="s">
        <v>63</v>
      </c>
    </row>
    <row r="599" spans="2:44" ht="15" customHeight="1" x14ac:dyDescent="0.25">
      <c r="B599" s="3" t="s">
        <v>54</v>
      </c>
      <c r="C599" t="s">
        <v>4862</v>
      </c>
      <c r="D599" s="18" t="s">
        <v>56</v>
      </c>
      <c r="E599" s="14" t="s">
        <v>4863</v>
      </c>
      <c r="F599" s="15" t="s">
        <v>4864</v>
      </c>
      <c r="G599" s="15" t="s">
        <v>100</v>
      </c>
      <c r="H599" s="15" t="b">
        <v>1</v>
      </c>
      <c r="I599" s="15" t="s">
        <v>1664</v>
      </c>
      <c r="J599" s="16" t="s">
        <v>4865</v>
      </c>
      <c r="K599" s="15" t="s">
        <v>1664</v>
      </c>
      <c r="L599" s="26" t="s">
        <v>4866</v>
      </c>
      <c r="M599" s="15"/>
      <c r="N599" s="15">
        <f t="shared" si="9"/>
        <v>18</v>
      </c>
      <c r="O599" s="15" t="s">
        <v>4867</v>
      </c>
      <c r="P599" s="15" t="s">
        <v>4868</v>
      </c>
      <c r="Q599" s="17"/>
      <c r="V599" t="s">
        <v>46</v>
      </c>
      <c r="W599">
        <v>5226938723</v>
      </c>
      <c r="X599" t="s">
        <v>4869</v>
      </c>
      <c r="AB599" t="s">
        <v>503</v>
      </c>
      <c r="AG599" t="s">
        <v>4864</v>
      </c>
      <c r="AH599" t="s">
        <v>4870</v>
      </c>
      <c r="AI599" t="s">
        <v>4871</v>
      </c>
      <c r="AL599" t="s">
        <v>4864</v>
      </c>
      <c r="AM599" t="s">
        <v>4864</v>
      </c>
      <c r="AQ599" t="s">
        <v>4872</v>
      </c>
      <c r="AR599" t="s">
        <v>4873</v>
      </c>
    </row>
    <row r="600" spans="2:44" ht="15" customHeight="1" x14ac:dyDescent="0.25">
      <c r="B600" s="3" t="s">
        <v>54</v>
      </c>
      <c r="C600" t="s">
        <v>4874</v>
      </c>
      <c r="D600" s="18" t="s">
        <v>56</v>
      </c>
      <c r="E600" s="14" t="s">
        <v>4875</v>
      </c>
      <c r="F600" s="15" t="s">
        <v>4876</v>
      </c>
      <c r="G600" s="15" t="s">
        <v>190</v>
      </c>
      <c r="H600" s="15" t="b">
        <v>1</v>
      </c>
      <c r="I600" s="15" t="s">
        <v>1664</v>
      </c>
      <c r="J600" s="16" t="s">
        <v>4865</v>
      </c>
      <c r="K600" s="15" t="s">
        <v>1664</v>
      </c>
      <c r="L600" s="15" t="s">
        <v>4877</v>
      </c>
      <c r="M600" s="15"/>
      <c r="N600" s="15">
        <f t="shared" si="9"/>
        <v>16</v>
      </c>
      <c r="O600" s="15" t="s">
        <v>4878</v>
      </c>
      <c r="P600" s="15" t="s">
        <v>4879</v>
      </c>
      <c r="Q600" s="17"/>
      <c r="S600">
        <v>50.029040000000002</v>
      </c>
      <c r="T600">
        <v>-125.27321499999999</v>
      </c>
      <c r="V600" t="s">
        <v>46</v>
      </c>
      <c r="W600">
        <v>5670444198</v>
      </c>
      <c r="AB600" t="s">
        <v>503</v>
      </c>
      <c r="AD600">
        <v>250289</v>
      </c>
      <c r="AG600" t="s">
        <v>4876</v>
      </c>
      <c r="AH600" t="s">
        <v>4880</v>
      </c>
      <c r="AI600" t="s">
        <v>4881</v>
      </c>
      <c r="AL600" t="s">
        <v>4876</v>
      </c>
      <c r="AM600" t="s">
        <v>4876</v>
      </c>
      <c r="AQ600" t="s">
        <v>4882</v>
      </c>
      <c r="AR600" t="s">
        <v>4873</v>
      </c>
    </row>
    <row r="601" spans="2:44" ht="15" customHeight="1" x14ac:dyDescent="0.25">
      <c r="B601" s="3" t="s">
        <v>54</v>
      </c>
      <c r="C601" t="s">
        <v>4883</v>
      </c>
      <c r="D601" s="18" t="s">
        <v>56</v>
      </c>
      <c r="E601" s="14" t="s">
        <v>4884</v>
      </c>
      <c r="F601" s="15" t="s">
        <v>4885</v>
      </c>
      <c r="G601" s="15" t="s">
        <v>190</v>
      </c>
      <c r="H601" s="15" t="b">
        <v>1</v>
      </c>
      <c r="I601" s="15" t="s">
        <v>1664</v>
      </c>
      <c r="J601" s="16" t="s">
        <v>4865</v>
      </c>
      <c r="K601" s="15" t="s">
        <v>1664</v>
      </c>
      <c r="L601" s="15" t="s">
        <v>4886</v>
      </c>
      <c r="M601" s="15"/>
      <c r="N601" s="15">
        <f t="shared" si="9"/>
        <v>28</v>
      </c>
      <c r="O601" s="15" t="s">
        <v>4887</v>
      </c>
      <c r="P601" s="15" t="s">
        <v>4888</v>
      </c>
      <c r="Q601" s="17"/>
      <c r="S601">
        <v>49.535380049816403</v>
      </c>
      <c r="T601">
        <v>-115.740697372884</v>
      </c>
      <c r="V601" t="s">
        <v>46</v>
      </c>
      <c r="W601">
        <v>5127147138</v>
      </c>
      <c r="AB601" t="s">
        <v>503</v>
      </c>
      <c r="AD601">
        <v>671546</v>
      </c>
      <c r="AG601" t="s">
        <v>4885</v>
      </c>
      <c r="AH601" t="s">
        <v>4889</v>
      </c>
      <c r="AI601" t="s">
        <v>4890</v>
      </c>
      <c r="AL601" t="s">
        <v>4885</v>
      </c>
      <c r="AM601" t="s">
        <v>4885</v>
      </c>
      <c r="AQ601" t="s">
        <v>4891</v>
      </c>
      <c r="AR601" t="s">
        <v>4873</v>
      </c>
    </row>
    <row r="602" spans="2:44" ht="15" customHeight="1" x14ac:dyDescent="0.25">
      <c r="B602" s="3" t="s">
        <v>54</v>
      </c>
      <c r="C602" t="s">
        <v>4892</v>
      </c>
      <c r="D602" s="18" t="s">
        <v>56</v>
      </c>
      <c r="E602" s="14" t="s">
        <v>4893</v>
      </c>
      <c r="F602" s="15" t="s">
        <v>4894</v>
      </c>
      <c r="G602" s="15" t="s">
        <v>190</v>
      </c>
      <c r="H602" s="15" t="b">
        <v>1</v>
      </c>
      <c r="I602" s="15" t="s">
        <v>1664</v>
      </c>
      <c r="J602" s="16" t="s">
        <v>4865</v>
      </c>
      <c r="K602" s="15" t="s">
        <v>1664</v>
      </c>
      <c r="L602" s="15" t="s">
        <v>4895</v>
      </c>
      <c r="M602" s="15"/>
      <c r="N602" s="15">
        <f t="shared" si="9"/>
        <v>32</v>
      </c>
      <c r="O602" s="15" t="s">
        <v>4896</v>
      </c>
      <c r="P602" s="15" t="s">
        <v>4897</v>
      </c>
      <c r="Q602" s="17"/>
      <c r="S602">
        <v>56.271845364038199</v>
      </c>
      <c r="T602">
        <v>-120.94804725648</v>
      </c>
      <c r="V602" t="s">
        <v>46</v>
      </c>
      <c r="W602">
        <v>3133896554</v>
      </c>
      <c r="AB602" t="s">
        <v>503</v>
      </c>
      <c r="AD602">
        <v>625076</v>
      </c>
      <c r="AG602" t="s">
        <v>4894</v>
      </c>
      <c r="AH602" t="s">
        <v>4898</v>
      </c>
      <c r="AI602" t="s">
        <v>4899</v>
      </c>
      <c r="AL602" t="s">
        <v>4894</v>
      </c>
      <c r="AM602" t="s">
        <v>4894</v>
      </c>
      <c r="AQ602" t="s">
        <v>4900</v>
      </c>
      <c r="AR602" t="s">
        <v>4873</v>
      </c>
    </row>
    <row r="603" spans="2:44" ht="15" customHeight="1" x14ac:dyDescent="0.25">
      <c r="B603" s="3" t="s">
        <v>54</v>
      </c>
      <c r="C603" t="s">
        <v>4901</v>
      </c>
      <c r="D603" s="18" t="s">
        <v>56</v>
      </c>
      <c r="E603" s="14" t="s">
        <v>4902</v>
      </c>
      <c r="F603" s="15" t="s">
        <v>4903</v>
      </c>
      <c r="G603" s="15" t="s">
        <v>190</v>
      </c>
      <c r="H603" s="15" t="b">
        <v>1</v>
      </c>
      <c r="I603" s="15" t="s">
        <v>1664</v>
      </c>
      <c r="J603" s="16" t="s">
        <v>4865</v>
      </c>
      <c r="K603" s="15" t="s">
        <v>1664</v>
      </c>
      <c r="L603" s="15" t="s">
        <v>4904</v>
      </c>
      <c r="M603" s="15"/>
      <c r="N603" s="15">
        <f t="shared" si="9"/>
        <v>26</v>
      </c>
      <c r="O603" s="15" t="s">
        <v>4905</v>
      </c>
      <c r="P603" s="15" t="s">
        <v>4906</v>
      </c>
      <c r="Q603" s="17"/>
      <c r="S603">
        <v>49.181227911161997</v>
      </c>
      <c r="T603">
        <v>-123.996811475542</v>
      </c>
      <c r="V603" t="s">
        <v>46</v>
      </c>
      <c r="W603">
        <v>2069611811</v>
      </c>
      <c r="X603" t="s">
        <v>4907</v>
      </c>
      <c r="AB603" t="s">
        <v>503</v>
      </c>
      <c r="AD603">
        <v>517130</v>
      </c>
      <c r="AG603" t="s">
        <v>4903</v>
      </c>
      <c r="AH603" t="s">
        <v>4908</v>
      </c>
      <c r="AI603" t="s">
        <v>4909</v>
      </c>
      <c r="AL603" t="s">
        <v>4903</v>
      </c>
      <c r="AM603" t="s">
        <v>4903</v>
      </c>
      <c r="AQ603" t="s">
        <v>4910</v>
      </c>
      <c r="AR603" t="s">
        <v>4873</v>
      </c>
    </row>
    <row r="604" spans="2:44" ht="15" customHeight="1" x14ac:dyDescent="0.25">
      <c r="B604" s="3" t="s">
        <v>54</v>
      </c>
      <c r="C604" t="s">
        <v>4911</v>
      </c>
      <c r="D604" s="18" t="s">
        <v>56</v>
      </c>
      <c r="E604" s="14" t="s">
        <v>4912</v>
      </c>
      <c r="F604" s="15" t="s">
        <v>4913</v>
      </c>
      <c r="G604" s="15" t="s">
        <v>190</v>
      </c>
      <c r="H604" s="15" t="b">
        <v>1</v>
      </c>
      <c r="I604" s="15" t="s">
        <v>1664</v>
      </c>
      <c r="J604" s="16" t="s">
        <v>4865</v>
      </c>
      <c r="K604" s="15" t="s">
        <v>1664</v>
      </c>
      <c r="L604" s="15" t="s">
        <v>4914</v>
      </c>
      <c r="M604" s="15"/>
      <c r="N604" s="15">
        <f t="shared" si="9"/>
        <v>20</v>
      </c>
      <c r="O604" s="15" t="s">
        <v>4915</v>
      </c>
      <c r="P604" s="15" t="s">
        <v>4916</v>
      </c>
      <c r="Q604" s="17"/>
      <c r="S604">
        <v>53.878434380744402</v>
      </c>
      <c r="T604">
        <v>-122.736122479298</v>
      </c>
      <c r="V604" t="s">
        <v>46</v>
      </c>
      <c r="W604">
        <v>7881861018</v>
      </c>
      <c r="X604" t="s">
        <v>4907</v>
      </c>
      <c r="AB604" t="s">
        <v>503</v>
      </c>
      <c r="AD604">
        <v>311386</v>
      </c>
      <c r="AG604" t="s">
        <v>4913</v>
      </c>
      <c r="AH604" t="s">
        <v>4917</v>
      </c>
      <c r="AI604" t="s">
        <v>4918</v>
      </c>
      <c r="AL604" t="s">
        <v>4913</v>
      </c>
      <c r="AM604" t="s">
        <v>4913</v>
      </c>
      <c r="AQ604" t="s">
        <v>4919</v>
      </c>
      <c r="AR604" t="s">
        <v>4873</v>
      </c>
    </row>
    <row r="605" spans="2:44" ht="15" customHeight="1" x14ac:dyDescent="0.25">
      <c r="B605" s="3" t="s">
        <v>54</v>
      </c>
      <c r="C605" t="s">
        <v>4920</v>
      </c>
      <c r="D605" s="18" t="s">
        <v>56</v>
      </c>
      <c r="E605" s="14" t="s">
        <v>4921</v>
      </c>
      <c r="F605" s="15" t="s">
        <v>4922</v>
      </c>
      <c r="G605" s="15" t="s">
        <v>190</v>
      </c>
      <c r="H605" s="15" t="b">
        <v>1</v>
      </c>
      <c r="I605" s="15" t="s">
        <v>1664</v>
      </c>
      <c r="J605" s="16" t="s">
        <v>4865</v>
      </c>
      <c r="K605" s="15" t="s">
        <v>1664</v>
      </c>
      <c r="L605" s="15" t="s">
        <v>4923</v>
      </c>
      <c r="M605" s="15"/>
      <c r="N605" s="15">
        <f t="shared" si="9"/>
        <v>17</v>
      </c>
      <c r="O605" s="15" t="s">
        <v>4924</v>
      </c>
      <c r="P605" s="15" t="s">
        <v>4925</v>
      </c>
      <c r="Q605" s="17"/>
      <c r="S605">
        <v>49.173526872872799</v>
      </c>
      <c r="T605">
        <v>-122.69415779703699</v>
      </c>
      <c r="V605" t="s">
        <v>46</v>
      </c>
      <c r="W605">
        <v>6756436497</v>
      </c>
      <c r="X605" t="s">
        <v>4907</v>
      </c>
      <c r="AB605" t="s">
        <v>503</v>
      </c>
      <c r="AD605">
        <v>311384</v>
      </c>
      <c r="AG605" t="s">
        <v>4922</v>
      </c>
      <c r="AH605" t="s">
        <v>4926</v>
      </c>
      <c r="AI605" t="s">
        <v>4927</v>
      </c>
      <c r="AL605" t="s">
        <v>4922</v>
      </c>
      <c r="AM605" t="s">
        <v>4922</v>
      </c>
      <c r="AQ605" t="s">
        <v>4928</v>
      </c>
      <c r="AR605" t="s">
        <v>4873</v>
      </c>
    </row>
    <row r="606" spans="2:44" ht="15" customHeight="1" x14ac:dyDescent="0.25">
      <c r="B606" s="3" t="s">
        <v>54</v>
      </c>
      <c r="C606" t="s">
        <v>4929</v>
      </c>
      <c r="D606" s="18" t="s">
        <v>56</v>
      </c>
      <c r="E606" s="14" t="s">
        <v>4930</v>
      </c>
      <c r="F606" s="15" t="s">
        <v>4931</v>
      </c>
      <c r="G606" s="15" t="s">
        <v>190</v>
      </c>
      <c r="H606" s="15" t="b">
        <v>1</v>
      </c>
      <c r="I606" s="15" t="s">
        <v>1664</v>
      </c>
      <c r="J606" s="16" t="s">
        <v>4865</v>
      </c>
      <c r="K606" s="15" t="s">
        <v>1664</v>
      </c>
      <c r="L606" s="15" t="s">
        <v>4932</v>
      </c>
      <c r="M606" s="15"/>
      <c r="N606" s="15">
        <f t="shared" si="9"/>
        <v>18</v>
      </c>
      <c r="O606" s="15" t="s">
        <v>4933</v>
      </c>
      <c r="P606" s="15" t="s">
        <v>4934</v>
      </c>
      <c r="Q606" s="17"/>
      <c r="S606">
        <v>54.521742577911198</v>
      </c>
      <c r="T606">
        <v>-128.53346410340001</v>
      </c>
      <c r="V606" t="s">
        <v>46</v>
      </c>
      <c r="W606">
        <v>4164297992</v>
      </c>
      <c r="AB606" t="s">
        <v>503</v>
      </c>
      <c r="AD606">
        <v>811385</v>
      </c>
      <c r="AG606" t="s">
        <v>4931</v>
      </c>
      <c r="AH606" t="s">
        <v>4935</v>
      </c>
      <c r="AI606" t="s">
        <v>63</v>
      </c>
      <c r="AL606" t="s">
        <v>4931</v>
      </c>
      <c r="AM606" t="s">
        <v>4931</v>
      </c>
      <c r="AQ606" t="s">
        <v>4936</v>
      </c>
      <c r="AR606" t="s">
        <v>4873</v>
      </c>
    </row>
    <row r="607" spans="2:44" ht="15" customHeight="1" x14ac:dyDescent="0.25">
      <c r="B607" s="3" t="s">
        <v>54</v>
      </c>
      <c r="C607" t="s">
        <v>4937</v>
      </c>
      <c r="D607" s="18" t="s">
        <v>56</v>
      </c>
      <c r="E607" s="14" t="s">
        <v>4938</v>
      </c>
      <c r="F607" s="15" t="s">
        <v>4939</v>
      </c>
      <c r="G607" s="15" t="s">
        <v>190</v>
      </c>
      <c r="H607" s="15" t="b">
        <v>1</v>
      </c>
      <c r="I607" s="15" t="s">
        <v>1664</v>
      </c>
      <c r="J607" s="16" t="s">
        <v>4865</v>
      </c>
      <c r="K607" s="15" t="s">
        <v>1664</v>
      </c>
      <c r="L607" s="26" t="s">
        <v>4866</v>
      </c>
      <c r="M607" s="15"/>
      <c r="N607" s="15">
        <f t="shared" si="9"/>
        <v>18</v>
      </c>
      <c r="O607" s="15" t="s">
        <v>4867</v>
      </c>
      <c r="P607" s="15" t="s">
        <v>4868</v>
      </c>
      <c r="Q607" s="17"/>
      <c r="S607">
        <v>50.340679999999999</v>
      </c>
      <c r="T607">
        <v>-119.24762</v>
      </c>
      <c r="V607" t="s">
        <v>46</v>
      </c>
      <c r="W607">
        <v>9074795591</v>
      </c>
      <c r="X607" t="s">
        <v>4907</v>
      </c>
      <c r="AB607" t="s">
        <v>503</v>
      </c>
      <c r="AD607">
        <v>297859</v>
      </c>
      <c r="AG607" t="s">
        <v>4939</v>
      </c>
      <c r="AH607" t="s">
        <v>4940</v>
      </c>
      <c r="AI607" t="s">
        <v>4871</v>
      </c>
      <c r="AL607" t="s">
        <v>4939</v>
      </c>
      <c r="AM607" t="s">
        <v>4939</v>
      </c>
      <c r="AQ607" t="s">
        <v>4872</v>
      </c>
      <c r="AR607" t="s">
        <v>4873</v>
      </c>
    </row>
    <row r="608" spans="2:44" ht="15" customHeight="1" x14ac:dyDescent="0.25">
      <c r="B608" s="3" t="s">
        <v>54</v>
      </c>
      <c r="C608" t="s">
        <v>4941</v>
      </c>
      <c r="D608" s="18" t="s">
        <v>56</v>
      </c>
      <c r="E608" s="14" t="s">
        <v>4942</v>
      </c>
      <c r="F608" s="15" t="s">
        <v>4943</v>
      </c>
      <c r="G608" s="15" t="s">
        <v>190</v>
      </c>
      <c r="H608" s="15" t="b">
        <v>1</v>
      </c>
      <c r="I608" s="15" t="s">
        <v>1664</v>
      </c>
      <c r="J608" s="16" t="s">
        <v>4865</v>
      </c>
      <c r="K608" s="15" t="s">
        <v>1664</v>
      </c>
      <c r="L608" s="15" t="s">
        <v>4944</v>
      </c>
      <c r="M608" s="15"/>
      <c r="N608" s="15">
        <f t="shared" si="9"/>
        <v>12</v>
      </c>
      <c r="O608" s="15" t="s">
        <v>4945</v>
      </c>
      <c r="P608" s="15" t="s">
        <v>4946</v>
      </c>
      <c r="Q608" s="17"/>
      <c r="S608">
        <v>60.641278</v>
      </c>
      <c r="T608">
        <v>-135.00425100000001</v>
      </c>
      <c r="V608" t="s">
        <v>46</v>
      </c>
      <c r="W608">
        <v>9517096568</v>
      </c>
      <c r="AB608" t="s">
        <v>503</v>
      </c>
      <c r="AD608">
        <v>207306</v>
      </c>
      <c r="AG608" t="s">
        <v>4943</v>
      </c>
      <c r="AH608" t="s">
        <v>4947</v>
      </c>
      <c r="AI608" t="s">
        <v>63</v>
      </c>
      <c r="AL608" t="s">
        <v>4943</v>
      </c>
      <c r="AM608" t="s">
        <v>4943</v>
      </c>
      <c r="AQ608" t="s">
        <v>4948</v>
      </c>
      <c r="AR608" t="s">
        <v>4873</v>
      </c>
    </row>
    <row r="609" spans="2:44" ht="15" customHeight="1" x14ac:dyDescent="0.25">
      <c r="B609" s="3" t="s">
        <v>54</v>
      </c>
      <c r="C609" t="s">
        <v>4949</v>
      </c>
      <c r="D609" s="18" t="s">
        <v>56</v>
      </c>
      <c r="E609" s="14" t="s">
        <v>4950</v>
      </c>
      <c r="F609" s="15" t="s">
        <v>4951</v>
      </c>
      <c r="G609" s="15" t="s">
        <v>190</v>
      </c>
      <c r="H609" s="15" t="b">
        <v>1</v>
      </c>
      <c r="I609" s="15" t="s">
        <v>1664</v>
      </c>
      <c r="J609" s="16" t="s">
        <v>4865</v>
      </c>
      <c r="K609" s="15" t="s">
        <v>1664</v>
      </c>
      <c r="L609" s="15" t="s">
        <v>4952</v>
      </c>
      <c r="M609" s="15"/>
      <c r="N609" s="15">
        <f t="shared" si="9"/>
        <v>18</v>
      </c>
      <c r="O609" s="15" t="s">
        <v>4953</v>
      </c>
      <c r="P609" s="15" t="s">
        <v>4954</v>
      </c>
      <c r="Q609" s="17"/>
      <c r="S609">
        <v>52.165313653878499</v>
      </c>
      <c r="T609">
        <v>-122.159886739781</v>
      </c>
      <c r="V609" t="s">
        <v>46</v>
      </c>
      <c r="W609">
        <v>9597443613</v>
      </c>
      <c r="AB609" t="s">
        <v>503</v>
      </c>
      <c r="AD609">
        <v>591536</v>
      </c>
      <c r="AG609" t="s">
        <v>4951</v>
      </c>
      <c r="AH609" t="s">
        <v>4955</v>
      </c>
      <c r="AI609" t="s">
        <v>4956</v>
      </c>
      <c r="AL609" t="s">
        <v>4951</v>
      </c>
      <c r="AM609" t="s">
        <v>4951</v>
      </c>
      <c r="AQ609" t="s">
        <v>4957</v>
      </c>
      <c r="AR609" t="s">
        <v>4873</v>
      </c>
    </row>
    <row r="610" spans="2:44" ht="15" customHeight="1" x14ac:dyDescent="0.25">
      <c r="B610" s="3" t="s">
        <v>54</v>
      </c>
      <c r="C610" t="s">
        <v>4958</v>
      </c>
      <c r="D610" s="18" t="s">
        <v>56</v>
      </c>
      <c r="E610" s="14" t="s">
        <v>4959</v>
      </c>
      <c r="F610" s="15" t="s">
        <v>4960</v>
      </c>
      <c r="G610" s="15" t="s">
        <v>190</v>
      </c>
      <c r="H610" s="15" t="b">
        <v>1</v>
      </c>
      <c r="I610" s="15" t="s">
        <v>1664</v>
      </c>
      <c r="J610" s="16" t="s">
        <v>4865</v>
      </c>
      <c r="K610" s="15" t="s">
        <v>1664</v>
      </c>
      <c r="L610" s="15" t="s">
        <v>4961</v>
      </c>
      <c r="M610" s="15"/>
      <c r="N610" s="15">
        <f t="shared" si="9"/>
        <v>20</v>
      </c>
      <c r="O610" s="15" t="s">
        <v>4962</v>
      </c>
      <c r="P610" s="15" t="s">
        <v>4963</v>
      </c>
      <c r="Q610" s="17"/>
      <c r="S610">
        <v>50.709568115316998</v>
      </c>
      <c r="T610">
        <v>-120.326390758982</v>
      </c>
      <c r="V610" t="s">
        <v>46</v>
      </c>
      <c r="W610">
        <v>5208994506</v>
      </c>
      <c r="X610" t="s">
        <v>4907</v>
      </c>
      <c r="AB610" t="s">
        <v>503</v>
      </c>
      <c r="AD610">
        <v>311385</v>
      </c>
      <c r="AG610" t="s">
        <v>4960</v>
      </c>
      <c r="AH610" t="s">
        <v>4964</v>
      </c>
      <c r="AI610" t="s">
        <v>4965</v>
      </c>
      <c r="AL610" t="s">
        <v>4960</v>
      </c>
      <c r="AM610" t="s">
        <v>4960</v>
      </c>
      <c r="AQ610" t="s">
        <v>4966</v>
      </c>
      <c r="AR610" t="s">
        <v>4873</v>
      </c>
    </row>
    <row r="611" spans="2:44" ht="15" customHeight="1" x14ac:dyDescent="0.25">
      <c r="B611" s="3" t="s">
        <v>54</v>
      </c>
      <c r="C611" t="s">
        <v>4967</v>
      </c>
      <c r="D611" s="18" t="s">
        <v>56</v>
      </c>
      <c r="E611" s="14" t="s">
        <v>4968</v>
      </c>
      <c r="F611" s="15" t="s">
        <v>4969</v>
      </c>
      <c r="G611" s="15" t="s">
        <v>59</v>
      </c>
      <c r="H611" s="15" t="b">
        <v>1</v>
      </c>
      <c r="I611" s="15" t="s">
        <v>2045</v>
      </c>
      <c r="J611" s="16" t="s">
        <v>2046</v>
      </c>
      <c r="K611" s="15" t="s">
        <v>2045</v>
      </c>
      <c r="L611" s="15" t="s">
        <v>4970</v>
      </c>
      <c r="M611" s="15"/>
      <c r="N611" s="15">
        <f t="shared" si="9"/>
        <v>19</v>
      </c>
      <c r="O611" s="15" t="s">
        <v>4971</v>
      </c>
      <c r="P611" s="15" t="s">
        <v>4972</v>
      </c>
      <c r="Q611" s="17"/>
      <c r="S611">
        <v>52.932330237292597</v>
      </c>
      <c r="T611">
        <v>-4.4110262391139097</v>
      </c>
      <c r="V611" t="s">
        <v>46</v>
      </c>
      <c r="W611">
        <v>6856874000</v>
      </c>
      <c r="X611" t="s">
        <v>4973</v>
      </c>
      <c r="AB611" t="s">
        <v>4787</v>
      </c>
      <c r="AG611" t="s">
        <v>4969</v>
      </c>
      <c r="AH611" t="s">
        <v>4974</v>
      </c>
      <c r="AI611" t="s">
        <v>4975</v>
      </c>
      <c r="AK611" t="s">
        <v>4976</v>
      </c>
      <c r="AL611" t="s">
        <v>4969</v>
      </c>
      <c r="AM611" t="s">
        <v>4969</v>
      </c>
      <c r="AQ611" t="s">
        <v>4977</v>
      </c>
    </row>
    <row r="612" spans="2:44" ht="15" customHeight="1" thickBot="1" x14ac:dyDescent="0.3">
      <c r="B612" s="3" t="s">
        <v>54</v>
      </c>
      <c r="C612" t="s">
        <v>4978</v>
      </c>
      <c r="D612" s="18" t="s">
        <v>56</v>
      </c>
      <c r="E612" s="37" t="s">
        <v>4979</v>
      </c>
      <c r="F612" s="38" t="s">
        <v>4980</v>
      </c>
      <c r="G612" s="38" t="s">
        <v>40</v>
      </c>
      <c r="H612" s="38" t="b">
        <v>1</v>
      </c>
      <c r="I612" s="38" t="s">
        <v>41</v>
      </c>
      <c r="J612" s="39" t="s">
        <v>42</v>
      </c>
      <c r="K612" s="38" t="s">
        <v>41</v>
      </c>
      <c r="L612" s="38" t="s">
        <v>4981</v>
      </c>
      <c r="M612" s="38"/>
      <c r="N612" s="38">
        <f t="shared" si="9"/>
        <v>27</v>
      </c>
      <c r="O612" s="38">
        <v>56045</v>
      </c>
      <c r="P612" s="38" t="s">
        <v>4982</v>
      </c>
      <c r="Q612" s="40"/>
      <c r="S612">
        <v>43.269081052396103</v>
      </c>
      <c r="T612">
        <v>10.824894461760101</v>
      </c>
      <c r="V612" t="s">
        <v>46</v>
      </c>
      <c r="W612">
        <v>4686647008</v>
      </c>
      <c r="X612" t="s">
        <v>4983</v>
      </c>
      <c r="AB612" t="s">
        <v>4984</v>
      </c>
      <c r="AC612" t="s">
        <v>4985</v>
      </c>
      <c r="AD612">
        <v>501805</v>
      </c>
      <c r="AG612" t="s">
        <v>4980</v>
      </c>
      <c r="AH612" t="s">
        <v>4986</v>
      </c>
      <c r="AI612" t="s">
        <v>4987</v>
      </c>
      <c r="AK612" t="s">
        <v>4988</v>
      </c>
      <c r="AL612" t="s">
        <v>4980</v>
      </c>
      <c r="AM612" t="s">
        <v>4980</v>
      </c>
      <c r="AQ612" t="s">
        <v>4989</v>
      </c>
    </row>
    <row r="613" spans="2:44" ht="15" customHeight="1" x14ac:dyDescent="0.25">
      <c r="B613" s="3" t="s">
        <v>155</v>
      </c>
      <c r="D613" s="23"/>
      <c r="I613" t="e">
        <v>#N/A</v>
      </c>
      <c r="K613" t="e">
        <v>#N/A</v>
      </c>
      <c r="L613"/>
      <c r="N613">
        <f t="shared" si="9"/>
        <v>0</v>
      </c>
      <c r="AH613" t="s">
        <v>4990</v>
      </c>
      <c r="AL613" t="s">
        <v>4991</v>
      </c>
      <c r="AM613" t="s">
        <v>4991</v>
      </c>
    </row>
    <row r="614" spans="2:44" ht="15" customHeight="1" x14ac:dyDescent="0.25">
      <c r="B614" s="3" t="s">
        <v>155</v>
      </c>
      <c r="D614" s="23"/>
      <c r="I614" t="e">
        <v>#N/A</v>
      </c>
      <c r="K614" t="e">
        <v>#N/A</v>
      </c>
      <c r="L614"/>
      <c r="N614">
        <f t="shared" si="9"/>
        <v>0</v>
      </c>
      <c r="AH614" t="s">
        <v>4992</v>
      </c>
      <c r="AL614" t="s">
        <v>4991</v>
      </c>
      <c r="AM614" t="s">
        <v>4991</v>
      </c>
    </row>
    <row r="615" spans="2:44" ht="15" customHeight="1" x14ac:dyDescent="0.25">
      <c r="B615" s="3" t="s">
        <v>155</v>
      </c>
      <c r="D615" s="23"/>
      <c r="I615" t="e">
        <v>#N/A</v>
      </c>
      <c r="K615" t="e">
        <v>#N/A</v>
      </c>
      <c r="L615"/>
      <c r="N615">
        <f t="shared" si="9"/>
        <v>0</v>
      </c>
      <c r="AH615" t="s">
        <v>4993</v>
      </c>
      <c r="AL615" t="s">
        <v>4991</v>
      </c>
      <c r="AM615" t="s">
        <v>4991</v>
      </c>
    </row>
    <row r="616" spans="2:44" ht="15" customHeight="1" x14ac:dyDescent="0.25">
      <c r="B616" s="3" t="s">
        <v>155</v>
      </c>
      <c r="D616" s="23"/>
      <c r="I616" t="e">
        <v>#N/A</v>
      </c>
      <c r="K616" t="e">
        <v>#N/A</v>
      </c>
      <c r="L616"/>
      <c r="N616">
        <f t="shared" si="9"/>
        <v>0</v>
      </c>
      <c r="AH616" t="s">
        <v>4994</v>
      </c>
      <c r="AL616" t="s">
        <v>4991</v>
      </c>
      <c r="AM616" t="s">
        <v>4991</v>
      </c>
    </row>
    <row r="617" spans="2:44" ht="15" customHeight="1" x14ac:dyDescent="0.25">
      <c r="B617" s="3" t="s">
        <v>155</v>
      </c>
      <c r="D617" s="23"/>
      <c r="I617" t="e">
        <v>#N/A</v>
      </c>
      <c r="K617" t="e">
        <v>#N/A</v>
      </c>
      <c r="L617"/>
      <c r="N617">
        <f t="shared" si="9"/>
        <v>0</v>
      </c>
      <c r="AH617" t="s">
        <v>4995</v>
      </c>
      <c r="AL617" t="s">
        <v>4991</v>
      </c>
      <c r="AM617" t="s">
        <v>4991</v>
      </c>
    </row>
    <row r="618" spans="2:44" ht="15" customHeight="1" x14ac:dyDescent="0.25">
      <c r="B618" s="3" t="s">
        <v>155</v>
      </c>
      <c r="D618" s="23"/>
      <c r="I618" t="e">
        <v>#N/A</v>
      </c>
      <c r="K618" t="e">
        <v>#N/A</v>
      </c>
      <c r="L618"/>
      <c r="N618">
        <f t="shared" si="9"/>
        <v>0</v>
      </c>
      <c r="AH618" t="s">
        <v>4996</v>
      </c>
      <c r="AL618" t="s">
        <v>4991</v>
      </c>
      <c r="AM618" t="s">
        <v>4991</v>
      </c>
    </row>
    <row r="619" spans="2:44" ht="15" customHeight="1" x14ac:dyDescent="0.25">
      <c r="B619" s="3" t="s">
        <v>37</v>
      </c>
      <c r="D619" s="13"/>
      <c r="E619" t="s">
        <v>4997</v>
      </c>
      <c r="F619" t="s">
        <v>4998</v>
      </c>
      <c r="G619" t="s">
        <v>40</v>
      </c>
      <c r="H619" t="b">
        <v>0</v>
      </c>
      <c r="I619" t="s">
        <v>1982</v>
      </c>
      <c r="J619" s="1" t="s">
        <v>1983</v>
      </c>
      <c r="K619" t="s">
        <v>1982</v>
      </c>
      <c r="L619" t="s">
        <v>4998</v>
      </c>
      <c r="N619">
        <f t="shared" si="9"/>
        <v>7</v>
      </c>
      <c r="O619">
        <v>11111</v>
      </c>
      <c r="P619" t="s">
        <v>4998</v>
      </c>
      <c r="V619" t="s">
        <v>46</v>
      </c>
      <c r="W619">
        <v>5572719833</v>
      </c>
      <c r="AB619" t="s">
        <v>450</v>
      </c>
      <c r="AC619" t="s">
        <v>4999</v>
      </c>
      <c r="AD619">
        <v>7354</v>
      </c>
      <c r="AG619" t="s">
        <v>4998</v>
      </c>
      <c r="AH619" t="s">
        <v>5000</v>
      </c>
      <c r="AL619" t="s">
        <v>4998</v>
      </c>
      <c r="AM619" t="s">
        <v>4998</v>
      </c>
      <c r="AQ619" t="s">
        <v>63</v>
      </c>
      <c r="AR619" t="s">
        <v>5001</v>
      </c>
    </row>
    <row r="620" spans="2:44" ht="15" customHeight="1" x14ac:dyDescent="0.25">
      <c r="B620" s="3" t="s">
        <v>54</v>
      </c>
      <c r="C620" t="s">
        <v>5002</v>
      </c>
      <c r="D620" s="18" t="s">
        <v>56</v>
      </c>
      <c r="E620" t="s">
        <v>5003</v>
      </c>
      <c r="F620" t="s">
        <v>5004</v>
      </c>
      <c r="G620" t="s">
        <v>100</v>
      </c>
      <c r="H620" t="b">
        <v>1</v>
      </c>
      <c r="I620" t="s">
        <v>5005</v>
      </c>
      <c r="J620" s="1" t="s">
        <v>5006</v>
      </c>
      <c r="K620" t="s">
        <v>5005</v>
      </c>
      <c r="L620" t="s">
        <v>5007</v>
      </c>
      <c r="N620" s="3">
        <f t="shared" si="9"/>
        <v>60</v>
      </c>
      <c r="O620">
        <v>1001</v>
      </c>
      <c r="P620" t="s">
        <v>5008</v>
      </c>
      <c r="Q620" t="s">
        <v>5009</v>
      </c>
      <c r="S620">
        <v>10.250642038423001</v>
      </c>
      <c r="T620">
        <v>-67.949501750278998</v>
      </c>
      <c r="V620" t="s">
        <v>46</v>
      </c>
      <c r="W620">
        <v>2398691643</v>
      </c>
      <c r="X620" t="s">
        <v>5010</v>
      </c>
      <c r="AB620" t="s">
        <v>401</v>
      </c>
      <c r="AD620">
        <v>417501</v>
      </c>
      <c r="AG620" t="s">
        <v>5004</v>
      </c>
      <c r="AH620" t="s">
        <v>5011</v>
      </c>
      <c r="AI620" t="s">
        <v>5012</v>
      </c>
      <c r="AL620" t="s">
        <v>5004</v>
      </c>
      <c r="AM620" t="s">
        <v>5004</v>
      </c>
      <c r="AQ620" t="s">
        <v>5013</v>
      </c>
      <c r="AR620" t="s">
        <v>5014</v>
      </c>
    </row>
    <row r="621" spans="2:44" ht="15" customHeight="1" x14ac:dyDescent="0.25">
      <c r="B621" s="3" t="s">
        <v>82</v>
      </c>
      <c r="C621" t="s">
        <v>5015</v>
      </c>
      <c r="D621" s="19" t="s">
        <v>84</v>
      </c>
      <c r="E621" t="s">
        <v>5016</v>
      </c>
      <c r="F621" t="s">
        <v>5015</v>
      </c>
      <c r="G621" t="s">
        <v>100</v>
      </c>
      <c r="H621" t="b">
        <v>0</v>
      </c>
      <c r="I621" t="s">
        <v>2057</v>
      </c>
      <c r="J621" s="1" t="s">
        <v>2058</v>
      </c>
      <c r="K621" t="s">
        <v>2057</v>
      </c>
      <c r="L621" s="2" t="s">
        <v>5017</v>
      </c>
      <c r="N621" s="3">
        <f t="shared" si="9"/>
        <v>41</v>
      </c>
      <c r="O621">
        <v>530031</v>
      </c>
      <c r="P621" t="s">
        <v>5018</v>
      </c>
      <c r="V621" t="s">
        <v>46</v>
      </c>
      <c r="W621">
        <v>6536849859</v>
      </c>
      <c r="AB621" t="s">
        <v>389</v>
      </c>
      <c r="AD621">
        <v>773850</v>
      </c>
      <c r="AG621" t="s">
        <v>5015</v>
      </c>
      <c r="AH621" t="s">
        <v>5019</v>
      </c>
      <c r="AL621" t="s">
        <v>5015</v>
      </c>
      <c r="AM621" t="s">
        <v>5015</v>
      </c>
      <c r="AQ621" t="s">
        <v>5020</v>
      </c>
    </row>
    <row r="622" spans="2:44" ht="15" customHeight="1" x14ac:dyDescent="0.25">
      <c r="B622" s="3" t="s">
        <v>82</v>
      </c>
      <c r="C622" t="s">
        <v>5021</v>
      </c>
      <c r="D622" s="19" t="s">
        <v>84</v>
      </c>
      <c r="E622" t="s">
        <v>5022</v>
      </c>
      <c r="F622" t="s">
        <v>5021</v>
      </c>
      <c r="G622" t="s">
        <v>59</v>
      </c>
      <c r="H622" t="b">
        <v>0</v>
      </c>
      <c r="I622" t="s">
        <v>2057</v>
      </c>
      <c r="J622" s="1" t="s">
        <v>2058</v>
      </c>
      <c r="K622" t="s">
        <v>2057</v>
      </c>
      <c r="L622" s="2" t="s">
        <v>5017</v>
      </c>
      <c r="N622" s="3">
        <f t="shared" si="9"/>
        <v>41</v>
      </c>
      <c r="O622">
        <v>530031</v>
      </c>
      <c r="P622" t="s">
        <v>5018</v>
      </c>
      <c r="V622" t="s">
        <v>46</v>
      </c>
      <c r="W622">
        <v>1917774073</v>
      </c>
      <c r="AB622" t="s">
        <v>389</v>
      </c>
      <c r="AG622" t="s">
        <v>5021</v>
      </c>
      <c r="AH622" t="s">
        <v>5023</v>
      </c>
      <c r="AL622" t="s">
        <v>5021</v>
      </c>
      <c r="AM622" t="s">
        <v>5021</v>
      </c>
      <c r="AQ622" t="s">
        <v>5020</v>
      </c>
    </row>
    <row r="623" spans="2:44" ht="15" customHeight="1" x14ac:dyDescent="0.25">
      <c r="B623" s="3" t="s">
        <v>82</v>
      </c>
      <c r="C623" t="s">
        <v>5024</v>
      </c>
      <c r="D623" s="19" t="s">
        <v>84</v>
      </c>
      <c r="E623" t="s">
        <v>5025</v>
      </c>
      <c r="F623" t="s">
        <v>5024</v>
      </c>
      <c r="G623" t="s">
        <v>59</v>
      </c>
      <c r="H623" t="b">
        <v>0</v>
      </c>
      <c r="I623" t="s">
        <v>2057</v>
      </c>
      <c r="J623" s="1" t="s">
        <v>2058</v>
      </c>
      <c r="K623" t="s">
        <v>2057</v>
      </c>
      <c r="L623" s="2" t="s">
        <v>5017</v>
      </c>
      <c r="N623" s="3">
        <f t="shared" si="9"/>
        <v>41</v>
      </c>
      <c r="O623">
        <v>530031</v>
      </c>
      <c r="P623" t="s">
        <v>5018</v>
      </c>
      <c r="V623" t="s">
        <v>46</v>
      </c>
      <c r="W623">
        <v>7831330494</v>
      </c>
      <c r="AB623" t="s">
        <v>389</v>
      </c>
      <c r="AG623" t="s">
        <v>5024</v>
      </c>
      <c r="AH623" t="s">
        <v>5026</v>
      </c>
      <c r="AL623" t="s">
        <v>5024</v>
      </c>
      <c r="AM623" t="s">
        <v>5024</v>
      </c>
      <c r="AQ623" t="s">
        <v>5020</v>
      </c>
    </row>
    <row r="624" spans="2:44" ht="15" customHeight="1" x14ac:dyDescent="0.25">
      <c r="B624" s="3" t="s">
        <v>54</v>
      </c>
      <c r="C624" t="s">
        <v>5027</v>
      </c>
      <c r="D624" s="18" t="s">
        <v>56</v>
      </c>
      <c r="E624" t="s">
        <v>5028</v>
      </c>
      <c r="F624" t="s">
        <v>5029</v>
      </c>
      <c r="G624" t="s">
        <v>100</v>
      </c>
      <c r="H624" t="b">
        <v>0</v>
      </c>
      <c r="I624" t="s">
        <v>2057</v>
      </c>
      <c r="J624" s="1" t="s">
        <v>2058</v>
      </c>
      <c r="K624" t="s">
        <v>2057</v>
      </c>
      <c r="L624" t="s">
        <v>5030</v>
      </c>
      <c r="N624">
        <f t="shared" si="9"/>
        <v>34</v>
      </c>
      <c r="O624">
        <v>510520</v>
      </c>
      <c r="P624" t="s">
        <v>5031</v>
      </c>
      <c r="V624" t="s">
        <v>46</v>
      </c>
      <c r="W624">
        <v>8514937017</v>
      </c>
      <c r="AB624" t="s">
        <v>5032</v>
      </c>
      <c r="AG624" t="s">
        <v>5029</v>
      </c>
      <c r="AH624" t="s">
        <v>5033</v>
      </c>
      <c r="AL624" t="s">
        <v>5029</v>
      </c>
      <c r="AM624" t="s">
        <v>5029</v>
      </c>
      <c r="AQ624">
        <v>0</v>
      </c>
    </row>
    <row r="625" spans="2:44" ht="15" customHeight="1" x14ac:dyDescent="0.25">
      <c r="B625" s="3" t="s">
        <v>54</v>
      </c>
      <c r="C625" t="s">
        <v>5034</v>
      </c>
      <c r="D625" s="18" t="s">
        <v>56</v>
      </c>
      <c r="E625" t="s">
        <v>5035</v>
      </c>
      <c r="F625" t="s">
        <v>5036</v>
      </c>
      <c r="G625" t="s">
        <v>100</v>
      </c>
      <c r="H625" t="b">
        <v>1</v>
      </c>
      <c r="I625" t="s">
        <v>2057</v>
      </c>
      <c r="J625" s="1" t="s">
        <v>2058</v>
      </c>
      <c r="K625" t="s">
        <v>2057</v>
      </c>
      <c r="L625" t="s">
        <v>5037</v>
      </c>
      <c r="N625">
        <f t="shared" si="9"/>
        <v>37</v>
      </c>
      <c r="O625">
        <v>510520</v>
      </c>
      <c r="P625" t="s">
        <v>5031</v>
      </c>
      <c r="S625">
        <v>23.116700000000002</v>
      </c>
      <c r="T625">
        <v>113.25</v>
      </c>
      <c r="V625" t="s">
        <v>46</v>
      </c>
      <c r="W625">
        <v>5088971168</v>
      </c>
      <c r="X625" t="s">
        <v>5038</v>
      </c>
      <c r="Y625" t="s">
        <v>5039</v>
      </c>
      <c r="AB625" t="s">
        <v>48</v>
      </c>
      <c r="AG625" t="s">
        <v>5036</v>
      </c>
      <c r="AH625" t="s">
        <v>5040</v>
      </c>
      <c r="AI625" t="s">
        <v>5041</v>
      </c>
      <c r="AK625" t="s">
        <v>5042</v>
      </c>
      <c r="AL625" t="s">
        <v>5036</v>
      </c>
      <c r="AM625" t="s">
        <v>5036</v>
      </c>
      <c r="AQ625" t="s">
        <v>5043</v>
      </c>
      <c r="AR625" t="s">
        <v>5044</v>
      </c>
    </row>
    <row r="626" spans="2:44" ht="15" customHeight="1" x14ac:dyDescent="0.25">
      <c r="B626" s="3" t="s">
        <v>343</v>
      </c>
      <c r="D626" s="27" t="s">
        <v>344</v>
      </c>
      <c r="E626" t="s">
        <v>5045</v>
      </c>
      <c r="F626" t="s">
        <v>5046</v>
      </c>
      <c r="G626" t="s">
        <v>190</v>
      </c>
      <c r="H626" t="b">
        <v>1</v>
      </c>
      <c r="I626" t="s">
        <v>2057</v>
      </c>
      <c r="J626" s="1" t="s">
        <v>2058</v>
      </c>
      <c r="K626" t="s">
        <v>2057</v>
      </c>
      <c r="L626" s="2" t="s">
        <v>5047</v>
      </c>
      <c r="N626">
        <f t="shared" si="9"/>
        <v>21</v>
      </c>
      <c r="O626">
        <v>530031</v>
      </c>
      <c r="P626" t="s">
        <v>5048</v>
      </c>
      <c r="S626">
        <v>22.828537847839002</v>
      </c>
      <c r="T626">
        <v>108.31011408425999</v>
      </c>
      <c r="V626" t="s">
        <v>46</v>
      </c>
      <c r="W626">
        <v>6163822916</v>
      </c>
      <c r="AB626" t="s">
        <v>48</v>
      </c>
      <c r="AD626">
        <v>292969</v>
      </c>
      <c r="AG626" t="s">
        <v>5046</v>
      </c>
      <c r="AH626" t="s">
        <v>5049</v>
      </c>
      <c r="AI626" t="s">
        <v>5050</v>
      </c>
      <c r="AL626" t="s">
        <v>5046</v>
      </c>
      <c r="AM626" t="s">
        <v>5046</v>
      </c>
      <c r="AQ626" t="s">
        <v>5051</v>
      </c>
      <c r="AR626" t="s">
        <v>5044</v>
      </c>
    </row>
    <row r="627" spans="2:44" ht="15" customHeight="1" x14ac:dyDescent="0.25">
      <c r="B627" s="3" t="s">
        <v>343</v>
      </c>
      <c r="D627" s="27" t="s">
        <v>344</v>
      </c>
      <c r="E627" t="s">
        <v>5052</v>
      </c>
      <c r="F627" t="s">
        <v>5053</v>
      </c>
      <c r="G627" t="s">
        <v>190</v>
      </c>
      <c r="H627" t="b">
        <v>1</v>
      </c>
      <c r="I627" t="s">
        <v>2057</v>
      </c>
      <c r="J627" s="1" t="s">
        <v>2058</v>
      </c>
      <c r="K627" t="s">
        <v>2057</v>
      </c>
      <c r="L627" s="2" t="s">
        <v>5047</v>
      </c>
      <c r="N627">
        <f t="shared" si="9"/>
        <v>21</v>
      </c>
      <c r="O627">
        <v>530031</v>
      </c>
      <c r="P627" t="s">
        <v>5054</v>
      </c>
      <c r="S627">
        <v>22.828537847839002</v>
      </c>
      <c r="T627">
        <v>108.31011408425999</v>
      </c>
      <c r="V627" t="s">
        <v>46</v>
      </c>
      <c r="W627">
        <v>5756055665</v>
      </c>
      <c r="AB627" t="s">
        <v>48</v>
      </c>
      <c r="AD627">
        <v>292969</v>
      </c>
      <c r="AG627" t="s">
        <v>5053</v>
      </c>
      <c r="AH627" t="s">
        <v>5055</v>
      </c>
      <c r="AL627" t="s">
        <v>5053</v>
      </c>
      <c r="AM627" t="s">
        <v>5053</v>
      </c>
      <c r="AQ627" t="s">
        <v>5051</v>
      </c>
      <c r="AR627" t="s">
        <v>5044</v>
      </c>
    </row>
    <row r="628" spans="2:44" ht="15" customHeight="1" x14ac:dyDescent="0.25">
      <c r="B628" s="3" t="s">
        <v>155</v>
      </c>
      <c r="C628" t="s">
        <v>2551</v>
      </c>
      <c r="D628" s="23"/>
      <c r="E628" t="s">
        <v>5056</v>
      </c>
      <c r="F628" t="s">
        <v>5057</v>
      </c>
      <c r="G628" t="s">
        <v>721</v>
      </c>
      <c r="H628" t="b">
        <v>0</v>
      </c>
      <c r="I628" t="s">
        <v>2045</v>
      </c>
      <c r="J628" s="1" t="s">
        <v>2046</v>
      </c>
      <c r="K628" t="s">
        <v>2045</v>
      </c>
      <c r="L628" s="2" t="s">
        <v>5058</v>
      </c>
      <c r="N628">
        <f t="shared" si="9"/>
        <v>14</v>
      </c>
      <c r="O628" t="s">
        <v>5059</v>
      </c>
      <c r="P628" t="s">
        <v>3690</v>
      </c>
      <c r="V628" t="s">
        <v>46</v>
      </c>
      <c r="W628">
        <v>1799139700</v>
      </c>
      <c r="AB628" t="s">
        <v>78</v>
      </c>
      <c r="AF628" t="s">
        <v>5060</v>
      </c>
      <c r="AG628" t="s">
        <v>5057</v>
      </c>
      <c r="AH628" t="s">
        <v>5061</v>
      </c>
      <c r="AL628" t="s">
        <v>5057</v>
      </c>
      <c r="AM628" t="s">
        <v>5057</v>
      </c>
      <c r="AQ628" t="s">
        <v>5062</v>
      </c>
    </row>
    <row r="629" spans="2:44" ht="15" customHeight="1" x14ac:dyDescent="0.25">
      <c r="B629" s="3" t="s">
        <v>54</v>
      </c>
      <c r="C629" t="s">
        <v>5063</v>
      </c>
      <c r="D629" s="18" t="s">
        <v>56</v>
      </c>
      <c r="E629" t="s">
        <v>5064</v>
      </c>
      <c r="F629" t="s">
        <v>5065</v>
      </c>
      <c r="G629" t="s">
        <v>100</v>
      </c>
      <c r="H629" t="b">
        <v>0</v>
      </c>
      <c r="I629" t="s">
        <v>2057</v>
      </c>
      <c r="J629" s="1" t="s">
        <v>2058</v>
      </c>
      <c r="K629" t="s">
        <v>2057</v>
      </c>
      <c r="L629" t="s">
        <v>5066</v>
      </c>
      <c r="N629">
        <f t="shared" si="9"/>
        <v>37</v>
      </c>
      <c r="O629">
        <v>550008</v>
      </c>
      <c r="P629" t="s">
        <v>5067</v>
      </c>
      <c r="V629" t="s">
        <v>46</v>
      </c>
      <c r="W629">
        <v>6535226839</v>
      </c>
      <c r="AB629" t="s">
        <v>389</v>
      </c>
      <c r="AF629" t="s">
        <v>5068</v>
      </c>
      <c r="AG629" t="s">
        <v>5069</v>
      </c>
      <c r="AH629" t="s">
        <v>5070</v>
      </c>
      <c r="AL629" t="s">
        <v>5065</v>
      </c>
      <c r="AM629" t="s">
        <v>5065</v>
      </c>
      <c r="AQ629" t="s">
        <v>5071</v>
      </c>
    </row>
    <row r="630" spans="2:44" ht="15" customHeight="1" x14ac:dyDescent="0.25">
      <c r="B630" s="3" t="s">
        <v>54</v>
      </c>
      <c r="C630" t="s">
        <v>5072</v>
      </c>
      <c r="D630" s="18" t="s">
        <v>56</v>
      </c>
      <c r="E630" t="s">
        <v>5073</v>
      </c>
      <c r="F630" t="s">
        <v>5074</v>
      </c>
      <c r="G630" t="s">
        <v>190</v>
      </c>
      <c r="H630" t="b">
        <v>0</v>
      </c>
      <c r="I630" t="s">
        <v>2057</v>
      </c>
      <c r="J630" s="1" t="s">
        <v>2058</v>
      </c>
      <c r="K630" t="s">
        <v>2057</v>
      </c>
      <c r="L630" t="s">
        <v>5075</v>
      </c>
      <c r="N630">
        <f t="shared" si="9"/>
        <v>27</v>
      </c>
      <c r="O630">
        <v>550006</v>
      </c>
      <c r="P630" t="s">
        <v>5076</v>
      </c>
      <c r="V630" t="s">
        <v>46</v>
      </c>
      <c r="W630">
        <v>8412690681</v>
      </c>
      <c r="AB630" t="s">
        <v>2799</v>
      </c>
      <c r="AD630">
        <v>602990</v>
      </c>
      <c r="AG630" t="s">
        <v>5074</v>
      </c>
      <c r="AH630" t="s">
        <v>5077</v>
      </c>
      <c r="AL630" t="s">
        <v>5074</v>
      </c>
      <c r="AM630" t="s">
        <v>5074</v>
      </c>
      <c r="AQ630" t="s">
        <v>5078</v>
      </c>
    </row>
    <row r="631" spans="2:44" ht="15" customHeight="1" x14ac:dyDescent="0.25">
      <c r="B631" s="3" t="s">
        <v>178</v>
      </c>
      <c r="C631" t="s">
        <v>179</v>
      </c>
      <c r="D631" s="24"/>
      <c r="E631" t="s">
        <v>5079</v>
      </c>
      <c r="F631" t="s">
        <v>5080</v>
      </c>
      <c r="G631" t="s">
        <v>100</v>
      </c>
      <c r="H631" t="b">
        <v>0</v>
      </c>
      <c r="I631" t="s">
        <v>690</v>
      </c>
      <c r="J631" s="1" t="s">
        <v>691</v>
      </c>
      <c r="K631" t="s">
        <v>690</v>
      </c>
      <c r="L631" t="s">
        <v>5081</v>
      </c>
      <c r="N631" s="3">
        <f t="shared" si="9"/>
        <v>55</v>
      </c>
      <c r="O631" t="s">
        <v>5082</v>
      </c>
      <c r="P631" t="s">
        <v>5083</v>
      </c>
      <c r="V631" t="s">
        <v>46</v>
      </c>
      <c r="W631">
        <v>2179925194</v>
      </c>
      <c r="X631" t="s">
        <v>5084</v>
      </c>
      <c r="AB631" t="s">
        <v>389</v>
      </c>
      <c r="AG631" t="s">
        <v>5080</v>
      </c>
      <c r="AH631" t="s">
        <v>5085</v>
      </c>
      <c r="AI631" t="s">
        <v>5086</v>
      </c>
      <c r="AL631" t="s">
        <v>5080</v>
      </c>
      <c r="AM631" t="s">
        <v>5080</v>
      </c>
      <c r="AQ631" t="s">
        <v>5087</v>
      </c>
    </row>
    <row r="632" spans="2:44" ht="15" customHeight="1" x14ac:dyDescent="0.25">
      <c r="B632" s="3" t="s">
        <v>54</v>
      </c>
      <c r="C632" s="22" t="s">
        <v>5088</v>
      </c>
      <c r="D632" s="18"/>
      <c r="E632" t="s">
        <v>5089</v>
      </c>
      <c r="F632" t="s">
        <v>5090</v>
      </c>
      <c r="G632" t="s">
        <v>190</v>
      </c>
      <c r="H632" t="b">
        <v>0</v>
      </c>
      <c r="I632" t="s">
        <v>690</v>
      </c>
      <c r="J632" s="1" t="s">
        <v>691</v>
      </c>
      <c r="K632" t="s">
        <v>690</v>
      </c>
      <c r="L632" t="s">
        <v>5091</v>
      </c>
      <c r="N632" s="3">
        <f t="shared" si="9"/>
        <v>50</v>
      </c>
      <c r="O632" t="s">
        <v>5092</v>
      </c>
      <c r="P632" t="s">
        <v>694</v>
      </c>
      <c r="V632" t="s">
        <v>46</v>
      </c>
      <c r="W632">
        <v>9191719530</v>
      </c>
      <c r="AB632" t="s">
        <v>2353</v>
      </c>
      <c r="AG632" t="s">
        <v>5090</v>
      </c>
      <c r="AH632" t="s">
        <v>5093</v>
      </c>
      <c r="AI632" t="s">
        <v>5094</v>
      </c>
      <c r="AL632" t="s">
        <v>5090</v>
      </c>
      <c r="AM632" t="s">
        <v>5090</v>
      </c>
      <c r="AQ632" t="s">
        <v>5095</v>
      </c>
    </row>
    <row r="633" spans="2:44" ht="15" customHeight="1" x14ac:dyDescent="0.25">
      <c r="B633" s="3" t="s">
        <v>37</v>
      </c>
      <c r="D633" s="13"/>
      <c r="E633" t="s">
        <v>5096</v>
      </c>
      <c r="F633" t="s">
        <v>5097</v>
      </c>
      <c r="G633" t="s">
        <v>190</v>
      </c>
      <c r="H633" t="b">
        <v>0</v>
      </c>
      <c r="I633" t="s">
        <v>690</v>
      </c>
      <c r="J633" s="1" t="s">
        <v>691</v>
      </c>
      <c r="K633" t="s">
        <v>690</v>
      </c>
      <c r="L633" t="s">
        <v>5098</v>
      </c>
      <c r="N633" s="3">
        <f t="shared" si="9"/>
        <v>73</v>
      </c>
      <c r="O633" t="s">
        <v>5099</v>
      </c>
      <c r="P633" t="s">
        <v>2671</v>
      </c>
      <c r="V633" t="s">
        <v>46</v>
      </c>
      <c r="W633">
        <v>5572283466</v>
      </c>
      <c r="AB633" t="s">
        <v>2353</v>
      </c>
      <c r="AG633" t="s">
        <v>5097</v>
      </c>
      <c r="AH633" t="s">
        <v>5100</v>
      </c>
      <c r="AI633" t="s">
        <v>5101</v>
      </c>
      <c r="AL633" t="s">
        <v>5097</v>
      </c>
      <c r="AM633" t="s">
        <v>5097</v>
      </c>
      <c r="AQ633" t="s">
        <v>5102</v>
      </c>
    </row>
    <row r="634" spans="2:44" ht="15" customHeight="1" x14ac:dyDescent="0.25">
      <c r="B634" s="3" t="s">
        <v>37</v>
      </c>
      <c r="D634" s="13"/>
      <c r="E634" t="s">
        <v>5103</v>
      </c>
      <c r="F634" t="s">
        <v>5104</v>
      </c>
      <c r="G634" t="s">
        <v>100</v>
      </c>
      <c r="H634" t="b">
        <v>0</v>
      </c>
      <c r="I634" t="s">
        <v>2002</v>
      </c>
      <c r="J634" s="1" t="s">
        <v>2003</v>
      </c>
      <c r="K634" t="s">
        <v>2002</v>
      </c>
      <c r="L634" t="s">
        <v>5105</v>
      </c>
      <c r="N634">
        <f t="shared" si="9"/>
        <v>11</v>
      </c>
      <c r="O634">
        <v>48607</v>
      </c>
      <c r="P634" t="s">
        <v>5106</v>
      </c>
      <c r="V634" t="s">
        <v>46</v>
      </c>
      <c r="W634">
        <v>4647917707</v>
      </c>
      <c r="AB634" t="s">
        <v>2006</v>
      </c>
      <c r="AG634" t="s">
        <v>5104</v>
      </c>
      <c r="AH634" t="s">
        <v>5107</v>
      </c>
      <c r="AK634" t="s">
        <v>5108</v>
      </c>
      <c r="AL634" t="s">
        <v>5104</v>
      </c>
      <c r="AM634" t="s">
        <v>5104</v>
      </c>
      <c r="AQ634" t="s">
        <v>5109</v>
      </c>
    </row>
    <row r="635" spans="2:44" ht="15" customHeight="1" x14ac:dyDescent="0.25">
      <c r="B635" s="3" t="s">
        <v>37</v>
      </c>
      <c r="D635" s="13"/>
      <c r="E635" t="s">
        <v>5110</v>
      </c>
      <c r="F635" t="s">
        <v>5111</v>
      </c>
      <c r="G635" t="s">
        <v>100</v>
      </c>
      <c r="H635" t="b">
        <v>0</v>
      </c>
      <c r="I635" t="s">
        <v>690</v>
      </c>
      <c r="J635" s="1" t="s">
        <v>691</v>
      </c>
      <c r="K635" t="s">
        <v>690</v>
      </c>
      <c r="L635" t="s">
        <v>5112</v>
      </c>
      <c r="N635" s="3">
        <f t="shared" si="9"/>
        <v>58</v>
      </c>
      <c r="O635" t="s">
        <v>5113</v>
      </c>
      <c r="P635" t="s">
        <v>5114</v>
      </c>
      <c r="V635" t="s">
        <v>46</v>
      </c>
      <c r="W635">
        <v>5079293087</v>
      </c>
      <c r="X635" t="s">
        <v>5115</v>
      </c>
      <c r="AB635" t="s">
        <v>389</v>
      </c>
      <c r="AG635" t="s">
        <v>5111</v>
      </c>
      <c r="AH635" t="s">
        <v>5116</v>
      </c>
      <c r="AI635" t="s">
        <v>5117</v>
      </c>
      <c r="AL635" t="s">
        <v>5111</v>
      </c>
      <c r="AM635" t="s">
        <v>5111</v>
      </c>
      <c r="AQ635" t="s">
        <v>5118</v>
      </c>
    </row>
    <row r="636" spans="2:44" ht="15" customHeight="1" x14ac:dyDescent="0.25">
      <c r="B636" s="3" t="s">
        <v>178</v>
      </c>
      <c r="C636" t="s">
        <v>179</v>
      </c>
      <c r="D636" s="24"/>
      <c r="E636" t="s">
        <v>5119</v>
      </c>
      <c r="F636" t="s">
        <v>5120</v>
      </c>
      <c r="G636" t="s">
        <v>190</v>
      </c>
      <c r="I636" t="s">
        <v>383</v>
      </c>
      <c r="J636" s="1" t="s">
        <v>384</v>
      </c>
      <c r="K636" t="s">
        <v>383</v>
      </c>
      <c r="L636" s="2" t="s">
        <v>1943</v>
      </c>
      <c r="N636">
        <f t="shared" si="9"/>
        <v>15</v>
      </c>
      <c r="O636">
        <v>28803</v>
      </c>
      <c r="P636" t="s">
        <v>386</v>
      </c>
      <c r="V636" t="s">
        <v>46</v>
      </c>
      <c r="W636">
        <v>6707388313</v>
      </c>
      <c r="X636" t="s">
        <v>5121</v>
      </c>
      <c r="AB636" t="s">
        <v>389</v>
      </c>
      <c r="AG636" t="s">
        <v>5120</v>
      </c>
      <c r="AH636" t="s">
        <v>5122</v>
      </c>
      <c r="AL636" t="s">
        <v>5120</v>
      </c>
      <c r="AM636" t="s">
        <v>5120</v>
      </c>
      <c r="AQ636" t="s">
        <v>63</v>
      </c>
    </row>
    <row r="637" spans="2:44" ht="15" customHeight="1" x14ac:dyDescent="0.25">
      <c r="B637" s="3" t="s">
        <v>37</v>
      </c>
      <c r="D637" s="13"/>
      <c r="E637" t="s">
        <v>5123</v>
      </c>
      <c r="F637" t="s">
        <v>5124</v>
      </c>
      <c r="G637" t="s">
        <v>107</v>
      </c>
      <c r="H637" t="b">
        <v>0</v>
      </c>
      <c r="I637" t="s">
        <v>1586</v>
      </c>
      <c r="J637" s="1" t="s">
        <v>1587</v>
      </c>
      <c r="K637" t="s">
        <v>1586</v>
      </c>
      <c r="L637" t="s">
        <v>5125</v>
      </c>
      <c r="N637">
        <f t="shared" si="9"/>
        <v>13</v>
      </c>
      <c r="O637">
        <v>13130</v>
      </c>
      <c r="P637" t="s">
        <v>5126</v>
      </c>
      <c r="V637" t="s">
        <v>46</v>
      </c>
      <c r="W637">
        <v>5176625561</v>
      </c>
      <c r="AB637" t="s">
        <v>5127</v>
      </c>
      <c r="AG637" t="s">
        <v>5124</v>
      </c>
      <c r="AH637" t="s">
        <v>5128</v>
      </c>
      <c r="AK637" t="s">
        <v>5129</v>
      </c>
      <c r="AL637" t="s">
        <v>5124</v>
      </c>
      <c r="AM637" t="s">
        <v>5124</v>
      </c>
      <c r="AQ637" t="s">
        <v>5130</v>
      </c>
    </row>
    <row r="638" spans="2:44" ht="15" customHeight="1" x14ac:dyDescent="0.25">
      <c r="B638" s="3" t="s">
        <v>37</v>
      </c>
      <c r="D638" s="13"/>
      <c r="E638" t="s">
        <v>5131</v>
      </c>
      <c r="F638" t="s">
        <v>5132</v>
      </c>
      <c r="G638" t="s">
        <v>100</v>
      </c>
      <c r="H638" t="b">
        <v>0</v>
      </c>
      <c r="I638" t="s">
        <v>690</v>
      </c>
      <c r="J638" s="1" t="s">
        <v>691</v>
      </c>
      <c r="K638" t="s">
        <v>690</v>
      </c>
      <c r="L638" t="s">
        <v>5133</v>
      </c>
      <c r="N638" s="3">
        <f t="shared" si="9"/>
        <v>56</v>
      </c>
      <c r="O638" t="s">
        <v>5134</v>
      </c>
      <c r="P638" t="s">
        <v>5135</v>
      </c>
      <c r="V638" t="s">
        <v>46</v>
      </c>
      <c r="W638">
        <v>1138744776</v>
      </c>
      <c r="X638" t="s">
        <v>5136</v>
      </c>
      <c r="AB638" t="s">
        <v>389</v>
      </c>
      <c r="AG638" t="s">
        <v>5132</v>
      </c>
      <c r="AH638" t="s">
        <v>5137</v>
      </c>
      <c r="AI638" t="s">
        <v>5138</v>
      </c>
      <c r="AL638" t="s">
        <v>5132</v>
      </c>
      <c r="AM638" t="s">
        <v>5132</v>
      </c>
      <c r="AQ638" t="s">
        <v>5139</v>
      </c>
    </row>
    <row r="639" spans="2:44" ht="15" customHeight="1" x14ac:dyDescent="0.25">
      <c r="B639" s="3" t="s">
        <v>37</v>
      </c>
      <c r="D639" s="13"/>
      <c r="E639" t="s">
        <v>5140</v>
      </c>
      <c r="F639" t="s">
        <v>5141</v>
      </c>
      <c r="G639" t="s">
        <v>100</v>
      </c>
      <c r="H639" t="b">
        <v>0</v>
      </c>
      <c r="I639" t="s">
        <v>690</v>
      </c>
      <c r="J639" s="1" t="s">
        <v>691</v>
      </c>
      <c r="K639" t="s">
        <v>690</v>
      </c>
      <c r="L639" t="s">
        <v>5142</v>
      </c>
      <c r="N639">
        <f t="shared" si="9"/>
        <v>39</v>
      </c>
      <c r="O639" t="s">
        <v>5143</v>
      </c>
      <c r="P639" t="s">
        <v>5144</v>
      </c>
      <c r="V639" t="s">
        <v>46</v>
      </c>
      <c r="W639">
        <v>9278779390</v>
      </c>
      <c r="X639" t="s">
        <v>5145</v>
      </c>
      <c r="AB639" t="s">
        <v>389</v>
      </c>
      <c r="AG639" t="s">
        <v>5141</v>
      </c>
      <c r="AH639" t="s">
        <v>5146</v>
      </c>
      <c r="AI639" t="s">
        <v>5147</v>
      </c>
      <c r="AL639" t="s">
        <v>5141</v>
      </c>
      <c r="AM639" t="s">
        <v>5141</v>
      </c>
      <c r="AQ639" t="s">
        <v>5148</v>
      </c>
    </row>
    <row r="640" spans="2:44" ht="15" customHeight="1" x14ac:dyDescent="0.25">
      <c r="B640" s="3" t="s">
        <v>37</v>
      </c>
      <c r="D640" s="13"/>
      <c r="E640" t="s">
        <v>5149</v>
      </c>
      <c r="F640" t="s">
        <v>5150</v>
      </c>
      <c r="G640" t="s">
        <v>100</v>
      </c>
      <c r="H640" t="b">
        <v>0</v>
      </c>
      <c r="I640" t="s">
        <v>690</v>
      </c>
      <c r="J640" s="1" t="s">
        <v>691</v>
      </c>
      <c r="K640" t="s">
        <v>690</v>
      </c>
      <c r="L640" t="s">
        <v>5151</v>
      </c>
      <c r="N640">
        <f t="shared" si="9"/>
        <v>40</v>
      </c>
      <c r="O640" t="s">
        <v>5152</v>
      </c>
      <c r="P640" t="s">
        <v>3566</v>
      </c>
      <c r="V640" t="s">
        <v>46</v>
      </c>
      <c r="W640">
        <v>9705457253</v>
      </c>
      <c r="X640" t="s">
        <v>5153</v>
      </c>
      <c r="AB640" t="s">
        <v>389</v>
      </c>
      <c r="AG640" t="s">
        <v>5150</v>
      </c>
      <c r="AH640" t="s">
        <v>5154</v>
      </c>
      <c r="AI640" t="s">
        <v>5155</v>
      </c>
      <c r="AL640" t="s">
        <v>5150</v>
      </c>
      <c r="AM640" t="s">
        <v>5150</v>
      </c>
      <c r="AQ640" t="s">
        <v>5156</v>
      </c>
    </row>
    <row r="641" spans="2:44" ht="15" customHeight="1" x14ac:dyDescent="0.25">
      <c r="B641" s="3" t="s">
        <v>37</v>
      </c>
      <c r="D641" s="13"/>
      <c r="E641" t="s">
        <v>5157</v>
      </c>
      <c r="F641" t="s">
        <v>5158</v>
      </c>
      <c r="G641" t="s">
        <v>100</v>
      </c>
      <c r="H641" t="b">
        <v>0</v>
      </c>
      <c r="I641" t="s">
        <v>690</v>
      </c>
      <c r="J641" s="1" t="s">
        <v>691</v>
      </c>
      <c r="K641" t="s">
        <v>690</v>
      </c>
      <c r="L641" t="s">
        <v>5159</v>
      </c>
      <c r="N641" s="3">
        <f t="shared" si="9"/>
        <v>53</v>
      </c>
      <c r="O641" t="s">
        <v>5160</v>
      </c>
      <c r="P641" t="s">
        <v>5161</v>
      </c>
      <c r="V641" t="s">
        <v>46</v>
      </c>
      <c r="W641">
        <v>5065619716</v>
      </c>
      <c r="X641" t="s">
        <v>5162</v>
      </c>
      <c r="AB641" t="s">
        <v>389</v>
      </c>
      <c r="AG641" t="s">
        <v>5158</v>
      </c>
      <c r="AH641" t="s">
        <v>5163</v>
      </c>
      <c r="AI641" t="s">
        <v>5164</v>
      </c>
      <c r="AL641" t="s">
        <v>5158</v>
      </c>
      <c r="AM641" t="s">
        <v>5158</v>
      </c>
      <c r="AQ641" t="s">
        <v>5165</v>
      </c>
    </row>
    <row r="642" spans="2:44" ht="15" customHeight="1" x14ac:dyDescent="0.25">
      <c r="B642" s="3" t="s">
        <v>37</v>
      </c>
      <c r="D642" s="13"/>
      <c r="E642" t="s">
        <v>5166</v>
      </c>
      <c r="F642" t="s">
        <v>5167</v>
      </c>
      <c r="G642" t="s">
        <v>40</v>
      </c>
      <c r="H642" t="b">
        <v>0</v>
      </c>
      <c r="I642" t="s">
        <v>1982</v>
      </c>
      <c r="J642" s="1" t="s">
        <v>1983</v>
      </c>
      <c r="K642" t="s">
        <v>1982</v>
      </c>
      <c r="L642" t="s">
        <v>5167</v>
      </c>
      <c r="N642">
        <f t="shared" si="9"/>
        <v>7</v>
      </c>
      <c r="O642">
        <v>11111</v>
      </c>
      <c r="P642" t="s">
        <v>5167</v>
      </c>
      <c r="V642" t="s">
        <v>46</v>
      </c>
      <c r="W642">
        <v>4489226231</v>
      </c>
      <c r="AB642" t="s">
        <v>450</v>
      </c>
      <c r="AC642" t="s">
        <v>5168</v>
      </c>
      <c r="AD642">
        <v>7354</v>
      </c>
      <c r="AG642" t="s">
        <v>5167</v>
      </c>
      <c r="AH642" t="s">
        <v>5169</v>
      </c>
      <c r="AL642" t="s">
        <v>5167</v>
      </c>
      <c r="AM642" t="s">
        <v>5167</v>
      </c>
      <c r="AQ642" t="s">
        <v>63</v>
      </c>
      <c r="AR642" t="s">
        <v>1987</v>
      </c>
    </row>
    <row r="643" spans="2:44" ht="15" customHeight="1" x14ac:dyDescent="0.25">
      <c r="B643" s="3" t="s">
        <v>37</v>
      </c>
      <c r="D643" s="13"/>
      <c r="E643" t="s">
        <v>5170</v>
      </c>
      <c r="F643" t="s">
        <v>5171</v>
      </c>
      <c r="G643" t="s">
        <v>190</v>
      </c>
      <c r="H643" t="b">
        <v>0</v>
      </c>
      <c r="I643" t="s">
        <v>383</v>
      </c>
      <c r="J643" s="1" t="s">
        <v>384</v>
      </c>
      <c r="K643" t="s">
        <v>383</v>
      </c>
      <c r="L643" t="s">
        <v>5172</v>
      </c>
      <c r="N643">
        <f t="shared" si="9"/>
        <v>30</v>
      </c>
      <c r="O643">
        <v>2453</v>
      </c>
      <c r="P643" t="s">
        <v>5173</v>
      </c>
      <c r="Q643" t="s">
        <v>3929</v>
      </c>
      <c r="V643" t="s">
        <v>46</v>
      </c>
      <c r="W643">
        <v>6423458083</v>
      </c>
      <c r="X643" t="s">
        <v>3095</v>
      </c>
      <c r="AB643" t="s">
        <v>401</v>
      </c>
      <c r="AG643" t="s">
        <v>5171</v>
      </c>
      <c r="AH643" t="s">
        <v>5174</v>
      </c>
      <c r="AL643" t="s">
        <v>5171</v>
      </c>
      <c r="AM643" t="s">
        <v>5171</v>
      </c>
      <c r="AQ643" t="s">
        <v>5175</v>
      </c>
    </row>
    <row r="644" spans="2:44" ht="15" customHeight="1" x14ac:dyDescent="0.25">
      <c r="B644" s="3" t="s">
        <v>37</v>
      </c>
      <c r="D644" s="13"/>
      <c r="E644" t="s">
        <v>5176</v>
      </c>
      <c r="F644" t="s">
        <v>5177</v>
      </c>
      <c r="G644" t="s">
        <v>40</v>
      </c>
      <c r="H644" t="b">
        <v>0</v>
      </c>
      <c r="I644" t="s">
        <v>1982</v>
      </c>
      <c r="J644" s="1" t="s">
        <v>1983</v>
      </c>
      <c r="K644" t="s">
        <v>1982</v>
      </c>
      <c r="N644">
        <f t="shared" ref="N644:N707" si="10">LEN(L644)</f>
        <v>0</v>
      </c>
      <c r="O644">
        <v>11111</v>
      </c>
      <c r="P644" t="s">
        <v>5177</v>
      </c>
      <c r="V644" t="s">
        <v>46</v>
      </c>
      <c r="W644">
        <v>6047949430</v>
      </c>
      <c r="AB644" t="s">
        <v>450</v>
      </c>
      <c r="AC644" t="s">
        <v>5178</v>
      </c>
      <c r="AD644">
        <v>7354</v>
      </c>
      <c r="AG644" t="s">
        <v>5177</v>
      </c>
      <c r="AH644" t="s">
        <v>5179</v>
      </c>
      <c r="AL644" t="s">
        <v>5177</v>
      </c>
      <c r="AM644" t="s">
        <v>5177</v>
      </c>
      <c r="AQ644" t="s">
        <v>63</v>
      </c>
      <c r="AR644" t="s">
        <v>1987</v>
      </c>
    </row>
    <row r="645" spans="2:44" x14ac:dyDescent="0.25">
      <c r="B645" s="3" t="s">
        <v>82</v>
      </c>
      <c r="C645" t="s">
        <v>5180</v>
      </c>
      <c r="D645" s="24" t="s">
        <v>84</v>
      </c>
      <c r="E645" t="s">
        <v>5181</v>
      </c>
      <c r="F645" t="s">
        <v>5182</v>
      </c>
      <c r="G645" t="s">
        <v>100</v>
      </c>
      <c r="H645" t="b">
        <v>0</v>
      </c>
      <c r="I645" t="s">
        <v>383</v>
      </c>
      <c r="J645" s="1" t="s">
        <v>384</v>
      </c>
      <c r="K645" t="s">
        <v>383</v>
      </c>
      <c r="L645" s="2" t="s">
        <v>5183</v>
      </c>
      <c r="N645">
        <f t="shared" si="10"/>
        <v>21</v>
      </c>
      <c r="O645">
        <v>96707</v>
      </c>
      <c r="P645" t="s">
        <v>5184</v>
      </c>
      <c r="Q645" t="s">
        <v>5185</v>
      </c>
      <c r="S645">
        <v>21.315114999999999</v>
      </c>
      <c r="T645">
        <v>-158.11785900000001</v>
      </c>
      <c r="V645" t="s">
        <v>46</v>
      </c>
      <c r="W645">
        <v>9487111766</v>
      </c>
      <c r="AB645" t="s">
        <v>503</v>
      </c>
      <c r="AD645">
        <v>790789</v>
      </c>
      <c r="AG645" t="s">
        <v>5182</v>
      </c>
      <c r="AH645" t="s">
        <v>5186</v>
      </c>
      <c r="AI645" t="s">
        <v>5187</v>
      </c>
      <c r="AL645" t="s">
        <v>5182</v>
      </c>
      <c r="AM645" t="s">
        <v>5182</v>
      </c>
      <c r="AQ645" t="s">
        <v>5188</v>
      </c>
    </row>
    <row r="646" spans="2:44" x14ac:dyDescent="0.25">
      <c r="B646" s="3" t="s">
        <v>82</v>
      </c>
      <c r="C646" t="s">
        <v>5180</v>
      </c>
      <c r="D646" s="24" t="s">
        <v>84</v>
      </c>
      <c r="E646" t="s">
        <v>5189</v>
      </c>
      <c r="F646" t="s">
        <v>5190</v>
      </c>
      <c r="G646" t="s">
        <v>190</v>
      </c>
      <c r="H646" t="b">
        <v>1</v>
      </c>
      <c r="I646" t="s">
        <v>383</v>
      </c>
      <c r="J646" s="1" t="s">
        <v>384</v>
      </c>
      <c r="K646" t="s">
        <v>383</v>
      </c>
      <c r="L646" s="2" t="s">
        <v>5183</v>
      </c>
      <c r="N646">
        <f t="shared" si="10"/>
        <v>21</v>
      </c>
      <c r="O646">
        <v>96707</v>
      </c>
      <c r="P646" t="s">
        <v>5184</v>
      </c>
      <c r="Q646" t="s">
        <v>5185</v>
      </c>
      <c r="S646">
        <v>21.315114999999999</v>
      </c>
      <c r="T646">
        <v>-158.11785900000001</v>
      </c>
      <c r="V646" t="s">
        <v>46</v>
      </c>
      <c r="W646">
        <v>4204185408</v>
      </c>
      <c r="AB646" t="s">
        <v>503</v>
      </c>
      <c r="AD646">
        <v>790789</v>
      </c>
      <c r="AG646" t="s">
        <v>5190</v>
      </c>
      <c r="AH646" t="s">
        <v>5191</v>
      </c>
      <c r="AI646" t="s">
        <v>5187</v>
      </c>
      <c r="AL646" t="s">
        <v>5190</v>
      </c>
      <c r="AM646" t="s">
        <v>5190</v>
      </c>
      <c r="AQ646" t="s">
        <v>5188</v>
      </c>
      <c r="AR646" t="s">
        <v>5192</v>
      </c>
    </row>
    <row r="647" spans="2:44" ht="15" customHeight="1" x14ac:dyDescent="0.25">
      <c r="B647" s="3" t="s">
        <v>54</v>
      </c>
      <c r="C647" t="s">
        <v>5193</v>
      </c>
      <c r="D647" s="18" t="s">
        <v>56</v>
      </c>
      <c r="E647" t="s">
        <v>5194</v>
      </c>
      <c r="F647" t="s">
        <v>5195</v>
      </c>
      <c r="G647" t="s">
        <v>100</v>
      </c>
      <c r="H647" t="b">
        <v>0</v>
      </c>
      <c r="I647" t="s">
        <v>2057</v>
      </c>
      <c r="J647" s="1" t="s">
        <v>2058</v>
      </c>
      <c r="K647" t="s">
        <v>2057</v>
      </c>
      <c r="L647" t="s">
        <v>5196</v>
      </c>
      <c r="N647" s="3">
        <f t="shared" si="10"/>
        <v>119</v>
      </c>
      <c r="O647">
        <v>67000</v>
      </c>
      <c r="P647" t="s">
        <v>5197</v>
      </c>
      <c r="V647" t="s">
        <v>46</v>
      </c>
      <c r="W647">
        <v>2009839000</v>
      </c>
      <c r="AB647" t="s">
        <v>5198</v>
      </c>
      <c r="AD647">
        <v>1131096</v>
      </c>
      <c r="AG647" t="s">
        <v>5195</v>
      </c>
      <c r="AH647" t="s">
        <v>5199</v>
      </c>
      <c r="AL647" t="s">
        <v>5195</v>
      </c>
      <c r="AM647" t="s">
        <v>5195</v>
      </c>
      <c r="AQ647" t="s">
        <v>5200</v>
      </c>
    </row>
    <row r="648" spans="2:44" ht="15" customHeight="1" x14ac:dyDescent="0.25">
      <c r="B648" s="3" t="s">
        <v>82</v>
      </c>
      <c r="C648" t="s">
        <v>5201</v>
      </c>
      <c r="D648" s="19" t="s">
        <v>84</v>
      </c>
      <c r="E648" t="s">
        <v>5202</v>
      </c>
      <c r="F648" t="s">
        <v>5203</v>
      </c>
      <c r="G648" t="s">
        <v>100</v>
      </c>
      <c r="H648" s="41" t="b">
        <v>1</v>
      </c>
      <c r="I648" t="s">
        <v>2057</v>
      </c>
      <c r="J648" s="1" t="s">
        <v>2058</v>
      </c>
      <c r="K648" t="s">
        <v>2057</v>
      </c>
      <c r="L648" s="2" t="s">
        <v>5204</v>
      </c>
      <c r="N648">
        <f t="shared" si="10"/>
        <v>29</v>
      </c>
      <c r="O648">
        <v>50061</v>
      </c>
      <c r="P648" t="s">
        <v>5205</v>
      </c>
      <c r="S648">
        <v>38.042985714623001</v>
      </c>
      <c r="T648">
        <v>114.48634679219001</v>
      </c>
      <c r="V648" t="s">
        <v>46</v>
      </c>
      <c r="W648">
        <v>9617306931</v>
      </c>
      <c r="X648" t="s">
        <v>5206</v>
      </c>
      <c r="Y648" t="s">
        <v>4545</v>
      </c>
      <c r="AB648" t="s">
        <v>48</v>
      </c>
      <c r="AG648" t="s">
        <v>5203</v>
      </c>
      <c r="AH648" t="s">
        <v>5207</v>
      </c>
      <c r="AI648" t="s">
        <v>5208</v>
      </c>
      <c r="AK648" t="s">
        <v>5209</v>
      </c>
      <c r="AL648" t="s">
        <v>5203</v>
      </c>
      <c r="AM648" t="s">
        <v>5203</v>
      </c>
      <c r="AQ648" t="s">
        <v>5210</v>
      </c>
    </row>
    <row r="649" spans="2:44" ht="15" customHeight="1" x14ac:dyDescent="0.25">
      <c r="B649" s="3" t="s">
        <v>82</v>
      </c>
      <c r="C649" t="s">
        <v>5201</v>
      </c>
      <c r="D649" s="19" t="s">
        <v>84</v>
      </c>
      <c r="E649" t="s">
        <v>5211</v>
      </c>
      <c r="F649" t="s">
        <v>5212</v>
      </c>
      <c r="G649" t="s">
        <v>190</v>
      </c>
      <c r="H649" s="41" t="b">
        <v>1</v>
      </c>
      <c r="I649" t="s">
        <v>2057</v>
      </c>
      <c r="J649" s="1" t="s">
        <v>2058</v>
      </c>
      <c r="K649" t="s">
        <v>2057</v>
      </c>
      <c r="L649" s="2" t="s">
        <v>5204</v>
      </c>
      <c r="N649">
        <f t="shared" si="10"/>
        <v>29</v>
      </c>
      <c r="O649">
        <v>50061</v>
      </c>
      <c r="P649" t="s">
        <v>5205</v>
      </c>
      <c r="S649">
        <v>38.042985714623001</v>
      </c>
      <c r="T649">
        <v>114.48634679219001</v>
      </c>
      <c r="V649" t="s">
        <v>46</v>
      </c>
      <c r="W649">
        <v>3759172810</v>
      </c>
      <c r="X649" t="s">
        <v>5213</v>
      </c>
      <c r="Y649" t="s">
        <v>4545</v>
      </c>
      <c r="AB649" t="s">
        <v>48</v>
      </c>
      <c r="AD649">
        <v>437607</v>
      </c>
      <c r="AG649" t="s">
        <v>5212</v>
      </c>
      <c r="AH649" t="s">
        <v>5214</v>
      </c>
      <c r="AK649" t="s">
        <v>5209</v>
      </c>
      <c r="AL649" t="s">
        <v>5212</v>
      </c>
      <c r="AM649" t="s">
        <v>5212</v>
      </c>
      <c r="AQ649" t="s">
        <v>63</v>
      </c>
    </row>
    <row r="650" spans="2:44" ht="15" customHeight="1" x14ac:dyDescent="0.25">
      <c r="B650" s="3" t="s">
        <v>82</v>
      </c>
      <c r="C650" t="s">
        <v>5201</v>
      </c>
      <c r="D650" s="19" t="s">
        <v>84</v>
      </c>
      <c r="E650" t="s">
        <v>5215</v>
      </c>
      <c r="F650" t="s">
        <v>5216</v>
      </c>
      <c r="G650" t="s">
        <v>190</v>
      </c>
      <c r="H650" s="41" t="b">
        <v>1</v>
      </c>
      <c r="I650" t="s">
        <v>2057</v>
      </c>
      <c r="J650" s="1" t="s">
        <v>2058</v>
      </c>
      <c r="K650" t="s">
        <v>2057</v>
      </c>
      <c r="L650" s="2" t="s">
        <v>5204</v>
      </c>
      <c r="N650">
        <f t="shared" si="10"/>
        <v>29</v>
      </c>
      <c r="O650">
        <v>50061</v>
      </c>
      <c r="P650" t="s">
        <v>5217</v>
      </c>
      <c r="S650">
        <v>38.042985714623001</v>
      </c>
      <c r="T650">
        <v>114.48634679219001</v>
      </c>
      <c r="V650" t="s">
        <v>46</v>
      </c>
      <c r="W650">
        <v>5114171686</v>
      </c>
      <c r="X650" t="s">
        <v>5213</v>
      </c>
      <c r="Y650" t="s">
        <v>4545</v>
      </c>
      <c r="AB650" t="s">
        <v>48</v>
      </c>
      <c r="AG650" t="s">
        <v>5216</v>
      </c>
      <c r="AH650" t="s">
        <v>5218</v>
      </c>
      <c r="AK650" t="s">
        <v>5209</v>
      </c>
      <c r="AL650" t="s">
        <v>5216</v>
      </c>
      <c r="AM650" t="s">
        <v>5216</v>
      </c>
      <c r="AQ650" t="s">
        <v>63</v>
      </c>
    </row>
    <row r="651" spans="2:44" ht="15" customHeight="1" x14ac:dyDescent="0.25">
      <c r="B651" s="3" t="s">
        <v>37</v>
      </c>
      <c r="D651" s="13"/>
      <c r="E651" t="s">
        <v>5219</v>
      </c>
      <c r="F651" t="s">
        <v>5220</v>
      </c>
      <c r="G651" t="s">
        <v>190</v>
      </c>
      <c r="H651" t="b">
        <v>1</v>
      </c>
      <c r="I651" t="s">
        <v>2057</v>
      </c>
      <c r="J651" s="1" t="s">
        <v>2058</v>
      </c>
      <c r="K651" t="s">
        <v>2057</v>
      </c>
      <c r="L651" t="s">
        <v>5221</v>
      </c>
      <c r="N651">
        <f t="shared" si="10"/>
        <v>30</v>
      </c>
      <c r="O651">
        <v>63000</v>
      </c>
      <c r="P651" t="s">
        <v>5222</v>
      </c>
      <c r="S651">
        <v>39.618310790078397</v>
      </c>
      <c r="T651">
        <v>118.18960705827899</v>
      </c>
      <c r="V651" t="s">
        <v>46</v>
      </c>
      <c r="W651">
        <v>4867301348</v>
      </c>
      <c r="AB651" t="s">
        <v>48</v>
      </c>
      <c r="AG651" t="s">
        <v>5220</v>
      </c>
      <c r="AH651" t="s">
        <v>5223</v>
      </c>
      <c r="AI651" t="s">
        <v>5224</v>
      </c>
      <c r="AL651" t="s">
        <v>5220</v>
      </c>
      <c r="AM651" t="s">
        <v>5220</v>
      </c>
      <c r="AQ651" t="s">
        <v>5225</v>
      </c>
    </row>
    <row r="652" spans="2:44" ht="15" customHeight="1" x14ac:dyDescent="0.25">
      <c r="B652" s="3" t="s">
        <v>37</v>
      </c>
      <c r="D652" s="13"/>
      <c r="E652" t="s">
        <v>5226</v>
      </c>
      <c r="F652" t="s">
        <v>5227</v>
      </c>
      <c r="G652" t="s">
        <v>107</v>
      </c>
      <c r="H652" t="b">
        <v>0</v>
      </c>
      <c r="I652" t="s">
        <v>2002</v>
      </c>
      <c r="J652" s="1" t="s">
        <v>2003</v>
      </c>
      <c r="K652" t="s">
        <v>2002</v>
      </c>
      <c r="L652" t="s">
        <v>5228</v>
      </c>
      <c r="N652">
        <f t="shared" si="10"/>
        <v>15</v>
      </c>
      <c r="O652">
        <v>59075</v>
      </c>
      <c r="P652" t="s">
        <v>5229</v>
      </c>
      <c r="V652" t="s">
        <v>46</v>
      </c>
      <c r="W652">
        <v>8430853085</v>
      </c>
      <c r="AB652" t="s">
        <v>2006</v>
      </c>
      <c r="AG652" t="s">
        <v>5227</v>
      </c>
      <c r="AH652" t="s">
        <v>5230</v>
      </c>
      <c r="AK652" t="s">
        <v>5231</v>
      </c>
      <c r="AL652" t="s">
        <v>5227</v>
      </c>
      <c r="AM652" t="s">
        <v>5227</v>
      </c>
      <c r="AQ652" t="s">
        <v>5232</v>
      </c>
    </row>
    <row r="653" spans="2:44" ht="15" customHeight="1" x14ac:dyDescent="0.25">
      <c r="B653" s="3" t="s">
        <v>54</v>
      </c>
      <c r="C653" t="s">
        <v>5233</v>
      </c>
      <c r="D653" s="18" t="s">
        <v>56</v>
      </c>
      <c r="E653" t="s">
        <v>5234</v>
      </c>
      <c r="F653" t="s">
        <v>5235</v>
      </c>
      <c r="G653" t="s">
        <v>100</v>
      </c>
      <c r="H653" t="b">
        <v>0</v>
      </c>
      <c r="I653" t="s">
        <v>2057</v>
      </c>
      <c r="J653" s="1" t="s">
        <v>2058</v>
      </c>
      <c r="K653" t="s">
        <v>2057</v>
      </c>
      <c r="L653" t="s">
        <v>5236</v>
      </c>
      <c r="N653">
        <f t="shared" si="10"/>
        <v>36</v>
      </c>
      <c r="O653">
        <v>150056</v>
      </c>
      <c r="P653" t="s">
        <v>5237</v>
      </c>
      <c r="V653" t="s">
        <v>46</v>
      </c>
      <c r="W653">
        <v>6973857385</v>
      </c>
      <c r="AB653" t="s">
        <v>503</v>
      </c>
      <c r="AD653">
        <v>714830</v>
      </c>
      <c r="AG653" t="s">
        <v>5235</v>
      </c>
      <c r="AH653" t="s">
        <v>5238</v>
      </c>
      <c r="AL653" t="s">
        <v>5235</v>
      </c>
      <c r="AM653" t="s">
        <v>5235</v>
      </c>
      <c r="AQ653" t="s">
        <v>63</v>
      </c>
    </row>
    <row r="654" spans="2:44" ht="15" customHeight="1" x14ac:dyDescent="0.25">
      <c r="B654" s="3" t="s">
        <v>37</v>
      </c>
      <c r="D654" s="13"/>
      <c r="E654" t="s">
        <v>5239</v>
      </c>
      <c r="F654" t="s">
        <v>5240</v>
      </c>
      <c r="G654" t="s">
        <v>100</v>
      </c>
      <c r="I654" t="s">
        <v>383</v>
      </c>
      <c r="J654" s="1" t="s">
        <v>384</v>
      </c>
      <c r="K654" t="s">
        <v>383</v>
      </c>
      <c r="L654" t="s">
        <v>5241</v>
      </c>
      <c r="N654">
        <f t="shared" si="10"/>
        <v>17</v>
      </c>
      <c r="O654">
        <v>18195</v>
      </c>
      <c r="P654" t="s">
        <v>5242</v>
      </c>
      <c r="Q654" t="s">
        <v>2242</v>
      </c>
      <c r="V654" t="s">
        <v>46</v>
      </c>
      <c r="W654">
        <v>4365843560</v>
      </c>
      <c r="X654" t="s">
        <v>5243</v>
      </c>
      <c r="AB654" t="s">
        <v>389</v>
      </c>
      <c r="AG654" t="s">
        <v>5240</v>
      </c>
      <c r="AH654" t="s">
        <v>5244</v>
      </c>
      <c r="AL654" t="s">
        <v>5240</v>
      </c>
      <c r="AM654" t="s">
        <v>5240</v>
      </c>
      <c r="AQ654" t="s">
        <v>63</v>
      </c>
    </row>
    <row r="655" spans="2:44" x14ac:dyDescent="0.25">
      <c r="B655" s="3" t="s">
        <v>54</v>
      </c>
      <c r="C655" t="s">
        <v>5245</v>
      </c>
      <c r="D655" s="24" t="s">
        <v>344</v>
      </c>
      <c r="E655" t="s">
        <v>5246</v>
      </c>
      <c r="F655" t="s">
        <v>5247</v>
      </c>
      <c r="G655" t="s">
        <v>100</v>
      </c>
      <c r="H655" t="b">
        <v>1</v>
      </c>
      <c r="I655" t="s">
        <v>2057</v>
      </c>
      <c r="J655" s="1" t="s">
        <v>2058</v>
      </c>
      <c r="K655" t="s">
        <v>2057</v>
      </c>
      <c r="L655" t="s">
        <v>5248</v>
      </c>
      <c r="N655" s="3">
        <f t="shared" si="10"/>
        <v>73</v>
      </c>
      <c r="O655">
        <v>450100</v>
      </c>
      <c r="P655" t="s">
        <v>5249</v>
      </c>
      <c r="S655">
        <v>54.777799999999999</v>
      </c>
      <c r="T655">
        <v>64.058000000000007</v>
      </c>
      <c r="V655" t="s">
        <v>46</v>
      </c>
      <c r="W655">
        <v>4992859933</v>
      </c>
      <c r="AB655" t="s">
        <v>5250</v>
      </c>
      <c r="AG655" t="s">
        <v>5247</v>
      </c>
      <c r="AH655" t="s">
        <v>5251</v>
      </c>
      <c r="AI655" t="s">
        <v>5252</v>
      </c>
      <c r="AL655" t="s">
        <v>5247</v>
      </c>
      <c r="AM655" t="s">
        <v>5247</v>
      </c>
      <c r="AQ655" t="s">
        <v>5252</v>
      </c>
      <c r="AR655" t="s">
        <v>5253</v>
      </c>
    </row>
    <row r="656" spans="2:44" x14ac:dyDescent="0.25">
      <c r="B656" s="3" t="s">
        <v>54</v>
      </c>
      <c r="C656" t="s">
        <v>5254</v>
      </c>
      <c r="D656" s="24" t="s">
        <v>344</v>
      </c>
      <c r="E656" t="s">
        <v>5255</v>
      </c>
      <c r="F656" t="s">
        <v>5256</v>
      </c>
      <c r="G656" t="s">
        <v>100</v>
      </c>
      <c r="H656" t="b">
        <v>1</v>
      </c>
      <c r="I656" t="s">
        <v>2057</v>
      </c>
      <c r="J656" s="1" t="s">
        <v>2058</v>
      </c>
      <c r="K656" t="s">
        <v>2057</v>
      </c>
      <c r="L656" t="s">
        <v>5257</v>
      </c>
      <c r="N656" s="3">
        <f t="shared" si="10"/>
        <v>74</v>
      </c>
      <c r="O656">
        <v>450008</v>
      </c>
      <c r="P656" t="s">
        <v>5249</v>
      </c>
      <c r="S656">
        <v>34.75</v>
      </c>
      <c r="T656">
        <v>113.67</v>
      </c>
      <c r="V656" t="s">
        <v>46</v>
      </c>
      <c r="W656">
        <v>7785645549</v>
      </c>
      <c r="X656" t="s">
        <v>5258</v>
      </c>
      <c r="Y656" t="s">
        <v>5259</v>
      </c>
      <c r="AB656" t="s">
        <v>48</v>
      </c>
      <c r="AD656">
        <v>412729</v>
      </c>
      <c r="AG656" t="s">
        <v>5256</v>
      </c>
      <c r="AH656" t="s">
        <v>5260</v>
      </c>
      <c r="AI656" t="s">
        <v>5261</v>
      </c>
      <c r="AK656" t="s">
        <v>5262</v>
      </c>
      <c r="AL656" t="s">
        <v>5256</v>
      </c>
      <c r="AM656" t="s">
        <v>5256</v>
      </c>
      <c r="AQ656" t="s">
        <v>5263</v>
      </c>
    </row>
    <row r="657" spans="2:44" ht="15" customHeight="1" x14ac:dyDescent="0.25">
      <c r="B657" s="3" t="s">
        <v>178</v>
      </c>
      <c r="C657" t="s">
        <v>179</v>
      </c>
      <c r="D657" s="24"/>
      <c r="E657" t="s">
        <v>5264</v>
      </c>
      <c r="F657" t="s">
        <v>5265</v>
      </c>
      <c r="G657" t="s">
        <v>190</v>
      </c>
      <c r="I657" t="s">
        <v>1982</v>
      </c>
      <c r="J657" s="1" t="s">
        <v>1983</v>
      </c>
      <c r="K657" t="s">
        <v>1982</v>
      </c>
      <c r="N657">
        <f t="shared" si="10"/>
        <v>0</v>
      </c>
      <c r="O657" t="s">
        <v>63</v>
      </c>
      <c r="P657" t="s">
        <v>63</v>
      </c>
      <c r="V657" t="s">
        <v>46</v>
      </c>
      <c r="W657">
        <v>4784695511</v>
      </c>
      <c r="AG657" t="s">
        <v>5265</v>
      </c>
      <c r="AH657" t="s">
        <v>5266</v>
      </c>
      <c r="AL657" t="s">
        <v>5265</v>
      </c>
      <c r="AM657" t="s">
        <v>5265</v>
      </c>
      <c r="AQ657" t="s">
        <v>63</v>
      </c>
    </row>
    <row r="658" spans="2:44" ht="15" customHeight="1" x14ac:dyDescent="0.25">
      <c r="B658" s="3" t="s">
        <v>37</v>
      </c>
      <c r="D658" s="13"/>
      <c r="E658" t="s">
        <v>5267</v>
      </c>
      <c r="F658" t="s">
        <v>5268</v>
      </c>
      <c r="G658" t="s">
        <v>190</v>
      </c>
      <c r="H658" t="b">
        <v>0</v>
      </c>
      <c r="I658" t="s">
        <v>722</v>
      </c>
      <c r="J658" s="1" t="s">
        <v>723</v>
      </c>
      <c r="K658" t="s">
        <v>722</v>
      </c>
      <c r="L658" t="s">
        <v>5269</v>
      </c>
      <c r="N658">
        <f t="shared" si="10"/>
        <v>35</v>
      </c>
      <c r="O658" t="s">
        <v>5270</v>
      </c>
      <c r="P658" t="s">
        <v>5271</v>
      </c>
      <c r="V658" t="s">
        <v>46</v>
      </c>
      <c r="W658">
        <v>1113295329</v>
      </c>
      <c r="AC658" t="s">
        <v>5272</v>
      </c>
      <c r="AD658">
        <v>442508</v>
      </c>
      <c r="AG658" t="s">
        <v>5273</v>
      </c>
      <c r="AH658" t="s">
        <v>5274</v>
      </c>
      <c r="AL658" t="s">
        <v>5268</v>
      </c>
      <c r="AM658" t="s">
        <v>5268</v>
      </c>
      <c r="AQ658" t="s">
        <v>5275</v>
      </c>
    </row>
    <row r="659" spans="2:44" ht="15" customHeight="1" x14ac:dyDescent="0.25">
      <c r="B659" s="3" t="s">
        <v>178</v>
      </c>
      <c r="C659" t="s">
        <v>179</v>
      </c>
      <c r="D659" s="24"/>
      <c r="E659" t="s">
        <v>5276</v>
      </c>
      <c r="F659" t="s">
        <v>5277</v>
      </c>
      <c r="G659" t="s">
        <v>190</v>
      </c>
      <c r="H659" t="b">
        <v>0</v>
      </c>
      <c r="I659" t="s">
        <v>383</v>
      </c>
      <c r="J659" s="1" t="s">
        <v>384</v>
      </c>
      <c r="K659" t="s">
        <v>383</v>
      </c>
      <c r="L659" t="s">
        <v>5278</v>
      </c>
      <c r="N659">
        <f t="shared" si="10"/>
        <v>21</v>
      </c>
      <c r="O659">
        <v>731265030</v>
      </c>
      <c r="P659" t="s">
        <v>5279</v>
      </c>
      <c r="Q659" t="s">
        <v>4598</v>
      </c>
      <c r="V659" t="s">
        <v>46</v>
      </c>
      <c r="W659">
        <v>7185511673</v>
      </c>
      <c r="AB659" t="s">
        <v>5280</v>
      </c>
      <c r="AG659" t="s">
        <v>5277</v>
      </c>
      <c r="AH659" t="s">
        <v>5281</v>
      </c>
      <c r="AL659" t="s">
        <v>5277</v>
      </c>
      <c r="AM659" t="s">
        <v>5277</v>
      </c>
      <c r="AQ659" t="s">
        <v>5282</v>
      </c>
    </row>
    <row r="660" spans="2:44" ht="15" customHeight="1" x14ac:dyDescent="0.25">
      <c r="B660" s="3" t="s">
        <v>178</v>
      </c>
      <c r="C660" t="s">
        <v>179</v>
      </c>
      <c r="D660" s="24"/>
      <c r="E660" t="s">
        <v>5283</v>
      </c>
      <c r="F660" t="s">
        <v>5284</v>
      </c>
      <c r="G660" t="s">
        <v>721</v>
      </c>
      <c r="H660" t="b">
        <v>0</v>
      </c>
      <c r="I660" t="s">
        <v>2002</v>
      </c>
      <c r="J660" s="1" t="s">
        <v>2003</v>
      </c>
      <c r="K660" t="s">
        <v>2002</v>
      </c>
      <c r="L660" t="s">
        <v>5285</v>
      </c>
      <c r="N660">
        <f t="shared" si="10"/>
        <v>18</v>
      </c>
      <c r="O660">
        <v>46325</v>
      </c>
      <c r="P660" t="s">
        <v>5286</v>
      </c>
      <c r="V660" t="s">
        <v>46</v>
      </c>
      <c r="W660">
        <v>9275991918</v>
      </c>
      <c r="AB660" t="s">
        <v>2006</v>
      </c>
      <c r="AG660" t="s">
        <v>5284</v>
      </c>
      <c r="AH660" t="s">
        <v>5287</v>
      </c>
      <c r="AL660" t="s">
        <v>5284</v>
      </c>
      <c r="AM660" t="s">
        <v>5284</v>
      </c>
      <c r="AQ660" t="s">
        <v>5288</v>
      </c>
    </row>
    <row r="661" spans="2:44" x14ac:dyDescent="0.25">
      <c r="B661" s="3" t="s">
        <v>54</v>
      </c>
      <c r="C661" s="33" t="s">
        <v>5289</v>
      </c>
      <c r="D661" s="18" t="s">
        <v>416</v>
      </c>
      <c r="E661" t="s">
        <v>5290</v>
      </c>
      <c r="F661" t="s">
        <v>5291</v>
      </c>
      <c r="G661" t="s">
        <v>100</v>
      </c>
      <c r="H661" t="b">
        <v>0</v>
      </c>
      <c r="I661" t="s">
        <v>383</v>
      </c>
      <c r="J661" s="1" t="s">
        <v>384</v>
      </c>
      <c r="K661" t="s">
        <v>383</v>
      </c>
      <c r="L661" s="2" t="s">
        <v>5292</v>
      </c>
      <c r="N661">
        <f t="shared" si="10"/>
        <v>18</v>
      </c>
      <c r="O661">
        <v>17111</v>
      </c>
      <c r="P661" t="s">
        <v>5293</v>
      </c>
      <c r="Q661" t="s">
        <v>2242</v>
      </c>
      <c r="S661">
        <v>40.254445266066099</v>
      </c>
      <c r="T661">
        <v>-76.800734135030396</v>
      </c>
      <c r="V661" t="s">
        <v>46</v>
      </c>
      <c r="W661">
        <v>9339740480</v>
      </c>
      <c r="X661" t="s">
        <v>5294</v>
      </c>
      <c r="AB661" t="s">
        <v>503</v>
      </c>
      <c r="AG661" t="s">
        <v>5291</v>
      </c>
      <c r="AH661" t="s">
        <v>5295</v>
      </c>
      <c r="AI661" t="s">
        <v>5296</v>
      </c>
      <c r="AK661" t="s">
        <v>5297</v>
      </c>
      <c r="AL661" t="s">
        <v>5291</v>
      </c>
      <c r="AM661" t="s">
        <v>5291</v>
      </c>
      <c r="AQ661" t="s">
        <v>5298</v>
      </c>
      <c r="AR661" t="s">
        <v>5299</v>
      </c>
    </row>
    <row r="662" spans="2:44" ht="15" customHeight="1" x14ac:dyDescent="0.25">
      <c r="B662" s="3" t="s">
        <v>54</v>
      </c>
      <c r="C662" t="s">
        <v>5300</v>
      </c>
      <c r="D662" s="18" t="s">
        <v>56</v>
      </c>
      <c r="E662" t="s">
        <v>5301</v>
      </c>
      <c r="F662" t="s">
        <v>5302</v>
      </c>
      <c r="G662" t="s">
        <v>190</v>
      </c>
      <c r="H662" t="b">
        <v>1</v>
      </c>
      <c r="I662" t="s">
        <v>383</v>
      </c>
      <c r="J662" s="1" t="s">
        <v>384</v>
      </c>
      <c r="K662" t="s">
        <v>383</v>
      </c>
      <c r="L662" t="s">
        <v>5303</v>
      </c>
      <c r="N662">
        <f t="shared" si="10"/>
        <v>18</v>
      </c>
      <c r="O662">
        <v>18222</v>
      </c>
      <c r="P662" t="s">
        <v>5304</v>
      </c>
      <c r="Q662" t="s">
        <v>2242</v>
      </c>
      <c r="S662">
        <v>41.053393862037403</v>
      </c>
      <c r="T662">
        <v>-75.959742699786204</v>
      </c>
      <c r="V662" t="s">
        <v>46</v>
      </c>
      <c r="W662">
        <v>9213043330</v>
      </c>
      <c r="X662" t="s">
        <v>5305</v>
      </c>
      <c r="AB662" t="s">
        <v>503</v>
      </c>
      <c r="AD662">
        <v>188287</v>
      </c>
      <c r="AG662" t="s">
        <v>5302</v>
      </c>
      <c r="AH662" t="s">
        <v>5306</v>
      </c>
      <c r="AI662" t="s">
        <v>5307</v>
      </c>
      <c r="AK662" t="s">
        <v>5297</v>
      </c>
      <c r="AL662" t="s">
        <v>5302</v>
      </c>
      <c r="AM662" t="s">
        <v>5302</v>
      </c>
      <c r="AQ662" t="s">
        <v>5308</v>
      </c>
      <c r="AR662" t="s">
        <v>5299</v>
      </c>
    </row>
    <row r="663" spans="2:44" ht="15" customHeight="1" x14ac:dyDescent="0.25">
      <c r="B663" s="3" t="s">
        <v>54</v>
      </c>
      <c r="C663" t="s">
        <v>5309</v>
      </c>
      <c r="D663" s="18" t="s">
        <v>56</v>
      </c>
      <c r="E663" t="s">
        <v>5310</v>
      </c>
      <c r="F663" t="s">
        <v>5311</v>
      </c>
      <c r="G663" t="s">
        <v>190</v>
      </c>
      <c r="H663" t="b">
        <v>1</v>
      </c>
      <c r="I663" t="s">
        <v>383</v>
      </c>
      <c r="J663" s="1" t="s">
        <v>384</v>
      </c>
      <c r="K663" t="s">
        <v>383</v>
      </c>
      <c r="L663" t="s">
        <v>5312</v>
      </c>
      <c r="N663">
        <f t="shared" si="10"/>
        <v>20</v>
      </c>
      <c r="O663">
        <v>17522</v>
      </c>
      <c r="P663" t="s">
        <v>5313</v>
      </c>
      <c r="Q663" t="s">
        <v>2242</v>
      </c>
      <c r="S663">
        <v>40.136680603027301</v>
      </c>
      <c r="T663">
        <v>-76.2193603515625</v>
      </c>
      <c r="V663" t="s">
        <v>46</v>
      </c>
      <c r="W663">
        <v>2915623109</v>
      </c>
      <c r="X663" t="s">
        <v>5305</v>
      </c>
      <c r="AB663" t="s">
        <v>503</v>
      </c>
      <c r="AD663">
        <v>195922</v>
      </c>
      <c r="AG663" t="s">
        <v>5311</v>
      </c>
      <c r="AH663" t="s">
        <v>5314</v>
      </c>
      <c r="AI663" t="s">
        <v>5315</v>
      </c>
      <c r="AL663" t="s">
        <v>5311</v>
      </c>
      <c r="AM663" t="s">
        <v>5311</v>
      </c>
      <c r="AQ663" t="s">
        <v>5316</v>
      </c>
      <c r="AR663" t="s">
        <v>5299</v>
      </c>
    </row>
    <row r="664" spans="2:44" x14ac:dyDescent="0.25">
      <c r="B664" s="3" t="s">
        <v>54</v>
      </c>
      <c r="C664" t="s">
        <v>5317</v>
      </c>
      <c r="D664" s="18" t="s">
        <v>416</v>
      </c>
      <c r="E664" t="s">
        <v>5318</v>
      </c>
      <c r="F664" t="s">
        <v>5319</v>
      </c>
      <c r="G664" t="s">
        <v>190</v>
      </c>
      <c r="H664" t="b">
        <v>1</v>
      </c>
      <c r="I664" t="s">
        <v>383</v>
      </c>
      <c r="J664" s="1" t="s">
        <v>384</v>
      </c>
      <c r="K664" t="s">
        <v>383</v>
      </c>
      <c r="L664" s="2" t="s">
        <v>5292</v>
      </c>
      <c r="N664">
        <f t="shared" si="10"/>
        <v>18</v>
      </c>
      <c r="O664">
        <v>17111</v>
      </c>
      <c r="P664" t="s">
        <v>5293</v>
      </c>
      <c r="Q664" t="s">
        <v>2242</v>
      </c>
      <c r="S664">
        <v>40.254329681396499</v>
      </c>
      <c r="T664">
        <v>-76.804832458496094</v>
      </c>
      <c r="V664" t="s">
        <v>46</v>
      </c>
      <c r="W664">
        <v>1720609581</v>
      </c>
      <c r="X664" t="s">
        <v>5305</v>
      </c>
      <c r="AB664" t="s">
        <v>503</v>
      </c>
      <c r="AD664">
        <v>187717</v>
      </c>
      <c r="AG664" t="s">
        <v>5319</v>
      </c>
      <c r="AH664" t="s">
        <v>5320</v>
      </c>
      <c r="AI664" t="s">
        <v>5296</v>
      </c>
      <c r="AK664" t="s">
        <v>5297</v>
      </c>
      <c r="AL664" t="s">
        <v>5319</v>
      </c>
      <c r="AM664" t="s">
        <v>5319</v>
      </c>
      <c r="AQ664" t="s">
        <v>5298</v>
      </c>
      <c r="AR664" t="s">
        <v>5299</v>
      </c>
    </row>
    <row r="665" spans="2:44" ht="15" customHeight="1" x14ac:dyDescent="0.25">
      <c r="B665" s="3" t="s">
        <v>54</v>
      </c>
      <c r="C665" t="s">
        <v>5321</v>
      </c>
      <c r="D665" s="18" t="s">
        <v>56</v>
      </c>
      <c r="E665" t="s">
        <v>5322</v>
      </c>
      <c r="F665" t="s">
        <v>5323</v>
      </c>
      <c r="G665" t="s">
        <v>190</v>
      </c>
      <c r="H665" t="b">
        <v>1</v>
      </c>
      <c r="I665" t="s">
        <v>383</v>
      </c>
      <c r="J665" s="1" t="s">
        <v>384</v>
      </c>
      <c r="K665" t="s">
        <v>383</v>
      </c>
      <c r="L665" t="s">
        <v>5324</v>
      </c>
      <c r="N665">
        <f t="shared" si="10"/>
        <v>14</v>
      </c>
      <c r="O665">
        <v>17745</v>
      </c>
      <c r="P665" t="s">
        <v>5325</v>
      </c>
      <c r="Q665" t="s">
        <v>2242</v>
      </c>
      <c r="S665">
        <v>41.153796091675801</v>
      </c>
      <c r="T665">
        <v>-77.354531139135403</v>
      </c>
      <c r="V665" t="s">
        <v>46</v>
      </c>
      <c r="W665">
        <v>7510643308</v>
      </c>
      <c r="AB665" t="s">
        <v>503</v>
      </c>
      <c r="AD665">
        <v>605898</v>
      </c>
      <c r="AG665" t="s">
        <v>5323</v>
      </c>
      <c r="AH665" t="s">
        <v>5326</v>
      </c>
      <c r="AI665" t="s">
        <v>5327</v>
      </c>
      <c r="AL665" t="s">
        <v>5323</v>
      </c>
      <c r="AM665" t="s">
        <v>5323</v>
      </c>
      <c r="AQ665" t="s">
        <v>5328</v>
      </c>
      <c r="AR665" t="s">
        <v>5299</v>
      </c>
    </row>
    <row r="666" spans="2:44" ht="15" customHeight="1" x14ac:dyDescent="0.25">
      <c r="B666" s="3" t="s">
        <v>37</v>
      </c>
      <c r="D666" s="13"/>
      <c r="E666" t="s">
        <v>5329</v>
      </c>
      <c r="F666" t="s">
        <v>5330</v>
      </c>
      <c r="G666" t="s">
        <v>190</v>
      </c>
      <c r="H666" t="b">
        <v>0</v>
      </c>
      <c r="I666" t="s">
        <v>383</v>
      </c>
      <c r="J666" s="1" t="s">
        <v>384</v>
      </c>
      <c r="K666" t="s">
        <v>383</v>
      </c>
      <c r="L666" t="s">
        <v>5331</v>
      </c>
      <c r="N666">
        <f t="shared" si="10"/>
        <v>16</v>
      </c>
      <c r="O666">
        <v>81226</v>
      </c>
      <c r="P666" t="s">
        <v>5332</v>
      </c>
      <c r="Q666" t="s">
        <v>2612</v>
      </c>
      <c r="V666" t="s">
        <v>46</v>
      </c>
      <c r="W666">
        <v>7143754902</v>
      </c>
      <c r="AG666" t="s">
        <v>5330</v>
      </c>
      <c r="AH666" t="s">
        <v>5333</v>
      </c>
      <c r="AL666" t="s">
        <v>5330</v>
      </c>
      <c r="AM666" t="s">
        <v>5330</v>
      </c>
      <c r="AQ666" t="s">
        <v>5334</v>
      </c>
    </row>
    <row r="667" spans="2:44" ht="15" customHeight="1" x14ac:dyDescent="0.25">
      <c r="B667" s="3" t="s">
        <v>178</v>
      </c>
      <c r="C667" t="s">
        <v>179</v>
      </c>
      <c r="D667" s="24"/>
      <c r="E667" t="s">
        <v>5335</v>
      </c>
      <c r="F667" t="s">
        <v>5336</v>
      </c>
      <c r="G667" t="s">
        <v>721</v>
      </c>
      <c r="H667" t="b">
        <v>0</v>
      </c>
      <c r="I667" t="s">
        <v>2045</v>
      </c>
      <c r="J667" s="1" t="s">
        <v>2046</v>
      </c>
      <c r="K667" t="s">
        <v>2045</v>
      </c>
      <c r="L667" t="s">
        <v>5337</v>
      </c>
      <c r="N667">
        <f t="shared" si="10"/>
        <v>16</v>
      </c>
      <c r="O667" t="s">
        <v>5338</v>
      </c>
      <c r="P667" t="s">
        <v>2746</v>
      </c>
      <c r="V667" t="s">
        <v>46</v>
      </c>
      <c r="W667">
        <v>2952555270</v>
      </c>
      <c r="AD667">
        <v>5385</v>
      </c>
      <c r="AG667" t="s">
        <v>5336</v>
      </c>
      <c r="AH667" t="s">
        <v>5339</v>
      </c>
      <c r="AL667" t="s">
        <v>5336</v>
      </c>
      <c r="AM667" t="s">
        <v>5336</v>
      </c>
      <c r="AQ667" t="s">
        <v>5340</v>
      </c>
    </row>
    <row r="668" spans="2:44" ht="15" customHeight="1" x14ac:dyDescent="0.25">
      <c r="B668" s="3" t="s">
        <v>37</v>
      </c>
      <c r="D668" s="13"/>
      <c r="E668" t="s">
        <v>5341</v>
      </c>
      <c r="F668" t="s">
        <v>5342</v>
      </c>
      <c r="G668" t="s">
        <v>100</v>
      </c>
      <c r="H668" t="b">
        <v>0</v>
      </c>
      <c r="I668" t="s">
        <v>2002</v>
      </c>
      <c r="J668" s="1" t="s">
        <v>2003</v>
      </c>
      <c r="K668" t="s">
        <v>2002</v>
      </c>
      <c r="L668" t="s">
        <v>5343</v>
      </c>
      <c r="N668">
        <f t="shared" si="10"/>
        <v>17</v>
      </c>
      <c r="O668">
        <v>48317</v>
      </c>
      <c r="P668" t="s">
        <v>5344</v>
      </c>
      <c r="AB668" t="s">
        <v>2006</v>
      </c>
      <c r="AG668" t="s">
        <v>5342</v>
      </c>
      <c r="AH668" t="s">
        <v>5345</v>
      </c>
      <c r="AI668" t="s">
        <v>5346</v>
      </c>
      <c r="AK668" t="s">
        <v>5347</v>
      </c>
      <c r="AL668" t="s">
        <v>5342</v>
      </c>
      <c r="AM668" t="s">
        <v>5342</v>
      </c>
      <c r="AQ668" t="s">
        <v>5348</v>
      </c>
    </row>
    <row r="669" spans="2:44" x14ac:dyDescent="0.25">
      <c r="B669" s="3" t="s">
        <v>54</v>
      </c>
      <c r="C669" t="s">
        <v>5349</v>
      </c>
      <c r="D669" s="18" t="s">
        <v>416</v>
      </c>
      <c r="E669" t="s">
        <v>5350</v>
      </c>
      <c r="F669" t="s">
        <v>5351</v>
      </c>
      <c r="G669" t="s">
        <v>100</v>
      </c>
      <c r="H669" t="b">
        <v>0</v>
      </c>
      <c r="I669" t="s">
        <v>383</v>
      </c>
      <c r="J669" s="1" t="s">
        <v>384</v>
      </c>
      <c r="K669" t="s">
        <v>383</v>
      </c>
      <c r="L669" s="2" t="s">
        <v>5352</v>
      </c>
      <c r="N669">
        <f t="shared" si="10"/>
        <v>16</v>
      </c>
      <c r="O669">
        <v>50313</v>
      </c>
      <c r="P669" t="s">
        <v>5353</v>
      </c>
      <c r="Q669" t="s">
        <v>5354</v>
      </c>
      <c r="S669">
        <v>41.646828999999997</v>
      </c>
      <c r="T669">
        <v>-93.600295000000003</v>
      </c>
      <c r="V669" t="s">
        <v>46</v>
      </c>
      <c r="W669">
        <v>6375872382</v>
      </c>
      <c r="AB669" t="s">
        <v>389</v>
      </c>
      <c r="AD669">
        <v>1164563</v>
      </c>
      <c r="AG669" t="s">
        <v>5351</v>
      </c>
      <c r="AH669" t="s">
        <v>5355</v>
      </c>
      <c r="AL669" t="s">
        <v>5351</v>
      </c>
      <c r="AM669" t="s">
        <v>5351</v>
      </c>
      <c r="AQ669" t="s">
        <v>5356</v>
      </c>
    </row>
    <row r="670" spans="2:44" ht="15" customHeight="1" x14ac:dyDescent="0.25">
      <c r="B670" s="3" t="s">
        <v>54</v>
      </c>
      <c r="C670" t="s">
        <v>5357</v>
      </c>
      <c r="D670" s="29"/>
      <c r="E670" t="s">
        <v>5358</v>
      </c>
      <c r="F670" t="s">
        <v>5359</v>
      </c>
      <c r="G670" t="s">
        <v>190</v>
      </c>
      <c r="H670" t="b">
        <v>1</v>
      </c>
      <c r="I670" t="s">
        <v>383</v>
      </c>
      <c r="J670" s="1" t="s">
        <v>384</v>
      </c>
      <c r="K670" t="s">
        <v>383</v>
      </c>
      <c r="L670" s="2" t="s">
        <v>5360</v>
      </c>
      <c r="N670">
        <f t="shared" si="10"/>
        <v>23</v>
      </c>
      <c r="O670">
        <v>50021</v>
      </c>
      <c r="P670" t="s">
        <v>5361</v>
      </c>
      <c r="Q670" t="s">
        <v>5354</v>
      </c>
      <c r="S670">
        <v>41.692309999999999</v>
      </c>
      <c r="T670">
        <v>-93.56223</v>
      </c>
      <c r="V670" t="s">
        <v>46</v>
      </c>
      <c r="W670">
        <v>1167733460</v>
      </c>
      <c r="X670" t="s">
        <v>5362</v>
      </c>
      <c r="AB670" t="s">
        <v>389</v>
      </c>
      <c r="AD670">
        <v>1164564</v>
      </c>
      <c r="AG670" t="s">
        <v>5359</v>
      </c>
      <c r="AH670" t="s">
        <v>5363</v>
      </c>
      <c r="AL670" t="s">
        <v>5359</v>
      </c>
      <c r="AM670" t="s">
        <v>5359</v>
      </c>
      <c r="AQ670" t="s">
        <v>5356</v>
      </c>
    </row>
    <row r="671" spans="2:44" ht="15" customHeight="1" x14ac:dyDescent="0.25">
      <c r="B671" s="3" t="s">
        <v>54</v>
      </c>
      <c r="C671" t="s">
        <v>5364</v>
      </c>
      <c r="D671" s="18" t="s">
        <v>56</v>
      </c>
      <c r="E671" t="s">
        <v>5365</v>
      </c>
      <c r="F671" t="s">
        <v>5366</v>
      </c>
      <c r="G671" t="s">
        <v>190</v>
      </c>
      <c r="H671" t="b">
        <v>1</v>
      </c>
      <c r="I671" t="s">
        <v>383</v>
      </c>
      <c r="J671" s="1" t="s">
        <v>384</v>
      </c>
      <c r="K671" t="s">
        <v>383</v>
      </c>
      <c r="L671" t="s">
        <v>5367</v>
      </c>
      <c r="N671">
        <f t="shared" si="10"/>
        <v>19</v>
      </c>
      <c r="O671">
        <v>51401</v>
      </c>
      <c r="P671" t="s">
        <v>5368</v>
      </c>
      <c r="Q671" t="s">
        <v>5354</v>
      </c>
      <c r="S671">
        <v>42.064118000000001</v>
      </c>
      <c r="T671">
        <v>-94.853464000000002</v>
      </c>
      <c r="V671" t="s">
        <v>46</v>
      </c>
      <c r="W671">
        <v>6232215325</v>
      </c>
      <c r="X671" t="s">
        <v>5362</v>
      </c>
      <c r="AB671" t="s">
        <v>389</v>
      </c>
      <c r="AD671">
        <v>1164562</v>
      </c>
      <c r="AG671" t="s">
        <v>5366</v>
      </c>
      <c r="AH671" t="s">
        <v>5369</v>
      </c>
      <c r="AL671" t="s">
        <v>5366</v>
      </c>
      <c r="AM671" t="s">
        <v>5366</v>
      </c>
      <c r="AQ671" t="s">
        <v>5356</v>
      </c>
    </row>
    <row r="672" spans="2:44" ht="15" customHeight="1" x14ac:dyDescent="0.25">
      <c r="B672" s="3" t="s">
        <v>54</v>
      </c>
      <c r="C672" t="s">
        <v>5370</v>
      </c>
      <c r="D672" s="29"/>
      <c r="E672" t="s">
        <v>5371</v>
      </c>
      <c r="F672" t="s">
        <v>5372</v>
      </c>
      <c r="G672" t="s">
        <v>190</v>
      </c>
      <c r="H672" t="b">
        <v>1</v>
      </c>
      <c r="I672" t="s">
        <v>383</v>
      </c>
      <c r="J672" s="1" t="s">
        <v>384</v>
      </c>
      <c r="K672" t="s">
        <v>383</v>
      </c>
      <c r="L672" s="2" t="s">
        <v>5373</v>
      </c>
      <c r="N672">
        <f t="shared" si="10"/>
        <v>21</v>
      </c>
      <c r="O672">
        <v>52404</v>
      </c>
      <c r="P672" t="s">
        <v>5374</v>
      </c>
      <c r="Q672" t="s">
        <v>5354</v>
      </c>
      <c r="S672">
        <v>41.962905999999997</v>
      </c>
      <c r="T672">
        <v>-91.713768000000002</v>
      </c>
      <c r="V672" t="s">
        <v>46</v>
      </c>
      <c r="W672">
        <v>1008224810</v>
      </c>
      <c r="AB672" t="s">
        <v>389</v>
      </c>
      <c r="AD672">
        <v>1164565</v>
      </c>
      <c r="AG672" t="s">
        <v>5372</v>
      </c>
      <c r="AH672" t="s">
        <v>5375</v>
      </c>
      <c r="AL672" t="s">
        <v>5372</v>
      </c>
      <c r="AM672" t="s">
        <v>5372</v>
      </c>
      <c r="AQ672" t="s">
        <v>5356</v>
      </c>
    </row>
    <row r="673" spans="2:44" x14ac:dyDescent="0.25">
      <c r="B673" s="3" t="s">
        <v>54</v>
      </c>
      <c r="C673" s="22" t="s">
        <v>5376</v>
      </c>
      <c r="D673" s="18" t="s">
        <v>416</v>
      </c>
      <c r="E673" t="s">
        <v>5377</v>
      </c>
      <c r="F673" t="s">
        <v>5378</v>
      </c>
      <c r="G673" t="s">
        <v>190</v>
      </c>
      <c r="H673" t="b">
        <v>1</v>
      </c>
      <c r="I673" t="s">
        <v>383</v>
      </c>
      <c r="J673" s="1" t="s">
        <v>384</v>
      </c>
      <c r="K673" t="s">
        <v>383</v>
      </c>
      <c r="L673" s="2" t="s">
        <v>5352</v>
      </c>
      <c r="N673">
        <f t="shared" si="10"/>
        <v>16</v>
      </c>
      <c r="O673">
        <v>50313</v>
      </c>
      <c r="P673" t="s">
        <v>5353</v>
      </c>
      <c r="Q673" t="s">
        <v>5354</v>
      </c>
      <c r="S673">
        <v>41.646828999999997</v>
      </c>
      <c r="T673">
        <v>-93.600295000000003</v>
      </c>
      <c r="V673" t="s">
        <v>46</v>
      </c>
      <c r="W673">
        <v>4164416050</v>
      </c>
      <c r="X673" t="s">
        <v>5362</v>
      </c>
      <c r="AB673" t="s">
        <v>389</v>
      </c>
      <c r="AD673">
        <v>1164563</v>
      </c>
      <c r="AG673" t="s">
        <v>5378</v>
      </c>
      <c r="AH673" t="s">
        <v>5379</v>
      </c>
      <c r="AL673" t="s">
        <v>5378</v>
      </c>
      <c r="AM673" t="s">
        <v>5378</v>
      </c>
      <c r="AQ673" t="s">
        <v>5356</v>
      </c>
    </row>
    <row r="674" spans="2:44" ht="15" customHeight="1" x14ac:dyDescent="0.25">
      <c r="B674" s="3" t="s">
        <v>54</v>
      </c>
      <c r="C674" t="s">
        <v>5380</v>
      </c>
      <c r="D674" s="18" t="s">
        <v>56</v>
      </c>
      <c r="E674" t="s">
        <v>5381</v>
      </c>
      <c r="F674" t="s">
        <v>5382</v>
      </c>
      <c r="G674" t="s">
        <v>107</v>
      </c>
      <c r="H674" t="b">
        <v>1</v>
      </c>
      <c r="I674" t="s">
        <v>2045</v>
      </c>
      <c r="J674" s="1" t="s">
        <v>2046</v>
      </c>
      <c r="K674" t="s">
        <v>2045</v>
      </c>
      <c r="L674" t="s">
        <v>5383</v>
      </c>
      <c r="N674">
        <f t="shared" si="10"/>
        <v>34</v>
      </c>
      <c r="O674" t="s">
        <v>5384</v>
      </c>
      <c r="P674" t="s">
        <v>5385</v>
      </c>
      <c r="S674">
        <v>53.191929999999999</v>
      </c>
      <c r="T674">
        <v>-2.4401199999999998</v>
      </c>
      <c r="V674" t="s">
        <v>46</v>
      </c>
      <c r="W674">
        <v>9418028189</v>
      </c>
      <c r="AB674" t="s">
        <v>5386</v>
      </c>
      <c r="AG674" t="s">
        <v>5382</v>
      </c>
      <c r="AH674" t="s">
        <v>5387</v>
      </c>
      <c r="AK674" t="s">
        <v>5388</v>
      </c>
      <c r="AL674" t="s">
        <v>5382</v>
      </c>
      <c r="AM674" t="s">
        <v>5382</v>
      </c>
      <c r="AQ674" t="s">
        <v>5389</v>
      </c>
      <c r="AR674" t="s">
        <v>5390</v>
      </c>
    </row>
    <row r="675" spans="2:44" ht="15" customHeight="1" x14ac:dyDescent="0.25">
      <c r="B675" s="3" t="s">
        <v>37</v>
      </c>
      <c r="D675" s="13"/>
      <c r="E675" t="s">
        <v>5391</v>
      </c>
      <c r="F675" t="s">
        <v>5392</v>
      </c>
      <c r="G675" t="s">
        <v>100</v>
      </c>
      <c r="H675" t="b">
        <v>1</v>
      </c>
      <c r="I675" t="s">
        <v>5393</v>
      </c>
      <c r="J675" s="1" t="s">
        <v>5394</v>
      </c>
      <c r="K675" t="s">
        <v>5393</v>
      </c>
      <c r="L675" t="s">
        <v>5395</v>
      </c>
      <c r="N675">
        <f t="shared" si="10"/>
        <v>25</v>
      </c>
      <c r="O675">
        <v>1234</v>
      </c>
      <c r="P675" t="s">
        <v>5394</v>
      </c>
      <c r="S675">
        <v>22.3666667</v>
      </c>
      <c r="T675">
        <v>114.1333333</v>
      </c>
      <c r="V675" t="s">
        <v>46</v>
      </c>
      <c r="W675">
        <v>9262009124</v>
      </c>
      <c r="X675" t="s">
        <v>5396</v>
      </c>
      <c r="Y675" t="s">
        <v>5397</v>
      </c>
      <c r="AB675" t="s">
        <v>78</v>
      </c>
      <c r="AC675" t="s">
        <v>5398</v>
      </c>
      <c r="AD675">
        <v>399741</v>
      </c>
      <c r="AG675" t="s">
        <v>5392</v>
      </c>
      <c r="AH675" t="s">
        <v>5399</v>
      </c>
      <c r="AI675" t="s">
        <v>5400</v>
      </c>
      <c r="AK675" t="s">
        <v>5401</v>
      </c>
      <c r="AL675" t="s">
        <v>5392</v>
      </c>
      <c r="AM675" t="s">
        <v>5392</v>
      </c>
      <c r="AQ675" t="s">
        <v>5402</v>
      </c>
      <c r="AR675" t="s">
        <v>5403</v>
      </c>
    </row>
    <row r="676" spans="2:44" ht="15" customHeight="1" x14ac:dyDescent="0.25">
      <c r="B676" s="3" t="s">
        <v>710</v>
      </c>
      <c r="C676" t="s">
        <v>164</v>
      </c>
      <c r="D676" s="23"/>
      <c r="E676" t="s">
        <v>5404</v>
      </c>
      <c r="F676" t="s">
        <v>5405</v>
      </c>
      <c r="G676" t="s">
        <v>190</v>
      </c>
      <c r="H676" t="b">
        <v>0</v>
      </c>
      <c r="I676" t="s">
        <v>722</v>
      </c>
      <c r="J676" s="1" t="s">
        <v>723</v>
      </c>
      <c r="K676" t="s">
        <v>722</v>
      </c>
      <c r="L676" s="2" t="s">
        <v>4112</v>
      </c>
      <c r="N676">
        <f t="shared" si="10"/>
        <v>17</v>
      </c>
      <c r="O676">
        <v>63185</v>
      </c>
      <c r="P676" t="s">
        <v>3390</v>
      </c>
      <c r="V676" t="s">
        <v>46</v>
      </c>
      <c r="W676">
        <v>2016816297</v>
      </c>
      <c r="AB676" t="s">
        <v>78</v>
      </c>
      <c r="AG676" t="s">
        <v>5405</v>
      </c>
      <c r="AH676" t="s">
        <v>5406</v>
      </c>
      <c r="AL676" t="s">
        <v>5405</v>
      </c>
      <c r="AM676" t="s">
        <v>5405</v>
      </c>
      <c r="AQ676" t="s">
        <v>3400</v>
      </c>
    </row>
    <row r="677" spans="2:44" ht="15" customHeight="1" x14ac:dyDescent="0.25">
      <c r="B677" s="3" t="s">
        <v>710</v>
      </c>
      <c r="C677" t="s">
        <v>164</v>
      </c>
      <c r="D677" s="23"/>
      <c r="E677" t="s">
        <v>5407</v>
      </c>
      <c r="F677" t="s">
        <v>5408</v>
      </c>
      <c r="G677" t="s">
        <v>100</v>
      </c>
      <c r="I677" t="s">
        <v>690</v>
      </c>
      <c r="J677" s="1" t="s">
        <v>691</v>
      </c>
      <c r="K677" t="s">
        <v>690</v>
      </c>
      <c r="L677" t="s">
        <v>5409</v>
      </c>
      <c r="N677">
        <f t="shared" si="10"/>
        <v>33</v>
      </c>
      <c r="O677" t="s">
        <v>5410</v>
      </c>
      <c r="P677" t="s">
        <v>5411</v>
      </c>
      <c r="V677" t="s">
        <v>46</v>
      </c>
      <c r="W677">
        <v>8342701703</v>
      </c>
      <c r="X677" t="s">
        <v>5412</v>
      </c>
      <c r="AB677" t="s">
        <v>5413</v>
      </c>
      <c r="AC677" t="s">
        <v>5414</v>
      </c>
      <c r="AD677">
        <v>7905</v>
      </c>
      <c r="AG677" t="s">
        <v>5408</v>
      </c>
      <c r="AH677" t="s">
        <v>5415</v>
      </c>
      <c r="AL677" t="s">
        <v>5408</v>
      </c>
      <c r="AM677" t="s">
        <v>5408</v>
      </c>
      <c r="AQ677" t="s">
        <v>5416</v>
      </c>
    </row>
    <row r="678" spans="2:44" ht="15" customHeight="1" x14ac:dyDescent="0.25">
      <c r="B678" s="35" t="s">
        <v>710</v>
      </c>
      <c r="C678" t="s">
        <v>164</v>
      </c>
      <c r="D678" s="23"/>
      <c r="E678" t="s">
        <v>5417</v>
      </c>
      <c r="F678" t="s">
        <v>5418</v>
      </c>
      <c r="G678" t="s">
        <v>190</v>
      </c>
      <c r="H678" t="b">
        <v>0</v>
      </c>
      <c r="I678" t="s">
        <v>690</v>
      </c>
      <c r="J678" s="1" t="s">
        <v>691</v>
      </c>
      <c r="K678" t="s">
        <v>690</v>
      </c>
      <c r="L678" s="2" t="s">
        <v>5419</v>
      </c>
      <c r="N678" s="3">
        <f t="shared" si="10"/>
        <v>44</v>
      </c>
      <c r="O678" t="s">
        <v>3454</v>
      </c>
      <c r="P678" t="s">
        <v>5420</v>
      </c>
      <c r="V678" t="s">
        <v>46</v>
      </c>
      <c r="W678">
        <v>2635082898</v>
      </c>
      <c r="AB678" t="s">
        <v>2353</v>
      </c>
      <c r="AG678" t="s">
        <v>5418</v>
      </c>
      <c r="AH678" t="s">
        <v>5421</v>
      </c>
      <c r="AL678" t="s">
        <v>5418</v>
      </c>
      <c r="AM678" t="s">
        <v>5418</v>
      </c>
      <c r="AQ678">
        <f>82-31-610-7901</f>
        <v>-8460</v>
      </c>
    </row>
    <row r="679" spans="2:44" ht="15" customHeight="1" x14ac:dyDescent="0.25">
      <c r="B679" s="3" t="s">
        <v>710</v>
      </c>
      <c r="C679" t="s">
        <v>164</v>
      </c>
      <c r="D679" s="23"/>
      <c r="E679" t="s">
        <v>5422</v>
      </c>
      <c r="F679" t="s">
        <v>5423</v>
      </c>
      <c r="G679" t="s">
        <v>190</v>
      </c>
      <c r="H679" t="b">
        <v>0</v>
      </c>
      <c r="I679" t="s">
        <v>690</v>
      </c>
      <c r="J679" s="1" t="s">
        <v>691</v>
      </c>
      <c r="K679" t="s">
        <v>690</v>
      </c>
      <c r="L679" t="s">
        <v>5424</v>
      </c>
      <c r="N679">
        <f t="shared" si="10"/>
        <v>38</v>
      </c>
      <c r="O679" t="s">
        <v>3454</v>
      </c>
      <c r="P679" t="s">
        <v>5425</v>
      </c>
      <c r="V679" t="s">
        <v>46</v>
      </c>
      <c r="W679">
        <v>8702846588</v>
      </c>
      <c r="AB679" t="s">
        <v>389</v>
      </c>
      <c r="AG679" t="s">
        <v>5423</v>
      </c>
      <c r="AH679" t="s">
        <v>5426</v>
      </c>
      <c r="AL679" t="s">
        <v>5423</v>
      </c>
      <c r="AM679" t="s">
        <v>5423</v>
      </c>
      <c r="AQ679" t="s">
        <v>5427</v>
      </c>
    </row>
    <row r="680" spans="2:44" ht="15" customHeight="1" x14ac:dyDescent="0.25">
      <c r="B680" s="3" t="s">
        <v>710</v>
      </c>
      <c r="C680" t="s">
        <v>164</v>
      </c>
      <c r="D680" s="23"/>
      <c r="E680" s="31" t="s">
        <v>5428</v>
      </c>
      <c r="F680" t="s">
        <v>5429</v>
      </c>
      <c r="G680" t="s">
        <v>100</v>
      </c>
      <c r="H680" t="b">
        <v>0</v>
      </c>
      <c r="I680" t="s">
        <v>690</v>
      </c>
      <c r="J680" s="1" t="s">
        <v>691</v>
      </c>
      <c r="K680" t="s">
        <v>690</v>
      </c>
      <c r="L680" t="s">
        <v>5430</v>
      </c>
      <c r="N680">
        <f t="shared" si="10"/>
        <v>21</v>
      </c>
      <c r="O680" t="s">
        <v>5431</v>
      </c>
      <c r="P680" t="s">
        <v>5411</v>
      </c>
      <c r="U680" s="31"/>
      <c r="V680" t="s">
        <v>46</v>
      </c>
      <c r="W680">
        <v>2022209427</v>
      </c>
      <c r="AB680" t="s">
        <v>389</v>
      </c>
      <c r="AG680" t="s">
        <v>5429</v>
      </c>
      <c r="AH680" t="s">
        <v>5432</v>
      </c>
      <c r="AL680" t="s">
        <v>5429</v>
      </c>
      <c r="AM680" t="s">
        <v>5429</v>
      </c>
      <c r="AQ680" t="s">
        <v>5433</v>
      </c>
    </row>
    <row r="681" spans="2:44" ht="15" customHeight="1" x14ac:dyDescent="0.25">
      <c r="B681" s="3" t="s">
        <v>710</v>
      </c>
      <c r="C681" t="s">
        <v>164</v>
      </c>
      <c r="D681" s="23"/>
      <c r="E681" t="s">
        <v>5434</v>
      </c>
      <c r="F681" t="s">
        <v>5435</v>
      </c>
      <c r="G681" t="s">
        <v>190</v>
      </c>
      <c r="H681" t="b">
        <v>0</v>
      </c>
      <c r="I681" t="s">
        <v>722</v>
      </c>
      <c r="J681" s="1" t="s">
        <v>723</v>
      </c>
      <c r="K681" t="s">
        <v>722</v>
      </c>
      <c r="L681" s="2" t="s">
        <v>4112</v>
      </c>
      <c r="N681">
        <f t="shared" si="10"/>
        <v>17</v>
      </c>
      <c r="O681">
        <v>63185</v>
      </c>
      <c r="P681" t="s">
        <v>3390</v>
      </c>
      <c r="V681" t="s">
        <v>46</v>
      </c>
      <c r="W681">
        <v>4803948952</v>
      </c>
      <c r="AB681" t="s">
        <v>78</v>
      </c>
      <c r="AG681" t="s">
        <v>5435</v>
      </c>
      <c r="AH681" t="s">
        <v>5436</v>
      </c>
      <c r="AL681" t="s">
        <v>5435</v>
      </c>
      <c r="AM681" t="s">
        <v>5435</v>
      </c>
      <c r="AQ681" t="s">
        <v>3400</v>
      </c>
    </row>
    <row r="682" spans="2:44" ht="15" customHeight="1" x14ac:dyDescent="0.25">
      <c r="B682" s="3" t="s">
        <v>710</v>
      </c>
      <c r="C682" t="s">
        <v>164</v>
      </c>
      <c r="D682" s="23"/>
      <c r="E682" t="s">
        <v>5437</v>
      </c>
      <c r="F682" t="s">
        <v>5438</v>
      </c>
      <c r="G682" t="s">
        <v>190</v>
      </c>
      <c r="H682" t="b">
        <v>0</v>
      </c>
      <c r="I682" t="s">
        <v>722</v>
      </c>
      <c r="J682" s="1" t="s">
        <v>723</v>
      </c>
      <c r="K682" t="s">
        <v>722</v>
      </c>
      <c r="L682" s="2" t="s">
        <v>4112</v>
      </c>
      <c r="N682">
        <f t="shared" si="10"/>
        <v>17</v>
      </c>
      <c r="O682">
        <v>63185</v>
      </c>
      <c r="P682" t="s">
        <v>3390</v>
      </c>
      <c r="V682" t="s">
        <v>46</v>
      </c>
      <c r="W682">
        <v>7277179321</v>
      </c>
      <c r="AB682" t="s">
        <v>78</v>
      </c>
      <c r="AG682" t="s">
        <v>5438</v>
      </c>
      <c r="AH682" t="s">
        <v>5439</v>
      </c>
      <c r="AL682" t="s">
        <v>5438</v>
      </c>
      <c r="AM682" t="s">
        <v>5438</v>
      </c>
      <c r="AQ682" t="s">
        <v>3400</v>
      </c>
    </row>
    <row r="683" spans="2:44" ht="15" customHeight="1" x14ac:dyDescent="0.25">
      <c r="B683" s="3" t="s">
        <v>710</v>
      </c>
      <c r="C683" t="s">
        <v>164</v>
      </c>
      <c r="D683" s="23"/>
      <c r="E683" t="s">
        <v>5440</v>
      </c>
      <c r="F683" t="s">
        <v>5441</v>
      </c>
      <c r="G683" t="s">
        <v>190</v>
      </c>
      <c r="H683" t="b">
        <v>0</v>
      </c>
      <c r="I683" t="s">
        <v>722</v>
      </c>
      <c r="J683" s="1" t="s">
        <v>723</v>
      </c>
      <c r="K683" t="s">
        <v>722</v>
      </c>
      <c r="L683" s="2" t="s">
        <v>4112</v>
      </c>
      <c r="N683">
        <f t="shared" si="10"/>
        <v>17</v>
      </c>
      <c r="O683">
        <v>63185</v>
      </c>
      <c r="P683" t="s">
        <v>3390</v>
      </c>
      <c r="V683" t="s">
        <v>46</v>
      </c>
      <c r="W683">
        <v>5640912089</v>
      </c>
      <c r="AB683" t="s">
        <v>78</v>
      </c>
      <c r="AG683" t="s">
        <v>5441</v>
      </c>
      <c r="AH683" t="s">
        <v>5442</v>
      </c>
      <c r="AL683" t="s">
        <v>5441</v>
      </c>
      <c r="AM683" t="s">
        <v>5441</v>
      </c>
      <c r="AQ683" t="s">
        <v>3400</v>
      </c>
    </row>
    <row r="684" spans="2:44" ht="15" customHeight="1" x14ac:dyDescent="0.25">
      <c r="B684" s="3" t="s">
        <v>37</v>
      </c>
      <c r="D684" s="13"/>
      <c r="E684" t="s">
        <v>5443</v>
      </c>
      <c r="F684" t="s">
        <v>5444</v>
      </c>
      <c r="G684" t="s">
        <v>190</v>
      </c>
      <c r="H684" t="b">
        <v>0</v>
      </c>
      <c r="I684" t="s">
        <v>383</v>
      </c>
      <c r="J684" s="1" t="s">
        <v>384</v>
      </c>
      <c r="K684" t="s">
        <v>383</v>
      </c>
      <c r="L684" t="s">
        <v>5445</v>
      </c>
      <c r="N684">
        <f t="shared" si="10"/>
        <v>23</v>
      </c>
      <c r="O684">
        <v>32789</v>
      </c>
      <c r="P684" t="s">
        <v>5446</v>
      </c>
      <c r="Q684" t="s">
        <v>3353</v>
      </c>
      <c r="V684" t="s">
        <v>46</v>
      </c>
      <c r="W684">
        <v>2554368265</v>
      </c>
      <c r="X684" t="s">
        <v>3095</v>
      </c>
      <c r="AB684" t="s">
        <v>503</v>
      </c>
      <c r="AG684" t="s">
        <v>5444</v>
      </c>
      <c r="AH684" t="s">
        <v>5447</v>
      </c>
      <c r="AL684" t="s">
        <v>5444</v>
      </c>
      <c r="AM684" t="s">
        <v>5444</v>
      </c>
      <c r="AQ684" t="s">
        <v>5448</v>
      </c>
    </row>
    <row r="685" spans="2:44" ht="15" customHeight="1" x14ac:dyDescent="0.25">
      <c r="B685" s="3" t="s">
        <v>710</v>
      </c>
      <c r="C685" t="s">
        <v>164</v>
      </c>
      <c r="D685" s="23"/>
      <c r="E685" t="s">
        <v>5449</v>
      </c>
      <c r="F685" t="s">
        <v>5450</v>
      </c>
      <c r="G685" t="s">
        <v>190</v>
      </c>
      <c r="H685" t="b">
        <v>0</v>
      </c>
      <c r="I685" t="s">
        <v>182</v>
      </c>
      <c r="J685" s="1" t="s">
        <v>183</v>
      </c>
      <c r="K685" t="s">
        <v>182</v>
      </c>
      <c r="L685" s="2">
        <v>639111</v>
      </c>
      <c r="N685">
        <f t="shared" si="10"/>
        <v>6</v>
      </c>
      <c r="O685">
        <v>639111</v>
      </c>
      <c r="P685" t="s">
        <v>183</v>
      </c>
      <c r="V685" t="s">
        <v>46</v>
      </c>
      <c r="W685">
        <v>2618432508</v>
      </c>
      <c r="AB685" t="s">
        <v>389</v>
      </c>
      <c r="AG685" t="s">
        <v>5450</v>
      </c>
      <c r="AH685" t="s">
        <v>5451</v>
      </c>
      <c r="AL685" t="s">
        <v>5450</v>
      </c>
      <c r="AM685" t="s">
        <v>5450</v>
      </c>
      <c r="AQ685" t="s">
        <v>715</v>
      </c>
    </row>
    <row r="686" spans="2:44" x14ac:dyDescent="0.25">
      <c r="B686" s="3" t="s">
        <v>54</v>
      </c>
      <c r="C686" s="33" t="s">
        <v>5452</v>
      </c>
      <c r="D686" s="18" t="s">
        <v>416</v>
      </c>
      <c r="E686" t="s">
        <v>5453</v>
      </c>
      <c r="F686" t="s">
        <v>5454</v>
      </c>
      <c r="G686" t="s">
        <v>100</v>
      </c>
      <c r="H686" t="b">
        <v>0</v>
      </c>
      <c r="I686" t="s">
        <v>383</v>
      </c>
      <c r="J686" s="1" t="s">
        <v>384</v>
      </c>
      <c r="K686" t="s">
        <v>383</v>
      </c>
      <c r="L686" s="2" t="s">
        <v>5455</v>
      </c>
      <c r="N686">
        <f t="shared" si="10"/>
        <v>25</v>
      </c>
      <c r="O686">
        <v>72209</v>
      </c>
      <c r="P686" t="s">
        <v>5456</v>
      </c>
      <c r="Q686" t="s">
        <v>646</v>
      </c>
      <c r="S686">
        <v>34.683649713159703</v>
      </c>
      <c r="T686">
        <v>-92.319032985568796</v>
      </c>
      <c r="V686" t="s">
        <v>46</v>
      </c>
      <c r="W686">
        <v>7407018823</v>
      </c>
      <c r="X686" t="s">
        <v>5457</v>
      </c>
      <c r="AB686" t="s">
        <v>503</v>
      </c>
      <c r="AG686" t="s">
        <v>5454</v>
      </c>
      <c r="AH686" t="s">
        <v>5458</v>
      </c>
      <c r="AI686" t="s">
        <v>5459</v>
      </c>
      <c r="AK686" t="s">
        <v>5460</v>
      </c>
      <c r="AL686" t="s">
        <v>5454</v>
      </c>
      <c r="AM686" t="s">
        <v>5454</v>
      </c>
      <c r="AQ686" t="s">
        <v>5461</v>
      </c>
      <c r="AR686" t="s">
        <v>5462</v>
      </c>
    </row>
    <row r="687" spans="2:44" ht="15" customHeight="1" x14ac:dyDescent="0.25">
      <c r="B687" s="3" t="s">
        <v>54</v>
      </c>
      <c r="C687" t="s">
        <v>5463</v>
      </c>
      <c r="D687" s="18" t="s">
        <v>56</v>
      </c>
      <c r="E687" t="s">
        <v>5464</v>
      </c>
      <c r="F687" t="s">
        <v>5465</v>
      </c>
      <c r="G687" t="s">
        <v>190</v>
      </c>
      <c r="H687" t="b">
        <v>1</v>
      </c>
      <c r="I687" t="s">
        <v>383</v>
      </c>
      <c r="J687" s="1" t="s">
        <v>384</v>
      </c>
      <c r="K687" t="s">
        <v>383</v>
      </c>
      <c r="L687" t="s">
        <v>5466</v>
      </c>
      <c r="N687">
        <f t="shared" si="10"/>
        <v>22</v>
      </c>
      <c r="O687">
        <v>71730</v>
      </c>
      <c r="P687" t="s">
        <v>5467</v>
      </c>
      <c r="Q687" t="s">
        <v>646</v>
      </c>
      <c r="S687">
        <v>33.192155999999997</v>
      </c>
      <c r="T687">
        <v>-92.669409000000002</v>
      </c>
      <c r="V687" t="s">
        <v>46</v>
      </c>
      <c r="W687">
        <v>8581206781</v>
      </c>
      <c r="X687" t="s">
        <v>5468</v>
      </c>
      <c r="AB687" t="s">
        <v>503</v>
      </c>
      <c r="AD687">
        <v>188161</v>
      </c>
      <c r="AG687" t="s">
        <v>5465</v>
      </c>
      <c r="AH687" t="s">
        <v>5469</v>
      </c>
      <c r="AI687" t="s">
        <v>5470</v>
      </c>
      <c r="AK687" t="s">
        <v>5471</v>
      </c>
      <c r="AL687" t="s">
        <v>5465</v>
      </c>
      <c r="AM687" t="s">
        <v>5465</v>
      </c>
      <c r="AQ687" t="s">
        <v>5472</v>
      </c>
      <c r="AR687" t="s">
        <v>5462</v>
      </c>
    </row>
    <row r="688" spans="2:44" ht="15" customHeight="1" x14ac:dyDescent="0.25">
      <c r="B688" s="3" t="s">
        <v>54</v>
      </c>
      <c r="C688" t="s">
        <v>5473</v>
      </c>
      <c r="D688" s="18" t="s">
        <v>56</v>
      </c>
      <c r="E688" t="s">
        <v>5474</v>
      </c>
      <c r="F688" t="s">
        <v>5475</v>
      </c>
      <c r="G688" t="s">
        <v>190</v>
      </c>
      <c r="H688" t="b">
        <v>1</v>
      </c>
      <c r="I688" t="s">
        <v>383</v>
      </c>
      <c r="J688" s="1" t="s">
        <v>384</v>
      </c>
      <c r="K688" t="s">
        <v>383</v>
      </c>
      <c r="L688" t="s">
        <v>5476</v>
      </c>
      <c r="N688">
        <f t="shared" si="10"/>
        <v>20</v>
      </c>
      <c r="O688">
        <v>72903</v>
      </c>
      <c r="P688" t="s">
        <v>5477</v>
      </c>
      <c r="Q688" t="s">
        <v>646</v>
      </c>
      <c r="S688">
        <v>35.321875065565102</v>
      </c>
      <c r="T688">
        <v>-94.404230117797894</v>
      </c>
      <c r="V688" t="s">
        <v>46</v>
      </c>
      <c r="W688">
        <v>2443345563</v>
      </c>
      <c r="X688" t="s">
        <v>5468</v>
      </c>
      <c r="AB688" t="s">
        <v>503</v>
      </c>
      <c r="AD688">
        <v>188163</v>
      </c>
      <c r="AG688" t="s">
        <v>5475</v>
      </c>
      <c r="AH688" t="s">
        <v>5478</v>
      </c>
      <c r="AI688" t="s">
        <v>5479</v>
      </c>
      <c r="AK688" t="s">
        <v>5480</v>
      </c>
      <c r="AL688" t="s">
        <v>5475</v>
      </c>
      <c r="AM688" t="s">
        <v>5475</v>
      </c>
      <c r="AQ688" t="s">
        <v>5481</v>
      </c>
      <c r="AR688" t="s">
        <v>5462</v>
      </c>
    </row>
    <row r="689" spans="2:44" x14ac:dyDescent="0.25">
      <c r="B689" s="3" t="s">
        <v>54</v>
      </c>
      <c r="C689" t="s">
        <v>5482</v>
      </c>
      <c r="D689" s="18" t="s">
        <v>416</v>
      </c>
      <c r="E689" t="s">
        <v>5483</v>
      </c>
      <c r="F689" t="s">
        <v>5484</v>
      </c>
      <c r="G689" t="s">
        <v>190</v>
      </c>
      <c r="H689" t="b">
        <v>1</v>
      </c>
      <c r="I689" t="s">
        <v>383</v>
      </c>
      <c r="J689" s="1" t="s">
        <v>384</v>
      </c>
      <c r="K689" t="s">
        <v>383</v>
      </c>
      <c r="L689" s="2" t="s">
        <v>5455</v>
      </c>
      <c r="N689">
        <f t="shared" si="10"/>
        <v>25</v>
      </c>
      <c r="O689">
        <v>72209</v>
      </c>
      <c r="P689" t="s">
        <v>5456</v>
      </c>
      <c r="Q689" t="s">
        <v>646</v>
      </c>
      <c r="S689">
        <v>34.6838188171387</v>
      </c>
      <c r="T689">
        <v>-92.317924499511705</v>
      </c>
      <c r="V689" t="s">
        <v>46</v>
      </c>
      <c r="W689">
        <v>7458149049</v>
      </c>
      <c r="X689" t="s">
        <v>5468</v>
      </c>
      <c r="AB689" t="s">
        <v>503</v>
      </c>
      <c r="AD689">
        <v>188164</v>
      </c>
      <c r="AG689" t="s">
        <v>5484</v>
      </c>
      <c r="AH689" t="s">
        <v>5485</v>
      </c>
      <c r="AI689" t="s">
        <v>5459</v>
      </c>
      <c r="AK689" t="s">
        <v>5460</v>
      </c>
      <c r="AL689" t="s">
        <v>5484</v>
      </c>
      <c r="AM689" t="s">
        <v>5484</v>
      </c>
      <c r="AQ689" t="s">
        <v>5461</v>
      </c>
      <c r="AR689" t="s">
        <v>5462</v>
      </c>
    </row>
    <row r="690" spans="2:44" ht="15" customHeight="1" x14ac:dyDescent="0.25">
      <c r="B690" s="3" t="s">
        <v>54</v>
      </c>
      <c r="C690" t="s">
        <v>5486</v>
      </c>
      <c r="D690" s="18" t="s">
        <v>56</v>
      </c>
      <c r="E690" t="s">
        <v>5487</v>
      </c>
      <c r="F690" t="s">
        <v>5488</v>
      </c>
      <c r="G690" t="s">
        <v>190</v>
      </c>
      <c r="H690" t="b">
        <v>1</v>
      </c>
      <c r="I690" t="s">
        <v>383</v>
      </c>
      <c r="J690" s="1" t="s">
        <v>384</v>
      </c>
      <c r="K690" t="s">
        <v>383</v>
      </c>
      <c r="L690" t="s">
        <v>5489</v>
      </c>
      <c r="N690">
        <f t="shared" si="10"/>
        <v>15</v>
      </c>
      <c r="O690">
        <v>72762</v>
      </c>
      <c r="P690" t="s">
        <v>5490</v>
      </c>
      <c r="Q690" t="s">
        <v>646</v>
      </c>
      <c r="S690">
        <v>36.175197735428803</v>
      </c>
      <c r="T690">
        <v>-94.225731119513497</v>
      </c>
      <c r="V690" t="s">
        <v>46</v>
      </c>
      <c r="W690">
        <v>3004246985</v>
      </c>
      <c r="X690" t="s">
        <v>5468</v>
      </c>
      <c r="AB690" t="s">
        <v>503</v>
      </c>
      <c r="AD690">
        <v>188162</v>
      </c>
      <c r="AG690" t="s">
        <v>5488</v>
      </c>
      <c r="AH690" t="s">
        <v>5491</v>
      </c>
      <c r="AI690" t="s">
        <v>5492</v>
      </c>
      <c r="AK690" t="s">
        <v>5493</v>
      </c>
      <c r="AL690" t="s">
        <v>5488</v>
      </c>
      <c r="AM690" t="s">
        <v>5488</v>
      </c>
      <c r="AQ690" t="s">
        <v>5492</v>
      </c>
      <c r="AR690" t="s">
        <v>5462</v>
      </c>
    </row>
    <row r="691" spans="2:44" ht="15" customHeight="1" x14ac:dyDescent="0.25">
      <c r="B691" s="3" t="s">
        <v>178</v>
      </c>
      <c r="C691" t="s">
        <v>179</v>
      </c>
      <c r="D691" s="24"/>
      <c r="E691" t="s">
        <v>5494</v>
      </c>
      <c r="F691" t="s">
        <v>5495</v>
      </c>
      <c r="G691" t="s">
        <v>190</v>
      </c>
      <c r="H691" t="b">
        <v>0</v>
      </c>
      <c r="I691" t="s">
        <v>690</v>
      </c>
      <c r="J691" s="1" t="s">
        <v>691</v>
      </c>
      <c r="K691" t="s">
        <v>690</v>
      </c>
      <c r="L691" t="s">
        <v>5496</v>
      </c>
      <c r="N691" s="3">
        <f t="shared" si="10"/>
        <v>41</v>
      </c>
      <c r="O691" t="s">
        <v>5497</v>
      </c>
      <c r="P691" t="s">
        <v>3566</v>
      </c>
      <c r="V691" t="s">
        <v>46</v>
      </c>
      <c r="W691">
        <v>2808296445</v>
      </c>
      <c r="AB691" t="s">
        <v>695</v>
      </c>
      <c r="AG691" t="s">
        <v>5495</v>
      </c>
      <c r="AH691" t="s">
        <v>5498</v>
      </c>
      <c r="AK691" t="s">
        <v>5499</v>
      </c>
      <c r="AL691" t="s">
        <v>5495</v>
      </c>
      <c r="AM691" t="s">
        <v>5495</v>
      </c>
      <c r="AQ691" t="s">
        <v>5500</v>
      </c>
    </row>
    <row r="692" spans="2:44" ht="15" customHeight="1" x14ac:dyDescent="0.25">
      <c r="B692" s="3" t="s">
        <v>37</v>
      </c>
      <c r="D692" s="13"/>
      <c r="E692" t="s">
        <v>5501</v>
      </c>
      <c r="F692" t="s">
        <v>5502</v>
      </c>
      <c r="G692" t="s">
        <v>100</v>
      </c>
      <c r="I692" t="s">
        <v>383</v>
      </c>
      <c r="J692" s="1" t="s">
        <v>384</v>
      </c>
      <c r="K692" t="s">
        <v>383</v>
      </c>
      <c r="L692" t="s">
        <v>5503</v>
      </c>
      <c r="N692">
        <f t="shared" si="10"/>
        <v>18</v>
      </c>
      <c r="O692">
        <v>76177</v>
      </c>
      <c r="P692" t="s">
        <v>5504</v>
      </c>
      <c r="Q692" t="s">
        <v>1530</v>
      </c>
      <c r="V692" t="s">
        <v>46</v>
      </c>
      <c r="W692">
        <v>3396588587</v>
      </c>
      <c r="X692" t="s">
        <v>5505</v>
      </c>
      <c r="AB692" t="s">
        <v>389</v>
      </c>
      <c r="AG692" t="s">
        <v>5502</v>
      </c>
      <c r="AH692" t="s">
        <v>5506</v>
      </c>
      <c r="AL692" t="s">
        <v>5502</v>
      </c>
      <c r="AM692" t="s">
        <v>5502</v>
      </c>
      <c r="AQ692" t="s">
        <v>63</v>
      </c>
    </row>
    <row r="693" spans="2:44" ht="15" customHeight="1" x14ac:dyDescent="0.25">
      <c r="B693" s="3" t="s">
        <v>178</v>
      </c>
      <c r="C693" t="s">
        <v>179</v>
      </c>
      <c r="D693" s="24"/>
      <c r="E693" t="s">
        <v>5507</v>
      </c>
      <c r="F693" t="s">
        <v>5508</v>
      </c>
      <c r="G693" t="s">
        <v>721</v>
      </c>
      <c r="I693" t="s">
        <v>722</v>
      </c>
      <c r="J693" s="1" t="s">
        <v>723</v>
      </c>
      <c r="K693" t="s">
        <v>722</v>
      </c>
      <c r="L693" t="s">
        <v>5509</v>
      </c>
      <c r="N693">
        <f t="shared" si="10"/>
        <v>12</v>
      </c>
      <c r="O693" t="s">
        <v>5510</v>
      </c>
      <c r="P693" t="s">
        <v>5511</v>
      </c>
      <c r="V693" t="s">
        <v>46</v>
      </c>
      <c r="W693">
        <v>9466692626</v>
      </c>
      <c r="AB693" t="s">
        <v>727</v>
      </c>
      <c r="AC693" t="s">
        <v>5512</v>
      </c>
      <c r="AD693">
        <v>363483</v>
      </c>
      <c r="AG693" t="s">
        <v>5508</v>
      </c>
      <c r="AH693" t="s">
        <v>5513</v>
      </c>
      <c r="AL693" t="s">
        <v>5508</v>
      </c>
      <c r="AM693" t="s">
        <v>5508</v>
      </c>
      <c r="AQ693" t="s">
        <v>63</v>
      </c>
    </row>
    <row r="694" spans="2:44" ht="15" customHeight="1" x14ac:dyDescent="0.25">
      <c r="B694" s="3" t="s">
        <v>54</v>
      </c>
      <c r="C694" t="s">
        <v>5514</v>
      </c>
      <c r="D694" s="18" t="s">
        <v>56</v>
      </c>
      <c r="E694" t="s">
        <v>5515</v>
      </c>
      <c r="F694" t="s">
        <v>5516</v>
      </c>
      <c r="G694" t="s">
        <v>190</v>
      </c>
      <c r="H694" t="b">
        <v>0</v>
      </c>
      <c r="I694" t="s">
        <v>3379</v>
      </c>
      <c r="J694" s="1" t="s">
        <v>3380</v>
      </c>
      <c r="K694" t="s">
        <v>3379</v>
      </c>
      <c r="L694" t="s">
        <v>5517</v>
      </c>
      <c r="N694">
        <f t="shared" si="10"/>
        <v>23</v>
      </c>
      <c r="O694">
        <v>11111</v>
      </c>
      <c r="P694" t="s">
        <v>5518</v>
      </c>
      <c r="V694" t="s">
        <v>46</v>
      </c>
      <c r="W694">
        <v>3224318311</v>
      </c>
      <c r="X694" t="s">
        <v>5519</v>
      </c>
      <c r="AB694" t="s">
        <v>662</v>
      </c>
      <c r="AG694" t="s">
        <v>5516</v>
      </c>
      <c r="AH694" t="s">
        <v>5520</v>
      </c>
      <c r="AL694" t="s">
        <v>5516</v>
      </c>
      <c r="AM694" t="s">
        <v>5516</v>
      </c>
      <c r="AQ694" t="s">
        <v>5521</v>
      </c>
    </row>
    <row r="695" spans="2:44" ht="15" customHeight="1" x14ac:dyDescent="0.25">
      <c r="B695" s="3" t="s">
        <v>37</v>
      </c>
      <c r="D695" s="13"/>
      <c r="E695" t="s">
        <v>5522</v>
      </c>
      <c r="F695" t="s">
        <v>5523</v>
      </c>
      <c r="G695" t="s">
        <v>190</v>
      </c>
      <c r="H695" t="b">
        <v>0</v>
      </c>
      <c r="I695" t="s">
        <v>690</v>
      </c>
      <c r="J695" s="1" t="s">
        <v>691</v>
      </c>
      <c r="K695" t="s">
        <v>690</v>
      </c>
      <c r="L695" t="s">
        <v>5524</v>
      </c>
      <c r="N695">
        <f t="shared" si="10"/>
        <v>37</v>
      </c>
      <c r="O695" t="s">
        <v>5525</v>
      </c>
      <c r="P695" t="s">
        <v>5523</v>
      </c>
      <c r="V695" t="s">
        <v>46</v>
      </c>
      <c r="W695">
        <v>7862841068</v>
      </c>
      <c r="AB695" t="s">
        <v>2353</v>
      </c>
      <c r="AG695" t="s">
        <v>5523</v>
      </c>
      <c r="AH695" t="s">
        <v>5526</v>
      </c>
      <c r="AI695" t="s">
        <v>5527</v>
      </c>
      <c r="AL695" t="s">
        <v>5523</v>
      </c>
      <c r="AM695" t="s">
        <v>5523</v>
      </c>
      <c r="AQ695" t="s">
        <v>5528</v>
      </c>
    </row>
    <row r="696" spans="2:44" ht="15" customHeight="1" x14ac:dyDescent="0.25">
      <c r="B696" s="35" t="s">
        <v>37</v>
      </c>
      <c r="D696" s="13"/>
      <c r="E696" t="s">
        <v>5529</v>
      </c>
      <c r="F696" t="s">
        <v>5530</v>
      </c>
      <c r="G696" t="s">
        <v>190</v>
      </c>
      <c r="H696" t="b">
        <v>0</v>
      </c>
      <c r="I696" t="s">
        <v>690</v>
      </c>
      <c r="J696" s="1" t="s">
        <v>691</v>
      </c>
      <c r="K696" t="s">
        <v>690</v>
      </c>
      <c r="L696" s="2" t="s">
        <v>5531</v>
      </c>
      <c r="N696" s="3">
        <f t="shared" si="10"/>
        <v>44</v>
      </c>
      <c r="O696" t="s">
        <v>5532</v>
      </c>
      <c r="P696" t="s">
        <v>5523</v>
      </c>
      <c r="V696" t="s">
        <v>46</v>
      </c>
      <c r="W696">
        <v>4462003648</v>
      </c>
      <c r="AB696" t="s">
        <v>695</v>
      </c>
      <c r="AG696" t="s">
        <v>5530</v>
      </c>
      <c r="AH696" t="s">
        <v>5533</v>
      </c>
      <c r="AK696" t="s">
        <v>5534</v>
      </c>
      <c r="AL696" t="s">
        <v>5530</v>
      </c>
      <c r="AM696" t="s">
        <v>5530</v>
      </c>
      <c r="AQ696" t="s">
        <v>5535</v>
      </c>
    </row>
    <row r="697" spans="2:44" ht="15" customHeight="1" x14ac:dyDescent="0.25">
      <c r="B697" s="35" t="s">
        <v>37</v>
      </c>
      <c r="D697" s="13"/>
      <c r="E697" t="s">
        <v>5536</v>
      </c>
      <c r="F697" t="s">
        <v>5537</v>
      </c>
      <c r="G697" t="s">
        <v>100</v>
      </c>
      <c r="H697" t="b">
        <v>0</v>
      </c>
      <c r="I697" t="s">
        <v>690</v>
      </c>
      <c r="J697" s="1" t="s">
        <v>691</v>
      </c>
      <c r="K697" t="s">
        <v>690</v>
      </c>
      <c r="L697" s="2" t="s">
        <v>5538</v>
      </c>
      <c r="N697" s="3">
        <f t="shared" si="10"/>
        <v>44</v>
      </c>
      <c r="O697" t="s">
        <v>5532</v>
      </c>
      <c r="P697" t="s">
        <v>5523</v>
      </c>
      <c r="V697" t="s">
        <v>46</v>
      </c>
      <c r="W697">
        <v>5713804413</v>
      </c>
      <c r="X697" t="s">
        <v>5539</v>
      </c>
      <c r="AB697" t="s">
        <v>389</v>
      </c>
      <c r="AG697" t="s">
        <v>5537</v>
      </c>
      <c r="AH697" t="s">
        <v>5540</v>
      </c>
      <c r="AI697" t="s">
        <v>5541</v>
      </c>
      <c r="AL697" t="s">
        <v>5537</v>
      </c>
      <c r="AM697" t="s">
        <v>5537</v>
      </c>
      <c r="AQ697" t="s">
        <v>5542</v>
      </c>
    </row>
    <row r="698" spans="2:44" ht="15" customHeight="1" x14ac:dyDescent="0.25">
      <c r="B698" s="3" t="s">
        <v>155</v>
      </c>
      <c r="C698" t="s">
        <v>2357</v>
      </c>
      <c r="D698" s="23"/>
      <c r="E698" t="s">
        <v>5543</v>
      </c>
      <c r="F698" t="s">
        <v>5544</v>
      </c>
      <c r="G698" t="s">
        <v>167</v>
      </c>
      <c r="I698" t="s">
        <v>383</v>
      </c>
      <c r="J698" s="1" t="s">
        <v>384</v>
      </c>
      <c r="K698" t="s">
        <v>383</v>
      </c>
      <c r="L698" s="2" t="s">
        <v>1943</v>
      </c>
      <c r="N698">
        <f t="shared" si="10"/>
        <v>15</v>
      </c>
      <c r="O698" t="s">
        <v>5545</v>
      </c>
      <c r="P698" t="s">
        <v>2857</v>
      </c>
      <c r="V698" t="s">
        <v>46</v>
      </c>
      <c r="W698">
        <v>6951450252</v>
      </c>
      <c r="Y698" t="s">
        <v>5546</v>
      </c>
      <c r="AB698" t="s">
        <v>3554</v>
      </c>
      <c r="AG698" t="s">
        <v>5544</v>
      </c>
      <c r="AH698" t="s">
        <v>5547</v>
      </c>
      <c r="AK698" t="s">
        <v>5548</v>
      </c>
      <c r="AL698" t="s">
        <v>5544</v>
      </c>
      <c r="AM698" t="s">
        <v>5544</v>
      </c>
      <c r="AQ698" t="s">
        <v>63</v>
      </c>
    </row>
    <row r="699" spans="2:44" ht="15" customHeight="1" x14ac:dyDescent="0.25">
      <c r="B699" s="3" t="s">
        <v>37</v>
      </c>
      <c r="D699" s="13"/>
      <c r="E699" t="s">
        <v>5549</v>
      </c>
      <c r="F699" t="s">
        <v>5550</v>
      </c>
      <c r="G699" t="s">
        <v>100</v>
      </c>
      <c r="H699" t="b">
        <v>1</v>
      </c>
      <c r="I699" t="s">
        <v>125</v>
      </c>
      <c r="J699" s="1" t="s">
        <v>126</v>
      </c>
      <c r="K699" t="s">
        <v>125</v>
      </c>
      <c r="L699" t="s">
        <v>5551</v>
      </c>
      <c r="N699" s="3">
        <f t="shared" si="10"/>
        <v>50</v>
      </c>
      <c r="O699">
        <v>828109</v>
      </c>
      <c r="P699" t="s">
        <v>5552</v>
      </c>
      <c r="S699">
        <v>23.35</v>
      </c>
      <c r="T699">
        <v>85.332999999999998</v>
      </c>
      <c r="V699" t="s">
        <v>46</v>
      </c>
      <c r="W699">
        <v>7177142636</v>
      </c>
      <c r="X699" t="s">
        <v>5553</v>
      </c>
      <c r="AB699" t="s">
        <v>130</v>
      </c>
      <c r="AG699" t="s">
        <v>5550</v>
      </c>
      <c r="AH699" t="s">
        <v>5554</v>
      </c>
      <c r="AK699" t="s">
        <v>5555</v>
      </c>
      <c r="AL699" t="s">
        <v>5550</v>
      </c>
      <c r="AM699" t="s">
        <v>5550</v>
      </c>
      <c r="AQ699">
        <v>6540262575</v>
      </c>
      <c r="AR699" t="s">
        <v>5556</v>
      </c>
    </row>
    <row r="700" spans="2:44" ht="15" customHeight="1" x14ac:dyDescent="0.25">
      <c r="B700" s="3" t="s">
        <v>54</v>
      </c>
      <c r="C700" t="s">
        <v>5557</v>
      </c>
      <c r="D700" s="18" t="s">
        <v>56</v>
      </c>
      <c r="E700" t="s">
        <v>5558</v>
      </c>
      <c r="F700" t="s">
        <v>5559</v>
      </c>
      <c r="G700" t="s">
        <v>190</v>
      </c>
      <c r="H700" t="b">
        <v>1</v>
      </c>
      <c r="I700" t="s">
        <v>125</v>
      </c>
      <c r="J700" s="1" t="s">
        <v>126</v>
      </c>
      <c r="K700" t="s">
        <v>125</v>
      </c>
      <c r="L700" t="s">
        <v>5560</v>
      </c>
      <c r="N700">
        <f t="shared" si="10"/>
        <v>24</v>
      </c>
      <c r="O700" t="s">
        <v>5561</v>
      </c>
      <c r="P700" t="s">
        <v>5562</v>
      </c>
      <c r="S700">
        <v>23.8</v>
      </c>
      <c r="T700">
        <v>86.45</v>
      </c>
      <c r="V700" t="s">
        <v>46</v>
      </c>
      <c r="W700">
        <v>8589991416</v>
      </c>
      <c r="X700" t="s">
        <v>5553</v>
      </c>
      <c r="AB700" t="s">
        <v>130</v>
      </c>
      <c r="AG700" t="s">
        <v>5559</v>
      </c>
      <c r="AH700" t="s">
        <v>5563</v>
      </c>
      <c r="AI700" t="s">
        <v>5564</v>
      </c>
      <c r="AK700" t="s">
        <v>5555</v>
      </c>
      <c r="AL700" t="s">
        <v>5559</v>
      </c>
      <c r="AM700" t="s">
        <v>5559</v>
      </c>
      <c r="AQ700">
        <v>6122500380</v>
      </c>
      <c r="AR700" t="s">
        <v>5556</v>
      </c>
    </row>
    <row r="701" spans="2:44" ht="15" customHeight="1" x14ac:dyDescent="0.25">
      <c r="B701" s="3" t="s">
        <v>54</v>
      </c>
      <c r="C701" t="s">
        <v>5565</v>
      </c>
      <c r="D701" s="18" t="s">
        <v>56</v>
      </c>
      <c r="E701" t="s">
        <v>5566</v>
      </c>
      <c r="F701" t="s">
        <v>5567</v>
      </c>
      <c r="G701" t="s">
        <v>190</v>
      </c>
      <c r="H701" t="b">
        <v>0</v>
      </c>
      <c r="I701" t="s">
        <v>2057</v>
      </c>
      <c r="J701" s="1" t="s">
        <v>2058</v>
      </c>
      <c r="K701" t="s">
        <v>2057</v>
      </c>
      <c r="L701" t="s">
        <v>5568</v>
      </c>
      <c r="N701" s="3">
        <f t="shared" si="10"/>
        <v>41</v>
      </c>
      <c r="O701">
        <v>150105</v>
      </c>
      <c r="P701" t="s">
        <v>5569</v>
      </c>
      <c r="V701" t="s">
        <v>46</v>
      </c>
      <c r="W701">
        <v>8405358639</v>
      </c>
      <c r="X701" t="s">
        <v>5570</v>
      </c>
      <c r="AB701" t="s">
        <v>5571</v>
      </c>
      <c r="AD701">
        <v>774246</v>
      </c>
      <c r="AG701" t="s">
        <v>5567</v>
      </c>
      <c r="AH701" t="s">
        <v>5572</v>
      </c>
      <c r="AL701" t="s">
        <v>5567</v>
      </c>
      <c r="AM701" t="s">
        <v>5567</v>
      </c>
      <c r="AQ701" t="s">
        <v>5573</v>
      </c>
    </row>
    <row r="702" spans="2:44" ht="15" customHeight="1" x14ac:dyDescent="0.25">
      <c r="B702" s="3" t="s">
        <v>54</v>
      </c>
      <c r="C702" t="s">
        <v>5574</v>
      </c>
      <c r="D702" s="18" t="s">
        <v>56</v>
      </c>
      <c r="E702" t="s">
        <v>5575</v>
      </c>
      <c r="F702" t="s">
        <v>5576</v>
      </c>
      <c r="G702" t="s">
        <v>100</v>
      </c>
      <c r="H702" t="b">
        <v>0</v>
      </c>
      <c r="I702" t="s">
        <v>2057</v>
      </c>
      <c r="J702" s="1" t="s">
        <v>2058</v>
      </c>
      <c r="K702" t="s">
        <v>2057</v>
      </c>
      <c r="L702" t="s">
        <v>5577</v>
      </c>
      <c r="N702" s="3">
        <f t="shared" si="10"/>
        <v>81</v>
      </c>
      <c r="O702">
        <v>14000</v>
      </c>
      <c r="P702" t="s">
        <v>5578</v>
      </c>
      <c r="V702" t="s">
        <v>46</v>
      </c>
      <c r="W702">
        <v>7307430874</v>
      </c>
      <c r="AB702" t="s">
        <v>662</v>
      </c>
      <c r="AG702" t="s">
        <v>5576</v>
      </c>
      <c r="AH702" t="s">
        <v>5579</v>
      </c>
      <c r="AL702" t="s">
        <v>5576</v>
      </c>
      <c r="AM702" t="s">
        <v>5576</v>
      </c>
      <c r="AQ702" t="s">
        <v>5580</v>
      </c>
    </row>
    <row r="703" spans="2:44" ht="15" customHeight="1" x14ac:dyDescent="0.25">
      <c r="B703" s="3" t="s">
        <v>178</v>
      </c>
      <c r="C703" t="s">
        <v>179</v>
      </c>
      <c r="D703" s="24"/>
      <c r="E703" t="s">
        <v>5581</v>
      </c>
      <c r="F703" t="s">
        <v>5582</v>
      </c>
      <c r="G703" t="s">
        <v>190</v>
      </c>
      <c r="I703" t="s">
        <v>383</v>
      </c>
      <c r="J703" s="1" t="s">
        <v>384</v>
      </c>
      <c r="K703" t="s">
        <v>383</v>
      </c>
      <c r="L703" s="2" t="s">
        <v>1943</v>
      </c>
      <c r="N703">
        <f t="shared" si="10"/>
        <v>15</v>
      </c>
      <c r="O703">
        <v>28803</v>
      </c>
      <c r="P703" t="s">
        <v>386</v>
      </c>
      <c r="V703" t="s">
        <v>46</v>
      </c>
      <c r="W703">
        <v>4046460482</v>
      </c>
      <c r="X703" t="s">
        <v>3286</v>
      </c>
      <c r="AB703" t="s">
        <v>389</v>
      </c>
      <c r="AG703" t="s">
        <v>5582</v>
      </c>
      <c r="AH703" t="s">
        <v>5583</v>
      </c>
      <c r="AL703" t="s">
        <v>5582</v>
      </c>
      <c r="AM703" t="s">
        <v>5582</v>
      </c>
      <c r="AQ703" t="s">
        <v>5584</v>
      </c>
    </row>
    <row r="704" spans="2:44" ht="15" customHeight="1" x14ac:dyDescent="0.25">
      <c r="B704" s="3" t="s">
        <v>155</v>
      </c>
      <c r="C704" t="s">
        <v>164</v>
      </c>
      <c r="D704" s="23"/>
      <c r="E704" t="s">
        <v>5585</v>
      </c>
      <c r="F704" t="s">
        <v>5586</v>
      </c>
      <c r="G704" t="s">
        <v>167</v>
      </c>
      <c r="H704" t="b">
        <v>0</v>
      </c>
      <c r="I704" t="s">
        <v>722</v>
      </c>
      <c r="J704" s="1" t="s">
        <v>723</v>
      </c>
      <c r="K704" t="s">
        <v>722</v>
      </c>
      <c r="L704" s="2">
        <v>123</v>
      </c>
      <c r="N704">
        <f t="shared" si="10"/>
        <v>3</v>
      </c>
      <c r="O704">
        <v>12345</v>
      </c>
      <c r="P704" t="s">
        <v>5587</v>
      </c>
      <c r="V704" t="s">
        <v>46</v>
      </c>
      <c r="W704">
        <v>8202278181</v>
      </c>
      <c r="X704" t="s">
        <v>5588</v>
      </c>
      <c r="AB704" t="s">
        <v>66</v>
      </c>
      <c r="AG704" t="s">
        <v>5586</v>
      </c>
      <c r="AH704" t="s">
        <v>5589</v>
      </c>
      <c r="AL704" t="s">
        <v>5586</v>
      </c>
      <c r="AM704" t="s">
        <v>5586</v>
      </c>
      <c r="AQ704" t="s">
        <v>5590</v>
      </c>
    </row>
    <row r="705" spans="2:44" ht="15" customHeight="1" x14ac:dyDescent="0.25">
      <c r="B705" s="3" t="s">
        <v>155</v>
      </c>
      <c r="C705" t="s">
        <v>164</v>
      </c>
      <c r="D705" s="23"/>
      <c r="E705" t="s">
        <v>5591</v>
      </c>
      <c r="F705" t="s">
        <v>5592</v>
      </c>
      <c r="G705" t="s">
        <v>100</v>
      </c>
      <c r="I705" t="s">
        <v>722</v>
      </c>
      <c r="J705" s="1" t="s">
        <v>723</v>
      </c>
      <c r="K705" t="s">
        <v>722</v>
      </c>
      <c r="L705" t="s">
        <v>5593</v>
      </c>
      <c r="N705">
        <f t="shared" si="10"/>
        <v>29</v>
      </c>
      <c r="O705">
        <v>63185</v>
      </c>
      <c r="P705" t="s">
        <v>3390</v>
      </c>
      <c r="V705" t="s">
        <v>46</v>
      </c>
      <c r="W705">
        <v>5554394817</v>
      </c>
      <c r="X705" t="s">
        <v>5588</v>
      </c>
      <c r="AB705" t="s">
        <v>66</v>
      </c>
      <c r="AC705" t="s">
        <v>5594</v>
      </c>
      <c r="AD705">
        <v>115711</v>
      </c>
      <c r="AG705" t="s">
        <v>5592</v>
      </c>
      <c r="AH705" t="s">
        <v>5595</v>
      </c>
      <c r="AL705" t="s">
        <v>5592</v>
      </c>
      <c r="AM705" t="s">
        <v>5592</v>
      </c>
      <c r="AQ705" t="s">
        <v>3400</v>
      </c>
    </row>
    <row r="706" spans="2:44" ht="15" customHeight="1" x14ac:dyDescent="0.25">
      <c r="B706" s="3" t="s">
        <v>37</v>
      </c>
      <c r="D706" s="13"/>
      <c r="E706" t="s">
        <v>5596</v>
      </c>
      <c r="F706" t="s">
        <v>5597</v>
      </c>
      <c r="G706" t="s">
        <v>40</v>
      </c>
      <c r="H706" t="b">
        <v>0</v>
      </c>
      <c r="I706" t="s">
        <v>4439</v>
      </c>
      <c r="J706" s="1" t="s">
        <v>4440</v>
      </c>
      <c r="K706" t="s">
        <v>4439</v>
      </c>
      <c r="L706" t="s">
        <v>5598</v>
      </c>
      <c r="N706">
        <f t="shared" si="10"/>
        <v>17</v>
      </c>
      <c r="O706">
        <v>644088</v>
      </c>
      <c r="P706" t="s">
        <v>5599</v>
      </c>
      <c r="V706" t="s">
        <v>46</v>
      </c>
      <c r="W706">
        <v>9434656097</v>
      </c>
      <c r="AB706" t="s">
        <v>5600</v>
      </c>
      <c r="AF706" t="s">
        <v>5601</v>
      </c>
      <c r="AG706" t="s">
        <v>5597</v>
      </c>
      <c r="AH706" t="s">
        <v>5602</v>
      </c>
      <c r="AL706" t="s">
        <v>5597</v>
      </c>
      <c r="AM706" t="s">
        <v>5597</v>
      </c>
      <c r="AQ706" t="s">
        <v>5603</v>
      </c>
    </row>
    <row r="707" spans="2:44" ht="15" customHeight="1" x14ac:dyDescent="0.25">
      <c r="B707" s="3" t="s">
        <v>54</v>
      </c>
      <c r="C707" t="s">
        <v>5604</v>
      </c>
      <c r="D707" s="18" t="s">
        <v>56</v>
      </c>
      <c r="E707" t="s">
        <v>5605</v>
      </c>
      <c r="F707" t="s">
        <v>5606</v>
      </c>
      <c r="G707" t="s">
        <v>59</v>
      </c>
      <c r="H707" t="b">
        <v>0</v>
      </c>
      <c r="I707" t="s">
        <v>1198</v>
      </c>
      <c r="J707" s="1" t="s">
        <v>1199</v>
      </c>
      <c r="K707" t="s">
        <v>1198</v>
      </c>
      <c r="L707" t="s">
        <v>5607</v>
      </c>
      <c r="N707">
        <f t="shared" si="10"/>
        <v>35</v>
      </c>
      <c r="O707">
        <v>77055</v>
      </c>
      <c r="P707" t="s">
        <v>5608</v>
      </c>
      <c r="V707" t="s">
        <v>46</v>
      </c>
      <c r="W707">
        <v>7051810535</v>
      </c>
      <c r="AD707">
        <v>624968</v>
      </c>
      <c r="AG707" t="s">
        <v>5606</v>
      </c>
      <c r="AH707" t="s">
        <v>5609</v>
      </c>
      <c r="AI707" t="s">
        <v>5610</v>
      </c>
      <c r="AL707" t="s">
        <v>5606</v>
      </c>
      <c r="AM707" t="s">
        <v>5606</v>
      </c>
      <c r="AQ707" t="s">
        <v>5611</v>
      </c>
    </row>
    <row r="708" spans="2:44" ht="15" customHeight="1" x14ac:dyDescent="0.25">
      <c r="B708" s="3" t="s">
        <v>155</v>
      </c>
      <c r="C708" t="s">
        <v>156</v>
      </c>
      <c r="D708" s="23"/>
      <c r="E708" t="s">
        <v>5612</v>
      </c>
      <c r="F708" t="s">
        <v>5613</v>
      </c>
      <c r="G708" t="s">
        <v>167</v>
      </c>
      <c r="I708" t="s">
        <v>5614</v>
      </c>
      <c r="J708" s="1" t="s">
        <v>5613</v>
      </c>
      <c r="K708" t="s">
        <v>5614</v>
      </c>
      <c r="L708"/>
      <c r="N708">
        <f t="shared" ref="N708:N771" si="11">LEN(L708)</f>
        <v>0</v>
      </c>
      <c r="O708" t="s">
        <v>63</v>
      </c>
      <c r="P708" t="s">
        <v>63</v>
      </c>
      <c r="V708" t="s">
        <v>46</v>
      </c>
      <c r="W708">
        <v>3673117498</v>
      </c>
      <c r="X708" t="s">
        <v>101</v>
      </c>
      <c r="AB708" t="s">
        <v>66</v>
      </c>
      <c r="AG708" t="s">
        <v>5613</v>
      </c>
      <c r="AH708" t="s">
        <v>5615</v>
      </c>
      <c r="AL708" t="s">
        <v>5613</v>
      </c>
      <c r="AM708" t="s">
        <v>5613</v>
      </c>
      <c r="AQ708" t="s">
        <v>63</v>
      </c>
    </row>
    <row r="709" spans="2:44" ht="15" customHeight="1" x14ac:dyDescent="0.25">
      <c r="B709" s="3" t="s">
        <v>155</v>
      </c>
      <c r="C709" t="s">
        <v>156</v>
      </c>
      <c r="D709" s="23"/>
      <c r="E709" t="s">
        <v>5616</v>
      </c>
      <c r="F709" t="s">
        <v>5617</v>
      </c>
      <c r="G709" t="s">
        <v>167</v>
      </c>
      <c r="H709" t="b">
        <v>0</v>
      </c>
      <c r="I709" t="s">
        <v>5618</v>
      </c>
      <c r="J709" s="1" t="s">
        <v>5619</v>
      </c>
      <c r="K709" t="s">
        <v>5618</v>
      </c>
      <c r="L709"/>
      <c r="N709">
        <f t="shared" si="11"/>
        <v>0</v>
      </c>
      <c r="O709" t="s">
        <v>63</v>
      </c>
      <c r="P709" t="s">
        <v>63</v>
      </c>
      <c r="S709">
        <v>33.338611100000001</v>
      </c>
      <c r="T709">
        <v>44.3938889</v>
      </c>
      <c r="V709" t="s">
        <v>46</v>
      </c>
      <c r="W709">
        <v>1412171541</v>
      </c>
      <c r="X709" t="s">
        <v>101</v>
      </c>
      <c r="AB709" t="s">
        <v>66</v>
      </c>
      <c r="AG709" t="s">
        <v>5617</v>
      </c>
      <c r="AH709" t="s">
        <v>5620</v>
      </c>
      <c r="AL709" t="s">
        <v>5617</v>
      </c>
      <c r="AM709" t="s">
        <v>5617</v>
      </c>
      <c r="AQ709" t="s">
        <v>63</v>
      </c>
    </row>
    <row r="710" spans="2:44" ht="15" customHeight="1" x14ac:dyDescent="0.25">
      <c r="B710" s="3" t="s">
        <v>54</v>
      </c>
      <c r="C710" t="s">
        <v>5621</v>
      </c>
      <c r="D710" s="18" t="s">
        <v>56</v>
      </c>
      <c r="E710" t="s">
        <v>5622</v>
      </c>
      <c r="F710" t="s">
        <v>5623</v>
      </c>
      <c r="G710" t="s">
        <v>190</v>
      </c>
      <c r="H710" t="b">
        <v>1</v>
      </c>
      <c r="I710" t="s">
        <v>5624</v>
      </c>
      <c r="J710" s="1" t="s">
        <v>5625</v>
      </c>
      <c r="K710" t="s">
        <v>5624</v>
      </c>
      <c r="L710" t="s">
        <v>5626</v>
      </c>
      <c r="N710">
        <f t="shared" si="11"/>
        <v>20</v>
      </c>
      <c r="O710" t="s">
        <v>5627</v>
      </c>
      <c r="P710" t="s">
        <v>5628</v>
      </c>
      <c r="S710">
        <v>19.299909</v>
      </c>
      <c r="T710">
        <v>-81.370549999999994</v>
      </c>
      <c r="V710" t="s">
        <v>46</v>
      </c>
      <c r="W710">
        <v>6341441698</v>
      </c>
      <c r="X710" t="s">
        <v>5629</v>
      </c>
      <c r="Y710" t="s">
        <v>5630</v>
      </c>
      <c r="AB710" t="s">
        <v>401</v>
      </c>
      <c r="AC710">
        <v>651964</v>
      </c>
      <c r="AD710">
        <v>651964</v>
      </c>
      <c r="AF710" t="s">
        <v>5623</v>
      </c>
      <c r="AG710" t="s">
        <v>5623</v>
      </c>
      <c r="AH710" t="s">
        <v>5631</v>
      </c>
      <c r="AK710" t="s">
        <v>5632</v>
      </c>
      <c r="AL710" t="s">
        <v>5623</v>
      </c>
      <c r="AM710" t="s">
        <v>5623</v>
      </c>
      <c r="AQ710" t="s">
        <v>5633</v>
      </c>
      <c r="AR710" t="s">
        <v>5634</v>
      </c>
    </row>
    <row r="711" spans="2:44" ht="15" customHeight="1" x14ac:dyDescent="0.25">
      <c r="B711" s="3" t="s">
        <v>155</v>
      </c>
      <c r="C711" t="s">
        <v>156</v>
      </c>
      <c r="D711" s="23"/>
      <c r="E711" t="s">
        <v>5635</v>
      </c>
      <c r="F711" t="s">
        <v>5636</v>
      </c>
      <c r="G711" t="s">
        <v>167</v>
      </c>
      <c r="I711" t="s">
        <v>521</v>
      </c>
      <c r="J711" s="1" t="s">
        <v>5637</v>
      </c>
      <c r="K711" t="s">
        <v>521</v>
      </c>
      <c r="L711"/>
      <c r="N711">
        <f t="shared" si="11"/>
        <v>0</v>
      </c>
      <c r="O711" t="s">
        <v>63</v>
      </c>
      <c r="P711" t="s">
        <v>63</v>
      </c>
      <c r="V711" t="s">
        <v>46</v>
      </c>
      <c r="W711">
        <v>8416516521</v>
      </c>
      <c r="X711" t="s">
        <v>101</v>
      </c>
      <c r="AB711" t="s">
        <v>48</v>
      </c>
      <c r="AG711" t="s">
        <v>5636</v>
      </c>
      <c r="AH711" t="s">
        <v>5638</v>
      </c>
      <c r="AL711" t="s">
        <v>5636</v>
      </c>
      <c r="AM711" t="s">
        <v>5636</v>
      </c>
      <c r="AQ711" t="s">
        <v>63</v>
      </c>
    </row>
    <row r="712" spans="2:44" x14ac:dyDescent="0.25">
      <c r="B712" s="3" t="s">
        <v>54</v>
      </c>
      <c r="C712" t="s">
        <v>5639</v>
      </c>
      <c r="D712" s="24" t="s">
        <v>344</v>
      </c>
      <c r="E712" t="s">
        <v>5640</v>
      </c>
      <c r="F712" t="s">
        <v>5641</v>
      </c>
      <c r="G712" t="s">
        <v>40</v>
      </c>
      <c r="H712" t="b">
        <v>1</v>
      </c>
      <c r="I712" t="s">
        <v>41</v>
      </c>
      <c r="J712" s="1" t="s">
        <v>42</v>
      </c>
      <c r="K712" t="s">
        <v>41</v>
      </c>
      <c r="L712" t="s">
        <v>5642</v>
      </c>
      <c r="N712">
        <f t="shared" si="11"/>
        <v>20</v>
      </c>
      <c r="O712">
        <v>37010</v>
      </c>
      <c r="P712" t="s">
        <v>5643</v>
      </c>
      <c r="S712">
        <v>45.4868776268451</v>
      </c>
      <c r="T712">
        <v>10.7132046471311</v>
      </c>
      <c r="V712" t="s">
        <v>46</v>
      </c>
      <c r="W712">
        <v>5474461825</v>
      </c>
      <c r="X712" t="s">
        <v>5644</v>
      </c>
      <c r="AB712" t="s">
        <v>48</v>
      </c>
      <c r="AC712" t="s">
        <v>5645</v>
      </c>
      <c r="AD712">
        <v>501805</v>
      </c>
      <c r="AG712" t="s">
        <v>5641</v>
      </c>
      <c r="AH712" t="s">
        <v>5646</v>
      </c>
      <c r="AI712" t="s">
        <v>5647</v>
      </c>
      <c r="AK712" t="s">
        <v>5648</v>
      </c>
      <c r="AL712" t="s">
        <v>5641</v>
      </c>
      <c r="AM712" t="s">
        <v>5641</v>
      </c>
      <c r="AQ712" t="s">
        <v>5649</v>
      </c>
    </row>
    <row r="713" spans="2:44" ht="15" customHeight="1" x14ac:dyDescent="0.25">
      <c r="B713" s="3" t="s">
        <v>54</v>
      </c>
      <c r="C713" t="s">
        <v>5650</v>
      </c>
      <c r="D713" s="18" t="s">
        <v>56</v>
      </c>
      <c r="E713" t="s">
        <v>5651</v>
      </c>
      <c r="F713" t="s">
        <v>5652</v>
      </c>
      <c r="G713" t="s">
        <v>190</v>
      </c>
      <c r="H713" t="b">
        <v>0</v>
      </c>
      <c r="I713" t="s">
        <v>5653</v>
      </c>
      <c r="J713" s="1" t="s">
        <v>5654</v>
      </c>
      <c r="K713" t="s">
        <v>5653</v>
      </c>
      <c r="L713" t="s">
        <v>5655</v>
      </c>
      <c r="N713">
        <f t="shared" si="11"/>
        <v>15</v>
      </c>
      <c r="O713">
        <v>0</v>
      </c>
      <c r="P713" t="s">
        <v>5656</v>
      </c>
      <c r="V713" t="s">
        <v>46</v>
      </c>
      <c r="W713">
        <v>4029177267</v>
      </c>
      <c r="AB713" t="s">
        <v>389</v>
      </c>
      <c r="AG713" t="s">
        <v>5652</v>
      </c>
      <c r="AH713" t="s">
        <v>5657</v>
      </c>
      <c r="AL713" t="s">
        <v>5652</v>
      </c>
      <c r="AM713" t="s">
        <v>5652</v>
      </c>
      <c r="AQ713" t="s">
        <v>5658</v>
      </c>
    </row>
    <row r="714" spans="2:44" x14ac:dyDescent="0.25">
      <c r="B714" s="3" t="s">
        <v>82</v>
      </c>
      <c r="C714" t="s">
        <v>5659</v>
      </c>
      <c r="D714" s="19" t="s">
        <v>84</v>
      </c>
      <c r="E714" t="s">
        <v>5660</v>
      </c>
      <c r="F714" t="s">
        <v>5661</v>
      </c>
      <c r="G714" t="s">
        <v>190</v>
      </c>
      <c r="H714" s="41" t="b">
        <v>1</v>
      </c>
      <c r="I714" t="s">
        <v>5653</v>
      </c>
      <c r="J714" s="1" t="s">
        <v>5654</v>
      </c>
      <c r="K714" t="s">
        <v>5653</v>
      </c>
      <c r="L714" t="s">
        <v>5662</v>
      </c>
      <c r="N714">
        <f t="shared" si="11"/>
        <v>24</v>
      </c>
      <c r="O714">
        <v>74000</v>
      </c>
      <c r="P714" t="s">
        <v>5663</v>
      </c>
      <c r="S714">
        <v>13.5399999999999</v>
      </c>
      <c r="T714">
        <v>100.28</v>
      </c>
      <c r="V714" t="s">
        <v>46</v>
      </c>
      <c r="W714">
        <v>9065909405</v>
      </c>
      <c r="X714" t="s">
        <v>5664</v>
      </c>
      <c r="Y714" t="s">
        <v>5665</v>
      </c>
      <c r="AB714" t="s">
        <v>5666</v>
      </c>
      <c r="AC714" t="s">
        <v>5667</v>
      </c>
      <c r="AD714">
        <v>100948</v>
      </c>
      <c r="AG714" t="s">
        <v>5661</v>
      </c>
      <c r="AH714" t="s">
        <v>5668</v>
      </c>
      <c r="AI714" t="s">
        <v>5669</v>
      </c>
      <c r="AK714" t="s">
        <v>5670</v>
      </c>
      <c r="AL714" t="s">
        <v>5661</v>
      </c>
      <c r="AM714" t="s">
        <v>5661</v>
      </c>
      <c r="AQ714" t="s">
        <v>5671</v>
      </c>
      <c r="AR714" t="s">
        <v>5672</v>
      </c>
    </row>
    <row r="715" spans="2:44" ht="15" customHeight="1" x14ac:dyDescent="0.25">
      <c r="B715" s="3" t="s">
        <v>54</v>
      </c>
      <c r="C715" t="s">
        <v>5673</v>
      </c>
      <c r="D715" s="18" t="s">
        <v>56</v>
      </c>
      <c r="E715" t="s">
        <v>5674</v>
      </c>
      <c r="F715" t="s">
        <v>5675</v>
      </c>
      <c r="G715" t="s">
        <v>190</v>
      </c>
      <c r="H715" t="b">
        <v>0</v>
      </c>
      <c r="I715" t="s">
        <v>5653</v>
      </c>
      <c r="J715" s="1" t="s">
        <v>5654</v>
      </c>
      <c r="K715" t="s">
        <v>5653</v>
      </c>
      <c r="L715" t="s">
        <v>5676</v>
      </c>
      <c r="N715" s="3">
        <f t="shared" si="11"/>
        <v>42</v>
      </c>
      <c r="O715">
        <v>13160</v>
      </c>
      <c r="P715" t="s">
        <v>5677</v>
      </c>
      <c r="V715" t="s">
        <v>46</v>
      </c>
      <c r="W715">
        <v>7588820981</v>
      </c>
      <c r="AB715" t="s">
        <v>5678</v>
      </c>
      <c r="AG715" t="s">
        <v>5675</v>
      </c>
      <c r="AH715" t="s">
        <v>5679</v>
      </c>
      <c r="AL715" t="s">
        <v>5675</v>
      </c>
      <c r="AM715" t="s">
        <v>5675</v>
      </c>
      <c r="AQ715">
        <f>66-3570-2927</f>
        <v>-6431</v>
      </c>
    </row>
    <row r="716" spans="2:44" x14ac:dyDescent="0.25">
      <c r="B716" s="3" t="s">
        <v>37</v>
      </c>
      <c r="D716" s="13"/>
      <c r="E716" t="s">
        <v>5680</v>
      </c>
      <c r="F716" t="s">
        <v>5681</v>
      </c>
      <c r="G716" t="s">
        <v>190</v>
      </c>
      <c r="H716" t="b">
        <v>0</v>
      </c>
      <c r="I716" t="s">
        <v>5653</v>
      </c>
      <c r="J716" s="1" t="s">
        <v>5654</v>
      </c>
      <c r="K716" t="s">
        <v>5653</v>
      </c>
      <c r="L716" t="s">
        <v>5682</v>
      </c>
      <c r="N716" s="3">
        <f t="shared" si="11"/>
        <v>55</v>
      </c>
      <c r="O716">
        <v>24120</v>
      </c>
      <c r="P716" t="s">
        <v>5683</v>
      </c>
      <c r="V716" t="s">
        <v>46</v>
      </c>
      <c r="W716">
        <v>4086937802</v>
      </c>
      <c r="AB716" t="s">
        <v>5678</v>
      </c>
      <c r="AG716" t="s">
        <v>5681</v>
      </c>
      <c r="AH716" t="s">
        <v>5684</v>
      </c>
      <c r="AL716" t="s">
        <v>5681</v>
      </c>
      <c r="AM716" t="s">
        <v>5681</v>
      </c>
      <c r="AQ716" t="s">
        <v>5685</v>
      </c>
    </row>
    <row r="717" spans="2:44" ht="15" customHeight="1" x14ac:dyDescent="0.25">
      <c r="B717" s="3" t="s">
        <v>54</v>
      </c>
      <c r="C717" t="s">
        <v>5686</v>
      </c>
      <c r="D717" s="18" t="s">
        <v>56</v>
      </c>
      <c r="E717" t="s">
        <v>5687</v>
      </c>
      <c r="F717" t="s">
        <v>5688</v>
      </c>
      <c r="G717" t="s">
        <v>190</v>
      </c>
      <c r="H717" t="b">
        <v>0</v>
      </c>
      <c r="I717" t="s">
        <v>5653</v>
      </c>
      <c r="J717" s="1" t="s">
        <v>5654</v>
      </c>
      <c r="K717" t="s">
        <v>5653</v>
      </c>
      <c r="L717" t="s">
        <v>5689</v>
      </c>
      <c r="N717">
        <f t="shared" si="11"/>
        <v>24</v>
      </c>
      <c r="O717">
        <v>20210</v>
      </c>
      <c r="P717" t="s">
        <v>5690</v>
      </c>
      <c r="V717" t="s">
        <v>46</v>
      </c>
      <c r="W717">
        <v>5475152978</v>
      </c>
      <c r="AB717" t="s">
        <v>389</v>
      </c>
      <c r="AG717" t="s">
        <v>5691</v>
      </c>
      <c r="AH717" t="s">
        <v>5692</v>
      </c>
      <c r="AL717" t="s">
        <v>5688</v>
      </c>
      <c r="AM717" t="s">
        <v>5688</v>
      </c>
      <c r="AQ717" t="s">
        <v>5693</v>
      </c>
    </row>
    <row r="718" spans="2:44" ht="15" customHeight="1" x14ac:dyDescent="0.25">
      <c r="B718" s="3" t="s">
        <v>54</v>
      </c>
      <c r="C718" t="s">
        <v>5694</v>
      </c>
      <c r="D718" s="18" t="s">
        <v>56</v>
      </c>
      <c r="E718" t="s">
        <v>5695</v>
      </c>
      <c r="F718" t="s">
        <v>5696</v>
      </c>
      <c r="G718" t="s">
        <v>190</v>
      </c>
      <c r="H718" t="b">
        <v>1</v>
      </c>
      <c r="I718" t="s">
        <v>5653</v>
      </c>
      <c r="J718" s="1" t="s">
        <v>5654</v>
      </c>
      <c r="K718" t="s">
        <v>5653</v>
      </c>
      <c r="L718" t="s">
        <v>5697</v>
      </c>
      <c r="N718" s="3">
        <f t="shared" si="11"/>
        <v>41</v>
      </c>
      <c r="O718">
        <v>90110</v>
      </c>
      <c r="P718" t="s">
        <v>5698</v>
      </c>
      <c r="S718">
        <v>6.9996333567160702</v>
      </c>
      <c r="T718">
        <v>100.471959747483</v>
      </c>
      <c r="V718" t="s">
        <v>46</v>
      </c>
      <c r="W718">
        <v>7945212845</v>
      </c>
      <c r="X718" t="s">
        <v>5699</v>
      </c>
      <c r="Y718" t="s">
        <v>5700</v>
      </c>
      <c r="AB718" t="s">
        <v>389</v>
      </c>
      <c r="AG718" t="s">
        <v>5696</v>
      </c>
      <c r="AH718" t="s">
        <v>5701</v>
      </c>
      <c r="AI718" t="s">
        <v>5702</v>
      </c>
      <c r="AK718" t="s">
        <v>5703</v>
      </c>
      <c r="AL718" t="s">
        <v>5696</v>
      </c>
      <c r="AM718" t="s">
        <v>5696</v>
      </c>
      <c r="AQ718" t="s">
        <v>5704</v>
      </c>
      <c r="AR718" t="s">
        <v>5705</v>
      </c>
    </row>
    <row r="719" spans="2:44" ht="15" customHeight="1" x14ac:dyDescent="0.25">
      <c r="B719" s="3" t="s">
        <v>54</v>
      </c>
      <c r="C719" t="s">
        <v>5706</v>
      </c>
      <c r="D719" s="18" t="s">
        <v>56</v>
      </c>
      <c r="E719" t="s">
        <v>5707</v>
      </c>
      <c r="F719" t="s">
        <v>5708</v>
      </c>
      <c r="G719" t="s">
        <v>190</v>
      </c>
      <c r="H719" t="b">
        <v>0</v>
      </c>
      <c r="I719" t="s">
        <v>5653</v>
      </c>
      <c r="J719" s="1" t="s">
        <v>5654</v>
      </c>
      <c r="K719" t="s">
        <v>5653</v>
      </c>
      <c r="L719" t="s">
        <v>5709</v>
      </c>
      <c r="N719" s="3">
        <f t="shared" si="11"/>
        <v>52</v>
      </c>
      <c r="O719">
        <v>40260</v>
      </c>
      <c r="P719" t="s">
        <v>5710</v>
      </c>
      <c r="V719" t="s">
        <v>46</v>
      </c>
      <c r="W719">
        <v>5538175173</v>
      </c>
      <c r="AB719" t="s">
        <v>5678</v>
      </c>
      <c r="AG719" t="s">
        <v>5708</v>
      </c>
      <c r="AH719" t="s">
        <v>5711</v>
      </c>
      <c r="AL719" t="s">
        <v>5708</v>
      </c>
      <c r="AM719" t="s">
        <v>5708</v>
      </c>
      <c r="AQ719">
        <f>66-4330-6180-4</f>
        <v>-10448</v>
      </c>
    </row>
    <row r="720" spans="2:44" ht="15" customHeight="1" x14ac:dyDescent="0.25">
      <c r="B720" s="3" t="s">
        <v>54</v>
      </c>
      <c r="C720" t="s">
        <v>5712</v>
      </c>
      <c r="D720" s="18" t="s">
        <v>56</v>
      </c>
      <c r="E720" t="s">
        <v>5713</v>
      </c>
      <c r="F720" t="s">
        <v>5714</v>
      </c>
      <c r="G720" t="s">
        <v>190</v>
      </c>
      <c r="H720" t="b">
        <v>1</v>
      </c>
      <c r="I720" t="s">
        <v>5653</v>
      </c>
      <c r="J720" s="1" t="s">
        <v>5654</v>
      </c>
      <c r="K720" t="s">
        <v>5653</v>
      </c>
      <c r="L720" t="s">
        <v>5715</v>
      </c>
      <c r="N720" s="3">
        <f t="shared" si="11"/>
        <v>48</v>
      </c>
      <c r="O720">
        <v>30310</v>
      </c>
      <c r="P720" t="s">
        <v>5716</v>
      </c>
      <c r="S720">
        <v>14.9697580473155</v>
      </c>
      <c r="T720">
        <v>102.102271260851</v>
      </c>
      <c r="V720" t="s">
        <v>46</v>
      </c>
      <c r="W720">
        <v>8612191879</v>
      </c>
      <c r="Y720" t="s">
        <v>5717</v>
      </c>
      <c r="AB720" t="s">
        <v>389</v>
      </c>
      <c r="AG720" t="s">
        <v>5714</v>
      </c>
      <c r="AH720" t="s">
        <v>5718</v>
      </c>
      <c r="AI720" t="s">
        <v>5719</v>
      </c>
      <c r="AK720" t="s">
        <v>5720</v>
      </c>
      <c r="AL720" t="s">
        <v>5714</v>
      </c>
      <c r="AM720" t="s">
        <v>5714</v>
      </c>
      <c r="AQ720" t="s">
        <v>5721</v>
      </c>
      <c r="AR720" t="s">
        <v>5705</v>
      </c>
    </row>
    <row r="721" spans="2:44" ht="15" customHeight="1" x14ac:dyDescent="0.25">
      <c r="B721" s="3" t="s">
        <v>54</v>
      </c>
      <c r="C721" t="s">
        <v>5722</v>
      </c>
      <c r="D721" s="18" t="s">
        <v>56</v>
      </c>
      <c r="E721" t="s">
        <v>5723</v>
      </c>
      <c r="F721" t="s">
        <v>5724</v>
      </c>
      <c r="G721" t="s">
        <v>190</v>
      </c>
      <c r="H721" t="b">
        <v>1</v>
      </c>
      <c r="I721" t="s">
        <v>5653</v>
      </c>
      <c r="J721" s="1" t="s">
        <v>5654</v>
      </c>
      <c r="K721" t="s">
        <v>5653</v>
      </c>
      <c r="L721" t="s">
        <v>5725</v>
      </c>
      <c r="N721">
        <f t="shared" si="11"/>
        <v>36</v>
      </c>
      <c r="O721">
        <v>52000</v>
      </c>
      <c r="P721" t="s">
        <v>5726</v>
      </c>
      <c r="S721">
        <v>18.292247220007599</v>
      </c>
      <c r="T721">
        <v>99.483597223635797</v>
      </c>
      <c r="V721" t="s">
        <v>46</v>
      </c>
      <c r="W721">
        <v>8158692027</v>
      </c>
      <c r="X721" t="s">
        <v>5699</v>
      </c>
      <c r="Y721" t="s">
        <v>5727</v>
      </c>
      <c r="AB721" t="s">
        <v>389</v>
      </c>
      <c r="AG721" t="s">
        <v>5724</v>
      </c>
      <c r="AH721" t="s">
        <v>5728</v>
      </c>
      <c r="AI721" t="s">
        <v>5729</v>
      </c>
      <c r="AK721" t="s">
        <v>5730</v>
      </c>
      <c r="AL721" t="s">
        <v>5724</v>
      </c>
      <c r="AM721" t="s">
        <v>5724</v>
      </c>
      <c r="AQ721" t="s">
        <v>5731</v>
      </c>
      <c r="AR721" t="s">
        <v>5705</v>
      </c>
    </row>
    <row r="722" spans="2:44" x14ac:dyDescent="0.25">
      <c r="B722" s="3" t="s">
        <v>82</v>
      </c>
      <c r="C722" t="s">
        <v>5659</v>
      </c>
      <c r="D722" s="19" t="s">
        <v>84</v>
      </c>
      <c r="E722" t="s">
        <v>5732</v>
      </c>
      <c r="F722" t="s">
        <v>5733</v>
      </c>
      <c r="G722" t="s">
        <v>190</v>
      </c>
      <c r="H722" s="41" t="b">
        <v>1</v>
      </c>
      <c r="I722" t="s">
        <v>5653</v>
      </c>
      <c r="J722" s="1" t="s">
        <v>5654</v>
      </c>
      <c r="K722" t="s">
        <v>5653</v>
      </c>
      <c r="L722" t="s">
        <v>5734</v>
      </c>
      <c r="N722" s="3">
        <f t="shared" si="11"/>
        <v>47</v>
      </c>
      <c r="O722">
        <v>74000</v>
      </c>
      <c r="P722" t="s">
        <v>5735</v>
      </c>
      <c r="S722">
        <v>13.538764260532499</v>
      </c>
      <c r="T722">
        <v>100.278132639216</v>
      </c>
      <c r="V722" t="s">
        <v>46</v>
      </c>
      <c r="W722">
        <v>4397938660</v>
      </c>
      <c r="X722" t="s">
        <v>5736</v>
      </c>
      <c r="Y722" t="s">
        <v>5665</v>
      </c>
      <c r="AB722" t="s">
        <v>389</v>
      </c>
      <c r="AD722">
        <v>100948</v>
      </c>
      <c r="AG722" t="s">
        <v>5733</v>
      </c>
      <c r="AH722" t="s">
        <v>5737</v>
      </c>
      <c r="AI722" t="s">
        <v>5738</v>
      </c>
      <c r="AK722" t="s">
        <v>5670</v>
      </c>
      <c r="AL722" t="s">
        <v>5733</v>
      </c>
      <c r="AM722" t="s">
        <v>5733</v>
      </c>
      <c r="AQ722" t="s">
        <v>5739</v>
      </c>
      <c r="AR722" t="s">
        <v>5705</v>
      </c>
    </row>
    <row r="723" spans="2:44" x14ac:dyDescent="0.25">
      <c r="B723" s="3" t="s">
        <v>37</v>
      </c>
      <c r="D723" s="13"/>
      <c r="E723" t="s">
        <v>5740</v>
      </c>
      <c r="F723" t="s">
        <v>5741</v>
      </c>
      <c r="G723" t="s">
        <v>190</v>
      </c>
      <c r="H723" t="b">
        <v>0</v>
      </c>
      <c r="I723" t="s">
        <v>5653</v>
      </c>
      <c r="J723" s="1" t="s">
        <v>5654</v>
      </c>
      <c r="K723" t="s">
        <v>5653</v>
      </c>
      <c r="L723" t="s">
        <v>5742</v>
      </c>
      <c r="N723">
        <f t="shared" si="11"/>
        <v>38</v>
      </c>
      <c r="O723">
        <v>82000</v>
      </c>
      <c r="P723" t="s">
        <v>5743</v>
      </c>
      <c r="V723" t="s">
        <v>46</v>
      </c>
      <c r="W723">
        <v>8357372037</v>
      </c>
      <c r="AB723" t="s">
        <v>5678</v>
      </c>
      <c r="AG723" t="s">
        <v>5741</v>
      </c>
      <c r="AH723" t="s">
        <v>5744</v>
      </c>
      <c r="AL723" t="s">
        <v>5741</v>
      </c>
      <c r="AM723" t="s">
        <v>5741</v>
      </c>
      <c r="AQ723">
        <f>66-7641-778</f>
        <v>-8353</v>
      </c>
    </row>
    <row r="724" spans="2:44" ht="15" customHeight="1" x14ac:dyDescent="0.25">
      <c r="B724" s="3" t="s">
        <v>54</v>
      </c>
      <c r="C724" t="s">
        <v>5745</v>
      </c>
      <c r="D724" s="18" t="s">
        <v>56</v>
      </c>
      <c r="E724" t="s">
        <v>5746</v>
      </c>
      <c r="F724" t="s">
        <v>5747</v>
      </c>
      <c r="G724" t="s">
        <v>190</v>
      </c>
      <c r="H724" t="b">
        <v>0</v>
      </c>
      <c r="I724" t="s">
        <v>5653</v>
      </c>
      <c r="J724" s="1" t="s">
        <v>5654</v>
      </c>
      <c r="K724" t="s">
        <v>5653</v>
      </c>
      <c r="L724" t="s">
        <v>5748</v>
      </c>
      <c r="N724">
        <f t="shared" si="11"/>
        <v>40</v>
      </c>
      <c r="O724">
        <v>65000</v>
      </c>
      <c r="P724" t="s">
        <v>5749</v>
      </c>
      <c r="V724" t="s">
        <v>46</v>
      </c>
      <c r="W724">
        <v>5627922495</v>
      </c>
      <c r="AB724" t="s">
        <v>389</v>
      </c>
      <c r="AG724" t="s">
        <v>5750</v>
      </c>
      <c r="AH724" t="s">
        <v>5751</v>
      </c>
      <c r="AK724" t="s">
        <v>5750</v>
      </c>
      <c r="AL724" t="s">
        <v>5747</v>
      </c>
      <c r="AM724" t="s">
        <v>5747</v>
      </c>
      <c r="AQ724" t="s">
        <v>5752</v>
      </c>
    </row>
    <row r="725" spans="2:44" ht="15" customHeight="1" x14ac:dyDescent="0.25">
      <c r="B725" s="3" t="s">
        <v>37</v>
      </c>
      <c r="D725" s="13"/>
      <c r="E725" t="s">
        <v>5753</v>
      </c>
      <c r="F725" t="s">
        <v>5754</v>
      </c>
      <c r="G725" t="s">
        <v>190</v>
      </c>
      <c r="H725" t="b">
        <v>0</v>
      </c>
      <c r="I725" t="s">
        <v>5653</v>
      </c>
      <c r="J725" s="1" t="s">
        <v>5654</v>
      </c>
      <c r="K725" t="s">
        <v>5653</v>
      </c>
      <c r="L725" t="s">
        <v>5755</v>
      </c>
      <c r="N725" s="3">
        <f t="shared" si="11"/>
        <v>55</v>
      </c>
      <c r="O725">
        <v>83110</v>
      </c>
      <c r="P725" t="s">
        <v>5756</v>
      </c>
      <c r="V725" t="s">
        <v>46</v>
      </c>
      <c r="W725">
        <v>5496577132</v>
      </c>
      <c r="X725" t="s">
        <v>5664</v>
      </c>
      <c r="Y725" t="s">
        <v>5757</v>
      </c>
      <c r="AB725" t="s">
        <v>5666</v>
      </c>
      <c r="AG725" t="s">
        <v>5754</v>
      </c>
      <c r="AH725" t="s">
        <v>5758</v>
      </c>
      <c r="AK725" t="s">
        <v>5759</v>
      </c>
      <c r="AL725" t="s">
        <v>5754</v>
      </c>
      <c r="AM725" t="s">
        <v>5754</v>
      </c>
      <c r="AQ725" t="s">
        <v>63</v>
      </c>
    </row>
    <row r="726" spans="2:44" ht="15" customHeight="1" x14ac:dyDescent="0.25">
      <c r="B726" s="3" t="s">
        <v>54</v>
      </c>
      <c r="C726" t="s">
        <v>5760</v>
      </c>
      <c r="D726" s="18" t="s">
        <v>56</v>
      </c>
      <c r="E726" t="s">
        <v>5761</v>
      </c>
      <c r="F726" t="s">
        <v>5762</v>
      </c>
      <c r="G726" t="s">
        <v>190</v>
      </c>
      <c r="H726" t="b">
        <v>1</v>
      </c>
      <c r="I726" t="s">
        <v>5653</v>
      </c>
      <c r="J726" s="1" t="s">
        <v>5654</v>
      </c>
      <c r="K726" t="s">
        <v>5653</v>
      </c>
      <c r="L726" t="s">
        <v>5763</v>
      </c>
      <c r="N726">
        <f t="shared" si="11"/>
        <v>39</v>
      </c>
      <c r="O726">
        <v>84000</v>
      </c>
      <c r="P726" t="s">
        <v>5764</v>
      </c>
      <c r="S726">
        <v>9.1344397176548195</v>
      </c>
      <c r="T726">
        <v>99.333763363813205</v>
      </c>
      <c r="V726" t="s">
        <v>46</v>
      </c>
      <c r="W726">
        <v>3514416942</v>
      </c>
      <c r="X726" t="s">
        <v>5699</v>
      </c>
      <c r="Y726" t="s">
        <v>5765</v>
      </c>
      <c r="AB726" t="s">
        <v>389</v>
      </c>
      <c r="AG726" t="s">
        <v>5762</v>
      </c>
      <c r="AH726" t="s">
        <v>5766</v>
      </c>
      <c r="AI726" t="s">
        <v>5767</v>
      </c>
      <c r="AK726" t="s">
        <v>5768</v>
      </c>
      <c r="AL726" t="s">
        <v>5762</v>
      </c>
      <c r="AM726" t="s">
        <v>5762</v>
      </c>
      <c r="AQ726" t="s">
        <v>5769</v>
      </c>
      <c r="AR726" t="s">
        <v>5705</v>
      </c>
    </row>
    <row r="727" spans="2:44" ht="15" customHeight="1" x14ac:dyDescent="0.25">
      <c r="B727" s="3" t="s">
        <v>54</v>
      </c>
      <c r="C727" t="s">
        <v>5770</v>
      </c>
      <c r="D727" s="18" t="s">
        <v>56</v>
      </c>
      <c r="E727" t="s">
        <v>5771</v>
      </c>
      <c r="F727" t="s">
        <v>5772</v>
      </c>
      <c r="G727" t="s">
        <v>190</v>
      </c>
      <c r="H727" t="b">
        <v>0</v>
      </c>
      <c r="I727" t="s">
        <v>5653</v>
      </c>
      <c r="J727" s="1" t="s">
        <v>5654</v>
      </c>
      <c r="K727" t="s">
        <v>5653</v>
      </c>
      <c r="L727" t="s">
        <v>5773</v>
      </c>
      <c r="N727">
        <f t="shared" si="11"/>
        <v>39</v>
      </c>
      <c r="O727">
        <v>34000</v>
      </c>
      <c r="P727" t="s">
        <v>5774</v>
      </c>
      <c r="V727" t="s">
        <v>46</v>
      </c>
      <c r="W727">
        <v>3345423134</v>
      </c>
      <c r="AB727" t="s">
        <v>389</v>
      </c>
      <c r="AG727" t="s">
        <v>5775</v>
      </c>
      <c r="AH727" t="s">
        <v>5776</v>
      </c>
      <c r="AK727" t="s">
        <v>5775</v>
      </c>
      <c r="AL727" t="s">
        <v>5772</v>
      </c>
      <c r="AM727" t="s">
        <v>5772</v>
      </c>
      <c r="AQ727" t="s">
        <v>5777</v>
      </c>
    </row>
    <row r="728" spans="2:44" ht="15" customHeight="1" x14ac:dyDescent="0.25">
      <c r="B728" s="3" t="s">
        <v>155</v>
      </c>
      <c r="C728" t="s">
        <v>156</v>
      </c>
      <c r="D728" s="23"/>
      <c r="E728" t="s">
        <v>5778</v>
      </c>
      <c r="F728" t="s">
        <v>1565</v>
      </c>
      <c r="G728" t="s">
        <v>167</v>
      </c>
      <c r="I728" t="s">
        <v>1564</v>
      </c>
      <c r="J728" s="1" t="s">
        <v>1565</v>
      </c>
      <c r="K728" t="s">
        <v>1564</v>
      </c>
      <c r="L728"/>
      <c r="N728">
        <f t="shared" si="11"/>
        <v>0</v>
      </c>
      <c r="O728" t="s">
        <v>63</v>
      </c>
      <c r="P728" t="s">
        <v>63</v>
      </c>
      <c r="V728" t="s">
        <v>46</v>
      </c>
      <c r="W728">
        <v>4014729110</v>
      </c>
      <c r="X728" t="s">
        <v>101</v>
      </c>
      <c r="AB728" t="s">
        <v>66</v>
      </c>
      <c r="AG728" t="s">
        <v>1565</v>
      </c>
      <c r="AH728" t="s">
        <v>5779</v>
      </c>
      <c r="AL728" t="s">
        <v>1565</v>
      </c>
      <c r="AM728" t="s">
        <v>1565</v>
      </c>
      <c r="AQ728" t="s">
        <v>63</v>
      </c>
    </row>
    <row r="729" spans="2:44" ht="15" customHeight="1" x14ac:dyDescent="0.25">
      <c r="B729" s="3" t="s">
        <v>54</v>
      </c>
      <c r="C729" t="s">
        <v>5780</v>
      </c>
      <c r="D729" s="18" t="s">
        <v>56</v>
      </c>
      <c r="E729" t="s">
        <v>5781</v>
      </c>
      <c r="F729" t="s">
        <v>5782</v>
      </c>
      <c r="G729" t="s">
        <v>100</v>
      </c>
      <c r="H729" t="b">
        <v>1</v>
      </c>
      <c r="I729" t="s">
        <v>5783</v>
      </c>
      <c r="J729" s="1" t="s">
        <v>5784</v>
      </c>
      <c r="K729" t="s">
        <v>5783</v>
      </c>
      <c r="L729" t="s">
        <v>5785</v>
      </c>
      <c r="N729">
        <f t="shared" si="11"/>
        <v>22</v>
      </c>
      <c r="O729" t="s">
        <v>5786</v>
      </c>
      <c r="P729" t="s">
        <v>5787</v>
      </c>
      <c r="S729">
        <v>31.864830000000001</v>
      </c>
      <c r="T729">
        <v>36.000453</v>
      </c>
      <c r="V729" t="s">
        <v>46</v>
      </c>
      <c r="W729">
        <v>8204281884</v>
      </c>
      <c r="AB729" t="s">
        <v>66</v>
      </c>
      <c r="AD729">
        <v>304416</v>
      </c>
      <c r="AG729" t="s">
        <v>5782</v>
      </c>
      <c r="AH729" t="s">
        <v>5788</v>
      </c>
      <c r="AL729" t="s">
        <v>5782</v>
      </c>
      <c r="AM729" t="s">
        <v>5782</v>
      </c>
      <c r="AQ729">
        <v>96264160410</v>
      </c>
    </row>
    <row r="730" spans="2:44" ht="15" customHeight="1" x14ac:dyDescent="0.25">
      <c r="B730" s="35" t="s">
        <v>37</v>
      </c>
      <c r="D730" s="27" t="s">
        <v>344</v>
      </c>
      <c r="E730" t="s">
        <v>5789</v>
      </c>
      <c r="F730" t="s">
        <v>5790</v>
      </c>
      <c r="G730" t="s">
        <v>100</v>
      </c>
      <c r="H730" t="b">
        <v>0</v>
      </c>
      <c r="I730" t="s">
        <v>3663</v>
      </c>
      <c r="J730" s="1" t="s">
        <v>3664</v>
      </c>
      <c r="K730" t="s">
        <v>3663</v>
      </c>
      <c r="L730" s="2" t="s">
        <v>3665</v>
      </c>
      <c r="N730">
        <f t="shared" si="11"/>
        <v>28</v>
      </c>
      <c r="O730" t="s">
        <v>63</v>
      </c>
      <c r="P730" t="s">
        <v>5791</v>
      </c>
      <c r="V730" t="s">
        <v>46</v>
      </c>
      <c r="W730">
        <v>3493420251</v>
      </c>
      <c r="X730" t="s">
        <v>3667</v>
      </c>
      <c r="AB730" t="s">
        <v>5792</v>
      </c>
      <c r="AG730" t="s">
        <v>5790</v>
      </c>
      <c r="AH730" t="s">
        <v>5793</v>
      </c>
      <c r="AI730" t="s">
        <v>5794</v>
      </c>
      <c r="AK730" t="s">
        <v>5795</v>
      </c>
      <c r="AL730" t="s">
        <v>5790</v>
      </c>
      <c r="AM730" t="s">
        <v>5790</v>
      </c>
      <c r="AQ730" t="s">
        <v>5796</v>
      </c>
    </row>
    <row r="731" spans="2:44" ht="15" customHeight="1" x14ac:dyDescent="0.25">
      <c r="B731" s="3" t="s">
        <v>37</v>
      </c>
      <c r="D731" s="13"/>
      <c r="E731" t="s">
        <v>5797</v>
      </c>
      <c r="F731" t="s">
        <v>5798</v>
      </c>
      <c r="G731" t="s">
        <v>107</v>
      </c>
      <c r="H731" t="b">
        <v>1</v>
      </c>
      <c r="I731" t="s">
        <v>5799</v>
      </c>
      <c r="J731" s="1" t="s">
        <v>5800</v>
      </c>
      <c r="K731" t="s">
        <v>5799</v>
      </c>
      <c r="L731" t="s">
        <v>5801</v>
      </c>
      <c r="N731">
        <f t="shared" si="11"/>
        <v>13</v>
      </c>
      <c r="O731" t="s">
        <v>5802</v>
      </c>
      <c r="P731" t="s">
        <v>5803</v>
      </c>
      <c r="S731">
        <v>44.418480000000002</v>
      </c>
      <c r="T731">
        <v>18.113029000000001</v>
      </c>
      <c r="V731" t="s">
        <v>46</v>
      </c>
      <c r="W731">
        <v>8916194938</v>
      </c>
      <c r="AB731" t="s">
        <v>5804</v>
      </c>
      <c r="AG731" t="s">
        <v>5798</v>
      </c>
      <c r="AH731" t="s">
        <v>5805</v>
      </c>
      <c r="AK731" t="s">
        <v>5806</v>
      </c>
      <c r="AL731" t="s">
        <v>5798</v>
      </c>
      <c r="AM731" t="s">
        <v>5798</v>
      </c>
      <c r="AQ731" t="s">
        <v>5807</v>
      </c>
    </row>
    <row r="732" spans="2:44" ht="15" customHeight="1" x14ac:dyDescent="0.25">
      <c r="B732" s="3" t="s">
        <v>37</v>
      </c>
      <c r="D732" s="13"/>
      <c r="E732" t="s">
        <v>5808</v>
      </c>
      <c r="F732" t="s">
        <v>5809</v>
      </c>
      <c r="G732" t="s">
        <v>59</v>
      </c>
      <c r="H732" t="b">
        <v>1</v>
      </c>
      <c r="I732" t="s">
        <v>5799</v>
      </c>
      <c r="J732" s="1" t="s">
        <v>5800</v>
      </c>
      <c r="K732" t="s">
        <v>5799</v>
      </c>
      <c r="L732" t="s">
        <v>5810</v>
      </c>
      <c r="N732">
        <f t="shared" si="11"/>
        <v>17</v>
      </c>
      <c r="O732">
        <v>71000</v>
      </c>
      <c r="P732" t="s">
        <v>5811</v>
      </c>
      <c r="S732">
        <v>43.856250000000003</v>
      </c>
      <c r="T732">
        <v>18.322082999999999</v>
      </c>
      <c r="V732" t="s">
        <v>46</v>
      </c>
      <c r="W732">
        <v>8281671775</v>
      </c>
      <c r="AB732" t="s">
        <v>5804</v>
      </c>
      <c r="AG732" t="s">
        <v>5809</v>
      </c>
      <c r="AH732" t="s">
        <v>5812</v>
      </c>
      <c r="AI732" t="s">
        <v>5813</v>
      </c>
      <c r="AK732" t="s">
        <v>5814</v>
      </c>
      <c r="AL732" t="s">
        <v>5809</v>
      </c>
      <c r="AM732" t="s">
        <v>5809</v>
      </c>
      <c r="AQ732" t="s">
        <v>5815</v>
      </c>
    </row>
    <row r="733" spans="2:44" ht="15" customHeight="1" x14ac:dyDescent="0.25">
      <c r="B733" s="3" t="s">
        <v>37</v>
      </c>
      <c r="D733" s="13"/>
      <c r="E733" t="s">
        <v>5816</v>
      </c>
      <c r="F733" t="s">
        <v>5817</v>
      </c>
      <c r="G733" t="s">
        <v>107</v>
      </c>
      <c r="H733" t="b">
        <v>1</v>
      </c>
      <c r="I733" t="s">
        <v>2045</v>
      </c>
      <c r="J733" s="1" t="s">
        <v>2046</v>
      </c>
      <c r="K733" t="s">
        <v>2045</v>
      </c>
      <c r="L733" t="s">
        <v>5818</v>
      </c>
      <c r="N733">
        <f t="shared" si="11"/>
        <v>9</v>
      </c>
      <c r="O733" t="s">
        <v>5819</v>
      </c>
      <c r="P733" t="s">
        <v>5820</v>
      </c>
      <c r="S733">
        <v>54.093800000000002</v>
      </c>
      <c r="T733">
        <v>-4.6257999999999999</v>
      </c>
      <c r="V733" t="s">
        <v>46</v>
      </c>
      <c r="W733">
        <v>1602362517</v>
      </c>
      <c r="X733" t="s">
        <v>5821</v>
      </c>
      <c r="AB733" t="s">
        <v>4787</v>
      </c>
      <c r="AG733" t="s">
        <v>5817</v>
      </c>
      <c r="AH733" t="s">
        <v>5822</v>
      </c>
      <c r="AI733" t="s">
        <v>5823</v>
      </c>
      <c r="AK733" t="s">
        <v>5824</v>
      </c>
      <c r="AL733" t="s">
        <v>5817</v>
      </c>
      <c r="AM733" t="s">
        <v>5817</v>
      </c>
      <c r="AQ733" t="s">
        <v>5825</v>
      </c>
      <c r="AR733" t="s">
        <v>5826</v>
      </c>
    </row>
    <row r="734" spans="2:44" ht="15" customHeight="1" x14ac:dyDescent="0.25">
      <c r="B734" s="35" t="s">
        <v>37</v>
      </c>
      <c r="D734" s="13"/>
      <c r="E734" t="s">
        <v>5827</v>
      </c>
      <c r="F734" t="s">
        <v>5828</v>
      </c>
      <c r="G734" t="s">
        <v>59</v>
      </c>
      <c r="H734" t="b">
        <v>0</v>
      </c>
      <c r="I734" t="s">
        <v>690</v>
      </c>
      <c r="J734" s="1" t="s">
        <v>691</v>
      </c>
      <c r="K734" t="s">
        <v>690</v>
      </c>
      <c r="L734" s="2" t="s">
        <v>5829</v>
      </c>
      <c r="N734">
        <f t="shared" si="11"/>
        <v>39</v>
      </c>
      <c r="O734" t="s">
        <v>5830</v>
      </c>
      <c r="P734" t="s">
        <v>5828</v>
      </c>
      <c r="V734" t="s">
        <v>46</v>
      </c>
      <c r="W734">
        <v>5895170944</v>
      </c>
      <c r="AB734" t="s">
        <v>2353</v>
      </c>
      <c r="AG734" t="s">
        <v>5828</v>
      </c>
      <c r="AH734" t="s">
        <v>5831</v>
      </c>
      <c r="AI734" t="s">
        <v>5832</v>
      </c>
      <c r="AL734" t="s">
        <v>5828</v>
      </c>
      <c r="AM734" t="s">
        <v>5828</v>
      </c>
      <c r="AQ734" t="s">
        <v>5833</v>
      </c>
    </row>
    <row r="735" spans="2:44" ht="15" customHeight="1" x14ac:dyDescent="0.25">
      <c r="B735" s="3" t="s">
        <v>37</v>
      </c>
      <c r="D735" s="13"/>
      <c r="E735" t="s">
        <v>5834</v>
      </c>
      <c r="F735" t="s">
        <v>5835</v>
      </c>
      <c r="G735" t="s">
        <v>100</v>
      </c>
      <c r="H735" t="b">
        <v>0</v>
      </c>
      <c r="I735" t="s">
        <v>690</v>
      </c>
      <c r="J735" s="1" t="s">
        <v>691</v>
      </c>
      <c r="K735" t="s">
        <v>690</v>
      </c>
      <c r="L735" t="s">
        <v>5836</v>
      </c>
      <c r="N735">
        <f t="shared" si="11"/>
        <v>33</v>
      </c>
      <c r="O735" t="s">
        <v>5837</v>
      </c>
      <c r="P735" t="s">
        <v>5828</v>
      </c>
      <c r="V735" t="s">
        <v>46</v>
      </c>
      <c r="W735">
        <v>8365285345</v>
      </c>
      <c r="X735" t="s">
        <v>5838</v>
      </c>
      <c r="AB735" t="s">
        <v>389</v>
      </c>
      <c r="AG735" t="s">
        <v>5835</v>
      </c>
      <c r="AH735" t="s">
        <v>5839</v>
      </c>
      <c r="AI735" t="s">
        <v>5840</v>
      </c>
      <c r="AL735" t="s">
        <v>5835</v>
      </c>
      <c r="AM735" t="s">
        <v>5835</v>
      </c>
      <c r="AQ735" t="s">
        <v>5841</v>
      </c>
    </row>
    <row r="736" spans="2:44" ht="15" customHeight="1" x14ac:dyDescent="0.25">
      <c r="B736" s="3" t="s">
        <v>37</v>
      </c>
      <c r="D736" s="13"/>
      <c r="E736" s="31" t="s">
        <v>5842</v>
      </c>
      <c r="F736" t="s">
        <v>5843</v>
      </c>
      <c r="G736" t="s">
        <v>100</v>
      </c>
      <c r="I736" t="s">
        <v>690</v>
      </c>
      <c r="J736" s="1" t="s">
        <v>691</v>
      </c>
      <c r="K736" t="s">
        <v>690</v>
      </c>
      <c r="L736" t="s">
        <v>5844</v>
      </c>
      <c r="N736">
        <f t="shared" si="11"/>
        <v>20</v>
      </c>
      <c r="O736" t="s">
        <v>5845</v>
      </c>
      <c r="P736" t="s">
        <v>5846</v>
      </c>
      <c r="U736" s="31"/>
      <c r="V736" t="s">
        <v>46</v>
      </c>
      <c r="W736">
        <v>5015663916</v>
      </c>
      <c r="X736" t="s">
        <v>5847</v>
      </c>
      <c r="AB736" t="s">
        <v>5848</v>
      </c>
      <c r="AG736" t="s">
        <v>5843</v>
      </c>
      <c r="AH736" t="s">
        <v>5849</v>
      </c>
      <c r="AL736" t="s">
        <v>5843</v>
      </c>
      <c r="AM736" t="s">
        <v>5843</v>
      </c>
      <c r="AQ736" t="s">
        <v>63</v>
      </c>
    </row>
    <row r="737" spans="2:43" ht="15" customHeight="1" x14ac:dyDescent="0.25">
      <c r="B737" s="3" t="s">
        <v>54</v>
      </c>
      <c r="C737" s="22" t="s">
        <v>5850</v>
      </c>
      <c r="D737" s="18"/>
      <c r="E737" t="s">
        <v>5851</v>
      </c>
      <c r="F737" t="s">
        <v>5852</v>
      </c>
      <c r="G737" t="s">
        <v>190</v>
      </c>
      <c r="H737" t="b">
        <v>0</v>
      </c>
      <c r="I737" t="s">
        <v>690</v>
      </c>
      <c r="J737" s="1" t="s">
        <v>691</v>
      </c>
      <c r="K737" t="s">
        <v>690</v>
      </c>
      <c r="L737" t="s">
        <v>5853</v>
      </c>
      <c r="N737">
        <f t="shared" si="11"/>
        <v>40</v>
      </c>
      <c r="O737" t="s">
        <v>5854</v>
      </c>
      <c r="P737" t="s">
        <v>5855</v>
      </c>
      <c r="V737" t="s">
        <v>46</v>
      </c>
      <c r="W737">
        <v>6479606372</v>
      </c>
      <c r="AB737" t="s">
        <v>2353</v>
      </c>
      <c r="AG737" t="s">
        <v>5852</v>
      </c>
      <c r="AH737" t="s">
        <v>5856</v>
      </c>
      <c r="AI737" t="s">
        <v>5857</v>
      </c>
      <c r="AL737" t="s">
        <v>5852</v>
      </c>
      <c r="AM737" t="s">
        <v>5852</v>
      </c>
      <c r="AQ737" t="s">
        <v>5858</v>
      </c>
    </row>
    <row r="738" spans="2:43" ht="15" customHeight="1" x14ac:dyDescent="0.25">
      <c r="B738" s="3" t="s">
        <v>54</v>
      </c>
      <c r="C738" s="22" t="s">
        <v>5859</v>
      </c>
      <c r="D738" s="18"/>
      <c r="E738" t="s">
        <v>5860</v>
      </c>
      <c r="F738" t="s">
        <v>5861</v>
      </c>
      <c r="G738" t="s">
        <v>190</v>
      </c>
      <c r="H738" t="b">
        <v>0</v>
      </c>
      <c r="I738" t="s">
        <v>690</v>
      </c>
      <c r="J738" s="1" t="s">
        <v>691</v>
      </c>
      <c r="K738" t="s">
        <v>690</v>
      </c>
      <c r="L738" t="s">
        <v>5862</v>
      </c>
      <c r="N738" s="3">
        <f t="shared" si="11"/>
        <v>62</v>
      </c>
      <c r="O738" t="s">
        <v>5863</v>
      </c>
      <c r="P738" t="s">
        <v>5864</v>
      </c>
      <c r="V738" t="s">
        <v>46</v>
      </c>
      <c r="W738">
        <v>3557870480</v>
      </c>
      <c r="AB738" t="s">
        <v>2353</v>
      </c>
      <c r="AG738" t="s">
        <v>5861</v>
      </c>
      <c r="AH738" t="s">
        <v>5865</v>
      </c>
      <c r="AI738" t="s">
        <v>5866</v>
      </c>
      <c r="AL738" t="s">
        <v>5861</v>
      </c>
      <c r="AM738" t="s">
        <v>5861</v>
      </c>
      <c r="AQ738" t="s">
        <v>5867</v>
      </c>
    </row>
    <row r="739" spans="2:43" x14ac:dyDescent="0.25">
      <c r="B739" s="3" t="s">
        <v>82</v>
      </c>
      <c r="C739" t="s">
        <v>5868</v>
      </c>
      <c r="D739" s="24" t="s">
        <v>84</v>
      </c>
      <c r="E739" t="s">
        <v>5869</v>
      </c>
      <c r="F739" t="s">
        <v>5870</v>
      </c>
      <c r="G739" t="s">
        <v>100</v>
      </c>
      <c r="H739" t="b">
        <v>0</v>
      </c>
      <c r="I739" t="s">
        <v>2057</v>
      </c>
      <c r="J739" s="1" t="s">
        <v>2058</v>
      </c>
      <c r="K739" t="s">
        <v>2057</v>
      </c>
      <c r="L739" s="2" t="s">
        <v>5871</v>
      </c>
      <c r="N739" s="3">
        <f t="shared" si="11"/>
        <v>65</v>
      </c>
      <c r="O739">
        <v>221004</v>
      </c>
      <c r="P739" t="s">
        <v>5872</v>
      </c>
      <c r="V739" t="s">
        <v>46</v>
      </c>
      <c r="W739">
        <v>8183129299</v>
      </c>
      <c r="AB739" t="s">
        <v>5873</v>
      </c>
      <c r="AG739" t="s">
        <v>5870</v>
      </c>
      <c r="AH739" t="s">
        <v>5874</v>
      </c>
      <c r="AI739" t="s">
        <v>5875</v>
      </c>
      <c r="AL739" t="s">
        <v>5870</v>
      </c>
      <c r="AM739" t="s">
        <v>5870</v>
      </c>
      <c r="AQ739" t="s">
        <v>5876</v>
      </c>
    </row>
    <row r="740" spans="2:43" x14ac:dyDescent="0.25">
      <c r="B740" s="3" t="s">
        <v>82</v>
      </c>
      <c r="C740" t="s">
        <v>5868</v>
      </c>
      <c r="D740" s="24" t="s">
        <v>84</v>
      </c>
      <c r="E740" t="s">
        <v>5877</v>
      </c>
      <c r="F740" t="s">
        <v>5878</v>
      </c>
      <c r="G740" t="s">
        <v>190</v>
      </c>
      <c r="H740" t="b">
        <v>0</v>
      </c>
      <c r="I740" t="s">
        <v>2057</v>
      </c>
      <c r="J740" s="1" t="s">
        <v>2058</v>
      </c>
      <c r="K740" t="s">
        <v>2057</v>
      </c>
      <c r="L740" s="2" t="s">
        <v>5871</v>
      </c>
      <c r="N740" s="3">
        <f t="shared" si="11"/>
        <v>65</v>
      </c>
      <c r="O740">
        <v>221004</v>
      </c>
      <c r="P740" t="s">
        <v>5872</v>
      </c>
      <c r="V740" t="s">
        <v>46</v>
      </c>
      <c r="W740">
        <v>6716236241</v>
      </c>
      <c r="AB740" t="s">
        <v>5873</v>
      </c>
      <c r="AG740" t="s">
        <v>5878</v>
      </c>
      <c r="AH740" t="s">
        <v>5879</v>
      </c>
      <c r="AL740" t="s">
        <v>5878</v>
      </c>
      <c r="AM740" t="s">
        <v>5878</v>
      </c>
      <c r="AQ740" t="s">
        <v>5876</v>
      </c>
    </row>
    <row r="741" spans="2:43" ht="15" customHeight="1" x14ac:dyDescent="0.25">
      <c r="B741" s="3" t="s">
        <v>54</v>
      </c>
      <c r="C741" t="s">
        <v>5880</v>
      </c>
      <c r="D741" s="18" t="s">
        <v>56</v>
      </c>
      <c r="E741" t="s">
        <v>5881</v>
      </c>
      <c r="F741" t="s">
        <v>5882</v>
      </c>
      <c r="G741" t="s">
        <v>100</v>
      </c>
      <c r="H741" t="b">
        <v>0</v>
      </c>
      <c r="I741" t="s">
        <v>2057</v>
      </c>
      <c r="J741" s="1" t="s">
        <v>2058</v>
      </c>
      <c r="K741" t="s">
        <v>2057</v>
      </c>
      <c r="L741" t="s">
        <v>5883</v>
      </c>
      <c r="N741" s="3">
        <f t="shared" si="11"/>
        <v>76</v>
      </c>
      <c r="O741">
        <v>221000</v>
      </c>
      <c r="P741" t="s">
        <v>5872</v>
      </c>
      <c r="V741" t="s">
        <v>46</v>
      </c>
      <c r="W741">
        <v>4769986518</v>
      </c>
      <c r="AB741" t="s">
        <v>2106</v>
      </c>
      <c r="AD741">
        <v>878921</v>
      </c>
      <c r="AG741" t="s">
        <v>5882</v>
      </c>
      <c r="AH741" t="s">
        <v>5884</v>
      </c>
      <c r="AL741" t="s">
        <v>5882</v>
      </c>
      <c r="AM741" t="s">
        <v>5882</v>
      </c>
      <c r="AQ741" t="s">
        <v>5885</v>
      </c>
    </row>
    <row r="742" spans="2:43" ht="15" customHeight="1" x14ac:dyDescent="0.25">
      <c r="B742" s="3" t="s">
        <v>82</v>
      </c>
      <c r="C742" t="s">
        <v>5886</v>
      </c>
      <c r="D742" s="19" t="s">
        <v>84</v>
      </c>
      <c r="E742" t="s">
        <v>5887</v>
      </c>
      <c r="F742" t="s">
        <v>5886</v>
      </c>
      <c r="G742" t="s">
        <v>100</v>
      </c>
      <c r="H742" t="b">
        <v>0</v>
      </c>
      <c r="I742" t="s">
        <v>2057</v>
      </c>
      <c r="J742" s="1" t="s">
        <v>2058</v>
      </c>
      <c r="K742" t="s">
        <v>2057</v>
      </c>
      <c r="L742" s="2" t="s">
        <v>5888</v>
      </c>
      <c r="N742">
        <f t="shared" si="11"/>
        <v>19</v>
      </c>
      <c r="O742">
        <v>210028</v>
      </c>
      <c r="P742" t="s">
        <v>5889</v>
      </c>
      <c r="V742" t="s">
        <v>46</v>
      </c>
      <c r="W742">
        <v>7099717723</v>
      </c>
      <c r="X742" t="s">
        <v>5890</v>
      </c>
      <c r="AB742" t="s">
        <v>5873</v>
      </c>
      <c r="AD742">
        <v>661292</v>
      </c>
      <c r="AG742" t="s">
        <v>5886</v>
      </c>
      <c r="AH742" t="s">
        <v>5891</v>
      </c>
      <c r="AI742" t="s">
        <v>5892</v>
      </c>
      <c r="AL742" t="s">
        <v>5886</v>
      </c>
      <c r="AM742" t="s">
        <v>5886</v>
      </c>
      <c r="AQ742" t="s">
        <v>5893</v>
      </c>
    </row>
    <row r="743" spans="2:43" ht="15" customHeight="1" x14ac:dyDescent="0.25">
      <c r="B743" s="3" t="s">
        <v>82</v>
      </c>
      <c r="C743" t="s">
        <v>5894</v>
      </c>
      <c r="D743" s="19" t="s">
        <v>84</v>
      </c>
      <c r="E743" t="s">
        <v>5895</v>
      </c>
      <c r="F743" t="s">
        <v>5894</v>
      </c>
      <c r="G743" t="s">
        <v>190</v>
      </c>
      <c r="H743" t="b">
        <v>0</v>
      </c>
      <c r="I743" t="s">
        <v>2057</v>
      </c>
      <c r="J743" s="1" t="s">
        <v>2058</v>
      </c>
      <c r="K743" t="s">
        <v>2057</v>
      </c>
      <c r="L743" s="2" t="s">
        <v>5888</v>
      </c>
      <c r="N743">
        <f t="shared" si="11"/>
        <v>19</v>
      </c>
      <c r="O743">
        <v>210028</v>
      </c>
      <c r="P743" t="s">
        <v>5889</v>
      </c>
      <c r="V743" t="s">
        <v>46</v>
      </c>
      <c r="W743">
        <v>5292243394</v>
      </c>
      <c r="AB743" t="s">
        <v>5873</v>
      </c>
      <c r="AG743" t="s">
        <v>5894</v>
      </c>
      <c r="AH743" t="s">
        <v>5896</v>
      </c>
      <c r="AI743" t="s">
        <v>5892</v>
      </c>
      <c r="AL743" t="s">
        <v>5894</v>
      </c>
      <c r="AM743" t="s">
        <v>5894</v>
      </c>
      <c r="AQ743" t="s">
        <v>5893</v>
      </c>
    </row>
    <row r="744" spans="2:43" ht="15" customHeight="1" x14ac:dyDescent="0.25">
      <c r="B744" s="3" t="s">
        <v>82</v>
      </c>
      <c r="C744" t="s">
        <v>5897</v>
      </c>
      <c r="D744" s="19" t="s">
        <v>84</v>
      </c>
      <c r="E744" t="s">
        <v>5898</v>
      </c>
      <c r="F744" t="s">
        <v>5897</v>
      </c>
      <c r="G744" t="s">
        <v>190</v>
      </c>
      <c r="H744" t="b">
        <v>0</v>
      </c>
      <c r="I744" t="s">
        <v>2057</v>
      </c>
      <c r="J744" s="1" t="s">
        <v>2058</v>
      </c>
      <c r="K744" t="s">
        <v>2057</v>
      </c>
      <c r="L744" s="2" t="s">
        <v>5888</v>
      </c>
      <c r="N744">
        <f t="shared" si="11"/>
        <v>19</v>
      </c>
      <c r="O744">
        <v>210028</v>
      </c>
      <c r="P744" t="s">
        <v>5889</v>
      </c>
      <c r="V744" t="s">
        <v>46</v>
      </c>
      <c r="W744">
        <v>2434255608</v>
      </c>
      <c r="AB744" t="s">
        <v>5873</v>
      </c>
      <c r="AG744" t="s">
        <v>5897</v>
      </c>
      <c r="AH744" t="s">
        <v>5899</v>
      </c>
      <c r="AI744" t="s">
        <v>5892</v>
      </c>
      <c r="AL744" t="s">
        <v>5897</v>
      </c>
      <c r="AM744" t="s">
        <v>5897</v>
      </c>
      <c r="AQ744" t="s">
        <v>5893</v>
      </c>
    </row>
    <row r="745" spans="2:43" ht="15" customHeight="1" x14ac:dyDescent="0.25">
      <c r="B745" s="3" t="s">
        <v>54</v>
      </c>
      <c r="C745" t="s">
        <v>5900</v>
      </c>
      <c r="D745" s="18" t="s">
        <v>56</v>
      </c>
      <c r="E745" t="s">
        <v>5901</v>
      </c>
      <c r="F745" t="s">
        <v>5902</v>
      </c>
      <c r="G745" t="s">
        <v>100</v>
      </c>
      <c r="H745" t="b">
        <v>0</v>
      </c>
      <c r="I745" t="s">
        <v>2057</v>
      </c>
      <c r="J745" s="1" t="s">
        <v>2058</v>
      </c>
      <c r="K745" t="s">
        <v>2057</v>
      </c>
      <c r="L745" t="s">
        <v>5903</v>
      </c>
      <c r="N745" s="3">
        <f t="shared" si="11"/>
        <v>113</v>
      </c>
      <c r="O745">
        <v>221000</v>
      </c>
      <c r="P745" t="s">
        <v>5904</v>
      </c>
      <c r="V745" t="s">
        <v>46</v>
      </c>
      <c r="W745">
        <v>6783826700</v>
      </c>
      <c r="AB745" t="s">
        <v>5905</v>
      </c>
      <c r="AG745" t="s">
        <v>5906</v>
      </c>
      <c r="AH745" t="s">
        <v>5907</v>
      </c>
      <c r="AI745" t="s">
        <v>5908</v>
      </c>
      <c r="AL745" t="s">
        <v>5902</v>
      </c>
      <c r="AM745" t="s">
        <v>5902</v>
      </c>
      <c r="AQ745" t="s">
        <v>5908</v>
      </c>
    </row>
    <row r="746" spans="2:43" ht="15" customHeight="1" x14ac:dyDescent="0.25">
      <c r="B746" s="3" t="s">
        <v>54</v>
      </c>
      <c r="C746" t="s">
        <v>5909</v>
      </c>
      <c r="D746" s="18" t="s">
        <v>56</v>
      </c>
      <c r="E746" t="s">
        <v>5910</v>
      </c>
      <c r="F746" t="s">
        <v>5911</v>
      </c>
      <c r="G746" t="s">
        <v>190</v>
      </c>
      <c r="H746" t="b">
        <v>0</v>
      </c>
      <c r="I746" t="s">
        <v>2057</v>
      </c>
      <c r="J746" s="1" t="s">
        <v>2058</v>
      </c>
      <c r="K746" t="s">
        <v>2057</v>
      </c>
      <c r="L746" t="s">
        <v>5912</v>
      </c>
      <c r="N746">
        <f t="shared" si="11"/>
        <v>31</v>
      </c>
      <c r="O746">
        <v>330002</v>
      </c>
      <c r="P746" t="s">
        <v>5913</v>
      </c>
      <c r="V746" t="s">
        <v>46</v>
      </c>
      <c r="W746">
        <v>6997347805</v>
      </c>
      <c r="AB746" t="s">
        <v>5914</v>
      </c>
      <c r="AD746">
        <v>792471</v>
      </c>
      <c r="AG746" t="s">
        <v>5911</v>
      </c>
      <c r="AH746" t="s">
        <v>5915</v>
      </c>
      <c r="AL746" t="s">
        <v>5911</v>
      </c>
      <c r="AM746" t="s">
        <v>5911</v>
      </c>
      <c r="AQ746" t="s">
        <v>5916</v>
      </c>
    </row>
    <row r="747" spans="2:43" ht="15" customHeight="1" x14ac:dyDescent="0.25">
      <c r="B747" s="3" t="s">
        <v>54</v>
      </c>
      <c r="C747" t="s">
        <v>5917</v>
      </c>
      <c r="D747" s="18" t="s">
        <v>56</v>
      </c>
      <c r="E747" t="s">
        <v>5918</v>
      </c>
      <c r="F747" t="s">
        <v>5919</v>
      </c>
      <c r="G747" t="s">
        <v>100</v>
      </c>
      <c r="H747" t="b">
        <v>0</v>
      </c>
      <c r="I747" t="s">
        <v>2057</v>
      </c>
      <c r="J747" s="1" t="s">
        <v>2058</v>
      </c>
      <c r="K747" t="s">
        <v>2057</v>
      </c>
      <c r="L747" t="s">
        <v>5920</v>
      </c>
      <c r="N747" s="3">
        <f t="shared" si="11"/>
        <v>71</v>
      </c>
      <c r="O747">
        <v>330200</v>
      </c>
      <c r="P747" t="s">
        <v>5913</v>
      </c>
      <c r="V747" t="s">
        <v>46</v>
      </c>
      <c r="W747">
        <v>4712289533</v>
      </c>
      <c r="AB747" t="s">
        <v>389</v>
      </c>
      <c r="AG747" t="s">
        <v>5919</v>
      </c>
      <c r="AH747" t="s">
        <v>5921</v>
      </c>
      <c r="AI747" t="s">
        <v>5922</v>
      </c>
      <c r="AL747" t="s">
        <v>5919</v>
      </c>
      <c r="AM747" t="s">
        <v>5919</v>
      </c>
      <c r="AQ747" t="s">
        <v>5923</v>
      </c>
    </row>
    <row r="748" spans="2:43" ht="15" customHeight="1" x14ac:dyDescent="0.25">
      <c r="B748" s="3" t="s">
        <v>54</v>
      </c>
      <c r="C748" t="s">
        <v>5924</v>
      </c>
      <c r="D748" s="18" t="s">
        <v>56</v>
      </c>
      <c r="E748" t="s">
        <v>5925</v>
      </c>
      <c r="F748" t="s">
        <v>5926</v>
      </c>
      <c r="G748" t="s">
        <v>100</v>
      </c>
      <c r="H748" t="b">
        <v>0</v>
      </c>
      <c r="I748" t="s">
        <v>2057</v>
      </c>
      <c r="J748" s="1" t="s">
        <v>2058</v>
      </c>
      <c r="K748" t="s">
        <v>2057</v>
      </c>
      <c r="L748" t="s">
        <v>5927</v>
      </c>
      <c r="N748" s="3">
        <f t="shared" si="11"/>
        <v>53</v>
      </c>
      <c r="O748">
        <v>130033</v>
      </c>
      <c r="P748" t="s">
        <v>5928</v>
      </c>
      <c r="V748" t="s">
        <v>46</v>
      </c>
      <c r="W748">
        <v>6952263432</v>
      </c>
      <c r="X748" t="s">
        <v>5929</v>
      </c>
      <c r="AB748" t="s">
        <v>503</v>
      </c>
      <c r="AD748">
        <v>713951</v>
      </c>
      <c r="AG748" t="s">
        <v>5926</v>
      </c>
      <c r="AH748" t="s">
        <v>5930</v>
      </c>
      <c r="AL748" t="s">
        <v>5926</v>
      </c>
      <c r="AM748" t="s">
        <v>5926</v>
      </c>
      <c r="AQ748" t="s">
        <v>63</v>
      </c>
    </row>
    <row r="749" spans="2:43" x14ac:dyDescent="0.25">
      <c r="B749" s="3" t="s">
        <v>82</v>
      </c>
      <c r="C749" t="s">
        <v>5931</v>
      </c>
      <c r="D749" s="24" t="s">
        <v>84</v>
      </c>
      <c r="E749" t="s">
        <v>5932</v>
      </c>
      <c r="F749" t="s">
        <v>5933</v>
      </c>
      <c r="G749" t="s">
        <v>100</v>
      </c>
      <c r="H749" t="b">
        <v>1</v>
      </c>
      <c r="I749" t="s">
        <v>2057</v>
      </c>
      <c r="J749" s="1" t="s">
        <v>2058</v>
      </c>
      <c r="K749" t="s">
        <v>2057</v>
      </c>
      <c r="L749" s="2" t="s">
        <v>5934</v>
      </c>
      <c r="N749">
        <f t="shared" si="11"/>
        <v>26</v>
      </c>
      <c r="O749">
        <v>250100</v>
      </c>
      <c r="P749" t="s">
        <v>5935</v>
      </c>
      <c r="S749">
        <v>36</v>
      </c>
      <c r="T749">
        <v>116</v>
      </c>
      <c r="V749" t="s">
        <v>46</v>
      </c>
      <c r="W749">
        <v>3406188627</v>
      </c>
      <c r="X749" t="s">
        <v>5936</v>
      </c>
      <c r="Y749" t="s">
        <v>5937</v>
      </c>
      <c r="AB749" t="s">
        <v>48</v>
      </c>
      <c r="AG749" t="s">
        <v>5933</v>
      </c>
      <c r="AH749" t="s">
        <v>5938</v>
      </c>
      <c r="AI749" t="s">
        <v>5939</v>
      </c>
      <c r="AK749" t="s">
        <v>5940</v>
      </c>
      <c r="AL749" t="s">
        <v>5933</v>
      </c>
      <c r="AM749" t="s">
        <v>5933</v>
      </c>
      <c r="AQ749" t="s">
        <v>5941</v>
      </c>
    </row>
    <row r="750" spans="2:43" x14ac:dyDescent="0.25">
      <c r="B750" s="3" t="s">
        <v>82</v>
      </c>
      <c r="C750" t="s">
        <v>5931</v>
      </c>
      <c r="D750" s="24" t="s">
        <v>84</v>
      </c>
      <c r="E750" t="s">
        <v>5942</v>
      </c>
      <c r="F750" t="s">
        <v>5943</v>
      </c>
      <c r="G750" t="s">
        <v>59</v>
      </c>
      <c r="H750" t="b">
        <v>0</v>
      </c>
      <c r="I750" t="s">
        <v>2057</v>
      </c>
      <c r="J750" s="1" t="s">
        <v>2058</v>
      </c>
      <c r="K750" t="s">
        <v>2057</v>
      </c>
      <c r="L750" s="2" t="s">
        <v>5934</v>
      </c>
      <c r="N750">
        <f t="shared" si="11"/>
        <v>26</v>
      </c>
      <c r="O750">
        <v>250100</v>
      </c>
      <c r="P750" t="s">
        <v>5935</v>
      </c>
      <c r="V750" t="s">
        <v>46</v>
      </c>
      <c r="W750">
        <v>1519958549</v>
      </c>
      <c r="AB750" t="s">
        <v>48</v>
      </c>
      <c r="AD750">
        <v>434060</v>
      </c>
      <c r="AG750" t="s">
        <v>5943</v>
      </c>
      <c r="AH750" t="s">
        <v>5944</v>
      </c>
      <c r="AK750" t="s">
        <v>5940</v>
      </c>
      <c r="AL750" t="s">
        <v>5943</v>
      </c>
      <c r="AM750" t="s">
        <v>5943</v>
      </c>
      <c r="AQ750" t="s">
        <v>5941</v>
      </c>
    </row>
    <row r="751" spans="2:43" ht="15" customHeight="1" x14ac:dyDescent="0.25">
      <c r="B751" s="3" t="s">
        <v>343</v>
      </c>
      <c r="D751" s="27" t="s">
        <v>344</v>
      </c>
      <c r="E751" t="s">
        <v>5945</v>
      </c>
      <c r="F751" t="s">
        <v>5946</v>
      </c>
      <c r="G751" t="s">
        <v>190</v>
      </c>
      <c r="H751" t="b">
        <v>1</v>
      </c>
      <c r="I751" t="s">
        <v>2057</v>
      </c>
      <c r="J751" s="1" t="s">
        <v>2058</v>
      </c>
      <c r="K751" t="s">
        <v>2057</v>
      </c>
      <c r="L751" s="2" t="s">
        <v>5947</v>
      </c>
      <c r="N751">
        <f t="shared" si="11"/>
        <v>25</v>
      </c>
      <c r="O751">
        <v>266000</v>
      </c>
      <c r="P751" t="s">
        <v>5948</v>
      </c>
      <c r="S751">
        <v>36.088253876057003</v>
      </c>
      <c r="T751">
        <v>120.342277778992</v>
      </c>
      <c r="V751" t="s">
        <v>46</v>
      </c>
      <c r="W751">
        <v>9718519612</v>
      </c>
      <c r="AB751" t="s">
        <v>48</v>
      </c>
      <c r="AG751" t="s">
        <v>5946</v>
      </c>
      <c r="AH751" t="s">
        <v>5949</v>
      </c>
      <c r="AL751" t="s">
        <v>5946</v>
      </c>
      <c r="AM751" t="s">
        <v>5946</v>
      </c>
      <c r="AQ751" t="s">
        <v>5950</v>
      </c>
    </row>
    <row r="752" spans="2:43" ht="15" customHeight="1" x14ac:dyDescent="0.25">
      <c r="B752" s="3" t="s">
        <v>343</v>
      </c>
      <c r="D752" s="27" t="s">
        <v>344</v>
      </c>
      <c r="E752" t="s">
        <v>5951</v>
      </c>
      <c r="F752" t="s">
        <v>5952</v>
      </c>
      <c r="G752" t="s">
        <v>190</v>
      </c>
      <c r="H752" t="b">
        <v>1</v>
      </c>
      <c r="I752" t="s">
        <v>2057</v>
      </c>
      <c r="J752" s="1" t="s">
        <v>2058</v>
      </c>
      <c r="K752" t="s">
        <v>2057</v>
      </c>
      <c r="L752" s="2" t="s">
        <v>5947</v>
      </c>
      <c r="N752">
        <f t="shared" si="11"/>
        <v>25</v>
      </c>
      <c r="O752">
        <v>266000</v>
      </c>
      <c r="P752" t="s">
        <v>5953</v>
      </c>
      <c r="S752">
        <v>36.088253876057003</v>
      </c>
      <c r="T752">
        <v>120.342277778992</v>
      </c>
      <c r="V752" t="s">
        <v>46</v>
      </c>
      <c r="W752">
        <v>1511364485</v>
      </c>
      <c r="AB752" t="s">
        <v>48</v>
      </c>
      <c r="AG752" t="s">
        <v>5952</v>
      </c>
      <c r="AH752" t="s">
        <v>5954</v>
      </c>
      <c r="AL752" t="s">
        <v>5952</v>
      </c>
      <c r="AM752" t="s">
        <v>5952</v>
      </c>
      <c r="AQ752" t="s">
        <v>5950</v>
      </c>
    </row>
    <row r="753" spans="2:44" ht="15" customHeight="1" x14ac:dyDescent="0.25">
      <c r="B753" s="3" t="s">
        <v>343</v>
      </c>
      <c r="D753" s="27" t="s">
        <v>344</v>
      </c>
      <c r="E753" t="s">
        <v>5955</v>
      </c>
      <c r="F753" t="s">
        <v>5956</v>
      </c>
      <c r="G753" t="s">
        <v>190</v>
      </c>
      <c r="H753" t="b">
        <v>1</v>
      </c>
      <c r="I753" t="s">
        <v>2057</v>
      </c>
      <c r="J753" s="1" t="s">
        <v>2058</v>
      </c>
      <c r="K753" t="s">
        <v>2057</v>
      </c>
      <c r="L753" s="2" t="s">
        <v>5947</v>
      </c>
      <c r="N753">
        <f t="shared" si="11"/>
        <v>25</v>
      </c>
      <c r="O753">
        <v>266000</v>
      </c>
      <c r="P753" t="s">
        <v>5957</v>
      </c>
      <c r="S753">
        <v>36.088253876057003</v>
      </c>
      <c r="T753">
        <v>120.342277778992</v>
      </c>
      <c r="V753" t="s">
        <v>46</v>
      </c>
      <c r="W753">
        <v>9724609572</v>
      </c>
      <c r="AB753" t="s">
        <v>48</v>
      </c>
      <c r="AG753" t="s">
        <v>5956</v>
      </c>
      <c r="AH753" t="s">
        <v>5958</v>
      </c>
      <c r="AI753" t="s">
        <v>5950</v>
      </c>
      <c r="AL753" t="s">
        <v>5956</v>
      </c>
      <c r="AM753" t="s">
        <v>5956</v>
      </c>
      <c r="AQ753" t="s">
        <v>5950</v>
      </c>
    </row>
    <row r="754" spans="2:44" ht="15" customHeight="1" x14ac:dyDescent="0.25">
      <c r="B754" s="3" t="s">
        <v>37</v>
      </c>
      <c r="D754" s="13"/>
      <c r="E754" t="s">
        <v>5959</v>
      </c>
      <c r="F754" t="s">
        <v>5960</v>
      </c>
      <c r="G754" t="s">
        <v>190</v>
      </c>
      <c r="H754" t="b">
        <v>1</v>
      </c>
      <c r="I754" t="s">
        <v>2057</v>
      </c>
      <c r="J754" s="1" t="s">
        <v>2058</v>
      </c>
      <c r="K754" t="s">
        <v>2057</v>
      </c>
      <c r="L754" t="s">
        <v>5961</v>
      </c>
      <c r="N754" s="3">
        <f t="shared" si="11"/>
        <v>45</v>
      </c>
      <c r="O754">
        <v>255000</v>
      </c>
      <c r="P754" t="s">
        <v>5962</v>
      </c>
      <c r="S754">
        <v>36.7920673039864</v>
      </c>
      <c r="T754">
        <v>118.06175957739499</v>
      </c>
      <c r="V754" t="s">
        <v>46</v>
      </c>
      <c r="W754">
        <v>2520469803</v>
      </c>
      <c r="AB754" t="s">
        <v>48</v>
      </c>
      <c r="AG754" t="s">
        <v>5960</v>
      </c>
      <c r="AH754" t="s">
        <v>5963</v>
      </c>
      <c r="AI754" t="s">
        <v>5964</v>
      </c>
      <c r="AL754" t="s">
        <v>5960</v>
      </c>
      <c r="AM754" t="s">
        <v>5960</v>
      </c>
      <c r="AQ754" t="s">
        <v>5964</v>
      </c>
    </row>
    <row r="755" spans="2:44" ht="15" customHeight="1" x14ac:dyDescent="0.25">
      <c r="B755" s="3" t="s">
        <v>178</v>
      </c>
      <c r="C755" t="s">
        <v>179</v>
      </c>
      <c r="D755" s="24"/>
      <c r="E755" t="s">
        <v>5965</v>
      </c>
      <c r="F755" t="s">
        <v>5966</v>
      </c>
      <c r="G755" t="s">
        <v>100</v>
      </c>
      <c r="H755" t="b">
        <v>0</v>
      </c>
      <c r="I755" t="s">
        <v>690</v>
      </c>
      <c r="J755" s="1" t="s">
        <v>691</v>
      </c>
      <c r="K755" t="s">
        <v>690</v>
      </c>
      <c r="L755" t="s">
        <v>5967</v>
      </c>
      <c r="N755" s="3">
        <f t="shared" si="11"/>
        <v>58</v>
      </c>
      <c r="O755" t="s">
        <v>3625</v>
      </c>
      <c r="P755" t="s">
        <v>3626</v>
      </c>
      <c r="V755" t="s">
        <v>46</v>
      </c>
      <c r="W755">
        <v>4348546781</v>
      </c>
      <c r="AB755" t="s">
        <v>389</v>
      </c>
      <c r="AG755" t="s">
        <v>5966</v>
      </c>
      <c r="AH755" t="s">
        <v>5968</v>
      </c>
      <c r="AI755" t="s">
        <v>5969</v>
      </c>
      <c r="AK755" t="s">
        <v>5970</v>
      </c>
      <c r="AL755" t="s">
        <v>5966</v>
      </c>
      <c r="AM755" t="s">
        <v>5966</v>
      </c>
      <c r="AQ755" t="s">
        <v>5971</v>
      </c>
    </row>
    <row r="756" spans="2:44" x14ac:dyDescent="0.25">
      <c r="B756" s="3" t="s">
        <v>37</v>
      </c>
      <c r="D756" s="13"/>
      <c r="E756" t="s">
        <v>5972</v>
      </c>
      <c r="F756" t="s">
        <v>5973</v>
      </c>
      <c r="G756" t="s">
        <v>190</v>
      </c>
      <c r="I756" t="s">
        <v>5974</v>
      </c>
      <c r="J756" s="1" t="s">
        <v>5975</v>
      </c>
      <c r="K756" t="s">
        <v>5974</v>
      </c>
      <c r="L756" s="2" t="s">
        <v>5976</v>
      </c>
      <c r="N756">
        <f t="shared" si="11"/>
        <v>35</v>
      </c>
      <c r="O756">
        <v>105</v>
      </c>
      <c r="P756" t="s">
        <v>5977</v>
      </c>
      <c r="V756" t="s">
        <v>46</v>
      </c>
      <c r="W756">
        <v>2466834990</v>
      </c>
      <c r="X756" t="s">
        <v>5978</v>
      </c>
      <c r="AB756" t="s">
        <v>48</v>
      </c>
      <c r="AD756">
        <v>120556</v>
      </c>
      <c r="AG756" t="s">
        <v>5973</v>
      </c>
      <c r="AH756" t="s">
        <v>5979</v>
      </c>
      <c r="AL756" t="s">
        <v>5973</v>
      </c>
      <c r="AM756" t="s">
        <v>5973</v>
      </c>
      <c r="AQ756" t="s">
        <v>5980</v>
      </c>
    </row>
    <row r="757" spans="2:44" ht="15" customHeight="1" x14ac:dyDescent="0.25">
      <c r="B757" s="3" t="s">
        <v>37</v>
      </c>
      <c r="D757" s="13"/>
      <c r="E757" t="s">
        <v>5981</v>
      </c>
      <c r="F757" t="s">
        <v>5982</v>
      </c>
      <c r="G757" t="s">
        <v>59</v>
      </c>
      <c r="H757" t="b">
        <v>1</v>
      </c>
      <c r="I757" t="s">
        <v>2045</v>
      </c>
      <c r="J757" s="1" t="s">
        <v>2046</v>
      </c>
      <c r="K757" t="s">
        <v>2045</v>
      </c>
      <c r="L757" t="s">
        <v>5983</v>
      </c>
      <c r="N757">
        <f t="shared" si="11"/>
        <v>8</v>
      </c>
      <c r="O757" t="s">
        <v>5984</v>
      </c>
      <c r="P757" t="s">
        <v>5985</v>
      </c>
      <c r="S757">
        <v>54.937055645488499</v>
      </c>
      <c r="T757">
        <v>-2.9826964395506099</v>
      </c>
      <c r="V757" t="s">
        <v>46</v>
      </c>
      <c r="W757">
        <v>8623467290</v>
      </c>
      <c r="AB757" t="s">
        <v>2233</v>
      </c>
      <c r="AG757" t="s">
        <v>5982</v>
      </c>
      <c r="AH757" t="s">
        <v>5986</v>
      </c>
      <c r="AI757" t="s">
        <v>5987</v>
      </c>
      <c r="AK757" t="s">
        <v>5988</v>
      </c>
      <c r="AL757" t="s">
        <v>5982</v>
      </c>
      <c r="AM757" t="s">
        <v>5982</v>
      </c>
      <c r="AQ757" t="s">
        <v>5989</v>
      </c>
      <c r="AR757" t="s">
        <v>5990</v>
      </c>
    </row>
    <row r="758" spans="2:44" ht="15" customHeight="1" x14ac:dyDescent="0.25">
      <c r="B758" s="3" t="s">
        <v>54</v>
      </c>
      <c r="C758" t="s">
        <v>5991</v>
      </c>
      <c r="D758" s="18" t="s">
        <v>56</v>
      </c>
      <c r="E758" t="s">
        <v>5992</v>
      </c>
      <c r="F758" t="s">
        <v>5993</v>
      </c>
      <c r="G758" t="s">
        <v>59</v>
      </c>
      <c r="H758" t="b">
        <v>1</v>
      </c>
      <c r="I758" t="s">
        <v>2045</v>
      </c>
      <c r="J758" s="1" t="s">
        <v>2046</v>
      </c>
      <c r="K758" t="s">
        <v>2045</v>
      </c>
      <c r="L758" t="s">
        <v>5994</v>
      </c>
      <c r="N758">
        <f t="shared" si="11"/>
        <v>12</v>
      </c>
      <c r="O758" t="s">
        <v>5995</v>
      </c>
      <c r="P758" t="s">
        <v>5996</v>
      </c>
      <c r="S758">
        <v>54.9615447354373</v>
      </c>
      <c r="T758">
        <v>-1.6317756624822799</v>
      </c>
      <c r="V758" t="s">
        <v>46</v>
      </c>
      <c r="W758">
        <v>6610249619</v>
      </c>
      <c r="X758" t="s">
        <v>5997</v>
      </c>
      <c r="AB758" t="s">
        <v>2233</v>
      </c>
      <c r="AG758" t="s">
        <v>5993</v>
      </c>
      <c r="AH758" t="s">
        <v>5998</v>
      </c>
      <c r="AI758" t="s">
        <v>5999</v>
      </c>
      <c r="AK758" t="s">
        <v>5988</v>
      </c>
      <c r="AL758" t="s">
        <v>5993</v>
      </c>
      <c r="AM758" t="s">
        <v>5993</v>
      </c>
      <c r="AQ758" t="s">
        <v>6000</v>
      </c>
      <c r="AR758" t="s">
        <v>5990</v>
      </c>
    </row>
    <row r="759" spans="2:44" ht="15" customHeight="1" x14ac:dyDescent="0.25">
      <c r="B759" s="3" t="s">
        <v>37</v>
      </c>
      <c r="D759" s="13"/>
      <c r="E759" t="s">
        <v>6001</v>
      </c>
      <c r="F759" t="s">
        <v>6002</v>
      </c>
      <c r="G759" t="s">
        <v>59</v>
      </c>
      <c r="H759" t="b">
        <v>1</v>
      </c>
      <c r="I759" t="s">
        <v>2045</v>
      </c>
      <c r="J759" s="1" t="s">
        <v>2046</v>
      </c>
      <c r="K759" t="s">
        <v>2045</v>
      </c>
      <c r="L759" t="s">
        <v>6003</v>
      </c>
      <c r="N759">
        <f t="shared" si="11"/>
        <v>13</v>
      </c>
      <c r="O759" t="s">
        <v>6004</v>
      </c>
      <c r="P759" t="s">
        <v>6005</v>
      </c>
      <c r="S759">
        <v>54.571316617672203</v>
      </c>
      <c r="T759">
        <v>-1.28279058695065</v>
      </c>
      <c r="V759" t="s">
        <v>46</v>
      </c>
      <c r="W759">
        <v>6835226696</v>
      </c>
      <c r="X759" t="s">
        <v>6006</v>
      </c>
      <c r="AB759" t="s">
        <v>2233</v>
      </c>
      <c r="AG759" t="s">
        <v>6002</v>
      </c>
      <c r="AH759" t="s">
        <v>6007</v>
      </c>
      <c r="AI759" t="s">
        <v>6008</v>
      </c>
      <c r="AK759" t="s">
        <v>5988</v>
      </c>
      <c r="AL759" t="s">
        <v>6002</v>
      </c>
      <c r="AM759" t="s">
        <v>6002</v>
      </c>
      <c r="AQ759" t="s">
        <v>6009</v>
      </c>
      <c r="AR759" t="s">
        <v>5990</v>
      </c>
    </row>
    <row r="760" spans="2:44" ht="15" customHeight="1" x14ac:dyDescent="0.25">
      <c r="B760" s="3" t="s">
        <v>37</v>
      </c>
      <c r="D760" s="13"/>
      <c r="E760" t="s">
        <v>6010</v>
      </c>
      <c r="F760" t="s">
        <v>6011</v>
      </c>
      <c r="G760" t="s">
        <v>100</v>
      </c>
      <c r="H760" t="b">
        <v>0</v>
      </c>
      <c r="I760" t="s">
        <v>690</v>
      </c>
      <c r="J760" s="1" t="s">
        <v>691</v>
      </c>
      <c r="K760" t="s">
        <v>690</v>
      </c>
      <c r="L760" t="s">
        <v>6012</v>
      </c>
      <c r="N760">
        <f t="shared" si="11"/>
        <v>37</v>
      </c>
      <c r="O760" t="s">
        <v>6013</v>
      </c>
      <c r="P760" t="s">
        <v>6014</v>
      </c>
      <c r="V760" t="s">
        <v>46</v>
      </c>
      <c r="W760">
        <v>7916595057</v>
      </c>
      <c r="X760" t="s">
        <v>6015</v>
      </c>
      <c r="AB760" t="s">
        <v>389</v>
      </c>
      <c r="AG760" t="s">
        <v>6011</v>
      </c>
      <c r="AH760" t="s">
        <v>6016</v>
      </c>
      <c r="AI760" t="s">
        <v>6017</v>
      </c>
      <c r="AK760" t="s">
        <v>6018</v>
      </c>
      <c r="AL760" t="s">
        <v>6011</v>
      </c>
      <c r="AM760" t="s">
        <v>6011</v>
      </c>
      <c r="AQ760" t="s">
        <v>6019</v>
      </c>
    </row>
    <row r="761" spans="2:44" ht="15" customHeight="1" x14ac:dyDescent="0.25">
      <c r="B761" s="3" t="s">
        <v>37</v>
      </c>
      <c r="D761" s="13"/>
      <c r="E761" t="s">
        <v>6020</v>
      </c>
      <c r="F761" t="s">
        <v>6021</v>
      </c>
      <c r="G761" t="s">
        <v>100</v>
      </c>
      <c r="H761" t="b">
        <v>0</v>
      </c>
      <c r="I761" t="s">
        <v>690</v>
      </c>
      <c r="J761" s="1" t="s">
        <v>691</v>
      </c>
      <c r="K761" t="s">
        <v>690</v>
      </c>
      <c r="L761" t="s">
        <v>6022</v>
      </c>
      <c r="N761" s="3">
        <f t="shared" si="11"/>
        <v>45</v>
      </c>
      <c r="O761" t="s">
        <v>6023</v>
      </c>
      <c r="P761" t="s">
        <v>2316</v>
      </c>
      <c r="V761" t="s">
        <v>46</v>
      </c>
      <c r="W761">
        <v>2010515741</v>
      </c>
      <c r="AB761" t="s">
        <v>389</v>
      </c>
      <c r="AG761" t="s">
        <v>6021</v>
      </c>
      <c r="AH761" t="s">
        <v>6024</v>
      </c>
      <c r="AI761" t="s">
        <v>6025</v>
      </c>
      <c r="AL761" t="s">
        <v>6021</v>
      </c>
      <c r="AM761" t="s">
        <v>6021</v>
      </c>
      <c r="AQ761" t="s">
        <v>6026</v>
      </c>
    </row>
    <row r="762" spans="2:44" ht="15" customHeight="1" x14ac:dyDescent="0.25">
      <c r="B762" s="3" t="s">
        <v>37</v>
      </c>
      <c r="D762" s="13"/>
      <c r="E762" t="s">
        <v>6027</v>
      </c>
      <c r="F762" t="s">
        <v>6028</v>
      </c>
      <c r="G762" t="s">
        <v>100</v>
      </c>
      <c r="H762" t="b">
        <v>0</v>
      </c>
      <c r="I762" t="s">
        <v>690</v>
      </c>
      <c r="J762" s="1" t="s">
        <v>691</v>
      </c>
      <c r="K762" t="s">
        <v>690</v>
      </c>
      <c r="L762" t="s">
        <v>6029</v>
      </c>
      <c r="N762" s="3">
        <f t="shared" si="11"/>
        <v>55</v>
      </c>
      <c r="O762" t="s">
        <v>6030</v>
      </c>
      <c r="P762" t="s">
        <v>5161</v>
      </c>
      <c r="V762" t="s">
        <v>46</v>
      </c>
      <c r="W762">
        <v>2769263732</v>
      </c>
      <c r="X762" t="s">
        <v>6031</v>
      </c>
      <c r="AB762" t="s">
        <v>389</v>
      </c>
      <c r="AG762" t="s">
        <v>6028</v>
      </c>
      <c r="AH762" t="s">
        <v>6032</v>
      </c>
      <c r="AI762" t="s">
        <v>6033</v>
      </c>
      <c r="AL762" t="s">
        <v>6028</v>
      </c>
      <c r="AM762" t="s">
        <v>6028</v>
      </c>
      <c r="AQ762" t="s">
        <v>6034</v>
      </c>
    </row>
    <row r="763" spans="2:44" ht="15" customHeight="1" x14ac:dyDescent="0.25">
      <c r="B763" s="3" t="s">
        <v>37</v>
      </c>
      <c r="D763" s="13"/>
      <c r="E763" t="s">
        <v>6035</v>
      </c>
      <c r="F763" t="s">
        <v>6036</v>
      </c>
      <c r="G763" t="s">
        <v>100</v>
      </c>
      <c r="H763" t="b">
        <v>0</v>
      </c>
      <c r="I763" t="s">
        <v>690</v>
      </c>
      <c r="J763" s="1" t="s">
        <v>691</v>
      </c>
      <c r="K763" t="s">
        <v>690</v>
      </c>
      <c r="L763" t="s">
        <v>6037</v>
      </c>
      <c r="N763">
        <f t="shared" si="11"/>
        <v>39</v>
      </c>
      <c r="O763" t="s">
        <v>6038</v>
      </c>
      <c r="P763" t="s">
        <v>3829</v>
      </c>
      <c r="V763" t="s">
        <v>46</v>
      </c>
      <c r="W763">
        <v>7346460926</v>
      </c>
      <c r="X763" t="s">
        <v>6039</v>
      </c>
      <c r="AB763" t="s">
        <v>389</v>
      </c>
      <c r="AG763" t="s">
        <v>6036</v>
      </c>
      <c r="AH763" t="s">
        <v>6040</v>
      </c>
      <c r="AI763" t="s">
        <v>6041</v>
      </c>
      <c r="AL763" t="s">
        <v>6036</v>
      </c>
      <c r="AM763" t="s">
        <v>6036</v>
      </c>
      <c r="AQ763" t="s">
        <v>6042</v>
      </c>
    </row>
    <row r="764" spans="2:44" ht="15" customHeight="1" x14ac:dyDescent="0.25">
      <c r="B764" s="3" t="s">
        <v>37</v>
      </c>
      <c r="D764" s="13"/>
      <c r="E764" t="s">
        <v>6043</v>
      </c>
      <c r="F764" t="s">
        <v>6044</v>
      </c>
      <c r="G764" t="s">
        <v>100</v>
      </c>
      <c r="H764" t="b">
        <v>0</v>
      </c>
      <c r="I764" t="s">
        <v>690</v>
      </c>
      <c r="J764" s="1" t="s">
        <v>691</v>
      </c>
      <c r="K764" t="s">
        <v>690</v>
      </c>
      <c r="L764" t="s">
        <v>6045</v>
      </c>
      <c r="N764" s="3">
        <f t="shared" si="11"/>
        <v>62</v>
      </c>
      <c r="O764" t="s">
        <v>2315</v>
      </c>
      <c r="P764" t="s">
        <v>2316</v>
      </c>
      <c r="V764" t="s">
        <v>46</v>
      </c>
      <c r="W764">
        <v>4706337403</v>
      </c>
      <c r="X764" t="s">
        <v>6046</v>
      </c>
      <c r="AB764" t="s">
        <v>389</v>
      </c>
      <c r="AG764" t="s">
        <v>6044</v>
      </c>
      <c r="AH764" t="s">
        <v>6047</v>
      </c>
      <c r="AI764" t="s">
        <v>6048</v>
      </c>
      <c r="AL764" t="s">
        <v>6044</v>
      </c>
      <c r="AM764" t="s">
        <v>6044</v>
      </c>
      <c r="AQ764" t="s">
        <v>6049</v>
      </c>
    </row>
    <row r="765" spans="2:44" ht="15" customHeight="1" x14ac:dyDescent="0.25">
      <c r="B765" s="3" t="s">
        <v>155</v>
      </c>
      <c r="C765" t="s">
        <v>156</v>
      </c>
      <c r="D765" s="23"/>
      <c r="E765" t="s">
        <v>6050</v>
      </c>
      <c r="F765" t="s">
        <v>6051</v>
      </c>
      <c r="G765" t="s">
        <v>167</v>
      </c>
      <c r="I765" t="s">
        <v>5783</v>
      </c>
      <c r="J765" s="1" t="s">
        <v>5784</v>
      </c>
      <c r="K765" t="s">
        <v>5783</v>
      </c>
      <c r="L765"/>
      <c r="N765">
        <f t="shared" si="11"/>
        <v>0</v>
      </c>
      <c r="O765" t="s">
        <v>63</v>
      </c>
      <c r="P765" t="s">
        <v>63</v>
      </c>
      <c r="V765" t="s">
        <v>46</v>
      </c>
      <c r="W765">
        <v>4985251111</v>
      </c>
      <c r="X765" t="s">
        <v>101</v>
      </c>
      <c r="AB765" t="s">
        <v>66</v>
      </c>
      <c r="AG765" t="s">
        <v>6051</v>
      </c>
      <c r="AH765" t="s">
        <v>6052</v>
      </c>
      <c r="AL765" t="s">
        <v>6051</v>
      </c>
      <c r="AM765" t="s">
        <v>6051</v>
      </c>
      <c r="AQ765" t="s">
        <v>63</v>
      </c>
    </row>
    <row r="766" spans="2:44" ht="15" customHeight="1" x14ac:dyDescent="0.25">
      <c r="B766" s="3" t="s">
        <v>54</v>
      </c>
      <c r="C766" t="s">
        <v>6053</v>
      </c>
      <c r="D766" s="29"/>
      <c r="E766" t="s">
        <v>6054</v>
      </c>
      <c r="F766" t="s">
        <v>6055</v>
      </c>
      <c r="G766" t="s">
        <v>190</v>
      </c>
      <c r="H766" t="b">
        <v>1</v>
      </c>
      <c r="I766" t="s">
        <v>5974</v>
      </c>
      <c r="J766" s="1" t="s">
        <v>5975</v>
      </c>
      <c r="K766" t="s">
        <v>5974</v>
      </c>
      <c r="L766" s="2" t="s">
        <v>5976</v>
      </c>
      <c r="N766">
        <f t="shared" si="11"/>
        <v>35</v>
      </c>
      <c r="O766">
        <v>105</v>
      </c>
      <c r="P766" t="s">
        <v>5977</v>
      </c>
      <c r="S766">
        <v>25.090926700000001</v>
      </c>
      <c r="T766">
        <v>121.55983319999901</v>
      </c>
      <c r="V766" t="s">
        <v>46</v>
      </c>
      <c r="W766">
        <v>5870684191</v>
      </c>
      <c r="X766" t="s">
        <v>5978</v>
      </c>
      <c r="Y766" t="s">
        <v>6056</v>
      </c>
      <c r="AB766" t="s">
        <v>48</v>
      </c>
      <c r="AC766" t="s">
        <v>6057</v>
      </c>
      <c r="AD766">
        <v>103099</v>
      </c>
      <c r="AG766" t="s">
        <v>6055</v>
      </c>
      <c r="AH766" t="s">
        <v>6058</v>
      </c>
      <c r="AI766" t="s">
        <v>6059</v>
      </c>
      <c r="AK766" t="s">
        <v>6060</v>
      </c>
      <c r="AL766" t="s">
        <v>6055</v>
      </c>
      <c r="AM766" t="s">
        <v>6055</v>
      </c>
      <c r="AQ766" t="s">
        <v>5980</v>
      </c>
      <c r="AR766" t="s">
        <v>6061</v>
      </c>
    </row>
    <row r="767" spans="2:44" ht="15" customHeight="1" x14ac:dyDescent="0.25">
      <c r="B767" s="3" t="s">
        <v>37</v>
      </c>
      <c r="D767" s="13"/>
      <c r="E767" t="s">
        <v>6062</v>
      </c>
      <c r="F767" t="s">
        <v>6063</v>
      </c>
      <c r="G767" t="s">
        <v>100</v>
      </c>
      <c r="H767" t="b">
        <v>0</v>
      </c>
      <c r="I767" t="s">
        <v>690</v>
      </c>
      <c r="J767" s="1" t="s">
        <v>691</v>
      </c>
      <c r="K767" t="s">
        <v>690</v>
      </c>
      <c r="L767" t="s">
        <v>6064</v>
      </c>
      <c r="N767" s="3">
        <f t="shared" si="11"/>
        <v>65</v>
      </c>
      <c r="O767" t="s">
        <v>6065</v>
      </c>
      <c r="P767" t="s">
        <v>6066</v>
      </c>
      <c r="V767" t="s">
        <v>46</v>
      </c>
      <c r="W767">
        <v>8909958751</v>
      </c>
      <c r="X767" t="s">
        <v>6067</v>
      </c>
      <c r="AB767" t="s">
        <v>389</v>
      </c>
      <c r="AG767" t="s">
        <v>6063</v>
      </c>
      <c r="AH767" t="s">
        <v>6068</v>
      </c>
      <c r="AI767" t="s">
        <v>6069</v>
      </c>
      <c r="AL767" t="s">
        <v>6063</v>
      </c>
      <c r="AM767" t="s">
        <v>6063</v>
      </c>
      <c r="AQ767" t="s">
        <v>6070</v>
      </c>
    </row>
    <row r="768" spans="2:44" ht="15" customHeight="1" x14ac:dyDescent="0.25">
      <c r="B768" s="3" t="s">
        <v>54</v>
      </c>
      <c r="C768" t="s">
        <v>6071</v>
      </c>
      <c r="D768" s="18" t="s">
        <v>56</v>
      </c>
      <c r="E768" t="s">
        <v>6072</v>
      </c>
      <c r="F768" t="s">
        <v>6073</v>
      </c>
      <c r="G768" t="s">
        <v>190</v>
      </c>
      <c r="H768" t="b">
        <v>1</v>
      </c>
      <c r="I768" t="s">
        <v>2002</v>
      </c>
      <c r="J768" s="1" t="s">
        <v>2003</v>
      </c>
      <c r="K768" t="s">
        <v>2002</v>
      </c>
      <c r="L768" t="s">
        <v>6074</v>
      </c>
      <c r="N768">
        <f t="shared" si="11"/>
        <v>13</v>
      </c>
      <c r="O768">
        <v>56642</v>
      </c>
      <c r="P768" t="s">
        <v>6075</v>
      </c>
      <c r="S768">
        <v>50.381090705193103</v>
      </c>
      <c r="T768">
        <v>7.33349784241455</v>
      </c>
      <c r="V768" t="s">
        <v>46</v>
      </c>
      <c r="W768">
        <v>7368586781</v>
      </c>
      <c r="X768" t="s">
        <v>6076</v>
      </c>
      <c r="AB768" t="s">
        <v>78</v>
      </c>
      <c r="AC768" t="s">
        <v>6077</v>
      </c>
      <c r="AD768">
        <v>384460</v>
      </c>
      <c r="AG768" t="s">
        <v>6073</v>
      </c>
      <c r="AH768" t="s">
        <v>6078</v>
      </c>
      <c r="AI768" t="s">
        <v>6079</v>
      </c>
      <c r="AK768" t="s">
        <v>6080</v>
      </c>
      <c r="AL768" t="s">
        <v>6073</v>
      </c>
      <c r="AM768" t="s">
        <v>6073</v>
      </c>
      <c r="AQ768" t="s">
        <v>6081</v>
      </c>
      <c r="AR768" t="s">
        <v>6082</v>
      </c>
    </row>
    <row r="769" spans="2:44" ht="15" customHeight="1" x14ac:dyDescent="0.25">
      <c r="B769" s="3" t="s">
        <v>37</v>
      </c>
      <c r="D769" s="13"/>
      <c r="E769" t="s">
        <v>6083</v>
      </c>
      <c r="F769" t="s">
        <v>6084</v>
      </c>
      <c r="G769" t="s">
        <v>107</v>
      </c>
      <c r="H769" t="b">
        <v>1</v>
      </c>
      <c r="I769" t="s">
        <v>646</v>
      </c>
      <c r="J769" s="1" t="s">
        <v>647</v>
      </c>
      <c r="K769" t="s">
        <v>646</v>
      </c>
      <c r="L769" t="s">
        <v>6085</v>
      </c>
      <c r="N769">
        <f t="shared" si="11"/>
        <v>26</v>
      </c>
      <c r="O769">
        <v>9000</v>
      </c>
      <c r="P769" t="s">
        <v>6086</v>
      </c>
      <c r="S769">
        <v>-45.820894000000003</v>
      </c>
      <c r="T769">
        <v>-67.497641000000002</v>
      </c>
      <c r="V769" t="s">
        <v>46</v>
      </c>
      <c r="W769">
        <v>7671526409</v>
      </c>
      <c r="AB769" t="s">
        <v>401</v>
      </c>
      <c r="AG769" t="s">
        <v>6084</v>
      </c>
      <c r="AH769" t="s">
        <v>6087</v>
      </c>
      <c r="AL769" t="s">
        <v>6084</v>
      </c>
      <c r="AM769" t="s">
        <v>6084</v>
      </c>
      <c r="AQ769" t="s">
        <v>6088</v>
      </c>
    </row>
    <row r="770" spans="2:44" x14ac:dyDescent="0.25">
      <c r="B770" s="3" t="s">
        <v>37</v>
      </c>
      <c r="D770" s="13"/>
      <c r="E770" t="s">
        <v>6089</v>
      </c>
      <c r="F770" t="s">
        <v>6090</v>
      </c>
      <c r="G770" t="s">
        <v>59</v>
      </c>
      <c r="I770" t="s">
        <v>6091</v>
      </c>
      <c r="J770" s="1" t="s">
        <v>6092</v>
      </c>
      <c r="K770" t="s">
        <v>6091</v>
      </c>
      <c r="L770" t="s">
        <v>6093</v>
      </c>
      <c r="N770">
        <f t="shared" si="11"/>
        <v>13</v>
      </c>
      <c r="O770" t="s">
        <v>6094</v>
      </c>
      <c r="P770" t="s">
        <v>6095</v>
      </c>
      <c r="S770">
        <v>51.990911423335497</v>
      </c>
      <c r="T770">
        <v>6.7286681893882303</v>
      </c>
      <c r="V770" t="s">
        <v>46</v>
      </c>
      <c r="W770">
        <v>2516505377</v>
      </c>
      <c r="X770" t="s">
        <v>6096</v>
      </c>
      <c r="AB770" t="s">
        <v>5198</v>
      </c>
      <c r="AC770" t="s">
        <v>6097</v>
      </c>
      <c r="AD770">
        <v>13478</v>
      </c>
      <c r="AG770" t="s">
        <v>6090</v>
      </c>
      <c r="AH770" t="s">
        <v>6098</v>
      </c>
      <c r="AI770" t="s">
        <v>6099</v>
      </c>
      <c r="AL770" t="s">
        <v>6090</v>
      </c>
      <c r="AM770" t="s">
        <v>6090</v>
      </c>
      <c r="AQ770" t="s">
        <v>6100</v>
      </c>
      <c r="AR770" t="s">
        <v>6101</v>
      </c>
    </row>
    <row r="771" spans="2:44" ht="15" customHeight="1" x14ac:dyDescent="0.25">
      <c r="B771" s="3" t="s">
        <v>178</v>
      </c>
      <c r="C771" t="s">
        <v>179</v>
      </c>
      <c r="D771" s="24"/>
      <c r="E771" t="s">
        <v>6102</v>
      </c>
      <c r="F771" t="s">
        <v>6103</v>
      </c>
      <c r="G771" t="s">
        <v>721</v>
      </c>
      <c r="I771" t="s">
        <v>722</v>
      </c>
      <c r="J771" s="1" t="s">
        <v>723</v>
      </c>
      <c r="K771" t="s">
        <v>722</v>
      </c>
      <c r="L771" t="s">
        <v>6104</v>
      </c>
      <c r="N771">
        <f t="shared" si="11"/>
        <v>12</v>
      </c>
      <c r="O771" t="s">
        <v>6105</v>
      </c>
      <c r="P771" t="s">
        <v>6106</v>
      </c>
      <c r="V771" t="s">
        <v>46</v>
      </c>
      <c r="W771">
        <v>9518786761</v>
      </c>
      <c r="AB771" t="s">
        <v>727</v>
      </c>
      <c r="AC771" t="s">
        <v>6107</v>
      </c>
      <c r="AD771">
        <v>442897</v>
      </c>
      <c r="AG771" t="s">
        <v>6103</v>
      </c>
      <c r="AH771" t="s">
        <v>6108</v>
      </c>
      <c r="AL771" t="s">
        <v>6103</v>
      </c>
      <c r="AM771" t="s">
        <v>6103</v>
      </c>
      <c r="AQ771" t="s">
        <v>63</v>
      </c>
    </row>
    <row r="772" spans="2:44" ht="15" customHeight="1" x14ac:dyDescent="0.25">
      <c r="B772" s="3" t="s">
        <v>178</v>
      </c>
      <c r="C772" t="s">
        <v>179</v>
      </c>
      <c r="D772" s="24"/>
      <c r="E772" t="s">
        <v>6109</v>
      </c>
      <c r="F772" t="s">
        <v>6110</v>
      </c>
      <c r="G772" t="s">
        <v>721</v>
      </c>
      <c r="I772" t="s">
        <v>722</v>
      </c>
      <c r="J772" s="1" t="s">
        <v>723</v>
      </c>
      <c r="K772" t="s">
        <v>722</v>
      </c>
      <c r="L772" t="s">
        <v>6111</v>
      </c>
      <c r="N772">
        <f t="shared" ref="N772:N835" si="12">LEN(L772)</f>
        <v>16</v>
      </c>
      <c r="O772" t="s">
        <v>6112</v>
      </c>
      <c r="P772" t="s">
        <v>6113</v>
      </c>
      <c r="V772" t="s">
        <v>46</v>
      </c>
      <c r="W772">
        <v>6109159988</v>
      </c>
      <c r="AB772" t="s">
        <v>727</v>
      </c>
      <c r="AC772" t="s">
        <v>6114</v>
      </c>
      <c r="AD772">
        <v>442897</v>
      </c>
      <c r="AG772" t="s">
        <v>6110</v>
      </c>
      <c r="AH772" t="s">
        <v>6115</v>
      </c>
      <c r="AL772" t="s">
        <v>6110</v>
      </c>
      <c r="AM772" t="s">
        <v>6110</v>
      </c>
      <c r="AQ772" t="s">
        <v>63</v>
      </c>
    </row>
    <row r="773" spans="2:44" ht="15" customHeight="1" x14ac:dyDescent="0.25">
      <c r="B773" s="3" t="s">
        <v>178</v>
      </c>
      <c r="C773" t="s">
        <v>179</v>
      </c>
      <c r="D773" s="24"/>
      <c r="E773" t="s">
        <v>6116</v>
      </c>
      <c r="F773" t="s">
        <v>6117</v>
      </c>
      <c r="G773" t="s">
        <v>721</v>
      </c>
      <c r="I773" t="s">
        <v>722</v>
      </c>
      <c r="J773" s="1" t="s">
        <v>723</v>
      </c>
      <c r="K773" t="s">
        <v>722</v>
      </c>
      <c r="L773" t="s">
        <v>6118</v>
      </c>
      <c r="N773">
        <f t="shared" si="12"/>
        <v>13</v>
      </c>
      <c r="O773" t="s">
        <v>6119</v>
      </c>
      <c r="P773" t="s">
        <v>6120</v>
      </c>
      <c r="V773" t="s">
        <v>46</v>
      </c>
      <c r="W773">
        <v>1021619849</v>
      </c>
      <c r="AB773" t="s">
        <v>727</v>
      </c>
      <c r="AC773" t="s">
        <v>6121</v>
      </c>
      <c r="AD773">
        <v>442897</v>
      </c>
      <c r="AG773" t="s">
        <v>6117</v>
      </c>
      <c r="AH773" t="s">
        <v>6122</v>
      </c>
      <c r="AL773" t="s">
        <v>6117</v>
      </c>
      <c r="AM773" t="s">
        <v>6117</v>
      </c>
      <c r="AQ773" t="s">
        <v>63</v>
      </c>
    </row>
    <row r="774" spans="2:44" x14ac:dyDescent="0.25">
      <c r="B774" s="3" t="s">
        <v>82</v>
      </c>
      <c r="C774" t="s">
        <v>6123</v>
      </c>
      <c r="D774" s="24" t="s">
        <v>84</v>
      </c>
      <c r="E774" t="s">
        <v>6124</v>
      </c>
      <c r="F774" t="s">
        <v>6125</v>
      </c>
      <c r="G774" t="s">
        <v>100</v>
      </c>
      <c r="H774" t="b">
        <v>1</v>
      </c>
      <c r="I774" t="s">
        <v>2443</v>
      </c>
      <c r="J774" s="1" t="s">
        <v>2444</v>
      </c>
      <c r="K774" t="s">
        <v>2443</v>
      </c>
      <c r="L774" s="2" t="s">
        <v>6126</v>
      </c>
      <c r="N774">
        <f t="shared" si="12"/>
        <v>18</v>
      </c>
      <c r="O774">
        <v>726</v>
      </c>
      <c r="P774" t="s">
        <v>6127</v>
      </c>
      <c r="Q774" t="s">
        <v>2443</v>
      </c>
      <c r="S774">
        <v>18.22654</v>
      </c>
      <c r="T774">
        <v>-66.037459999999996</v>
      </c>
      <c r="V774" t="s">
        <v>46</v>
      </c>
      <c r="W774">
        <v>6295857191</v>
      </c>
      <c r="AB774" t="s">
        <v>6128</v>
      </c>
      <c r="AD774">
        <v>651885</v>
      </c>
      <c r="AG774" t="s">
        <v>6125</v>
      </c>
      <c r="AH774" t="s">
        <v>6129</v>
      </c>
      <c r="AI774" t="s">
        <v>6130</v>
      </c>
      <c r="AL774" t="s">
        <v>6125</v>
      </c>
      <c r="AM774" t="s">
        <v>6125</v>
      </c>
      <c r="AQ774" t="s">
        <v>6131</v>
      </c>
    </row>
    <row r="775" spans="2:44" x14ac:dyDescent="0.25">
      <c r="B775" s="3" t="s">
        <v>82</v>
      </c>
      <c r="C775" t="s">
        <v>6123</v>
      </c>
      <c r="D775" s="24" t="s">
        <v>84</v>
      </c>
      <c r="E775" t="s">
        <v>6132</v>
      </c>
      <c r="F775" t="s">
        <v>6133</v>
      </c>
      <c r="G775" t="s">
        <v>100</v>
      </c>
      <c r="H775" t="b">
        <v>0</v>
      </c>
      <c r="I775" t="s">
        <v>2443</v>
      </c>
      <c r="J775" s="1" t="s">
        <v>2444</v>
      </c>
      <c r="K775" t="s">
        <v>2443</v>
      </c>
      <c r="L775" s="2" t="s">
        <v>6126</v>
      </c>
      <c r="N775">
        <f t="shared" si="12"/>
        <v>18</v>
      </c>
      <c r="O775">
        <v>726</v>
      </c>
      <c r="P775" t="s">
        <v>6127</v>
      </c>
      <c r="Q775" t="s">
        <v>2443</v>
      </c>
      <c r="V775" t="s">
        <v>46</v>
      </c>
      <c r="W775">
        <v>7730770773</v>
      </c>
      <c r="AB775" t="s">
        <v>6128</v>
      </c>
      <c r="AD775">
        <v>651885</v>
      </c>
      <c r="AG775" t="s">
        <v>6133</v>
      </c>
      <c r="AH775" t="s">
        <v>6134</v>
      </c>
      <c r="AI775" t="s">
        <v>6135</v>
      </c>
      <c r="AL775" t="s">
        <v>6133</v>
      </c>
      <c r="AM775" t="s">
        <v>6133</v>
      </c>
      <c r="AQ775" t="s">
        <v>6136</v>
      </c>
    </row>
    <row r="776" spans="2:44" ht="15" customHeight="1" x14ac:dyDescent="0.25">
      <c r="B776" s="3" t="s">
        <v>37</v>
      </c>
      <c r="D776" s="13"/>
      <c r="E776" t="s">
        <v>6137</v>
      </c>
      <c r="F776" t="s">
        <v>6138</v>
      </c>
      <c r="G776" t="s">
        <v>100</v>
      </c>
      <c r="H776" t="b">
        <v>0</v>
      </c>
      <c r="I776" t="s">
        <v>690</v>
      </c>
      <c r="J776" s="1" t="s">
        <v>691</v>
      </c>
      <c r="K776" t="s">
        <v>690</v>
      </c>
      <c r="L776" t="s">
        <v>6139</v>
      </c>
      <c r="N776" s="3">
        <f t="shared" si="12"/>
        <v>82</v>
      </c>
      <c r="O776" t="s">
        <v>6140</v>
      </c>
      <c r="P776" t="s">
        <v>6141</v>
      </c>
      <c r="V776" t="s">
        <v>46</v>
      </c>
      <c r="W776">
        <v>6810585814</v>
      </c>
      <c r="X776" t="s">
        <v>6142</v>
      </c>
      <c r="AB776" t="s">
        <v>389</v>
      </c>
      <c r="AG776" t="s">
        <v>6138</v>
      </c>
      <c r="AH776" t="s">
        <v>6143</v>
      </c>
      <c r="AI776" t="s">
        <v>6144</v>
      </c>
      <c r="AL776" t="s">
        <v>6138</v>
      </c>
      <c r="AM776" t="s">
        <v>6138</v>
      </c>
      <c r="AQ776" t="s">
        <v>6145</v>
      </c>
    </row>
    <row r="777" spans="2:44" ht="15" customHeight="1" x14ac:dyDescent="0.25">
      <c r="B777" s="3" t="s">
        <v>155</v>
      </c>
      <c r="C777" t="s">
        <v>156</v>
      </c>
      <c r="D777" s="23"/>
      <c r="E777" t="s">
        <v>6146</v>
      </c>
      <c r="F777" t="s">
        <v>6147</v>
      </c>
      <c r="G777" t="s">
        <v>167</v>
      </c>
      <c r="H777" t="b">
        <v>0</v>
      </c>
      <c r="I777" t="s">
        <v>4403</v>
      </c>
      <c r="J777" s="1" t="s">
        <v>4404</v>
      </c>
      <c r="K777" t="s">
        <v>4403</v>
      </c>
      <c r="L777" t="s">
        <v>4404</v>
      </c>
      <c r="N777">
        <f t="shared" si="12"/>
        <v>10</v>
      </c>
      <c r="O777">
        <v>0</v>
      </c>
      <c r="P777" t="s">
        <v>4404</v>
      </c>
      <c r="V777" t="s">
        <v>46</v>
      </c>
      <c r="W777">
        <v>2817090687</v>
      </c>
      <c r="AB777" t="s">
        <v>66</v>
      </c>
      <c r="AG777" t="s">
        <v>6147</v>
      </c>
      <c r="AH777" t="s">
        <v>6148</v>
      </c>
      <c r="AL777" t="s">
        <v>6147</v>
      </c>
      <c r="AM777" t="s">
        <v>6147</v>
      </c>
      <c r="AQ777">
        <v>0</v>
      </c>
    </row>
    <row r="778" spans="2:44" ht="15" customHeight="1" x14ac:dyDescent="0.25">
      <c r="B778" s="3" t="s">
        <v>37</v>
      </c>
      <c r="D778" s="13"/>
      <c r="E778" t="s">
        <v>6149</v>
      </c>
      <c r="F778" t="s">
        <v>6150</v>
      </c>
      <c r="G778" t="s">
        <v>190</v>
      </c>
      <c r="H778" t="b">
        <v>0</v>
      </c>
      <c r="I778" t="s">
        <v>307</v>
      </c>
      <c r="J778" s="1" t="s">
        <v>308</v>
      </c>
      <c r="K778" t="s">
        <v>307</v>
      </c>
      <c r="L778" t="s">
        <v>6151</v>
      </c>
      <c r="N778">
        <f t="shared" si="12"/>
        <v>12</v>
      </c>
      <c r="O778">
        <v>1234</v>
      </c>
      <c r="P778" t="s">
        <v>6152</v>
      </c>
      <c r="S778">
        <v>25.271262799999999</v>
      </c>
      <c r="T778">
        <v>55.328995810000002</v>
      </c>
      <c r="V778" t="s">
        <v>46</v>
      </c>
      <c r="W778">
        <v>9357653883</v>
      </c>
      <c r="AB778" t="s">
        <v>66</v>
      </c>
      <c r="AC778" t="s">
        <v>6153</v>
      </c>
      <c r="AD778">
        <v>498392</v>
      </c>
      <c r="AG778" t="s">
        <v>6150</v>
      </c>
      <c r="AH778" t="s">
        <v>6154</v>
      </c>
      <c r="AL778" t="s">
        <v>6150</v>
      </c>
      <c r="AM778" t="s">
        <v>6150</v>
      </c>
      <c r="AQ778" t="s">
        <v>70</v>
      </c>
    </row>
    <row r="779" spans="2:44" ht="15" customHeight="1" x14ac:dyDescent="0.25">
      <c r="B779" s="3" t="s">
        <v>155</v>
      </c>
      <c r="C779" t="s">
        <v>156</v>
      </c>
      <c r="D779" s="23"/>
      <c r="E779" t="s">
        <v>6155</v>
      </c>
      <c r="F779" t="s">
        <v>6156</v>
      </c>
      <c r="G779" t="s">
        <v>167</v>
      </c>
      <c r="I779" t="s">
        <v>1606</v>
      </c>
      <c r="J779" s="1" t="s">
        <v>1607</v>
      </c>
      <c r="K779" t="s">
        <v>1606</v>
      </c>
      <c r="L779"/>
      <c r="N779">
        <f t="shared" si="12"/>
        <v>0</v>
      </c>
      <c r="O779" t="s">
        <v>63</v>
      </c>
      <c r="P779" t="s">
        <v>63</v>
      </c>
      <c r="V779" t="s">
        <v>46</v>
      </c>
      <c r="W779">
        <v>2664417846</v>
      </c>
      <c r="X779" t="s">
        <v>101</v>
      </c>
      <c r="AB779" t="s">
        <v>66</v>
      </c>
      <c r="AG779" t="s">
        <v>6156</v>
      </c>
      <c r="AH779" t="s">
        <v>6157</v>
      </c>
      <c r="AL779" t="s">
        <v>6156</v>
      </c>
      <c r="AM779" t="s">
        <v>6156</v>
      </c>
      <c r="AQ779" t="s">
        <v>63</v>
      </c>
    </row>
    <row r="780" spans="2:44" ht="15" customHeight="1" x14ac:dyDescent="0.25">
      <c r="B780" s="3" t="s">
        <v>155</v>
      </c>
      <c r="C780" t="s">
        <v>2357</v>
      </c>
      <c r="D780" s="23"/>
      <c r="E780" t="s">
        <v>6158</v>
      </c>
      <c r="F780" t="s">
        <v>6159</v>
      </c>
      <c r="G780" t="s">
        <v>100</v>
      </c>
      <c r="H780" t="b">
        <v>0</v>
      </c>
      <c r="I780" t="s">
        <v>383</v>
      </c>
      <c r="J780" s="1" t="s">
        <v>384</v>
      </c>
      <c r="K780" t="s">
        <v>383</v>
      </c>
      <c r="L780" s="2" t="s">
        <v>2437</v>
      </c>
      <c r="N780">
        <f t="shared" si="12"/>
        <v>13</v>
      </c>
      <c r="O780">
        <v>82209</v>
      </c>
      <c r="P780" t="s">
        <v>386</v>
      </c>
      <c r="Q780" t="s">
        <v>387</v>
      </c>
      <c r="V780" t="s">
        <v>46</v>
      </c>
      <c r="W780">
        <v>2941671401</v>
      </c>
      <c r="X780" t="s">
        <v>6160</v>
      </c>
      <c r="AB780" t="s">
        <v>503</v>
      </c>
      <c r="AG780" t="s">
        <v>6159</v>
      </c>
      <c r="AH780" t="s">
        <v>6161</v>
      </c>
      <c r="AL780" t="s">
        <v>6159</v>
      </c>
      <c r="AM780" t="s">
        <v>6159</v>
      </c>
      <c r="AQ780" t="s">
        <v>2439</v>
      </c>
    </row>
    <row r="781" spans="2:44" ht="15" customHeight="1" x14ac:dyDescent="0.25">
      <c r="B781" s="3" t="s">
        <v>178</v>
      </c>
      <c r="C781" t="s">
        <v>179</v>
      </c>
      <c r="D781" s="24"/>
      <c r="E781" t="s">
        <v>6162</v>
      </c>
      <c r="F781" t="s">
        <v>6163</v>
      </c>
      <c r="G781" t="s">
        <v>190</v>
      </c>
      <c r="H781" t="b">
        <v>0</v>
      </c>
      <c r="I781" t="s">
        <v>383</v>
      </c>
      <c r="J781" s="1" t="s">
        <v>384</v>
      </c>
      <c r="K781" t="s">
        <v>383</v>
      </c>
      <c r="L781" s="2" t="s">
        <v>1943</v>
      </c>
      <c r="N781">
        <f t="shared" si="12"/>
        <v>15</v>
      </c>
      <c r="O781">
        <v>28803</v>
      </c>
      <c r="P781" t="s">
        <v>386</v>
      </c>
      <c r="V781" t="s">
        <v>46</v>
      </c>
      <c r="W781">
        <v>4054914605</v>
      </c>
      <c r="X781" t="s">
        <v>3286</v>
      </c>
      <c r="AB781" t="s">
        <v>6164</v>
      </c>
      <c r="AG781" t="s">
        <v>6163</v>
      </c>
      <c r="AH781" t="s">
        <v>6165</v>
      </c>
      <c r="AL781" t="s">
        <v>6163</v>
      </c>
      <c r="AM781" t="s">
        <v>6163</v>
      </c>
      <c r="AQ781" t="s">
        <v>6166</v>
      </c>
    </row>
    <row r="782" spans="2:44" ht="15" customHeight="1" x14ac:dyDescent="0.25">
      <c r="B782" s="3" t="s">
        <v>37</v>
      </c>
      <c r="D782" s="13"/>
      <c r="E782" t="s">
        <v>6167</v>
      </c>
      <c r="F782" t="s">
        <v>6168</v>
      </c>
      <c r="G782" t="s">
        <v>40</v>
      </c>
      <c r="H782" t="b">
        <v>0</v>
      </c>
      <c r="I782" t="s">
        <v>1982</v>
      </c>
      <c r="J782" s="1" t="s">
        <v>1983</v>
      </c>
      <c r="K782" t="s">
        <v>1982</v>
      </c>
      <c r="L782" t="s">
        <v>6168</v>
      </c>
      <c r="N782">
        <f t="shared" si="12"/>
        <v>8</v>
      </c>
      <c r="O782">
        <v>11111</v>
      </c>
      <c r="P782" t="s">
        <v>6168</v>
      </c>
      <c r="V782" t="s">
        <v>46</v>
      </c>
      <c r="W782">
        <v>5930166504</v>
      </c>
      <c r="AB782" t="s">
        <v>450</v>
      </c>
      <c r="AC782" t="s">
        <v>6169</v>
      </c>
      <c r="AD782">
        <v>7354</v>
      </c>
      <c r="AG782" t="s">
        <v>6168</v>
      </c>
      <c r="AH782" t="s">
        <v>6170</v>
      </c>
      <c r="AL782" t="s">
        <v>6168</v>
      </c>
      <c r="AM782" t="s">
        <v>6168</v>
      </c>
      <c r="AQ782" t="s">
        <v>63</v>
      </c>
      <c r="AR782" t="s">
        <v>1987</v>
      </c>
    </row>
    <row r="783" spans="2:44" ht="15" customHeight="1" x14ac:dyDescent="0.25">
      <c r="B783" s="3" t="s">
        <v>54</v>
      </c>
      <c r="C783" t="s">
        <v>6171</v>
      </c>
      <c r="D783" s="18" t="s">
        <v>56</v>
      </c>
      <c r="E783" t="s">
        <v>6172</v>
      </c>
      <c r="F783" t="s">
        <v>6173</v>
      </c>
      <c r="G783" t="s">
        <v>100</v>
      </c>
      <c r="H783" t="b">
        <v>0</v>
      </c>
      <c r="I783" t="s">
        <v>2124</v>
      </c>
      <c r="J783" s="1" t="s">
        <v>2125</v>
      </c>
      <c r="K783" t="s">
        <v>2124</v>
      </c>
      <c r="L783" t="s">
        <v>6174</v>
      </c>
      <c r="N783">
        <f t="shared" si="12"/>
        <v>20</v>
      </c>
      <c r="O783" t="s">
        <v>6175</v>
      </c>
      <c r="P783" t="s">
        <v>6176</v>
      </c>
      <c r="V783" t="s">
        <v>46</v>
      </c>
      <c r="W783">
        <v>2622850115</v>
      </c>
      <c r="X783" t="s">
        <v>6177</v>
      </c>
      <c r="AB783" t="s">
        <v>1204</v>
      </c>
      <c r="AC783">
        <v>747058</v>
      </c>
      <c r="AD783">
        <v>747058</v>
      </c>
      <c r="AG783" t="s">
        <v>6173</v>
      </c>
      <c r="AH783" t="s">
        <v>6178</v>
      </c>
      <c r="AI783" t="s">
        <v>6179</v>
      </c>
      <c r="AL783" t="s">
        <v>6173</v>
      </c>
      <c r="AM783" t="s">
        <v>6173</v>
      </c>
      <c r="AQ783" t="s">
        <v>6180</v>
      </c>
    </row>
    <row r="784" spans="2:44" ht="15" customHeight="1" x14ac:dyDescent="0.25">
      <c r="B784" s="3" t="s">
        <v>37</v>
      </c>
      <c r="D784" s="13"/>
      <c r="E784" t="s">
        <v>6181</v>
      </c>
      <c r="F784" t="s">
        <v>6182</v>
      </c>
      <c r="G784" t="s">
        <v>40</v>
      </c>
      <c r="H784" t="b">
        <v>0</v>
      </c>
      <c r="I784" t="s">
        <v>1982</v>
      </c>
      <c r="J784" s="1" t="s">
        <v>1983</v>
      </c>
      <c r="K784" t="s">
        <v>1982</v>
      </c>
      <c r="L784" t="s">
        <v>6182</v>
      </c>
      <c r="N784">
        <f t="shared" si="12"/>
        <v>6</v>
      </c>
      <c r="O784">
        <v>11111</v>
      </c>
      <c r="P784" t="s">
        <v>6182</v>
      </c>
      <c r="V784" t="s">
        <v>46</v>
      </c>
      <c r="W784">
        <v>3887963708</v>
      </c>
      <c r="AB784" t="s">
        <v>450</v>
      </c>
      <c r="AG784" t="s">
        <v>6182</v>
      </c>
      <c r="AH784" t="s">
        <v>6183</v>
      </c>
      <c r="AL784" t="s">
        <v>6182</v>
      </c>
      <c r="AM784" t="s">
        <v>6182</v>
      </c>
      <c r="AQ784" t="s">
        <v>63</v>
      </c>
      <c r="AR784" t="s">
        <v>1987</v>
      </c>
    </row>
    <row r="785" spans="2:44" ht="15" customHeight="1" x14ac:dyDescent="0.25">
      <c r="B785" s="3" t="s">
        <v>37</v>
      </c>
      <c r="D785" s="13"/>
      <c r="E785" t="s">
        <v>6184</v>
      </c>
      <c r="F785" t="s">
        <v>6185</v>
      </c>
      <c r="G785" t="s">
        <v>59</v>
      </c>
      <c r="H785" t="b">
        <v>1</v>
      </c>
      <c r="I785" t="s">
        <v>646</v>
      </c>
      <c r="J785" s="1" t="s">
        <v>647</v>
      </c>
      <c r="K785" t="s">
        <v>646</v>
      </c>
      <c r="L785" t="s">
        <v>6186</v>
      </c>
      <c r="N785">
        <f t="shared" si="12"/>
        <v>17</v>
      </c>
      <c r="O785">
        <v>4400</v>
      </c>
      <c r="P785" t="s">
        <v>649</v>
      </c>
      <c r="S785">
        <v>-24.818725000000001</v>
      </c>
      <c r="T785">
        <v>-65.425996999999995</v>
      </c>
      <c r="AG785" t="s">
        <v>6185</v>
      </c>
      <c r="AH785" t="s">
        <v>6187</v>
      </c>
      <c r="AL785" t="s">
        <v>6185</v>
      </c>
      <c r="AM785" t="s">
        <v>6185</v>
      </c>
      <c r="AQ785" t="s">
        <v>6188</v>
      </c>
    </row>
    <row r="786" spans="2:44" ht="15" customHeight="1" x14ac:dyDescent="0.25">
      <c r="B786" s="3" t="s">
        <v>37</v>
      </c>
      <c r="D786" s="13"/>
      <c r="E786" t="s">
        <v>6189</v>
      </c>
      <c r="F786" t="s">
        <v>6190</v>
      </c>
      <c r="G786" t="s">
        <v>107</v>
      </c>
      <c r="H786" t="b">
        <v>1</v>
      </c>
      <c r="I786" t="s">
        <v>2002</v>
      </c>
      <c r="J786" s="1" t="s">
        <v>2003</v>
      </c>
      <c r="K786" t="s">
        <v>2002</v>
      </c>
      <c r="L786" t="s">
        <v>6191</v>
      </c>
      <c r="N786">
        <f t="shared" si="12"/>
        <v>17</v>
      </c>
      <c r="O786">
        <v>8606</v>
      </c>
      <c r="P786" t="s">
        <v>6192</v>
      </c>
      <c r="S786">
        <v>50.433259999999997</v>
      </c>
      <c r="T786">
        <v>12.181699999999999</v>
      </c>
      <c r="V786" t="s">
        <v>46</v>
      </c>
      <c r="W786">
        <v>1577329609</v>
      </c>
      <c r="AF786" t="s">
        <v>6193</v>
      </c>
      <c r="AG786" t="s">
        <v>6190</v>
      </c>
      <c r="AH786" t="s">
        <v>6194</v>
      </c>
      <c r="AI786" t="s">
        <v>6195</v>
      </c>
      <c r="AK786" t="s">
        <v>6196</v>
      </c>
      <c r="AL786" t="s">
        <v>6190</v>
      </c>
      <c r="AM786" t="s">
        <v>6190</v>
      </c>
      <c r="AQ786" t="s">
        <v>6197</v>
      </c>
    </row>
    <row r="787" spans="2:44" ht="15" customHeight="1" x14ac:dyDescent="0.25">
      <c r="B787" s="3" t="s">
        <v>37</v>
      </c>
      <c r="D787" s="13"/>
      <c r="E787" t="s">
        <v>6198</v>
      </c>
      <c r="F787" t="s">
        <v>6199</v>
      </c>
      <c r="G787" t="s">
        <v>190</v>
      </c>
      <c r="H787" t="b">
        <v>0</v>
      </c>
      <c r="I787" t="s">
        <v>2045</v>
      </c>
      <c r="J787" s="1" t="s">
        <v>2046</v>
      </c>
      <c r="K787" t="s">
        <v>2045</v>
      </c>
      <c r="L787" t="s">
        <v>6200</v>
      </c>
      <c r="N787">
        <f t="shared" si="12"/>
        <v>21</v>
      </c>
      <c r="O787" t="s">
        <v>6201</v>
      </c>
      <c r="P787" t="s">
        <v>6202</v>
      </c>
      <c r="V787" t="s">
        <v>46</v>
      </c>
      <c r="W787">
        <v>7595800806</v>
      </c>
      <c r="AD787">
        <v>5928</v>
      </c>
      <c r="AG787" t="s">
        <v>6199</v>
      </c>
      <c r="AH787" t="s">
        <v>6203</v>
      </c>
      <c r="AL787" t="s">
        <v>6199</v>
      </c>
      <c r="AM787" t="s">
        <v>6199</v>
      </c>
      <c r="AQ787" t="s">
        <v>6204</v>
      </c>
    </row>
    <row r="788" spans="2:44" ht="15" customHeight="1" x14ac:dyDescent="0.25">
      <c r="B788" s="3" t="s">
        <v>178</v>
      </c>
      <c r="C788" t="s">
        <v>179</v>
      </c>
      <c r="D788" s="24"/>
      <c r="E788" t="s">
        <v>6205</v>
      </c>
      <c r="F788" t="s">
        <v>6206</v>
      </c>
      <c r="G788" t="s">
        <v>721</v>
      </c>
      <c r="I788" t="s">
        <v>722</v>
      </c>
      <c r="J788" s="1" t="s">
        <v>723</v>
      </c>
      <c r="K788" t="s">
        <v>722</v>
      </c>
      <c r="L788" t="s">
        <v>6207</v>
      </c>
      <c r="N788">
        <f t="shared" si="12"/>
        <v>8</v>
      </c>
      <c r="O788" t="s">
        <v>6208</v>
      </c>
      <c r="P788" t="s">
        <v>6209</v>
      </c>
      <c r="V788" t="s">
        <v>46</v>
      </c>
      <c r="W788">
        <v>4352924095</v>
      </c>
      <c r="AB788" t="s">
        <v>727</v>
      </c>
      <c r="AC788" t="s">
        <v>6210</v>
      </c>
      <c r="AD788">
        <v>363483</v>
      </c>
      <c r="AG788" t="s">
        <v>6206</v>
      </c>
      <c r="AH788" t="s">
        <v>6211</v>
      </c>
      <c r="AL788" t="s">
        <v>6206</v>
      </c>
      <c r="AM788" t="s">
        <v>6206</v>
      </c>
      <c r="AQ788" t="s">
        <v>63</v>
      </c>
    </row>
    <row r="789" spans="2:44" ht="15" customHeight="1" x14ac:dyDescent="0.25">
      <c r="B789" s="3" t="s">
        <v>37</v>
      </c>
      <c r="D789" s="13"/>
      <c r="E789" t="s">
        <v>6212</v>
      </c>
      <c r="F789" t="s">
        <v>6213</v>
      </c>
      <c r="G789" t="s">
        <v>40</v>
      </c>
      <c r="H789" t="b">
        <v>0</v>
      </c>
      <c r="I789" t="s">
        <v>1982</v>
      </c>
      <c r="J789" s="1" t="s">
        <v>1983</v>
      </c>
      <c r="K789" t="s">
        <v>1982</v>
      </c>
      <c r="N789">
        <f t="shared" si="12"/>
        <v>0</v>
      </c>
      <c r="O789">
        <v>11111</v>
      </c>
      <c r="P789" t="s">
        <v>6213</v>
      </c>
      <c r="V789" t="s">
        <v>46</v>
      </c>
      <c r="W789">
        <v>2500746798</v>
      </c>
      <c r="AB789" t="s">
        <v>450</v>
      </c>
      <c r="AC789" t="s">
        <v>6214</v>
      </c>
      <c r="AD789">
        <v>7354</v>
      </c>
      <c r="AG789" t="s">
        <v>6213</v>
      </c>
      <c r="AH789" t="s">
        <v>6215</v>
      </c>
      <c r="AL789" t="s">
        <v>6213</v>
      </c>
      <c r="AM789" t="s">
        <v>6213</v>
      </c>
      <c r="AQ789" t="s">
        <v>63</v>
      </c>
      <c r="AR789" t="s">
        <v>1987</v>
      </c>
    </row>
    <row r="790" spans="2:44" ht="15" customHeight="1" x14ac:dyDescent="0.25">
      <c r="B790" s="3" t="s">
        <v>37</v>
      </c>
      <c r="D790" s="13"/>
      <c r="E790" t="s">
        <v>6216</v>
      </c>
      <c r="F790" t="s">
        <v>6217</v>
      </c>
      <c r="G790" t="s">
        <v>100</v>
      </c>
      <c r="H790" t="b">
        <v>0</v>
      </c>
      <c r="I790" t="s">
        <v>690</v>
      </c>
      <c r="J790" s="1" t="s">
        <v>691</v>
      </c>
      <c r="K790" t="s">
        <v>690</v>
      </c>
      <c r="L790" t="s">
        <v>6218</v>
      </c>
      <c r="N790" s="3">
        <f t="shared" si="12"/>
        <v>47</v>
      </c>
      <c r="O790" t="s">
        <v>3454</v>
      </c>
      <c r="P790" t="s">
        <v>6219</v>
      </c>
      <c r="V790" t="s">
        <v>46</v>
      </c>
      <c r="W790">
        <v>2253829400</v>
      </c>
      <c r="AB790" t="s">
        <v>2353</v>
      </c>
      <c r="AG790" t="s">
        <v>6217</v>
      </c>
      <c r="AH790" t="s">
        <v>6220</v>
      </c>
      <c r="AI790" t="s">
        <v>6221</v>
      </c>
      <c r="AL790" t="s">
        <v>6217</v>
      </c>
      <c r="AM790" t="s">
        <v>6217</v>
      </c>
      <c r="AQ790" t="s">
        <v>6222</v>
      </c>
    </row>
    <row r="791" spans="2:44" ht="15" customHeight="1" x14ac:dyDescent="0.25">
      <c r="B791" s="3" t="s">
        <v>37</v>
      </c>
      <c r="D791" s="13"/>
      <c r="E791" t="s">
        <v>6223</v>
      </c>
      <c r="F791" t="s">
        <v>6224</v>
      </c>
      <c r="G791" t="s">
        <v>100</v>
      </c>
      <c r="H791" t="b">
        <v>0</v>
      </c>
      <c r="I791" t="s">
        <v>690</v>
      </c>
      <c r="J791" s="1" t="s">
        <v>691</v>
      </c>
      <c r="K791" t="s">
        <v>690</v>
      </c>
      <c r="L791" t="s">
        <v>6225</v>
      </c>
      <c r="N791" s="3">
        <f t="shared" si="12"/>
        <v>57</v>
      </c>
      <c r="O791" t="s">
        <v>5410</v>
      </c>
      <c r="P791" t="s">
        <v>5411</v>
      </c>
      <c r="V791" t="s">
        <v>46</v>
      </c>
      <c r="W791">
        <v>2520385942</v>
      </c>
      <c r="AB791" t="s">
        <v>6226</v>
      </c>
      <c r="AG791" t="s">
        <v>6224</v>
      </c>
      <c r="AH791" t="s">
        <v>6227</v>
      </c>
      <c r="AL791" t="s">
        <v>6224</v>
      </c>
      <c r="AM791" t="s">
        <v>6224</v>
      </c>
      <c r="AQ791" t="s">
        <v>6228</v>
      </c>
    </row>
    <row r="792" spans="2:44" ht="15" customHeight="1" x14ac:dyDescent="0.25">
      <c r="B792" s="3" t="s">
        <v>178</v>
      </c>
      <c r="C792" t="s">
        <v>179</v>
      </c>
      <c r="D792" s="24"/>
      <c r="E792" t="s">
        <v>6229</v>
      </c>
      <c r="F792" t="s">
        <v>6230</v>
      </c>
      <c r="G792" t="s">
        <v>721</v>
      </c>
      <c r="I792" t="s">
        <v>722</v>
      </c>
      <c r="J792" s="1" t="s">
        <v>723</v>
      </c>
      <c r="K792" t="s">
        <v>722</v>
      </c>
      <c r="L792" t="s">
        <v>6231</v>
      </c>
      <c r="N792">
        <f t="shared" si="12"/>
        <v>7</v>
      </c>
      <c r="O792">
        <v>24123</v>
      </c>
      <c r="P792" t="s">
        <v>6232</v>
      </c>
      <c r="V792" t="s">
        <v>46</v>
      </c>
      <c r="W792">
        <v>3435830125</v>
      </c>
      <c r="AB792" t="s">
        <v>727</v>
      </c>
      <c r="AC792" t="s">
        <v>6233</v>
      </c>
      <c r="AD792">
        <v>442511</v>
      </c>
      <c r="AG792" t="s">
        <v>6234</v>
      </c>
      <c r="AH792" t="s">
        <v>6235</v>
      </c>
      <c r="AL792" t="s">
        <v>6230</v>
      </c>
      <c r="AM792" t="s">
        <v>6230</v>
      </c>
      <c r="AQ792" t="s">
        <v>63</v>
      </c>
    </row>
    <row r="793" spans="2:44" ht="15" customHeight="1" x14ac:dyDescent="0.25">
      <c r="B793" s="3" t="s">
        <v>178</v>
      </c>
      <c r="C793" t="s">
        <v>179</v>
      </c>
      <c r="D793" s="24"/>
      <c r="E793" t="s">
        <v>6236</v>
      </c>
      <c r="F793" t="s">
        <v>6237</v>
      </c>
      <c r="G793" t="s">
        <v>721</v>
      </c>
      <c r="I793" t="s">
        <v>722</v>
      </c>
      <c r="J793" s="1" t="s">
        <v>723</v>
      </c>
      <c r="K793" t="s">
        <v>722</v>
      </c>
      <c r="L793" t="s">
        <v>6238</v>
      </c>
      <c r="N793">
        <f t="shared" si="12"/>
        <v>18</v>
      </c>
      <c r="O793">
        <v>29162</v>
      </c>
      <c r="P793" t="s">
        <v>6239</v>
      </c>
      <c r="V793" t="s">
        <v>46</v>
      </c>
      <c r="W793">
        <v>6057453479</v>
      </c>
      <c r="AB793" t="s">
        <v>727</v>
      </c>
      <c r="AC793" t="s">
        <v>6240</v>
      </c>
      <c r="AD793">
        <v>442511</v>
      </c>
      <c r="AG793" t="s">
        <v>6241</v>
      </c>
      <c r="AH793" t="s">
        <v>6242</v>
      </c>
      <c r="AL793" t="s">
        <v>6237</v>
      </c>
      <c r="AM793" t="s">
        <v>6237</v>
      </c>
      <c r="AQ793" t="s">
        <v>63</v>
      </c>
    </row>
    <row r="794" spans="2:44" ht="15" customHeight="1" x14ac:dyDescent="0.25">
      <c r="B794" s="3" t="s">
        <v>178</v>
      </c>
      <c r="C794" t="s">
        <v>179</v>
      </c>
      <c r="D794" s="24"/>
      <c r="E794" t="s">
        <v>6243</v>
      </c>
      <c r="F794" t="s">
        <v>6244</v>
      </c>
      <c r="G794" t="s">
        <v>721</v>
      </c>
      <c r="I794" t="s">
        <v>722</v>
      </c>
      <c r="J794" s="1" t="s">
        <v>723</v>
      </c>
      <c r="K794" t="s">
        <v>722</v>
      </c>
      <c r="L794" t="s">
        <v>6245</v>
      </c>
      <c r="N794">
        <f t="shared" si="12"/>
        <v>6</v>
      </c>
      <c r="O794">
        <v>26034</v>
      </c>
      <c r="P794" t="s">
        <v>6246</v>
      </c>
      <c r="V794" t="s">
        <v>46</v>
      </c>
      <c r="W794">
        <v>1537017119</v>
      </c>
      <c r="AB794" t="s">
        <v>727</v>
      </c>
      <c r="AC794" t="s">
        <v>6247</v>
      </c>
      <c r="AD794">
        <v>442511</v>
      </c>
      <c r="AG794" t="s">
        <v>6248</v>
      </c>
      <c r="AH794" t="s">
        <v>6249</v>
      </c>
      <c r="AL794" t="s">
        <v>6244</v>
      </c>
      <c r="AM794" t="s">
        <v>6244</v>
      </c>
      <c r="AQ794" t="s">
        <v>63</v>
      </c>
    </row>
    <row r="795" spans="2:44" ht="15" customHeight="1" x14ac:dyDescent="0.25">
      <c r="B795" s="3" t="s">
        <v>37</v>
      </c>
      <c r="D795" s="13"/>
      <c r="E795" t="s">
        <v>6250</v>
      </c>
      <c r="F795" t="s">
        <v>6251</v>
      </c>
      <c r="G795" t="s">
        <v>190</v>
      </c>
      <c r="H795" t="b">
        <v>0</v>
      </c>
      <c r="I795" t="s">
        <v>690</v>
      </c>
      <c r="J795" s="1" t="s">
        <v>691</v>
      </c>
      <c r="K795" t="s">
        <v>690</v>
      </c>
      <c r="L795" t="s">
        <v>6252</v>
      </c>
      <c r="N795" s="3">
        <f t="shared" si="12"/>
        <v>50</v>
      </c>
      <c r="O795" t="s">
        <v>6253</v>
      </c>
      <c r="P795" t="s">
        <v>6254</v>
      </c>
      <c r="V795" t="s">
        <v>46</v>
      </c>
      <c r="W795">
        <v>3093650323</v>
      </c>
      <c r="AB795" t="s">
        <v>695</v>
      </c>
      <c r="AG795" t="s">
        <v>6251</v>
      </c>
      <c r="AH795" t="s">
        <v>6255</v>
      </c>
      <c r="AK795" t="s">
        <v>6256</v>
      </c>
      <c r="AL795" t="s">
        <v>6251</v>
      </c>
      <c r="AM795" t="s">
        <v>6251</v>
      </c>
      <c r="AQ795" t="s">
        <v>6257</v>
      </c>
    </row>
    <row r="796" spans="2:44" ht="15" customHeight="1" x14ac:dyDescent="0.25">
      <c r="B796" s="3" t="s">
        <v>54</v>
      </c>
      <c r="C796" t="s">
        <v>6258</v>
      </c>
      <c r="D796" s="29"/>
      <c r="E796" t="s">
        <v>6259</v>
      </c>
      <c r="F796" t="s">
        <v>6260</v>
      </c>
      <c r="G796" t="s">
        <v>100</v>
      </c>
      <c r="H796" t="b">
        <v>1</v>
      </c>
      <c r="I796" t="s">
        <v>2057</v>
      </c>
      <c r="J796" s="1" t="s">
        <v>2058</v>
      </c>
      <c r="K796" t="s">
        <v>2057</v>
      </c>
      <c r="L796" s="2" t="s">
        <v>6261</v>
      </c>
      <c r="N796" s="3">
        <f t="shared" si="12"/>
        <v>41</v>
      </c>
      <c r="O796">
        <v>650118</v>
      </c>
      <c r="P796" t="s">
        <v>6262</v>
      </c>
      <c r="S796">
        <v>25.05</v>
      </c>
      <c r="T796">
        <v>102.7</v>
      </c>
      <c r="V796" t="s">
        <v>46</v>
      </c>
      <c r="W796">
        <v>5296784262</v>
      </c>
      <c r="X796" t="s">
        <v>6263</v>
      </c>
      <c r="Y796" t="s">
        <v>6264</v>
      </c>
      <c r="AB796" t="s">
        <v>48</v>
      </c>
      <c r="AD796">
        <v>388171</v>
      </c>
      <c r="AG796" t="s">
        <v>6260</v>
      </c>
      <c r="AH796" t="s">
        <v>6265</v>
      </c>
      <c r="AI796" t="s">
        <v>6266</v>
      </c>
      <c r="AK796" t="s">
        <v>6267</v>
      </c>
      <c r="AL796" t="s">
        <v>6260</v>
      </c>
      <c r="AM796" t="s">
        <v>6260</v>
      </c>
      <c r="AQ796" t="s">
        <v>6268</v>
      </c>
    </row>
    <row r="797" spans="2:44" ht="15" customHeight="1" x14ac:dyDescent="0.25">
      <c r="B797" s="3" t="s">
        <v>343</v>
      </c>
      <c r="D797" s="27" t="s">
        <v>344</v>
      </c>
      <c r="E797" t="s">
        <v>6269</v>
      </c>
      <c r="F797" t="s">
        <v>6270</v>
      </c>
      <c r="G797" t="s">
        <v>190</v>
      </c>
      <c r="H797" s="41" t="b">
        <v>1</v>
      </c>
      <c r="I797" t="s">
        <v>2057</v>
      </c>
      <c r="J797" s="1" t="s">
        <v>2058</v>
      </c>
      <c r="K797" t="s">
        <v>2057</v>
      </c>
      <c r="L797" s="2" t="s">
        <v>6261</v>
      </c>
      <c r="N797" s="3">
        <f t="shared" si="12"/>
        <v>41</v>
      </c>
      <c r="O797">
        <v>650118</v>
      </c>
      <c r="P797" t="s">
        <v>6271</v>
      </c>
      <c r="S797">
        <v>25.05</v>
      </c>
      <c r="T797">
        <v>102.7</v>
      </c>
      <c r="V797" t="s">
        <v>46</v>
      </c>
      <c r="W797">
        <v>3073188984</v>
      </c>
      <c r="X797" t="s">
        <v>6272</v>
      </c>
      <c r="Y797" t="s">
        <v>6264</v>
      </c>
      <c r="AB797" t="s">
        <v>48</v>
      </c>
      <c r="AG797" t="s">
        <v>6270</v>
      </c>
      <c r="AH797" t="s">
        <v>6273</v>
      </c>
      <c r="AI797" t="s">
        <v>6266</v>
      </c>
      <c r="AK797" t="s">
        <v>6267</v>
      </c>
      <c r="AL797" t="s">
        <v>6270</v>
      </c>
      <c r="AM797" t="s">
        <v>6270</v>
      </c>
      <c r="AQ797" t="s">
        <v>6268</v>
      </c>
    </row>
    <row r="798" spans="2:44" ht="15" customHeight="1" x14ac:dyDescent="0.25">
      <c r="B798" s="3" t="s">
        <v>343</v>
      </c>
      <c r="D798" s="27" t="s">
        <v>344</v>
      </c>
      <c r="E798" t="s">
        <v>6274</v>
      </c>
      <c r="F798" t="s">
        <v>6275</v>
      </c>
      <c r="G798" t="s">
        <v>190</v>
      </c>
      <c r="H798" s="41" t="b">
        <v>1</v>
      </c>
      <c r="I798" t="s">
        <v>2057</v>
      </c>
      <c r="J798" s="1" t="s">
        <v>2058</v>
      </c>
      <c r="K798" t="s">
        <v>2057</v>
      </c>
      <c r="L798" s="2" t="s">
        <v>6261</v>
      </c>
      <c r="N798" s="3">
        <f t="shared" si="12"/>
        <v>41</v>
      </c>
      <c r="O798">
        <v>650118</v>
      </c>
      <c r="P798" t="s">
        <v>6276</v>
      </c>
      <c r="S798">
        <v>25.05</v>
      </c>
      <c r="T798">
        <v>102.7</v>
      </c>
      <c r="V798" t="s">
        <v>46</v>
      </c>
      <c r="W798">
        <v>5000382062</v>
      </c>
      <c r="X798" t="s">
        <v>6272</v>
      </c>
      <c r="Y798" t="s">
        <v>6264</v>
      </c>
      <c r="AB798" t="s">
        <v>48</v>
      </c>
      <c r="AG798" t="s">
        <v>6275</v>
      </c>
      <c r="AH798" t="s">
        <v>6277</v>
      </c>
      <c r="AI798" t="s">
        <v>6266</v>
      </c>
      <c r="AK798" t="s">
        <v>6267</v>
      </c>
      <c r="AL798" t="s">
        <v>6275</v>
      </c>
      <c r="AM798" t="s">
        <v>6275</v>
      </c>
      <c r="AQ798" t="s">
        <v>6268</v>
      </c>
    </row>
    <row r="799" spans="2:44" ht="15" customHeight="1" x14ac:dyDescent="0.25">
      <c r="B799" s="3" t="s">
        <v>343</v>
      </c>
      <c r="D799" s="27" t="s">
        <v>344</v>
      </c>
      <c r="E799" t="s">
        <v>6278</v>
      </c>
      <c r="F799" t="s">
        <v>6279</v>
      </c>
      <c r="G799" t="s">
        <v>190</v>
      </c>
      <c r="H799" s="41" t="b">
        <v>1</v>
      </c>
      <c r="I799" t="s">
        <v>2057</v>
      </c>
      <c r="J799" s="1" t="s">
        <v>2058</v>
      </c>
      <c r="K799" t="s">
        <v>2057</v>
      </c>
      <c r="L799" s="2" t="s">
        <v>6261</v>
      </c>
      <c r="N799" s="3">
        <f t="shared" si="12"/>
        <v>41</v>
      </c>
      <c r="O799">
        <v>650118</v>
      </c>
      <c r="P799" t="s">
        <v>6280</v>
      </c>
      <c r="S799">
        <v>25.05</v>
      </c>
      <c r="T799">
        <v>102.7</v>
      </c>
      <c r="V799" t="s">
        <v>46</v>
      </c>
      <c r="W799">
        <v>6363039144</v>
      </c>
      <c r="X799" t="s">
        <v>6272</v>
      </c>
      <c r="Y799" t="s">
        <v>6264</v>
      </c>
      <c r="AB799" t="s">
        <v>48</v>
      </c>
      <c r="AG799" t="s">
        <v>6279</v>
      </c>
      <c r="AH799" t="s">
        <v>6281</v>
      </c>
      <c r="AI799" t="s">
        <v>6266</v>
      </c>
      <c r="AK799" t="s">
        <v>6267</v>
      </c>
      <c r="AL799" t="s">
        <v>6279</v>
      </c>
      <c r="AM799" t="s">
        <v>6279</v>
      </c>
      <c r="AQ799" t="s">
        <v>6268</v>
      </c>
    </row>
    <row r="800" spans="2:44" ht="15" customHeight="1" x14ac:dyDescent="0.25">
      <c r="B800" s="3" t="s">
        <v>343</v>
      </c>
      <c r="D800" s="27" t="s">
        <v>344</v>
      </c>
      <c r="E800" t="s">
        <v>6282</v>
      </c>
      <c r="F800" t="s">
        <v>6283</v>
      </c>
      <c r="G800" t="s">
        <v>190</v>
      </c>
      <c r="H800" s="41" t="b">
        <v>1</v>
      </c>
      <c r="I800" t="s">
        <v>2057</v>
      </c>
      <c r="J800" s="1" t="s">
        <v>2058</v>
      </c>
      <c r="K800" t="s">
        <v>2057</v>
      </c>
      <c r="L800" s="2" t="s">
        <v>6261</v>
      </c>
      <c r="N800" s="3">
        <f t="shared" si="12"/>
        <v>41</v>
      </c>
      <c r="O800">
        <v>650118</v>
      </c>
      <c r="P800" t="s">
        <v>6284</v>
      </c>
      <c r="S800">
        <v>25.05</v>
      </c>
      <c r="T800">
        <v>102.7</v>
      </c>
      <c r="V800" t="s">
        <v>46</v>
      </c>
      <c r="W800">
        <v>3011462119</v>
      </c>
      <c r="X800" t="s">
        <v>6272</v>
      </c>
      <c r="Y800" t="s">
        <v>6264</v>
      </c>
      <c r="AB800" t="s">
        <v>48</v>
      </c>
      <c r="AG800" t="s">
        <v>6283</v>
      </c>
      <c r="AH800" t="s">
        <v>6285</v>
      </c>
      <c r="AI800" t="s">
        <v>6266</v>
      </c>
      <c r="AK800" t="s">
        <v>6267</v>
      </c>
      <c r="AL800" t="s">
        <v>6283</v>
      </c>
      <c r="AM800" t="s">
        <v>6283</v>
      </c>
      <c r="AQ800" t="s">
        <v>6268</v>
      </c>
    </row>
    <row r="801" spans="2:44" ht="15" customHeight="1" x14ac:dyDescent="0.25">
      <c r="B801" s="3" t="s">
        <v>37</v>
      </c>
      <c r="D801" s="13"/>
      <c r="E801" t="s">
        <v>6286</v>
      </c>
      <c r="F801" t="s">
        <v>6287</v>
      </c>
      <c r="G801" t="s">
        <v>100</v>
      </c>
      <c r="H801" t="b">
        <v>0</v>
      </c>
      <c r="I801" t="s">
        <v>690</v>
      </c>
      <c r="J801" s="1" t="s">
        <v>691</v>
      </c>
      <c r="K801" t="s">
        <v>690</v>
      </c>
      <c r="L801" t="s">
        <v>6288</v>
      </c>
      <c r="N801" s="3">
        <f t="shared" si="12"/>
        <v>41</v>
      </c>
      <c r="O801" t="s">
        <v>6289</v>
      </c>
      <c r="P801" t="s">
        <v>6290</v>
      </c>
      <c r="V801" t="s">
        <v>46</v>
      </c>
      <c r="W801">
        <v>6150267050</v>
      </c>
      <c r="X801" t="s">
        <v>6291</v>
      </c>
      <c r="AB801" t="s">
        <v>389</v>
      </c>
      <c r="AG801" t="s">
        <v>6287</v>
      </c>
      <c r="AH801" t="s">
        <v>6292</v>
      </c>
      <c r="AI801" t="s">
        <v>6293</v>
      </c>
      <c r="AL801" t="s">
        <v>6287</v>
      </c>
      <c r="AM801" t="s">
        <v>6287</v>
      </c>
      <c r="AQ801" t="s">
        <v>6294</v>
      </c>
    </row>
    <row r="802" spans="2:44" ht="15" customHeight="1" x14ac:dyDescent="0.25">
      <c r="B802" s="3" t="s">
        <v>155</v>
      </c>
      <c r="C802" t="s">
        <v>156</v>
      </c>
      <c r="D802" s="23"/>
      <c r="E802" t="s">
        <v>6295</v>
      </c>
      <c r="F802" t="s">
        <v>6296</v>
      </c>
      <c r="G802" t="s">
        <v>167</v>
      </c>
      <c r="I802" t="s">
        <v>279</v>
      </c>
      <c r="J802" s="1" t="s">
        <v>280</v>
      </c>
      <c r="K802" t="s">
        <v>279</v>
      </c>
      <c r="L802"/>
      <c r="N802">
        <f t="shared" si="12"/>
        <v>0</v>
      </c>
      <c r="O802" t="s">
        <v>63</v>
      </c>
      <c r="P802" t="s">
        <v>63</v>
      </c>
      <c r="V802" t="s">
        <v>46</v>
      </c>
      <c r="W802">
        <v>8880033973</v>
      </c>
      <c r="X802" t="s">
        <v>101</v>
      </c>
      <c r="AB802" t="s">
        <v>66</v>
      </c>
      <c r="AG802" t="s">
        <v>6296</v>
      </c>
      <c r="AH802" t="s">
        <v>6297</v>
      </c>
      <c r="AL802" t="s">
        <v>6296</v>
      </c>
      <c r="AM802" t="s">
        <v>6296</v>
      </c>
      <c r="AQ802" t="s">
        <v>63</v>
      </c>
    </row>
    <row r="803" spans="2:44" ht="15" customHeight="1" x14ac:dyDescent="0.25">
      <c r="B803" s="3" t="s">
        <v>37</v>
      </c>
      <c r="D803" s="13"/>
      <c r="E803" t="s">
        <v>6298</v>
      </c>
      <c r="F803" t="s">
        <v>6299</v>
      </c>
      <c r="G803" t="s">
        <v>190</v>
      </c>
      <c r="H803" t="b">
        <v>0</v>
      </c>
      <c r="I803" t="s">
        <v>690</v>
      </c>
      <c r="J803" s="1" t="s">
        <v>691</v>
      </c>
      <c r="K803" t="s">
        <v>690</v>
      </c>
      <c r="L803" t="s">
        <v>6300</v>
      </c>
      <c r="N803">
        <f t="shared" si="12"/>
        <v>35</v>
      </c>
      <c r="O803" t="s">
        <v>6301</v>
      </c>
      <c r="P803" t="s">
        <v>2316</v>
      </c>
      <c r="V803" t="s">
        <v>46</v>
      </c>
      <c r="W803">
        <v>9671173140</v>
      </c>
      <c r="AB803" t="s">
        <v>695</v>
      </c>
      <c r="AG803" t="s">
        <v>6299</v>
      </c>
      <c r="AH803" t="s">
        <v>6302</v>
      </c>
      <c r="AK803" t="s">
        <v>6303</v>
      </c>
      <c r="AL803" t="s">
        <v>6299</v>
      </c>
      <c r="AM803" t="s">
        <v>6299</v>
      </c>
      <c r="AQ803" t="s">
        <v>6304</v>
      </c>
    </row>
    <row r="804" spans="2:44" ht="15" customHeight="1" x14ac:dyDescent="0.25">
      <c r="B804" s="3" t="s">
        <v>155</v>
      </c>
      <c r="C804" t="s">
        <v>164</v>
      </c>
      <c r="D804" s="23"/>
      <c r="E804" s="31" t="s">
        <v>6305</v>
      </c>
      <c r="F804" t="s">
        <v>6306</v>
      </c>
      <c r="G804" t="s">
        <v>167</v>
      </c>
      <c r="H804" t="b">
        <v>0</v>
      </c>
      <c r="I804" t="s">
        <v>395</v>
      </c>
      <c r="J804" s="1" t="s">
        <v>396</v>
      </c>
      <c r="K804" t="s">
        <v>395</v>
      </c>
      <c r="L804" t="s">
        <v>6307</v>
      </c>
      <c r="N804">
        <f t="shared" si="12"/>
        <v>38</v>
      </c>
      <c r="O804" t="s">
        <v>6308</v>
      </c>
      <c r="P804" t="s">
        <v>3674</v>
      </c>
      <c r="U804" s="31"/>
      <c r="V804" t="s">
        <v>46</v>
      </c>
      <c r="W804">
        <v>3707291808</v>
      </c>
      <c r="AB804" t="s">
        <v>662</v>
      </c>
      <c r="AG804" t="s">
        <v>6306</v>
      </c>
      <c r="AH804" t="s">
        <v>6309</v>
      </c>
      <c r="AL804" t="s">
        <v>6306</v>
      </c>
      <c r="AM804" t="s">
        <v>6306</v>
      </c>
      <c r="AQ804" t="s">
        <v>6310</v>
      </c>
    </row>
    <row r="805" spans="2:44" ht="15" customHeight="1" x14ac:dyDescent="0.25">
      <c r="B805" s="3" t="s">
        <v>54</v>
      </c>
      <c r="C805" t="s">
        <v>6311</v>
      </c>
      <c r="D805" s="18" t="s">
        <v>56</v>
      </c>
      <c r="E805" t="s">
        <v>6312</v>
      </c>
      <c r="F805" t="s">
        <v>6313</v>
      </c>
      <c r="G805" t="s">
        <v>107</v>
      </c>
      <c r="H805" t="b">
        <v>1</v>
      </c>
      <c r="I805" t="s">
        <v>41</v>
      </c>
      <c r="J805" s="1" t="s">
        <v>42</v>
      </c>
      <c r="K805" t="s">
        <v>41</v>
      </c>
      <c r="L805" t="s">
        <v>6314</v>
      </c>
      <c r="N805">
        <f t="shared" si="12"/>
        <v>18</v>
      </c>
      <c r="O805">
        <v>88050</v>
      </c>
      <c r="P805" t="s">
        <v>6315</v>
      </c>
      <c r="S805">
        <v>38.869627000000001</v>
      </c>
      <c r="T805">
        <v>16.558060000000001</v>
      </c>
      <c r="V805" t="s">
        <v>46</v>
      </c>
      <c r="W805">
        <v>1003269306</v>
      </c>
      <c r="X805" t="s">
        <v>6316</v>
      </c>
      <c r="AB805" t="s">
        <v>78</v>
      </c>
      <c r="AD805">
        <v>501805</v>
      </c>
      <c r="AG805" t="s">
        <v>6313</v>
      </c>
      <c r="AH805" t="s">
        <v>6317</v>
      </c>
      <c r="AI805" t="s">
        <v>6318</v>
      </c>
      <c r="AK805" t="s">
        <v>6319</v>
      </c>
      <c r="AL805" t="s">
        <v>6313</v>
      </c>
      <c r="AM805" t="s">
        <v>6313</v>
      </c>
      <c r="AQ805" t="s">
        <v>6320</v>
      </c>
      <c r="AR805" t="s">
        <v>6321</v>
      </c>
    </row>
    <row r="806" spans="2:44" ht="15" customHeight="1" x14ac:dyDescent="0.25">
      <c r="B806" s="3" t="s">
        <v>178</v>
      </c>
      <c r="C806" t="s">
        <v>179</v>
      </c>
      <c r="D806" s="24"/>
      <c r="E806" t="s">
        <v>6322</v>
      </c>
      <c r="F806" t="s">
        <v>6323</v>
      </c>
      <c r="G806" t="s">
        <v>1942</v>
      </c>
      <c r="I806" t="s">
        <v>383</v>
      </c>
      <c r="J806" s="1" t="s">
        <v>384</v>
      </c>
      <c r="K806" t="s">
        <v>383</v>
      </c>
      <c r="L806" s="2" t="s">
        <v>1943</v>
      </c>
      <c r="N806">
        <f t="shared" si="12"/>
        <v>15</v>
      </c>
      <c r="O806">
        <v>28803</v>
      </c>
      <c r="P806" t="s">
        <v>386</v>
      </c>
      <c r="Q806" t="s">
        <v>387</v>
      </c>
      <c r="V806" t="s">
        <v>46</v>
      </c>
      <c r="W806">
        <v>8923160193</v>
      </c>
      <c r="X806" t="s">
        <v>1944</v>
      </c>
      <c r="AB806" t="s">
        <v>389</v>
      </c>
      <c r="AG806" t="s">
        <v>6323</v>
      </c>
      <c r="AH806" t="s">
        <v>6324</v>
      </c>
      <c r="AL806" t="s">
        <v>6323</v>
      </c>
      <c r="AM806" t="s">
        <v>6323</v>
      </c>
      <c r="AQ806" t="s">
        <v>63</v>
      </c>
    </row>
    <row r="807" spans="2:44" ht="15" customHeight="1" x14ac:dyDescent="0.25">
      <c r="B807" s="3" t="s">
        <v>178</v>
      </c>
      <c r="C807" t="s">
        <v>179</v>
      </c>
      <c r="D807" s="24"/>
      <c r="E807" t="s">
        <v>6325</v>
      </c>
      <c r="F807" t="s">
        <v>6326</v>
      </c>
      <c r="G807" t="s">
        <v>1942</v>
      </c>
      <c r="I807" t="s">
        <v>383</v>
      </c>
      <c r="J807" s="1" t="s">
        <v>384</v>
      </c>
      <c r="K807" t="s">
        <v>383</v>
      </c>
      <c r="L807" s="2" t="s">
        <v>1943</v>
      </c>
      <c r="N807">
        <f t="shared" si="12"/>
        <v>15</v>
      </c>
      <c r="O807">
        <v>28803</v>
      </c>
      <c r="P807" t="s">
        <v>386</v>
      </c>
      <c r="Q807" t="s">
        <v>387</v>
      </c>
      <c r="V807" t="s">
        <v>46</v>
      </c>
      <c r="W807">
        <v>4432310457</v>
      </c>
      <c r="X807" t="s">
        <v>6327</v>
      </c>
      <c r="AB807" t="s">
        <v>389</v>
      </c>
      <c r="AG807" t="s">
        <v>6326</v>
      </c>
      <c r="AH807" t="s">
        <v>6328</v>
      </c>
      <c r="AL807" t="s">
        <v>6326</v>
      </c>
      <c r="AM807" t="s">
        <v>6326</v>
      </c>
      <c r="AQ807" t="s">
        <v>63</v>
      </c>
    </row>
    <row r="808" spans="2:44" x14ac:dyDescent="0.25">
      <c r="B808" s="3" t="s">
        <v>54</v>
      </c>
      <c r="C808" t="s">
        <v>6329</v>
      </c>
      <c r="D808" s="18" t="s">
        <v>416</v>
      </c>
      <c r="E808" t="s">
        <v>6330</v>
      </c>
      <c r="F808" t="s">
        <v>6331</v>
      </c>
      <c r="G808" t="s">
        <v>100</v>
      </c>
      <c r="H808" t="b">
        <v>0</v>
      </c>
      <c r="I808" t="s">
        <v>2057</v>
      </c>
      <c r="J808" s="1" t="s">
        <v>2058</v>
      </c>
      <c r="K808" t="s">
        <v>2057</v>
      </c>
      <c r="L808" t="s">
        <v>6332</v>
      </c>
      <c r="N808">
        <f t="shared" si="12"/>
        <v>36</v>
      </c>
      <c r="O808">
        <v>65000</v>
      </c>
      <c r="P808" t="s">
        <v>6333</v>
      </c>
      <c r="V808" t="s">
        <v>46</v>
      </c>
      <c r="W808">
        <v>6887322857</v>
      </c>
      <c r="AB808" t="s">
        <v>6334</v>
      </c>
      <c r="AG808" t="s">
        <v>6331</v>
      </c>
      <c r="AH808" t="s">
        <v>6335</v>
      </c>
      <c r="AI808" t="s">
        <v>6336</v>
      </c>
      <c r="AL808" t="s">
        <v>6331</v>
      </c>
      <c r="AM808" t="s">
        <v>6331</v>
      </c>
      <c r="AQ808">
        <f>86 - 316 - 2113030</f>
        <v>-2113260</v>
      </c>
    </row>
    <row r="809" spans="2:44" ht="15" customHeight="1" x14ac:dyDescent="0.25">
      <c r="B809" s="3" t="s">
        <v>2699</v>
      </c>
      <c r="C809" t="s">
        <v>6337</v>
      </c>
      <c r="D809" s="18" t="s">
        <v>56</v>
      </c>
      <c r="E809" t="s">
        <v>6338</v>
      </c>
      <c r="F809" t="s">
        <v>6339</v>
      </c>
      <c r="G809" t="s">
        <v>40</v>
      </c>
      <c r="H809" t="b">
        <v>1</v>
      </c>
      <c r="I809" t="s">
        <v>722</v>
      </c>
      <c r="J809" s="1" t="s">
        <v>723</v>
      </c>
      <c r="K809" t="s">
        <v>722</v>
      </c>
      <c r="L809" t="s">
        <v>6340</v>
      </c>
      <c r="N809">
        <f t="shared" si="12"/>
        <v>22</v>
      </c>
      <c r="O809">
        <v>27394</v>
      </c>
      <c r="P809" t="s">
        <v>6341</v>
      </c>
      <c r="S809">
        <v>55.564999999999898</v>
      </c>
      <c r="T809">
        <v>13.9155</v>
      </c>
      <c r="V809" t="s">
        <v>46</v>
      </c>
      <c r="W809">
        <v>1244100147</v>
      </c>
      <c r="X809" t="s">
        <v>6342</v>
      </c>
      <c r="AB809" t="s">
        <v>727</v>
      </c>
      <c r="AC809" t="s">
        <v>6343</v>
      </c>
      <c r="AD809">
        <v>442511</v>
      </c>
      <c r="AG809" t="s">
        <v>6339</v>
      </c>
      <c r="AH809" t="s">
        <v>6344</v>
      </c>
      <c r="AI809" t="s">
        <v>6345</v>
      </c>
      <c r="AL809" t="s">
        <v>6339</v>
      </c>
      <c r="AM809" t="s">
        <v>6339</v>
      </c>
      <c r="AQ809" t="s">
        <v>6346</v>
      </c>
    </row>
    <row r="810" spans="2:44" ht="15" customHeight="1" x14ac:dyDescent="0.25">
      <c r="B810" s="3" t="s">
        <v>178</v>
      </c>
      <c r="C810" t="s">
        <v>179</v>
      </c>
      <c r="D810" s="24"/>
      <c r="E810" t="s">
        <v>6347</v>
      </c>
      <c r="F810" t="s">
        <v>6348</v>
      </c>
      <c r="G810" t="s">
        <v>721</v>
      </c>
      <c r="I810" t="s">
        <v>722</v>
      </c>
      <c r="J810" s="1" t="s">
        <v>723</v>
      </c>
      <c r="K810" t="s">
        <v>722</v>
      </c>
      <c r="L810" t="s">
        <v>6349</v>
      </c>
      <c r="N810">
        <f t="shared" si="12"/>
        <v>12</v>
      </c>
      <c r="O810">
        <v>27033</v>
      </c>
      <c r="P810" t="s">
        <v>6350</v>
      </c>
      <c r="V810" t="s">
        <v>46</v>
      </c>
      <c r="W810">
        <v>2793209987</v>
      </c>
      <c r="AB810" t="s">
        <v>727</v>
      </c>
      <c r="AC810" t="s">
        <v>6351</v>
      </c>
      <c r="AD810">
        <v>442511</v>
      </c>
      <c r="AG810" t="s">
        <v>6348</v>
      </c>
      <c r="AH810" t="s">
        <v>6352</v>
      </c>
      <c r="AL810" t="s">
        <v>6348</v>
      </c>
      <c r="AM810" t="s">
        <v>6348</v>
      </c>
      <c r="AQ810" t="s">
        <v>63</v>
      </c>
    </row>
    <row r="811" spans="2:44" ht="15" customHeight="1" x14ac:dyDescent="0.25">
      <c r="B811" s="3" t="s">
        <v>178</v>
      </c>
      <c r="C811" t="s">
        <v>179</v>
      </c>
      <c r="D811" s="24"/>
      <c r="E811" t="s">
        <v>6353</v>
      </c>
      <c r="F811" t="s">
        <v>6354</v>
      </c>
      <c r="G811" t="s">
        <v>721</v>
      </c>
      <c r="I811" t="s">
        <v>722</v>
      </c>
      <c r="J811" s="1" t="s">
        <v>723</v>
      </c>
      <c r="K811" t="s">
        <v>722</v>
      </c>
      <c r="L811" t="s">
        <v>6355</v>
      </c>
      <c r="N811">
        <f t="shared" si="12"/>
        <v>15</v>
      </c>
      <c r="O811">
        <v>26271</v>
      </c>
      <c r="P811" t="s">
        <v>6356</v>
      </c>
      <c r="V811" t="s">
        <v>46</v>
      </c>
      <c r="W811">
        <v>9590615482</v>
      </c>
      <c r="AB811" t="s">
        <v>727</v>
      </c>
      <c r="AC811" t="s">
        <v>6357</v>
      </c>
      <c r="AD811">
        <v>442511</v>
      </c>
      <c r="AG811" t="s">
        <v>6354</v>
      </c>
      <c r="AH811" t="s">
        <v>6358</v>
      </c>
      <c r="AL811" t="s">
        <v>6354</v>
      </c>
      <c r="AM811" t="s">
        <v>6354</v>
      </c>
      <c r="AQ811" t="s">
        <v>63</v>
      </c>
    </row>
    <row r="812" spans="2:44" ht="15" customHeight="1" x14ac:dyDescent="0.25">
      <c r="B812" s="3" t="s">
        <v>178</v>
      </c>
      <c r="C812" t="s">
        <v>179</v>
      </c>
      <c r="D812" s="24"/>
      <c r="E812" t="s">
        <v>6359</v>
      </c>
      <c r="F812" t="s">
        <v>6360</v>
      </c>
      <c r="G812" t="s">
        <v>721</v>
      </c>
      <c r="I812" t="s">
        <v>722</v>
      </c>
      <c r="J812" s="1" t="s">
        <v>723</v>
      </c>
      <c r="K812" t="s">
        <v>722</v>
      </c>
      <c r="L812" t="s">
        <v>6361</v>
      </c>
      <c r="N812">
        <f t="shared" si="12"/>
        <v>15</v>
      </c>
      <c r="O812">
        <v>28141</v>
      </c>
      <c r="P812" t="s">
        <v>6362</v>
      </c>
      <c r="V812" t="s">
        <v>46</v>
      </c>
      <c r="W812">
        <v>5087937772</v>
      </c>
      <c r="AB812" t="s">
        <v>727</v>
      </c>
      <c r="AC812" t="s">
        <v>6363</v>
      </c>
      <c r="AD812">
        <v>442511</v>
      </c>
      <c r="AG812" t="s">
        <v>6360</v>
      </c>
      <c r="AH812" t="s">
        <v>6364</v>
      </c>
      <c r="AL812" t="s">
        <v>6360</v>
      </c>
      <c r="AM812" t="s">
        <v>6360</v>
      </c>
      <c r="AQ812" t="s">
        <v>63</v>
      </c>
    </row>
    <row r="813" spans="2:44" ht="15" customHeight="1" x14ac:dyDescent="0.25">
      <c r="B813" s="3" t="s">
        <v>178</v>
      </c>
      <c r="C813" t="s">
        <v>179</v>
      </c>
      <c r="D813" s="24"/>
      <c r="E813" t="s">
        <v>6365</v>
      </c>
      <c r="F813" t="s">
        <v>6366</v>
      </c>
      <c r="G813" t="s">
        <v>721</v>
      </c>
      <c r="I813" t="s">
        <v>722</v>
      </c>
      <c r="J813" s="1" t="s">
        <v>723</v>
      </c>
      <c r="K813" t="s">
        <v>722</v>
      </c>
      <c r="L813" t="s">
        <v>6367</v>
      </c>
      <c r="N813">
        <f t="shared" si="12"/>
        <v>12</v>
      </c>
      <c r="O813">
        <v>24234</v>
      </c>
      <c r="P813" t="s">
        <v>6368</v>
      </c>
      <c r="V813" t="s">
        <v>46</v>
      </c>
      <c r="W813">
        <v>8764810824</v>
      </c>
      <c r="AB813" t="s">
        <v>727</v>
      </c>
      <c r="AC813" t="s">
        <v>6369</v>
      </c>
      <c r="AD813">
        <v>442511</v>
      </c>
      <c r="AG813" t="s">
        <v>6366</v>
      </c>
      <c r="AH813" t="s">
        <v>6370</v>
      </c>
      <c r="AL813" t="s">
        <v>6366</v>
      </c>
      <c r="AM813" t="s">
        <v>6366</v>
      </c>
      <c r="AQ813" t="s">
        <v>63</v>
      </c>
    </row>
    <row r="814" spans="2:44" ht="15" customHeight="1" x14ac:dyDescent="0.25">
      <c r="B814" s="3" t="s">
        <v>54</v>
      </c>
      <c r="C814" t="s">
        <v>6371</v>
      </c>
      <c r="D814" s="18" t="s">
        <v>56</v>
      </c>
      <c r="E814" t="s">
        <v>6372</v>
      </c>
      <c r="F814" t="s">
        <v>6373</v>
      </c>
      <c r="G814" t="s">
        <v>100</v>
      </c>
      <c r="H814" t="b">
        <v>0</v>
      </c>
      <c r="I814" t="s">
        <v>2057</v>
      </c>
      <c r="J814" s="1" t="s">
        <v>2058</v>
      </c>
      <c r="K814" t="s">
        <v>2057</v>
      </c>
      <c r="L814" t="s">
        <v>6374</v>
      </c>
      <c r="N814" s="3">
        <f t="shared" si="12"/>
        <v>65</v>
      </c>
      <c r="O814">
        <v>730060</v>
      </c>
      <c r="P814" t="s">
        <v>2070</v>
      </c>
      <c r="V814" t="s">
        <v>46</v>
      </c>
      <c r="W814">
        <v>9201005804</v>
      </c>
      <c r="AB814" t="s">
        <v>2722</v>
      </c>
      <c r="AD814">
        <v>741175</v>
      </c>
      <c r="AG814" t="s">
        <v>6373</v>
      </c>
      <c r="AH814" t="s">
        <v>6375</v>
      </c>
      <c r="AL814" t="s">
        <v>6373</v>
      </c>
      <c r="AM814" t="s">
        <v>6373</v>
      </c>
      <c r="AQ814" t="s">
        <v>6376</v>
      </c>
    </row>
    <row r="815" spans="2:44" ht="15" customHeight="1" x14ac:dyDescent="0.25">
      <c r="B815" s="3" t="s">
        <v>155</v>
      </c>
      <c r="C815" t="s">
        <v>164</v>
      </c>
      <c r="D815" s="23"/>
      <c r="E815" t="s">
        <v>6377</v>
      </c>
      <c r="F815" t="s">
        <v>6378</v>
      </c>
      <c r="G815" t="s">
        <v>167</v>
      </c>
      <c r="H815" t="b">
        <v>0</v>
      </c>
      <c r="I815" t="s">
        <v>395</v>
      </c>
      <c r="J815" s="1" t="s">
        <v>396</v>
      </c>
      <c r="K815" t="s">
        <v>395</v>
      </c>
      <c r="L815" t="s">
        <v>6379</v>
      </c>
      <c r="N815">
        <f t="shared" si="12"/>
        <v>30</v>
      </c>
      <c r="O815" t="s">
        <v>6308</v>
      </c>
      <c r="P815" t="s">
        <v>3674</v>
      </c>
      <c r="V815" t="s">
        <v>46</v>
      </c>
      <c r="W815">
        <v>7251183402</v>
      </c>
      <c r="X815" t="s">
        <v>6380</v>
      </c>
      <c r="AB815" t="s">
        <v>401</v>
      </c>
      <c r="AD815">
        <v>2800</v>
      </c>
      <c r="AG815" t="s">
        <v>6378</v>
      </c>
      <c r="AH815" t="s">
        <v>6381</v>
      </c>
      <c r="AL815" t="s">
        <v>6378</v>
      </c>
      <c r="AM815" t="s">
        <v>6378</v>
      </c>
      <c r="AQ815" t="s">
        <v>63</v>
      </c>
    </row>
    <row r="816" spans="2:44" ht="15" customHeight="1" x14ac:dyDescent="0.25">
      <c r="B816" s="3" t="s">
        <v>37</v>
      </c>
      <c r="D816" s="13"/>
      <c r="E816" t="s">
        <v>6382</v>
      </c>
      <c r="F816" t="s">
        <v>6383</v>
      </c>
      <c r="G816" t="s">
        <v>190</v>
      </c>
      <c r="H816" t="b">
        <v>1</v>
      </c>
      <c r="I816" t="s">
        <v>6384</v>
      </c>
      <c r="J816" s="1" t="s">
        <v>6385</v>
      </c>
      <c r="K816" t="s">
        <v>6384</v>
      </c>
      <c r="L816" t="s">
        <v>6386</v>
      </c>
      <c r="N816" s="3">
        <f t="shared" si="12"/>
        <v>45</v>
      </c>
      <c r="O816" t="s">
        <v>70</v>
      </c>
      <c r="P816" t="s">
        <v>6387</v>
      </c>
      <c r="S816">
        <v>-18.879292</v>
      </c>
      <c r="T816">
        <v>47.508012999999998</v>
      </c>
      <c r="V816" t="s">
        <v>46</v>
      </c>
      <c r="W816">
        <v>1258204097</v>
      </c>
      <c r="X816" t="s">
        <v>6388</v>
      </c>
      <c r="AB816" t="s">
        <v>66</v>
      </c>
      <c r="AC816" t="s">
        <v>6389</v>
      </c>
      <c r="AD816">
        <v>212202</v>
      </c>
      <c r="AG816" t="s">
        <v>6383</v>
      </c>
      <c r="AH816" t="s">
        <v>6390</v>
      </c>
      <c r="AI816" t="s">
        <v>6391</v>
      </c>
      <c r="AK816" t="s">
        <v>6392</v>
      </c>
      <c r="AL816" t="s">
        <v>6383</v>
      </c>
      <c r="AM816" t="s">
        <v>6383</v>
      </c>
      <c r="AQ816" t="s">
        <v>6393</v>
      </c>
      <c r="AR816" t="s">
        <v>6394</v>
      </c>
    </row>
    <row r="817" spans="2:44" ht="15" customHeight="1" x14ac:dyDescent="0.25">
      <c r="B817" s="3" t="s">
        <v>54</v>
      </c>
      <c r="C817" t="s">
        <v>6395</v>
      </c>
      <c r="D817" s="18" t="s">
        <v>56</v>
      </c>
      <c r="E817" t="s">
        <v>6396</v>
      </c>
      <c r="F817" t="s">
        <v>6397</v>
      </c>
      <c r="G817" t="s">
        <v>190</v>
      </c>
      <c r="H817" t="b">
        <v>1</v>
      </c>
      <c r="I817" t="s">
        <v>6384</v>
      </c>
      <c r="J817" s="1" t="s">
        <v>6398</v>
      </c>
      <c r="K817" t="s">
        <v>6384</v>
      </c>
      <c r="L817" t="s">
        <v>6399</v>
      </c>
      <c r="N817">
        <f t="shared" si="12"/>
        <v>13</v>
      </c>
      <c r="O817" t="s">
        <v>70</v>
      </c>
      <c r="P817" t="s">
        <v>6400</v>
      </c>
      <c r="S817">
        <v>-20.1837422973299</v>
      </c>
      <c r="T817">
        <v>57.466549631774399</v>
      </c>
      <c r="V817" t="s">
        <v>46</v>
      </c>
      <c r="W817">
        <v>2269161266</v>
      </c>
      <c r="X817" t="s">
        <v>6401</v>
      </c>
      <c r="AB817" t="s">
        <v>66</v>
      </c>
      <c r="AC817" t="s">
        <v>6389</v>
      </c>
      <c r="AD817">
        <v>212202</v>
      </c>
      <c r="AG817" t="s">
        <v>6397</v>
      </c>
      <c r="AH817" t="s">
        <v>6402</v>
      </c>
      <c r="AK817" t="s">
        <v>6403</v>
      </c>
      <c r="AL817" t="s">
        <v>6397</v>
      </c>
      <c r="AM817" t="s">
        <v>6397</v>
      </c>
      <c r="AQ817" t="s">
        <v>801</v>
      </c>
      <c r="AR817" t="s">
        <v>6394</v>
      </c>
    </row>
    <row r="818" spans="2:44" ht="15" customHeight="1" x14ac:dyDescent="0.25">
      <c r="B818" s="3" t="s">
        <v>37</v>
      </c>
      <c r="D818" s="13"/>
      <c r="E818" t="s">
        <v>6404</v>
      </c>
      <c r="F818" t="s">
        <v>6405</v>
      </c>
      <c r="G818" t="s">
        <v>190</v>
      </c>
      <c r="H818" t="b">
        <v>1</v>
      </c>
      <c r="I818" t="s">
        <v>1088</v>
      </c>
      <c r="J818" s="1" t="s">
        <v>6406</v>
      </c>
      <c r="K818" t="s">
        <v>1088</v>
      </c>
      <c r="L818" t="s">
        <v>6407</v>
      </c>
      <c r="N818">
        <f t="shared" si="12"/>
        <v>23</v>
      </c>
      <c r="O818" t="s">
        <v>63</v>
      </c>
      <c r="P818" t="s">
        <v>6408</v>
      </c>
      <c r="S818">
        <v>-4.6212999999999997</v>
      </c>
      <c r="T818">
        <v>55.454599999999999</v>
      </c>
      <c r="V818" t="s">
        <v>46</v>
      </c>
      <c r="W818">
        <v>4321482192</v>
      </c>
      <c r="Y818" t="s">
        <v>6409</v>
      </c>
      <c r="AB818" t="s">
        <v>66</v>
      </c>
      <c r="AG818" t="s">
        <v>6405</v>
      </c>
      <c r="AH818" t="s">
        <v>6410</v>
      </c>
      <c r="AK818" t="s">
        <v>6392</v>
      </c>
      <c r="AL818" t="s">
        <v>6405</v>
      </c>
      <c r="AM818" t="s">
        <v>6405</v>
      </c>
      <c r="AQ818" t="s">
        <v>6411</v>
      </c>
    </row>
    <row r="819" spans="2:44" ht="15" customHeight="1" x14ac:dyDescent="0.25">
      <c r="B819" s="3" t="s">
        <v>155</v>
      </c>
      <c r="C819" t="s">
        <v>156</v>
      </c>
      <c r="D819" s="23"/>
      <c r="E819" t="s">
        <v>6412</v>
      </c>
      <c r="F819" t="s">
        <v>88</v>
      </c>
      <c r="G819" t="s">
        <v>167</v>
      </c>
      <c r="I819" t="s">
        <v>87</v>
      </c>
      <c r="J819" s="1" t="s">
        <v>88</v>
      </c>
      <c r="K819" t="s">
        <v>87</v>
      </c>
      <c r="L819"/>
      <c r="N819">
        <f t="shared" si="12"/>
        <v>0</v>
      </c>
      <c r="O819" t="s">
        <v>63</v>
      </c>
      <c r="P819" t="s">
        <v>63</v>
      </c>
      <c r="V819" t="s">
        <v>46</v>
      </c>
      <c r="W819">
        <v>4706011832</v>
      </c>
      <c r="X819" t="s">
        <v>101</v>
      </c>
      <c r="AB819" t="s">
        <v>66</v>
      </c>
      <c r="AG819" t="s">
        <v>88</v>
      </c>
      <c r="AH819" t="s">
        <v>6413</v>
      </c>
      <c r="AL819" t="s">
        <v>88</v>
      </c>
      <c r="AM819" t="s">
        <v>88</v>
      </c>
      <c r="AQ819" t="s">
        <v>63</v>
      </c>
    </row>
    <row r="820" spans="2:44" ht="15" customHeight="1" x14ac:dyDescent="0.25">
      <c r="B820" s="3" t="s">
        <v>37</v>
      </c>
      <c r="D820" s="13"/>
      <c r="E820" t="s">
        <v>6414</v>
      </c>
      <c r="F820" t="s">
        <v>6415</v>
      </c>
      <c r="G820" t="s">
        <v>100</v>
      </c>
      <c r="H820" t="b">
        <v>0</v>
      </c>
      <c r="I820" t="s">
        <v>383</v>
      </c>
      <c r="J820" s="1" t="s">
        <v>384</v>
      </c>
      <c r="K820" t="s">
        <v>383</v>
      </c>
      <c r="L820" t="s">
        <v>6416</v>
      </c>
      <c r="N820">
        <f t="shared" si="12"/>
        <v>13</v>
      </c>
      <c r="O820">
        <v>92163</v>
      </c>
      <c r="P820" t="s">
        <v>5008</v>
      </c>
      <c r="Q820" t="s">
        <v>1664</v>
      </c>
      <c r="V820" t="s">
        <v>46</v>
      </c>
      <c r="W820">
        <v>4939536159</v>
      </c>
      <c r="X820" t="s">
        <v>6417</v>
      </c>
      <c r="AB820" t="s">
        <v>389</v>
      </c>
      <c r="AG820" t="s">
        <v>6415</v>
      </c>
      <c r="AH820" t="s">
        <v>6418</v>
      </c>
      <c r="AL820" t="s">
        <v>6415</v>
      </c>
      <c r="AM820" t="s">
        <v>6415</v>
      </c>
      <c r="AQ820" t="s">
        <v>6419</v>
      </c>
    </row>
    <row r="821" spans="2:44" ht="15" customHeight="1" x14ac:dyDescent="0.25">
      <c r="B821" s="3" t="s">
        <v>178</v>
      </c>
      <c r="C821" t="s">
        <v>179</v>
      </c>
      <c r="D821" s="24"/>
      <c r="E821" t="s">
        <v>6420</v>
      </c>
      <c r="F821" t="s">
        <v>6421</v>
      </c>
      <c r="G821" t="s">
        <v>721</v>
      </c>
      <c r="H821" t="b">
        <v>0</v>
      </c>
      <c r="I821" t="s">
        <v>2045</v>
      </c>
      <c r="J821" s="1" t="s">
        <v>2046</v>
      </c>
      <c r="K821" t="s">
        <v>2045</v>
      </c>
      <c r="L821" t="s">
        <v>6422</v>
      </c>
      <c r="N821">
        <f t="shared" si="12"/>
        <v>12</v>
      </c>
      <c r="O821" t="s">
        <v>6423</v>
      </c>
      <c r="P821" t="s">
        <v>6424</v>
      </c>
      <c r="V821" t="s">
        <v>46</v>
      </c>
      <c r="W821">
        <v>8903072780</v>
      </c>
      <c r="AB821" t="s">
        <v>5571</v>
      </c>
      <c r="AG821" t="s">
        <v>6421</v>
      </c>
      <c r="AH821" t="s">
        <v>6425</v>
      </c>
      <c r="AI821" t="s">
        <v>6426</v>
      </c>
      <c r="AK821" t="s">
        <v>6427</v>
      </c>
      <c r="AL821" t="s">
        <v>6421</v>
      </c>
      <c r="AM821" t="s">
        <v>6421</v>
      </c>
      <c r="AQ821" t="s">
        <v>6428</v>
      </c>
    </row>
    <row r="822" spans="2:44" x14ac:dyDescent="0.25">
      <c r="B822" s="3" t="s">
        <v>82</v>
      </c>
      <c r="C822" t="s">
        <v>6429</v>
      </c>
      <c r="D822" s="24" t="s">
        <v>84</v>
      </c>
      <c r="E822" t="s">
        <v>6430</v>
      </c>
      <c r="F822" t="s">
        <v>6431</v>
      </c>
      <c r="G822" t="s">
        <v>59</v>
      </c>
      <c r="H822" t="b">
        <v>1</v>
      </c>
      <c r="I822" t="s">
        <v>1250</v>
      </c>
      <c r="J822" s="1" t="s">
        <v>1251</v>
      </c>
      <c r="K822" t="s">
        <v>1250</v>
      </c>
      <c r="L822" t="s">
        <v>6432</v>
      </c>
      <c r="N822" s="3">
        <f t="shared" si="12"/>
        <v>43</v>
      </c>
      <c r="O822">
        <v>48500</v>
      </c>
      <c r="P822" t="s">
        <v>6433</v>
      </c>
      <c r="S822">
        <v>43.320309999999999</v>
      </c>
      <c r="T822">
        <v>-3.0729199999999999</v>
      </c>
      <c r="V822" t="s">
        <v>46</v>
      </c>
      <c r="W822">
        <v>5875345456</v>
      </c>
      <c r="X822" t="s">
        <v>6434</v>
      </c>
      <c r="AB822" t="s">
        <v>78</v>
      </c>
      <c r="AG822" t="s">
        <v>6431</v>
      </c>
      <c r="AH822" t="s">
        <v>6435</v>
      </c>
      <c r="AI822" t="s">
        <v>6436</v>
      </c>
      <c r="AK822" t="s">
        <v>6437</v>
      </c>
      <c r="AL822" t="s">
        <v>6431</v>
      </c>
      <c r="AM822" t="s">
        <v>6431</v>
      </c>
      <c r="AQ822" t="s">
        <v>6438</v>
      </c>
    </row>
    <row r="823" spans="2:44" x14ac:dyDescent="0.25">
      <c r="B823" s="3" t="s">
        <v>82</v>
      </c>
      <c r="C823" s="22" t="s">
        <v>6429</v>
      </c>
      <c r="D823" s="24" t="s">
        <v>84</v>
      </c>
      <c r="E823" t="s">
        <v>6439</v>
      </c>
      <c r="F823" t="s">
        <v>6440</v>
      </c>
      <c r="G823" t="s">
        <v>107</v>
      </c>
      <c r="I823" t="s">
        <v>1250</v>
      </c>
      <c r="J823" s="1" t="s">
        <v>1251</v>
      </c>
      <c r="K823" t="s">
        <v>1250</v>
      </c>
      <c r="L823" t="s">
        <v>6441</v>
      </c>
      <c r="N823">
        <f t="shared" si="12"/>
        <v>35</v>
      </c>
      <c r="O823">
        <v>48500</v>
      </c>
      <c r="P823" t="s">
        <v>6442</v>
      </c>
      <c r="S823">
        <v>43.185499999999998</v>
      </c>
      <c r="T823">
        <v>3.47</v>
      </c>
      <c r="V823" t="s">
        <v>46</v>
      </c>
      <c r="W823">
        <v>5657357984</v>
      </c>
      <c r="X823" t="s">
        <v>6434</v>
      </c>
      <c r="AB823" t="s">
        <v>2706</v>
      </c>
      <c r="AC823" t="s">
        <v>6443</v>
      </c>
      <c r="AD823">
        <v>110575</v>
      </c>
      <c r="AG823" t="s">
        <v>6440</v>
      </c>
      <c r="AH823" t="s">
        <v>6444</v>
      </c>
      <c r="AI823" t="s">
        <v>6445</v>
      </c>
      <c r="AK823" t="s">
        <v>6437</v>
      </c>
      <c r="AL823" t="s">
        <v>6440</v>
      </c>
      <c r="AM823" t="s">
        <v>6440</v>
      </c>
      <c r="AQ823" t="s">
        <v>6446</v>
      </c>
    </row>
    <row r="824" spans="2:44" ht="15" customHeight="1" x14ac:dyDescent="0.25">
      <c r="B824" s="3" t="s">
        <v>2699</v>
      </c>
      <c r="C824" t="s">
        <v>6447</v>
      </c>
      <c r="D824" s="18" t="s">
        <v>56</v>
      </c>
      <c r="E824" t="s">
        <v>6448</v>
      </c>
      <c r="F824" t="s">
        <v>6449</v>
      </c>
      <c r="G824" t="s">
        <v>190</v>
      </c>
      <c r="H824" t="b">
        <v>1</v>
      </c>
      <c r="I824" t="s">
        <v>722</v>
      </c>
      <c r="J824" s="1" t="s">
        <v>723</v>
      </c>
      <c r="K824" t="s">
        <v>722</v>
      </c>
      <c r="L824" t="s">
        <v>6450</v>
      </c>
      <c r="N824">
        <f t="shared" si="12"/>
        <v>12</v>
      </c>
      <c r="O824" t="s">
        <v>6451</v>
      </c>
      <c r="P824" t="s">
        <v>6452</v>
      </c>
      <c r="S824">
        <v>63.144100000000002</v>
      </c>
      <c r="T824">
        <v>16.521100000000001</v>
      </c>
      <c r="V824" t="s">
        <v>46</v>
      </c>
      <c r="W824">
        <v>8473298017</v>
      </c>
      <c r="AB824" t="s">
        <v>909</v>
      </c>
      <c r="AD824">
        <v>442509</v>
      </c>
      <c r="AG824" t="s">
        <v>6449</v>
      </c>
      <c r="AH824" t="s">
        <v>6453</v>
      </c>
      <c r="AL824" t="s">
        <v>6449</v>
      </c>
      <c r="AM824" t="s">
        <v>6449</v>
      </c>
      <c r="AQ824" t="s">
        <v>6454</v>
      </c>
      <c r="AR824" t="s">
        <v>6455</v>
      </c>
    </row>
    <row r="825" spans="2:44" ht="15" customHeight="1" x14ac:dyDescent="0.25">
      <c r="B825" s="3" t="s">
        <v>82</v>
      </c>
      <c r="C825" t="s">
        <v>6456</v>
      </c>
      <c r="D825" s="19" t="s">
        <v>84</v>
      </c>
      <c r="E825" t="s">
        <v>6457</v>
      </c>
      <c r="F825" t="s">
        <v>6458</v>
      </c>
      <c r="G825" t="s">
        <v>190</v>
      </c>
      <c r="H825" s="41" t="b">
        <v>1</v>
      </c>
      <c r="I825" t="s">
        <v>2057</v>
      </c>
      <c r="J825" s="1" t="s">
        <v>2058</v>
      </c>
      <c r="K825" t="s">
        <v>2057</v>
      </c>
      <c r="L825" s="2" t="s">
        <v>6459</v>
      </c>
      <c r="N825">
        <f t="shared" si="12"/>
        <v>15</v>
      </c>
      <c r="O825">
        <v>111200</v>
      </c>
      <c r="P825" t="s">
        <v>6460</v>
      </c>
      <c r="S825">
        <v>41.270618927669197</v>
      </c>
      <c r="T825">
        <v>123.171273831319</v>
      </c>
      <c r="V825" t="s">
        <v>46</v>
      </c>
      <c r="W825">
        <v>8227734366</v>
      </c>
      <c r="X825" t="s">
        <v>6461</v>
      </c>
      <c r="Y825" t="s">
        <v>6462</v>
      </c>
      <c r="AB825" t="s">
        <v>389</v>
      </c>
      <c r="AD825">
        <v>857329</v>
      </c>
      <c r="AG825" t="s">
        <v>6458</v>
      </c>
      <c r="AH825" t="s">
        <v>6463</v>
      </c>
      <c r="AI825" t="s">
        <v>6464</v>
      </c>
      <c r="AK825" t="s">
        <v>6465</v>
      </c>
      <c r="AL825" t="s">
        <v>6458</v>
      </c>
      <c r="AM825" t="s">
        <v>6458</v>
      </c>
      <c r="AQ825" t="s">
        <v>6466</v>
      </c>
      <c r="AR825" t="s">
        <v>6467</v>
      </c>
    </row>
    <row r="826" spans="2:44" ht="15" customHeight="1" x14ac:dyDescent="0.25">
      <c r="B826" s="3" t="s">
        <v>82</v>
      </c>
      <c r="C826" t="s">
        <v>6456</v>
      </c>
      <c r="D826" s="19" t="s">
        <v>84</v>
      </c>
      <c r="E826" t="s">
        <v>6468</v>
      </c>
      <c r="F826" t="s">
        <v>6469</v>
      </c>
      <c r="G826" t="s">
        <v>190</v>
      </c>
      <c r="H826" s="41" t="b">
        <v>1</v>
      </c>
      <c r="I826" t="s">
        <v>2057</v>
      </c>
      <c r="J826" s="1" t="s">
        <v>2058</v>
      </c>
      <c r="K826" t="s">
        <v>2057</v>
      </c>
      <c r="L826" s="2" t="s">
        <v>6459</v>
      </c>
      <c r="N826">
        <f t="shared" si="12"/>
        <v>15</v>
      </c>
      <c r="O826">
        <v>111200</v>
      </c>
      <c r="P826" t="s">
        <v>6460</v>
      </c>
      <c r="S826">
        <v>41.270618927669197</v>
      </c>
      <c r="T826">
        <v>123.171273831319</v>
      </c>
      <c r="V826" t="s">
        <v>46</v>
      </c>
      <c r="W826">
        <v>1950217846</v>
      </c>
      <c r="X826" t="s">
        <v>6470</v>
      </c>
      <c r="Y826" t="s">
        <v>6462</v>
      </c>
      <c r="AB826" t="s">
        <v>389</v>
      </c>
      <c r="AG826" t="s">
        <v>6469</v>
      </c>
      <c r="AH826" t="s">
        <v>6471</v>
      </c>
      <c r="AI826" t="s">
        <v>6464</v>
      </c>
      <c r="AK826" t="s">
        <v>6465</v>
      </c>
      <c r="AL826" t="s">
        <v>6469</v>
      </c>
      <c r="AM826" t="s">
        <v>6469</v>
      </c>
      <c r="AQ826" t="s">
        <v>6466</v>
      </c>
      <c r="AR826" t="s">
        <v>6467</v>
      </c>
    </row>
    <row r="827" spans="2:44" ht="15" customHeight="1" x14ac:dyDescent="0.25">
      <c r="B827" s="3" t="s">
        <v>82</v>
      </c>
      <c r="C827" t="s">
        <v>6456</v>
      </c>
      <c r="D827" s="19" t="s">
        <v>84</v>
      </c>
      <c r="E827" t="s">
        <v>6472</v>
      </c>
      <c r="F827" t="s">
        <v>6473</v>
      </c>
      <c r="G827" t="s">
        <v>190</v>
      </c>
      <c r="H827" s="41" t="b">
        <v>1</v>
      </c>
      <c r="I827" t="s">
        <v>2057</v>
      </c>
      <c r="J827" s="1" t="s">
        <v>2058</v>
      </c>
      <c r="K827" t="s">
        <v>2057</v>
      </c>
      <c r="L827" s="2" t="s">
        <v>6459</v>
      </c>
      <c r="N827">
        <f t="shared" si="12"/>
        <v>15</v>
      </c>
      <c r="O827">
        <v>111200</v>
      </c>
      <c r="P827" t="s">
        <v>6474</v>
      </c>
      <c r="S827">
        <v>41.270618927669197</v>
      </c>
      <c r="T827">
        <v>123.171273831319</v>
      </c>
      <c r="V827" t="s">
        <v>46</v>
      </c>
      <c r="W827">
        <v>1431040128</v>
      </c>
      <c r="X827" t="s">
        <v>6470</v>
      </c>
      <c r="Y827" t="s">
        <v>6462</v>
      </c>
      <c r="AB827" t="s">
        <v>389</v>
      </c>
      <c r="AG827" t="s">
        <v>6473</v>
      </c>
      <c r="AH827" t="s">
        <v>6475</v>
      </c>
      <c r="AI827" t="s">
        <v>6464</v>
      </c>
      <c r="AK827" t="s">
        <v>6465</v>
      </c>
      <c r="AL827" t="s">
        <v>6473</v>
      </c>
      <c r="AM827" t="s">
        <v>6473</v>
      </c>
      <c r="AQ827" t="s">
        <v>6466</v>
      </c>
      <c r="AR827" t="s">
        <v>6467</v>
      </c>
    </row>
    <row r="828" spans="2:44" ht="15" customHeight="1" x14ac:dyDescent="0.25">
      <c r="B828" s="3" t="s">
        <v>82</v>
      </c>
      <c r="C828" t="s">
        <v>6456</v>
      </c>
      <c r="D828" s="19" t="s">
        <v>84</v>
      </c>
      <c r="E828" t="s">
        <v>6476</v>
      </c>
      <c r="F828" t="s">
        <v>6477</v>
      </c>
      <c r="G828" t="s">
        <v>190</v>
      </c>
      <c r="H828" s="41" t="b">
        <v>1</v>
      </c>
      <c r="I828" t="s">
        <v>2057</v>
      </c>
      <c r="J828" s="1" t="s">
        <v>2058</v>
      </c>
      <c r="K828" t="s">
        <v>2057</v>
      </c>
      <c r="L828" s="2" t="s">
        <v>6459</v>
      </c>
      <c r="N828">
        <f t="shared" si="12"/>
        <v>15</v>
      </c>
      <c r="O828">
        <v>111200</v>
      </c>
      <c r="P828" t="s">
        <v>6478</v>
      </c>
      <c r="S828">
        <v>41.270618927669197</v>
      </c>
      <c r="T828">
        <v>123.171273831319</v>
      </c>
      <c r="V828" t="s">
        <v>46</v>
      </c>
      <c r="W828">
        <v>9822503698</v>
      </c>
      <c r="X828" t="s">
        <v>6470</v>
      </c>
      <c r="Y828" t="s">
        <v>6462</v>
      </c>
      <c r="AB828" t="s">
        <v>389</v>
      </c>
      <c r="AG828" t="s">
        <v>6477</v>
      </c>
      <c r="AH828" t="s">
        <v>6479</v>
      </c>
      <c r="AI828" t="s">
        <v>6464</v>
      </c>
      <c r="AK828" t="s">
        <v>6465</v>
      </c>
      <c r="AL828" t="s">
        <v>6477</v>
      </c>
      <c r="AM828" t="s">
        <v>6477</v>
      </c>
      <c r="AQ828" t="s">
        <v>6466</v>
      </c>
      <c r="AR828" t="s">
        <v>6467</v>
      </c>
    </row>
    <row r="829" spans="2:44" x14ac:dyDescent="0.25">
      <c r="B829" s="3" t="s">
        <v>82</v>
      </c>
      <c r="C829" t="s">
        <v>6456</v>
      </c>
      <c r="D829" s="24" t="s">
        <v>84</v>
      </c>
      <c r="E829" t="s">
        <v>6480</v>
      </c>
      <c r="F829" t="s">
        <v>6481</v>
      </c>
      <c r="G829" t="s">
        <v>190</v>
      </c>
      <c r="H829" t="b">
        <v>0</v>
      </c>
      <c r="I829" t="s">
        <v>2057</v>
      </c>
      <c r="J829" s="1" t="s">
        <v>2058</v>
      </c>
      <c r="K829" t="s">
        <v>2057</v>
      </c>
      <c r="L829" t="s">
        <v>6482</v>
      </c>
      <c r="N829" s="3">
        <f t="shared" si="12"/>
        <v>128</v>
      </c>
      <c r="O829">
        <v>14060</v>
      </c>
      <c r="P829" t="s">
        <v>6483</v>
      </c>
      <c r="V829" t="s">
        <v>46</v>
      </c>
      <c r="W829">
        <v>7359555299</v>
      </c>
      <c r="AB829" t="s">
        <v>6484</v>
      </c>
      <c r="AG829" t="s">
        <v>6481</v>
      </c>
      <c r="AH829" t="s">
        <v>6485</v>
      </c>
      <c r="AL829" t="s">
        <v>6481</v>
      </c>
      <c r="AM829" t="s">
        <v>6481</v>
      </c>
      <c r="AQ829" t="s">
        <v>6486</v>
      </c>
    </row>
    <row r="830" spans="2:44" ht="15" customHeight="1" x14ac:dyDescent="0.25">
      <c r="B830" s="3" t="s">
        <v>82</v>
      </c>
      <c r="C830" t="s">
        <v>6456</v>
      </c>
      <c r="D830" s="19" t="s">
        <v>84</v>
      </c>
      <c r="E830" t="s">
        <v>6487</v>
      </c>
      <c r="F830" t="s">
        <v>6488</v>
      </c>
      <c r="G830" t="s">
        <v>190</v>
      </c>
      <c r="H830" s="41" t="b">
        <v>1</v>
      </c>
      <c r="I830" t="s">
        <v>2057</v>
      </c>
      <c r="J830" s="1" t="s">
        <v>2058</v>
      </c>
      <c r="K830" t="s">
        <v>2057</v>
      </c>
      <c r="L830" s="2" t="s">
        <v>6459</v>
      </c>
      <c r="N830">
        <f t="shared" si="12"/>
        <v>15</v>
      </c>
      <c r="O830">
        <v>111200</v>
      </c>
      <c r="P830" t="s">
        <v>6460</v>
      </c>
      <c r="S830">
        <v>41.270618927669197</v>
      </c>
      <c r="T830">
        <v>123.171273831319</v>
      </c>
      <c r="V830" t="s">
        <v>46</v>
      </c>
      <c r="W830">
        <v>6249340384</v>
      </c>
      <c r="X830" t="s">
        <v>6470</v>
      </c>
      <c r="Y830" t="s">
        <v>6462</v>
      </c>
      <c r="AB830" t="s">
        <v>389</v>
      </c>
      <c r="AG830" t="s">
        <v>6488</v>
      </c>
      <c r="AH830" t="s">
        <v>6489</v>
      </c>
      <c r="AI830" t="s">
        <v>6464</v>
      </c>
      <c r="AK830" t="s">
        <v>6465</v>
      </c>
      <c r="AL830" t="s">
        <v>6488</v>
      </c>
      <c r="AM830" t="s">
        <v>6488</v>
      </c>
      <c r="AQ830" t="s">
        <v>6466</v>
      </c>
      <c r="AR830" t="s">
        <v>6467</v>
      </c>
    </row>
    <row r="831" spans="2:44" ht="15" customHeight="1" x14ac:dyDescent="0.25">
      <c r="B831" s="3" t="s">
        <v>82</v>
      </c>
      <c r="C831" t="s">
        <v>6456</v>
      </c>
      <c r="D831" s="19" t="s">
        <v>84</v>
      </c>
      <c r="E831" t="s">
        <v>6490</v>
      </c>
      <c r="F831" t="s">
        <v>6491</v>
      </c>
      <c r="G831" t="s">
        <v>190</v>
      </c>
      <c r="H831" s="41" t="b">
        <v>1</v>
      </c>
      <c r="I831" t="s">
        <v>2057</v>
      </c>
      <c r="J831" s="1" t="s">
        <v>2058</v>
      </c>
      <c r="K831" t="s">
        <v>2057</v>
      </c>
      <c r="L831" s="2" t="s">
        <v>6459</v>
      </c>
      <c r="N831">
        <f t="shared" si="12"/>
        <v>15</v>
      </c>
      <c r="O831">
        <v>111200</v>
      </c>
      <c r="P831" t="s">
        <v>6460</v>
      </c>
      <c r="S831">
        <v>41.270618927669197</v>
      </c>
      <c r="T831">
        <v>123.171273831319</v>
      </c>
      <c r="V831" t="s">
        <v>46</v>
      </c>
      <c r="W831">
        <v>2122629962</v>
      </c>
      <c r="X831" t="s">
        <v>6470</v>
      </c>
      <c r="Y831" t="s">
        <v>6462</v>
      </c>
      <c r="AB831" t="s">
        <v>389</v>
      </c>
      <c r="AG831" t="s">
        <v>6491</v>
      </c>
      <c r="AH831" t="s">
        <v>6492</v>
      </c>
      <c r="AI831" t="s">
        <v>6464</v>
      </c>
      <c r="AK831" t="s">
        <v>6465</v>
      </c>
      <c r="AL831" t="s">
        <v>6491</v>
      </c>
      <c r="AM831" t="s">
        <v>6491</v>
      </c>
      <c r="AQ831" t="s">
        <v>6466</v>
      </c>
      <c r="AR831" t="s">
        <v>6467</v>
      </c>
    </row>
    <row r="832" spans="2:44" ht="15" customHeight="1" x14ac:dyDescent="0.25">
      <c r="B832" s="3" t="s">
        <v>54</v>
      </c>
      <c r="C832" t="s">
        <v>6493</v>
      </c>
      <c r="D832" s="18" t="s">
        <v>56</v>
      </c>
      <c r="E832" t="s">
        <v>6494</v>
      </c>
      <c r="F832" t="s">
        <v>6495</v>
      </c>
      <c r="G832" t="s">
        <v>100</v>
      </c>
      <c r="H832" t="b">
        <v>0</v>
      </c>
      <c r="I832" t="s">
        <v>2057</v>
      </c>
      <c r="J832" s="1" t="s">
        <v>2058</v>
      </c>
      <c r="K832" t="s">
        <v>2057</v>
      </c>
      <c r="L832" t="s">
        <v>6496</v>
      </c>
      <c r="N832" s="3">
        <f t="shared" si="12"/>
        <v>64</v>
      </c>
      <c r="O832">
        <v>111200</v>
      </c>
      <c r="P832" t="s">
        <v>6497</v>
      </c>
      <c r="V832" t="s">
        <v>46</v>
      </c>
      <c r="W832">
        <v>7053417229</v>
      </c>
      <c r="X832" t="s">
        <v>6498</v>
      </c>
      <c r="AB832" t="s">
        <v>727</v>
      </c>
      <c r="AG832" t="s">
        <v>6495</v>
      </c>
      <c r="AH832" t="s">
        <v>6499</v>
      </c>
      <c r="AL832" t="s">
        <v>6495</v>
      </c>
      <c r="AM832" t="s">
        <v>6495</v>
      </c>
      <c r="AQ832" t="s">
        <v>63</v>
      </c>
    </row>
    <row r="833" spans="2:44" ht="15" customHeight="1" x14ac:dyDescent="0.25">
      <c r="B833" s="3" t="s">
        <v>155</v>
      </c>
      <c r="C833" t="s">
        <v>156</v>
      </c>
      <c r="D833" s="23"/>
      <c r="E833" t="s">
        <v>6500</v>
      </c>
      <c r="F833" t="s">
        <v>6501</v>
      </c>
      <c r="G833" t="s">
        <v>167</v>
      </c>
      <c r="I833" t="s">
        <v>6502</v>
      </c>
      <c r="J833" s="1" t="s">
        <v>6501</v>
      </c>
      <c r="K833" t="s">
        <v>6502</v>
      </c>
      <c r="L833"/>
      <c r="N833">
        <f t="shared" si="12"/>
        <v>0</v>
      </c>
      <c r="O833" t="s">
        <v>63</v>
      </c>
      <c r="P833" t="s">
        <v>63</v>
      </c>
      <c r="V833" t="s">
        <v>46</v>
      </c>
      <c r="W833">
        <v>4298184943</v>
      </c>
      <c r="X833" t="s">
        <v>101</v>
      </c>
      <c r="AB833" t="s">
        <v>66</v>
      </c>
      <c r="AG833" t="s">
        <v>6501</v>
      </c>
      <c r="AH833" t="s">
        <v>6503</v>
      </c>
      <c r="AL833" t="s">
        <v>6501</v>
      </c>
      <c r="AM833" t="s">
        <v>6501</v>
      </c>
      <c r="AQ833" t="s">
        <v>63</v>
      </c>
    </row>
    <row r="834" spans="2:44" x14ac:dyDescent="0.25">
      <c r="B834" s="3" t="s">
        <v>82</v>
      </c>
      <c r="C834" t="s">
        <v>6504</v>
      </c>
      <c r="D834" s="19" t="s">
        <v>84</v>
      </c>
      <c r="E834" t="s">
        <v>6505</v>
      </c>
      <c r="F834" t="s">
        <v>6506</v>
      </c>
      <c r="G834" t="s">
        <v>190</v>
      </c>
      <c r="H834" t="b">
        <v>0</v>
      </c>
      <c r="I834" t="s">
        <v>395</v>
      </c>
      <c r="J834" s="1" t="s">
        <v>396</v>
      </c>
      <c r="K834" t="s">
        <v>395</v>
      </c>
      <c r="L834" s="2" t="s">
        <v>6507</v>
      </c>
      <c r="N834">
        <f t="shared" si="12"/>
        <v>23</v>
      </c>
      <c r="O834" t="s">
        <v>6508</v>
      </c>
      <c r="P834" t="s">
        <v>6509</v>
      </c>
      <c r="V834" t="s">
        <v>46</v>
      </c>
      <c r="W834">
        <v>2160782314</v>
      </c>
      <c r="AB834" t="s">
        <v>401</v>
      </c>
      <c r="AC834" t="s">
        <v>6510</v>
      </c>
      <c r="AD834">
        <v>135159</v>
      </c>
      <c r="AG834" t="s">
        <v>6511</v>
      </c>
      <c r="AH834" t="s">
        <v>6512</v>
      </c>
      <c r="AL834" t="s">
        <v>6506</v>
      </c>
      <c r="AM834" t="s">
        <v>6506</v>
      </c>
      <c r="AQ834" t="s">
        <v>6513</v>
      </c>
    </row>
    <row r="835" spans="2:44" x14ac:dyDescent="0.25">
      <c r="B835" s="3" t="s">
        <v>82</v>
      </c>
      <c r="C835" t="s">
        <v>6504</v>
      </c>
      <c r="D835" s="19" t="s">
        <v>84</v>
      </c>
      <c r="E835" t="s">
        <v>6514</v>
      </c>
      <c r="F835" t="s">
        <v>6515</v>
      </c>
      <c r="G835" t="s">
        <v>100</v>
      </c>
      <c r="H835" t="b">
        <v>1</v>
      </c>
      <c r="I835" t="s">
        <v>395</v>
      </c>
      <c r="J835" s="1" t="s">
        <v>396</v>
      </c>
      <c r="K835" t="s">
        <v>395</v>
      </c>
      <c r="L835" s="2" t="s">
        <v>6516</v>
      </c>
      <c r="N835">
        <f t="shared" si="12"/>
        <v>23</v>
      </c>
      <c r="O835" t="s">
        <v>6517</v>
      </c>
      <c r="P835" t="s">
        <v>6509</v>
      </c>
      <c r="S835">
        <v>-29.985059796016699</v>
      </c>
      <c r="T835">
        <v>-51.163191713948798</v>
      </c>
      <c r="V835" t="s">
        <v>46</v>
      </c>
      <c r="W835">
        <v>6288764662</v>
      </c>
      <c r="X835" t="s">
        <v>6518</v>
      </c>
      <c r="AB835" t="s">
        <v>401</v>
      </c>
      <c r="AC835">
        <v>135159</v>
      </c>
      <c r="AD835">
        <v>135159</v>
      </c>
      <c r="AG835" t="s">
        <v>6515</v>
      </c>
      <c r="AH835" t="s">
        <v>6519</v>
      </c>
      <c r="AI835" t="s">
        <v>6520</v>
      </c>
      <c r="AL835" t="s">
        <v>6515</v>
      </c>
      <c r="AM835" t="s">
        <v>6515</v>
      </c>
      <c r="AQ835" t="s">
        <v>6521</v>
      </c>
      <c r="AR835" t="s">
        <v>6522</v>
      </c>
    </row>
    <row r="836" spans="2:44" ht="15" customHeight="1" x14ac:dyDescent="0.25">
      <c r="B836" s="3" t="s">
        <v>54</v>
      </c>
      <c r="C836" t="s">
        <v>6523</v>
      </c>
      <c r="D836" s="18" t="s">
        <v>56</v>
      </c>
      <c r="E836" t="s">
        <v>6524</v>
      </c>
      <c r="F836" t="s">
        <v>6525</v>
      </c>
      <c r="G836" t="s">
        <v>190</v>
      </c>
      <c r="H836" t="b">
        <v>1</v>
      </c>
      <c r="I836" t="s">
        <v>395</v>
      </c>
      <c r="J836" s="1" t="s">
        <v>396</v>
      </c>
      <c r="K836" t="s">
        <v>395</v>
      </c>
      <c r="L836" t="s">
        <v>6526</v>
      </c>
      <c r="N836" s="3">
        <f t="shared" ref="N836:N899" si="13">LEN(L836)</f>
        <v>82</v>
      </c>
      <c r="O836" t="s">
        <v>6527</v>
      </c>
      <c r="P836" t="s">
        <v>3674</v>
      </c>
      <c r="S836">
        <v>-25.4166667</v>
      </c>
      <c r="T836">
        <v>-49.25</v>
      </c>
      <c r="V836" t="s">
        <v>46</v>
      </c>
      <c r="W836">
        <v>3968052767</v>
      </c>
      <c r="X836" t="s">
        <v>6518</v>
      </c>
      <c r="Y836" t="s">
        <v>6528</v>
      </c>
      <c r="AB836" t="s">
        <v>401</v>
      </c>
      <c r="AC836">
        <v>9300</v>
      </c>
      <c r="AD836">
        <v>135160</v>
      </c>
      <c r="AG836" t="s">
        <v>6525</v>
      </c>
      <c r="AH836" t="s">
        <v>6529</v>
      </c>
      <c r="AI836" t="s">
        <v>6530</v>
      </c>
      <c r="AL836" t="s">
        <v>6525</v>
      </c>
      <c r="AM836" t="s">
        <v>6525</v>
      </c>
      <c r="AQ836" t="s">
        <v>6531</v>
      </c>
      <c r="AR836" t="s">
        <v>6522</v>
      </c>
    </row>
    <row r="837" spans="2:44" ht="15" customHeight="1" x14ac:dyDescent="0.25">
      <c r="B837" s="3" t="s">
        <v>54</v>
      </c>
      <c r="C837" t="s">
        <v>6532</v>
      </c>
      <c r="D837" s="18" t="s">
        <v>56</v>
      </c>
      <c r="E837" t="s">
        <v>6533</v>
      </c>
      <c r="F837" t="s">
        <v>6534</v>
      </c>
      <c r="G837" t="s">
        <v>190</v>
      </c>
      <c r="H837" t="b">
        <v>1</v>
      </c>
      <c r="I837" t="s">
        <v>395</v>
      </c>
      <c r="J837" s="1" t="s">
        <v>396</v>
      </c>
      <c r="K837" t="s">
        <v>395</v>
      </c>
      <c r="L837" t="s">
        <v>6535</v>
      </c>
      <c r="N837" s="3">
        <f t="shared" si="13"/>
        <v>51</v>
      </c>
      <c r="O837" t="s">
        <v>6536</v>
      </c>
      <c r="P837" t="s">
        <v>6537</v>
      </c>
      <c r="S837">
        <v>-26.313765</v>
      </c>
      <c r="T837">
        <v>-48.851506000000001</v>
      </c>
      <c r="V837" t="s">
        <v>46</v>
      </c>
      <c r="W837">
        <v>4133735440</v>
      </c>
      <c r="X837" t="s">
        <v>6518</v>
      </c>
      <c r="AB837" t="s">
        <v>401</v>
      </c>
      <c r="AC837" t="s">
        <v>6538</v>
      </c>
      <c r="AD837">
        <v>135163</v>
      </c>
      <c r="AG837" t="s">
        <v>6534</v>
      </c>
      <c r="AH837" t="s">
        <v>6539</v>
      </c>
      <c r="AI837" t="s">
        <v>6540</v>
      </c>
      <c r="AL837" t="s">
        <v>6534</v>
      </c>
      <c r="AM837" t="s">
        <v>6534</v>
      </c>
      <c r="AQ837" t="s">
        <v>6540</v>
      </c>
      <c r="AR837" t="s">
        <v>6522</v>
      </c>
    </row>
    <row r="838" spans="2:44" ht="15" customHeight="1" x14ac:dyDescent="0.25">
      <c r="B838" s="3" t="s">
        <v>54</v>
      </c>
      <c r="C838" t="s">
        <v>6541</v>
      </c>
      <c r="D838" s="18" t="s">
        <v>56</v>
      </c>
      <c r="E838" t="s">
        <v>6542</v>
      </c>
      <c r="F838" t="s">
        <v>6543</v>
      </c>
      <c r="G838" t="s">
        <v>190</v>
      </c>
      <c r="H838" t="b">
        <v>1</v>
      </c>
      <c r="I838" t="s">
        <v>395</v>
      </c>
      <c r="J838" s="1" t="s">
        <v>396</v>
      </c>
      <c r="K838" t="s">
        <v>395</v>
      </c>
      <c r="L838" t="s">
        <v>6544</v>
      </c>
      <c r="N838" s="3">
        <f t="shared" si="13"/>
        <v>43</v>
      </c>
      <c r="O838" t="s">
        <v>6545</v>
      </c>
      <c r="P838" t="s">
        <v>6546</v>
      </c>
      <c r="S838">
        <v>-27.653144999999999</v>
      </c>
      <c r="T838">
        <v>-48.677560999999997</v>
      </c>
      <c r="V838" t="s">
        <v>46</v>
      </c>
      <c r="W838">
        <v>7789239095</v>
      </c>
      <c r="AB838" t="s">
        <v>401</v>
      </c>
      <c r="AC838" t="s">
        <v>6547</v>
      </c>
      <c r="AD838">
        <v>754965</v>
      </c>
      <c r="AG838" t="s">
        <v>6543</v>
      </c>
      <c r="AH838" t="s">
        <v>6548</v>
      </c>
      <c r="AK838" t="s">
        <v>6549</v>
      </c>
      <c r="AL838" t="s">
        <v>6543</v>
      </c>
      <c r="AM838" t="s">
        <v>6543</v>
      </c>
      <c r="AQ838" t="s">
        <v>6550</v>
      </c>
    </row>
    <row r="839" spans="2:44" ht="15" customHeight="1" x14ac:dyDescent="0.25">
      <c r="B839" s="3" t="s">
        <v>54</v>
      </c>
      <c r="C839" t="s">
        <v>6551</v>
      </c>
      <c r="D839" s="18" t="s">
        <v>56</v>
      </c>
      <c r="E839" t="s">
        <v>6552</v>
      </c>
      <c r="F839" t="s">
        <v>6553</v>
      </c>
      <c r="G839" t="s">
        <v>190</v>
      </c>
      <c r="H839" t="b">
        <v>1</v>
      </c>
      <c r="I839" t="s">
        <v>395</v>
      </c>
      <c r="J839" s="1" t="s">
        <v>396</v>
      </c>
      <c r="K839" t="s">
        <v>395</v>
      </c>
      <c r="L839" t="s">
        <v>6554</v>
      </c>
      <c r="N839">
        <f t="shared" si="13"/>
        <v>28</v>
      </c>
      <c r="O839" t="s">
        <v>6555</v>
      </c>
      <c r="P839" t="s">
        <v>6556</v>
      </c>
      <c r="S839">
        <v>-23.424385000000001</v>
      </c>
      <c r="T839">
        <v>-51.975081000000003</v>
      </c>
      <c r="V839" t="s">
        <v>46</v>
      </c>
      <c r="W839">
        <v>4493629203</v>
      </c>
      <c r="X839" t="s">
        <v>6518</v>
      </c>
      <c r="AB839" t="s">
        <v>401</v>
      </c>
      <c r="AC839" t="s">
        <v>6557</v>
      </c>
      <c r="AD839">
        <v>635682</v>
      </c>
      <c r="AG839" t="s">
        <v>6553</v>
      </c>
      <c r="AH839" t="s">
        <v>6558</v>
      </c>
      <c r="AL839" t="s">
        <v>6553</v>
      </c>
      <c r="AM839" t="s">
        <v>6553</v>
      </c>
      <c r="AQ839" t="s">
        <v>6559</v>
      </c>
    </row>
    <row r="840" spans="2:44" ht="15" customHeight="1" x14ac:dyDescent="0.25">
      <c r="B840" s="3" t="s">
        <v>364</v>
      </c>
      <c r="D840" s="19" t="s">
        <v>344</v>
      </c>
      <c r="E840" t="s">
        <v>6560</v>
      </c>
      <c r="F840" s="42" t="s">
        <v>6561</v>
      </c>
      <c r="G840" t="s">
        <v>190</v>
      </c>
      <c r="H840" t="b">
        <v>0</v>
      </c>
      <c r="I840" t="s">
        <v>367</v>
      </c>
      <c r="J840" s="1" t="s">
        <v>368</v>
      </c>
      <c r="K840" t="s">
        <v>367</v>
      </c>
      <c r="L840" s="2" t="s">
        <v>1316</v>
      </c>
      <c r="N840" s="3">
        <f t="shared" si="13"/>
        <v>47</v>
      </c>
      <c r="O840" t="s">
        <v>1317</v>
      </c>
      <c r="P840" t="s">
        <v>1318</v>
      </c>
      <c r="V840" t="s">
        <v>46</v>
      </c>
      <c r="W840">
        <v>5186224749</v>
      </c>
      <c r="AB840" t="s">
        <v>78</v>
      </c>
      <c r="AC840" t="s">
        <v>1376</v>
      </c>
      <c r="AD840">
        <v>466827</v>
      </c>
      <c r="AF840" t="s">
        <v>6562</v>
      </c>
      <c r="AG840" t="s">
        <v>6561</v>
      </c>
      <c r="AH840" t="s">
        <v>6563</v>
      </c>
      <c r="AI840" t="s">
        <v>1321</v>
      </c>
      <c r="AK840" t="s">
        <v>6564</v>
      </c>
      <c r="AL840" t="s">
        <v>6561</v>
      </c>
      <c r="AM840" t="s">
        <v>6561</v>
      </c>
      <c r="AQ840" t="s">
        <v>1323</v>
      </c>
    </row>
    <row r="841" spans="2:44" ht="15" customHeight="1" x14ac:dyDescent="0.25">
      <c r="B841" s="3" t="s">
        <v>54</v>
      </c>
      <c r="C841" t="s">
        <v>6565</v>
      </c>
      <c r="D841" s="18" t="s">
        <v>56</v>
      </c>
      <c r="E841" t="s">
        <v>6566</v>
      </c>
      <c r="F841" t="s">
        <v>6567</v>
      </c>
      <c r="G841" t="s">
        <v>40</v>
      </c>
      <c r="H841" t="b">
        <v>0</v>
      </c>
      <c r="I841" t="s">
        <v>41</v>
      </c>
      <c r="J841" s="1" t="s">
        <v>42</v>
      </c>
      <c r="K841" t="s">
        <v>41</v>
      </c>
      <c r="L841" t="s">
        <v>6568</v>
      </c>
      <c r="N841">
        <f t="shared" si="13"/>
        <v>17</v>
      </c>
      <c r="O841">
        <v>19038</v>
      </c>
      <c r="P841" t="s">
        <v>6569</v>
      </c>
      <c r="V841" t="s">
        <v>46</v>
      </c>
      <c r="W841">
        <v>7767887578</v>
      </c>
      <c r="AB841" t="s">
        <v>6570</v>
      </c>
      <c r="AG841" t="s">
        <v>6567</v>
      </c>
      <c r="AH841" t="s">
        <v>6571</v>
      </c>
      <c r="AL841" t="s">
        <v>6567</v>
      </c>
      <c r="AM841" t="s">
        <v>6567</v>
      </c>
      <c r="AQ841" t="s">
        <v>6572</v>
      </c>
    </row>
    <row r="842" spans="2:44" ht="15" customHeight="1" x14ac:dyDescent="0.25">
      <c r="B842" s="3" t="s">
        <v>155</v>
      </c>
      <c r="C842" t="s">
        <v>164</v>
      </c>
      <c r="D842" s="23"/>
      <c r="E842" t="s">
        <v>6573</v>
      </c>
      <c r="F842" t="s">
        <v>6574</v>
      </c>
      <c r="G842" t="s">
        <v>190</v>
      </c>
      <c r="H842" t="b">
        <v>0</v>
      </c>
      <c r="I842" t="s">
        <v>722</v>
      </c>
      <c r="J842" s="1" t="s">
        <v>723</v>
      </c>
      <c r="K842" t="s">
        <v>722</v>
      </c>
      <c r="L842"/>
      <c r="N842">
        <f t="shared" si="13"/>
        <v>0</v>
      </c>
      <c r="O842" t="s">
        <v>63</v>
      </c>
      <c r="P842" t="s">
        <v>63</v>
      </c>
      <c r="V842" t="s">
        <v>46</v>
      </c>
      <c r="W842">
        <v>1374529549</v>
      </c>
      <c r="AB842" t="s">
        <v>503</v>
      </c>
      <c r="AG842" t="s">
        <v>6574</v>
      </c>
      <c r="AH842" t="s">
        <v>6575</v>
      </c>
      <c r="AL842" t="s">
        <v>6574</v>
      </c>
      <c r="AM842" t="s">
        <v>6574</v>
      </c>
      <c r="AQ842" t="s">
        <v>63</v>
      </c>
    </row>
    <row r="843" spans="2:44" x14ac:dyDescent="0.25">
      <c r="B843" s="3" t="s">
        <v>82</v>
      </c>
      <c r="C843" s="22" t="s">
        <v>6576</v>
      </c>
      <c r="D843" s="24" t="s">
        <v>84</v>
      </c>
      <c r="E843" t="s">
        <v>6577</v>
      </c>
      <c r="F843" t="s">
        <v>6578</v>
      </c>
      <c r="G843" t="s">
        <v>107</v>
      </c>
      <c r="H843" t="b">
        <v>0</v>
      </c>
      <c r="I843" t="s">
        <v>1250</v>
      </c>
      <c r="J843" s="1" t="s">
        <v>1251</v>
      </c>
      <c r="K843" t="s">
        <v>1250</v>
      </c>
      <c r="L843" t="s">
        <v>6579</v>
      </c>
      <c r="N843">
        <f t="shared" si="13"/>
        <v>7</v>
      </c>
      <c r="O843">
        <v>1013</v>
      </c>
      <c r="P843" t="s">
        <v>6580</v>
      </c>
      <c r="V843" t="s">
        <v>46</v>
      </c>
      <c r="W843">
        <v>9006422091</v>
      </c>
      <c r="X843" t="s">
        <v>6581</v>
      </c>
      <c r="AB843" t="s">
        <v>2706</v>
      </c>
      <c r="AC843" t="s">
        <v>6582</v>
      </c>
      <c r="AD843">
        <v>110575</v>
      </c>
      <c r="AG843" t="s">
        <v>6578</v>
      </c>
      <c r="AH843" t="s">
        <v>6583</v>
      </c>
      <c r="AI843" t="s">
        <v>6584</v>
      </c>
      <c r="AL843" t="s">
        <v>6578</v>
      </c>
      <c r="AM843" t="s">
        <v>6578</v>
      </c>
      <c r="AQ843" t="s">
        <v>6585</v>
      </c>
    </row>
    <row r="844" spans="2:44" x14ac:dyDescent="0.25">
      <c r="B844" s="3" t="s">
        <v>82</v>
      </c>
      <c r="C844" t="s">
        <v>6576</v>
      </c>
      <c r="D844" s="19" t="s">
        <v>84</v>
      </c>
      <c r="E844" t="s">
        <v>6586</v>
      </c>
      <c r="F844" t="s">
        <v>6587</v>
      </c>
      <c r="G844" t="s">
        <v>59</v>
      </c>
      <c r="H844" t="b">
        <v>1</v>
      </c>
      <c r="I844" t="s">
        <v>1250</v>
      </c>
      <c r="J844" s="1" t="s">
        <v>1251</v>
      </c>
      <c r="K844" t="s">
        <v>1250</v>
      </c>
      <c r="L844" t="s">
        <v>6588</v>
      </c>
      <c r="N844">
        <f t="shared" si="13"/>
        <v>31</v>
      </c>
      <c r="O844">
        <v>1015</v>
      </c>
      <c r="P844" t="s">
        <v>6580</v>
      </c>
      <c r="S844">
        <v>42.850523433825003</v>
      </c>
      <c r="T844">
        <v>-2.6680773411690901</v>
      </c>
      <c r="V844" t="s">
        <v>46</v>
      </c>
      <c r="W844">
        <v>5289453682</v>
      </c>
      <c r="X844" t="s">
        <v>6581</v>
      </c>
      <c r="AB844" t="s">
        <v>78</v>
      </c>
      <c r="AG844" t="s">
        <v>6589</v>
      </c>
      <c r="AH844" t="s">
        <v>6590</v>
      </c>
      <c r="AI844" t="s">
        <v>6584</v>
      </c>
      <c r="AL844" t="s">
        <v>6587</v>
      </c>
      <c r="AM844" t="s">
        <v>6587</v>
      </c>
      <c r="AQ844" t="s">
        <v>6585</v>
      </c>
    </row>
    <row r="845" spans="2:44" x14ac:dyDescent="0.25">
      <c r="B845" s="3" t="s">
        <v>82</v>
      </c>
      <c r="C845" t="s">
        <v>6576</v>
      </c>
      <c r="D845" s="19" t="s">
        <v>84</v>
      </c>
      <c r="E845" t="s">
        <v>6591</v>
      </c>
      <c r="F845" t="s">
        <v>6592</v>
      </c>
      <c r="G845" t="s">
        <v>107</v>
      </c>
      <c r="H845" t="b">
        <v>1</v>
      </c>
      <c r="I845" t="s">
        <v>1250</v>
      </c>
      <c r="J845" s="1" t="s">
        <v>1251</v>
      </c>
      <c r="K845" t="s">
        <v>1250</v>
      </c>
      <c r="L845" t="s">
        <v>6593</v>
      </c>
      <c r="N845">
        <f t="shared" si="13"/>
        <v>40</v>
      </c>
      <c r="O845">
        <v>28880</v>
      </c>
      <c r="P845" t="s">
        <v>6594</v>
      </c>
      <c r="S845">
        <v>40.534334000000001</v>
      </c>
      <c r="T845">
        <v>-3.3082799999999999</v>
      </c>
      <c r="V845" t="s">
        <v>46</v>
      </c>
      <c r="W845">
        <v>7218397391</v>
      </c>
      <c r="AB845" t="s">
        <v>6570</v>
      </c>
      <c r="AG845" t="s">
        <v>6592</v>
      </c>
      <c r="AH845" t="s">
        <v>6595</v>
      </c>
      <c r="AI845" t="s">
        <v>6596</v>
      </c>
      <c r="AL845" t="s">
        <v>6592</v>
      </c>
      <c r="AM845" t="s">
        <v>6592</v>
      </c>
      <c r="AQ845" t="s">
        <v>6597</v>
      </c>
      <c r="AR845" t="s">
        <v>6598</v>
      </c>
    </row>
    <row r="846" spans="2:44" ht="15" customHeight="1" x14ac:dyDescent="0.25">
      <c r="B846" s="3" t="s">
        <v>54</v>
      </c>
      <c r="C846" t="s">
        <v>6599</v>
      </c>
      <c r="D846" s="18" t="s">
        <v>56</v>
      </c>
      <c r="E846" t="s">
        <v>6600</v>
      </c>
      <c r="F846" t="s">
        <v>6601</v>
      </c>
      <c r="G846" t="s">
        <v>107</v>
      </c>
      <c r="H846" t="b">
        <v>0</v>
      </c>
      <c r="I846" t="s">
        <v>41</v>
      </c>
      <c r="J846" s="1" t="s">
        <v>42</v>
      </c>
      <c r="K846" t="s">
        <v>41</v>
      </c>
      <c r="L846" t="s">
        <v>6602</v>
      </c>
      <c r="N846">
        <f t="shared" si="13"/>
        <v>14</v>
      </c>
      <c r="O846">
        <v>2812030</v>
      </c>
      <c r="P846" t="s">
        <v>6603</v>
      </c>
      <c r="V846" t="s">
        <v>46</v>
      </c>
      <c r="W846">
        <v>3439884871</v>
      </c>
      <c r="AB846" t="s">
        <v>389</v>
      </c>
      <c r="AG846" t="s">
        <v>6601</v>
      </c>
      <c r="AH846" t="s">
        <v>6604</v>
      </c>
      <c r="AL846" t="s">
        <v>6601</v>
      </c>
      <c r="AM846" t="s">
        <v>6601</v>
      </c>
      <c r="AQ846">
        <v>11975005</v>
      </c>
    </row>
    <row r="847" spans="2:44" ht="15" customHeight="1" x14ac:dyDescent="0.25">
      <c r="B847" s="3" t="s">
        <v>54</v>
      </c>
      <c r="C847" t="s">
        <v>6605</v>
      </c>
      <c r="D847" s="18" t="s">
        <v>56</v>
      </c>
      <c r="E847" t="s">
        <v>6606</v>
      </c>
      <c r="F847" t="s">
        <v>6607</v>
      </c>
      <c r="G847" t="s">
        <v>40</v>
      </c>
      <c r="H847" t="b">
        <v>1</v>
      </c>
      <c r="I847" t="s">
        <v>41</v>
      </c>
      <c r="J847" s="1" t="s">
        <v>42</v>
      </c>
      <c r="K847" t="s">
        <v>41</v>
      </c>
      <c r="L847" t="s">
        <v>6608</v>
      </c>
      <c r="N847">
        <f t="shared" si="13"/>
        <v>15</v>
      </c>
      <c r="O847">
        <v>4010</v>
      </c>
      <c r="P847" t="s">
        <v>6609</v>
      </c>
      <c r="S847">
        <v>41.475524602769497</v>
      </c>
      <c r="T847">
        <v>13.212460510671599</v>
      </c>
      <c r="V847" t="s">
        <v>46</v>
      </c>
      <c r="W847">
        <v>4315754651</v>
      </c>
      <c r="X847" t="s">
        <v>6610</v>
      </c>
      <c r="AB847" t="s">
        <v>48</v>
      </c>
      <c r="AC847" t="s">
        <v>6611</v>
      </c>
      <c r="AD847">
        <v>501805</v>
      </c>
      <c r="AG847" t="s">
        <v>6607</v>
      </c>
      <c r="AH847" t="s">
        <v>6612</v>
      </c>
      <c r="AI847" t="s">
        <v>6613</v>
      </c>
      <c r="AK847" t="s">
        <v>6614</v>
      </c>
      <c r="AL847" t="s">
        <v>6607</v>
      </c>
      <c r="AM847" t="s">
        <v>6607</v>
      </c>
      <c r="AQ847" t="s">
        <v>6615</v>
      </c>
    </row>
    <row r="848" spans="2:44" ht="15" customHeight="1" x14ac:dyDescent="0.25">
      <c r="B848" s="3" t="s">
        <v>37</v>
      </c>
      <c r="D848" s="13"/>
      <c r="E848" t="s">
        <v>6616</v>
      </c>
      <c r="F848" t="s">
        <v>6617</v>
      </c>
      <c r="G848" t="s">
        <v>107</v>
      </c>
      <c r="H848" t="b">
        <v>1</v>
      </c>
      <c r="I848" t="s">
        <v>41</v>
      </c>
      <c r="J848" s="1" t="s">
        <v>42</v>
      </c>
      <c r="K848" t="s">
        <v>41</v>
      </c>
      <c r="L848" t="s">
        <v>6618</v>
      </c>
      <c r="N848">
        <f t="shared" si="13"/>
        <v>19</v>
      </c>
      <c r="O848">
        <v>37011</v>
      </c>
      <c r="P848" t="s">
        <v>6619</v>
      </c>
      <c r="S848">
        <v>45.512907477772004</v>
      </c>
      <c r="T848">
        <v>10.8263552684688</v>
      </c>
      <c r="V848" t="s">
        <v>46</v>
      </c>
      <c r="W848">
        <v>3000253348</v>
      </c>
      <c r="X848" t="s">
        <v>6620</v>
      </c>
      <c r="AB848" t="s">
        <v>78</v>
      </c>
      <c r="AC848" t="s">
        <v>6621</v>
      </c>
      <c r="AD848">
        <v>501805</v>
      </c>
      <c r="AG848" t="s">
        <v>6617</v>
      </c>
      <c r="AH848" t="s">
        <v>6622</v>
      </c>
      <c r="AI848" t="s">
        <v>6623</v>
      </c>
      <c r="AK848" t="s">
        <v>6624</v>
      </c>
      <c r="AL848" t="s">
        <v>6617</v>
      </c>
      <c r="AM848" t="s">
        <v>6617</v>
      </c>
      <c r="AQ848" t="s">
        <v>6625</v>
      </c>
    </row>
    <row r="849" spans="2:44" ht="15" customHeight="1" x14ac:dyDescent="0.25">
      <c r="B849" s="3" t="s">
        <v>54</v>
      </c>
      <c r="C849" t="s">
        <v>6626</v>
      </c>
      <c r="D849" s="18" t="s">
        <v>56</v>
      </c>
      <c r="E849" t="s">
        <v>6627</v>
      </c>
      <c r="F849" t="s">
        <v>6628</v>
      </c>
      <c r="G849" t="s">
        <v>100</v>
      </c>
      <c r="H849" t="b">
        <v>0</v>
      </c>
      <c r="I849" t="s">
        <v>2124</v>
      </c>
      <c r="J849" s="1" t="s">
        <v>2125</v>
      </c>
      <c r="K849" t="s">
        <v>2124</v>
      </c>
      <c r="L849" t="s">
        <v>6629</v>
      </c>
      <c r="N849">
        <f t="shared" si="13"/>
        <v>20</v>
      </c>
      <c r="O849">
        <v>97351</v>
      </c>
      <c r="P849" t="s">
        <v>6630</v>
      </c>
      <c r="V849" t="s">
        <v>46</v>
      </c>
      <c r="W849">
        <v>1916981368</v>
      </c>
      <c r="AB849" t="s">
        <v>1204</v>
      </c>
      <c r="AG849" t="s">
        <v>6628</v>
      </c>
      <c r="AH849" t="s">
        <v>6631</v>
      </c>
      <c r="AL849" t="s">
        <v>6628</v>
      </c>
      <c r="AM849" t="s">
        <v>6628</v>
      </c>
      <c r="AQ849" t="s">
        <v>6632</v>
      </c>
    </row>
    <row r="850" spans="2:44" x14ac:dyDescent="0.25">
      <c r="B850" s="3" t="s">
        <v>82</v>
      </c>
      <c r="C850" t="s">
        <v>6633</v>
      </c>
      <c r="D850" s="27" t="s">
        <v>6634</v>
      </c>
      <c r="E850" t="s">
        <v>6635</v>
      </c>
      <c r="F850" t="s">
        <v>6636</v>
      </c>
      <c r="G850" t="s">
        <v>100</v>
      </c>
      <c r="H850" t="b">
        <v>0</v>
      </c>
      <c r="I850" t="s">
        <v>3635</v>
      </c>
      <c r="J850" s="1" t="s">
        <v>3636</v>
      </c>
      <c r="K850" t="s">
        <v>3635</v>
      </c>
      <c r="L850" t="s">
        <v>6637</v>
      </c>
      <c r="N850">
        <f t="shared" si="13"/>
        <v>35</v>
      </c>
      <c r="O850" t="s">
        <v>6638</v>
      </c>
      <c r="P850" t="s">
        <v>6639</v>
      </c>
      <c r="V850" t="s">
        <v>46</v>
      </c>
      <c r="W850">
        <v>3861800225</v>
      </c>
      <c r="AB850" t="s">
        <v>389</v>
      </c>
      <c r="AG850" t="s">
        <v>6636</v>
      </c>
      <c r="AH850" t="s">
        <v>6640</v>
      </c>
      <c r="AI850">
        <f>81-48-555-2884</f>
        <v>-3406</v>
      </c>
      <c r="AL850" t="s">
        <v>6636</v>
      </c>
      <c r="AM850" t="s">
        <v>6636</v>
      </c>
      <c r="AQ850">
        <f>81-48-555-2881</f>
        <v>-3403</v>
      </c>
    </row>
    <row r="851" spans="2:44" ht="15" customHeight="1" x14ac:dyDescent="0.25">
      <c r="B851" s="3" t="s">
        <v>54</v>
      </c>
      <c r="C851" t="s">
        <v>6633</v>
      </c>
      <c r="D851" s="18" t="s">
        <v>56</v>
      </c>
      <c r="E851" t="s">
        <v>6641</v>
      </c>
      <c r="F851" t="s">
        <v>6642</v>
      </c>
      <c r="G851" t="s">
        <v>100</v>
      </c>
      <c r="H851" t="b">
        <v>1</v>
      </c>
      <c r="I851" t="s">
        <v>3635</v>
      </c>
      <c r="J851" s="1" t="s">
        <v>3636</v>
      </c>
      <c r="K851" t="s">
        <v>3635</v>
      </c>
      <c r="L851" t="s">
        <v>6643</v>
      </c>
      <c r="N851">
        <f t="shared" si="13"/>
        <v>23</v>
      </c>
      <c r="O851" t="s">
        <v>63</v>
      </c>
      <c r="P851" t="s">
        <v>6644</v>
      </c>
      <c r="S851">
        <v>36.134900999999999</v>
      </c>
      <c r="T851">
        <v>139.43946199999999</v>
      </c>
      <c r="V851" t="s">
        <v>46</v>
      </c>
      <c r="W851">
        <v>1324855740</v>
      </c>
      <c r="X851" t="s">
        <v>6645</v>
      </c>
      <c r="AB851" t="s">
        <v>6646</v>
      </c>
      <c r="AD851">
        <v>624973</v>
      </c>
      <c r="AG851" t="s">
        <v>6642</v>
      </c>
      <c r="AH851" t="s">
        <v>6647</v>
      </c>
      <c r="AI851" t="s">
        <v>6648</v>
      </c>
      <c r="AL851" t="s">
        <v>6642</v>
      </c>
      <c r="AM851" t="s">
        <v>6642</v>
      </c>
      <c r="AQ851" t="s">
        <v>6649</v>
      </c>
      <c r="AR851" t="s">
        <v>6650</v>
      </c>
    </row>
    <row r="852" spans="2:44" ht="15" customHeight="1" x14ac:dyDescent="0.25">
      <c r="B852" s="3" t="s">
        <v>54</v>
      </c>
      <c r="C852" t="s">
        <v>6651</v>
      </c>
      <c r="D852" s="18" t="s">
        <v>56</v>
      </c>
      <c r="E852" t="s">
        <v>6652</v>
      </c>
      <c r="F852" t="s">
        <v>6653</v>
      </c>
      <c r="G852" t="s">
        <v>100</v>
      </c>
      <c r="H852" t="b">
        <v>1</v>
      </c>
      <c r="I852" t="s">
        <v>6654</v>
      </c>
      <c r="J852" s="1" t="s">
        <v>6655</v>
      </c>
      <c r="K852" t="s">
        <v>6654</v>
      </c>
      <c r="L852" t="s">
        <v>6656</v>
      </c>
      <c r="N852" s="3">
        <f t="shared" si="13"/>
        <v>70</v>
      </c>
      <c r="O852" t="s">
        <v>6657</v>
      </c>
      <c r="P852" t="s">
        <v>6658</v>
      </c>
      <c r="S852">
        <v>9.9499999999999904</v>
      </c>
      <c r="T852">
        <v>-84.099999999999895</v>
      </c>
      <c r="V852" t="s">
        <v>46</v>
      </c>
      <c r="W852">
        <v>6061535280</v>
      </c>
      <c r="X852" t="s">
        <v>6659</v>
      </c>
      <c r="AB852" t="s">
        <v>401</v>
      </c>
      <c r="AC852" t="s">
        <v>6660</v>
      </c>
      <c r="AD852">
        <v>262757</v>
      </c>
      <c r="AF852" t="s">
        <v>6661</v>
      </c>
      <c r="AG852" t="s">
        <v>6662</v>
      </c>
      <c r="AH852" t="s">
        <v>6663</v>
      </c>
      <c r="AI852" t="s">
        <v>6664</v>
      </c>
      <c r="AL852" t="s">
        <v>6653</v>
      </c>
      <c r="AM852" t="s">
        <v>6653</v>
      </c>
      <c r="AQ852" t="s">
        <v>6665</v>
      </c>
      <c r="AR852" t="s">
        <v>6666</v>
      </c>
    </row>
    <row r="853" spans="2:44" ht="15" customHeight="1" x14ac:dyDescent="0.25">
      <c r="B853" s="3" t="s">
        <v>155</v>
      </c>
      <c r="C853" t="s">
        <v>156</v>
      </c>
      <c r="D853" s="23"/>
      <c r="E853" t="s">
        <v>6667</v>
      </c>
      <c r="F853" t="s">
        <v>6668</v>
      </c>
      <c r="G853" t="s">
        <v>167</v>
      </c>
      <c r="I853" t="s">
        <v>6384</v>
      </c>
      <c r="J853" s="1" t="s">
        <v>6385</v>
      </c>
      <c r="K853" t="s">
        <v>6384</v>
      </c>
      <c r="L853"/>
      <c r="N853">
        <f t="shared" si="13"/>
        <v>0</v>
      </c>
      <c r="O853" t="s">
        <v>63</v>
      </c>
      <c r="P853" t="s">
        <v>63</v>
      </c>
      <c r="V853" t="s">
        <v>46</v>
      </c>
      <c r="W853">
        <v>8179660998</v>
      </c>
      <c r="X853" t="s">
        <v>101</v>
      </c>
      <c r="AB853" t="s">
        <v>66</v>
      </c>
      <c r="AG853" t="s">
        <v>6668</v>
      </c>
      <c r="AH853" t="s">
        <v>6669</v>
      </c>
      <c r="AL853" t="s">
        <v>6668</v>
      </c>
      <c r="AM853" t="s">
        <v>6668</v>
      </c>
      <c r="AQ853" t="s">
        <v>63</v>
      </c>
    </row>
    <row r="854" spans="2:44" ht="15" customHeight="1" x14ac:dyDescent="0.25">
      <c r="B854" s="3" t="s">
        <v>155</v>
      </c>
      <c r="C854" t="s">
        <v>164</v>
      </c>
      <c r="D854" s="23"/>
      <c r="E854" t="s">
        <v>6670</v>
      </c>
      <c r="F854" t="s">
        <v>6671</v>
      </c>
      <c r="G854" t="s">
        <v>190</v>
      </c>
      <c r="H854" t="b">
        <v>0</v>
      </c>
      <c r="I854" t="s">
        <v>722</v>
      </c>
      <c r="J854" s="1" t="s">
        <v>723</v>
      </c>
      <c r="K854" t="s">
        <v>722</v>
      </c>
      <c r="L854"/>
      <c r="N854">
        <f t="shared" si="13"/>
        <v>0</v>
      </c>
      <c r="O854" t="s">
        <v>63</v>
      </c>
      <c r="P854" t="s">
        <v>63</v>
      </c>
      <c r="V854" t="s">
        <v>46</v>
      </c>
      <c r="W854">
        <v>1740177363</v>
      </c>
      <c r="AB854" t="s">
        <v>503</v>
      </c>
      <c r="AG854" t="s">
        <v>6671</v>
      </c>
      <c r="AH854" t="s">
        <v>6672</v>
      </c>
      <c r="AL854" t="s">
        <v>6671</v>
      </c>
      <c r="AM854" t="s">
        <v>6671</v>
      </c>
      <c r="AQ854" t="s">
        <v>63</v>
      </c>
    </row>
    <row r="855" spans="2:44" ht="15" customHeight="1" x14ac:dyDescent="0.25">
      <c r="B855" s="3" t="s">
        <v>155</v>
      </c>
      <c r="C855" t="s">
        <v>156</v>
      </c>
      <c r="D855" s="23"/>
      <c r="E855" t="s">
        <v>6673</v>
      </c>
      <c r="F855" t="s">
        <v>6674</v>
      </c>
      <c r="G855" t="s">
        <v>167</v>
      </c>
      <c r="I855" t="e">
        <v>#N/A</v>
      </c>
      <c r="J855" s="1" t="s">
        <v>6675</v>
      </c>
      <c r="K855" t="e">
        <v>#N/A</v>
      </c>
      <c r="L855"/>
      <c r="N855">
        <f t="shared" si="13"/>
        <v>0</v>
      </c>
      <c r="O855" t="s">
        <v>63</v>
      </c>
      <c r="P855" t="s">
        <v>63</v>
      </c>
      <c r="V855" t="s">
        <v>46</v>
      </c>
      <c r="W855">
        <v>4901328276</v>
      </c>
      <c r="X855" t="s">
        <v>101</v>
      </c>
      <c r="AB855" t="s">
        <v>66</v>
      </c>
      <c r="AG855" t="s">
        <v>6674</v>
      </c>
      <c r="AH855" t="s">
        <v>6676</v>
      </c>
      <c r="AL855" t="s">
        <v>6674</v>
      </c>
      <c r="AM855" t="s">
        <v>6674</v>
      </c>
      <c r="AQ855" t="s">
        <v>63</v>
      </c>
    </row>
    <row r="856" spans="2:44" ht="15" customHeight="1" x14ac:dyDescent="0.25">
      <c r="B856" s="3" t="s">
        <v>155</v>
      </c>
      <c r="C856" t="s">
        <v>156</v>
      </c>
      <c r="D856" s="23"/>
      <c r="E856" t="s">
        <v>6677</v>
      </c>
      <c r="F856" t="s">
        <v>6678</v>
      </c>
      <c r="G856" t="s">
        <v>167</v>
      </c>
      <c r="I856" t="s">
        <v>6679</v>
      </c>
      <c r="J856" s="1" t="s">
        <v>6680</v>
      </c>
      <c r="K856" t="s">
        <v>6679</v>
      </c>
      <c r="L856" s="2">
        <v>123</v>
      </c>
      <c r="N856">
        <f t="shared" si="13"/>
        <v>3</v>
      </c>
      <c r="O856" t="s">
        <v>63</v>
      </c>
      <c r="P856" t="s">
        <v>6680</v>
      </c>
      <c r="V856" t="s">
        <v>46</v>
      </c>
      <c r="W856">
        <v>5736329516</v>
      </c>
      <c r="X856" t="s">
        <v>101</v>
      </c>
      <c r="AB856" t="s">
        <v>66</v>
      </c>
      <c r="AG856" t="s">
        <v>6678</v>
      </c>
      <c r="AH856" t="s">
        <v>6681</v>
      </c>
      <c r="AL856" t="s">
        <v>6678</v>
      </c>
      <c r="AM856" t="s">
        <v>6678</v>
      </c>
      <c r="AQ856" t="s">
        <v>63</v>
      </c>
    </row>
    <row r="857" spans="2:44" x14ac:dyDescent="0.25">
      <c r="B857" s="3" t="s">
        <v>82</v>
      </c>
      <c r="C857" t="s">
        <v>6682</v>
      </c>
      <c r="D857" s="27" t="s">
        <v>6634</v>
      </c>
      <c r="E857" t="s">
        <v>6683</v>
      </c>
      <c r="F857" t="s">
        <v>6684</v>
      </c>
      <c r="G857" t="s">
        <v>100</v>
      </c>
      <c r="H857" t="b">
        <v>0</v>
      </c>
      <c r="I857" t="s">
        <v>383</v>
      </c>
      <c r="J857" s="1" t="s">
        <v>384</v>
      </c>
      <c r="K857" t="s">
        <v>383</v>
      </c>
      <c r="L857" s="2" t="s">
        <v>6685</v>
      </c>
      <c r="N857">
        <f t="shared" si="13"/>
        <v>18</v>
      </c>
      <c r="O857">
        <v>11801</v>
      </c>
      <c r="P857" t="s">
        <v>6686</v>
      </c>
      <c r="Q857" t="s">
        <v>6687</v>
      </c>
      <c r="S857">
        <v>40.760565928448599</v>
      </c>
      <c r="T857">
        <v>-73.546394723933005</v>
      </c>
      <c r="V857" t="s">
        <v>46</v>
      </c>
      <c r="W857">
        <v>9032448367</v>
      </c>
      <c r="X857" t="s">
        <v>6688</v>
      </c>
      <c r="AB857" t="s">
        <v>389</v>
      </c>
      <c r="AD857">
        <v>188181</v>
      </c>
      <c r="AG857" t="s">
        <v>6684</v>
      </c>
      <c r="AH857" t="s">
        <v>6689</v>
      </c>
      <c r="AI857" t="s">
        <v>6690</v>
      </c>
      <c r="AK857" t="s">
        <v>6691</v>
      </c>
      <c r="AL857" t="s">
        <v>6684</v>
      </c>
      <c r="AM857" t="s">
        <v>6684</v>
      </c>
      <c r="AQ857" t="s">
        <v>6692</v>
      </c>
      <c r="AR857" t="s">
        <v>6693</v>
      </c>
    </row>
    <row r="858" spans="2:44" x14ac:dyDescent="0.25">
      <c r="B858" s="3" t="s">
        <v>82</v>
      </c>
      <c r="C858" t="s">
        <v>6682</v>
      </c>
      <c r="D858" s="27" t="s">
        <v>6634</v>
      </c>
      <c r="E858" t="s">
        <v>6694</v>
      </c>
      <c r="F858" t="s">
        <v>6695</v>
      </c>
      <c r="G858" t="s">
        <v>190</v>
      </c>
      <c r="H858" t="b">
        <v>1</v>
      </c>
      <c r="I858" t="s">
        <v>383</v>
      </c>
      <c r="J858" s="1" t="s">
        <v>384</v>
      </c>
      <c r="K858" t="s">
        <v>383</v>
      </c>
      <c r="L858" s="2" t="s">
        <v>6685</v>
      </c>
      <c r="N858">
        <f t="shared" si="13"/>
        <v>18</v>
      </c>
      <c r="O858">
        <v>11801</v>
      </c>
      <c r="P858" t="s">
        <v>6686</v>
      </c>
      <c r="Q858" t="s">
        <v>6687</v>
      </c>
      <c r="S858">
        <v>40.760493725538304</v>
      </c>
      <c r="T858">
        <v>-73.546307310461998</v>
      </c>
      <c r="V858" t="s">
        <v>46</v>
      </c>
      <c r="W858">
        <v>5349510407</v>
      </c>
      <c r="X858" t="s">
        <v>6696</v>
      </c>
      <c r="AB858" t="s">
        <v>389</v>
      </c>
      <c r="AD858">
        <v>188181</v>
      </c>
      <c r="AG858" t="s">
        <v>6695</v>
      </c>
      <c r="AH858" t="s">
        <v>6697</v>
      </c>
      <c r="AI858" t="s">
        <v>6690</v>
      </c>
      <c r="AK858" t="s">
        <v>6698</v>
      </c>
      <c r="AL858" t="s">
        <v>6695</v>
      </c>
      <c r="AM858" t="s">
        <v>6695</v>
      </c>
      <c r="AQ858" t="s">
        <v>6692</v>
      </c>
      <c r="AR858" t="s">
        <v>6693</v>
      </c>
    </row>
    <row r="859" spans="2:44" ht="15" customHeight="1" x14ac:dyDescent="0.25">
      <c r="B859" s="3" t="s">
        <v>54</v>
      </c>
      <c r="C859" t="s">
        <v>6699</v>
      </c>
      <c r="D859" s="18" t="s">
        <v>56</v>
      </c>
      <c r="E859" t="s">
        <v>6700</v>
      </c>
      <c r="F859" t="s">
        <v>6701</v>
      </c>
      <c r="G859" t="s">
        <v>190</v>
      </c>
      <c r="H859" t="b">
        <v>1</v>
      </c>
      <c r="I859" t="s">
        <v>383</v>
      </c>
      <c r="J859" s="1" t="s">
        <v>384</v>
      </c>
      <c r="K859" t="s">
        <v>383</v>
      </c>
      <c r="L859" t="s">
        <v>6702</v>
      </c>
      <c r="N859">
        <f t="shared" si="13"/>
        <v>25</v>
      </c>
      <c r="O859">
        <v>11901</v>
      </c>
      <c r="P859" t="s">
        <v>6703</v>
      </c>
      <c r="Q859" t="s">
        <v>6687</v>
      </c>
      <c r="S859">
        <v>40.937412000000002</v>
      </c>
      <c r="T859">
        <v>-72.652884999999998</v>
      </c>
      <c r="V859" t="s">
        <v>46</v>
      </c>
      <c r="W859">
        <v>7571301383</v>
      </c>
      <c r="X859" t="s">
        <v>6696</v>
      </c>
      <c r="AB859" t="s">
        <v>389</v>
      </c>
      <c r="AD859">
        <v>188182</v>
      </c>
      <c r="AG859" t="s">
        <v>6701</v>
      </c>
      <c r="AH859" t="s">
        <v>6704</v>
      </c>
      <c r="AI859" t="s">
        <v>6705</v>
      </c>
      <c r="AK859" t="s">
        <v>6698</v>
      </c>
      <c r="AL859" t="s">
        <v>6701</v>
      </c>
      <c r="AM859" t="s">
        <v>6701</v>
      </c>
      <c r="AQ859" t="s">
        <v>6706</v>
      </c>
      <c r="AR859" t="s">
        <v>6693</v>
      </c>
    </row>
    <row r="860" spans="2:44" ht="15" customHeight="1" x14ac:dyDescent="0.25">
      <c r="B860" s="3" t="s">
        <v>37</v>
      </c>
      <c r="D860" s="13"/>
      <c r="E860" t="s">
        <v>6707</v>
      </c>
      <c r="F860" t="s">
        <v>6708</v>
      </c>
      <c r="G860" t="s">
        <v>190</v>
      </c>
      <c r="H860" t="b">
        <v>1</v>
      </c>
      <c r="I860" t="s">
        <v>1250</v>
      </c>
      <c r="J860" s="1" t="s">
        <v>1251</v>
      </c>
      <c r="K860" t="s">
        <v>1250</v>
      </c>
      <c r="L860" t="s">
        <v>6709</v>
      </c>
      <c r="N860" s="3">
        <f t="shared" si="13"/>
        <v>41</v>
      </c>
      <c r="O860">
        <v>31230</v>
      </c>
      <c r="P860" t="s">
        <v>6710</v>
      </c>
      <c r="S860">
        <v>42.508136507154198</v>
      </c>
      <c r="T860">
        <v>-2.3572383014493901</v>
      </c>
      <c r="V860" t="s">
        <v>46</v>
      </c>
      <c r="W860">
        <v>1382402042</v>
      </c>
      <c r="X860" t="s">
        <v>6711</v>
      </c>
      <c r="AB860" t="s">
        <v>66</v>
      </c>
      <c r="AC860" t="s">
        <v>6712</v>
      </c>
      <c r="AD860">
        <v>110575</v>
      </c>
      <c r="AG860" t="s">
        <v>6713</v>
      </c>
      <c r="AH860" t="s">
        <v>6714</v>
      </c>
      <c r="AI860" t="s">
        <v>6715</v>
      </c>
      <c r="AL860" t="s">
        <v>6708</v>
      </c>
      <c r="AM860" t="s">
        <v>6708</v>
      </c>
      <c r="AQ860" t="s">
        <v>6716</v>
      </c>
    </row>
    <row r="861" spans="2:44" ht="15" customHeight="1" x14ac:dyDescent="0.25">
      <c r="B861" s="3" t="s">
        <v>37</v>
      </c>
      <c r="D861" s="13"/>
      <c r="E861" t="s">
        <v>6717</v>
      </c>
      <c r="F861" t="s">
        <v>6718</v>
      </c>
      <c r="G861" t="s">
        <v>190</v>
      </c>
      <c r="H861" t="b">
        <v>1</v>
      </c>
      <c r="I861" t="s">
        <v>1692</v>
      </c>
      <c r="J861" s="1" t="s">
        <v>1693</v>
      </c>
      <c r="K861" t="s">
        <v>1692</v>
      </c>
      <c r="L861" t="s">
        <v>6719</v>
      </c>
      <c r="N861">
        <f t="shared" si="13"/>
        <v>16</v>
      </c>
      <c r="O861">
        <v>76</v>
      </c>
      <c r="P861" t="s">
        <v>6720</v>
      </c>
      <c r="S861">
        <v>-7.1655473000000001</v>
      </c>
      <c r="T861">
        <v>-78.501811099999998</v>
      </c>
      <c r="V861" t="s">
        <v>46</v>
      </c>
      <c r="W861">
        <v>5678584712</v>
      </c>
      <c r="X861" t="s">
        <v>6721</v>
      </c>
      <c r="AB861" t="s">
        <v>401</v>
      </c>
      <c r="AD861">
        <v>553669</v>
      </c>
      <c r="AG861" t="s">
        <v>6718</v>
      </c>
      <c r="AH861" t="s">
        <v>6722</v>
      </c>
      <c r="AL861" t="s">
        <v>6718</v>
      </c>
      <c r="AM861" t="s">
        <v>6718</v>
      </c>
      <c r="AQ861" t="s">
        <v>6723</v>
      </c>
    </row>
    <row r="862" spans="2:44" ht="15" customHeight="1" x14ac:dyDescent="0.25">
      <c r="B862" s="3" t="s">
        <v>37</v>
      </c>
      <c r="D862" s="13"/>
      <c r="E862" t="s">
        <v>6724</v>
      </c>
      <c r="F862" t="s">
        <v>6725</v>
      </c>
      <c r="G862" t="s">
        <v>190</v>
      </c>
      <c r="H862" t="b">
        <v>1</v>
      </c>
      <c r="I862" t="s">
        <v>1692</v>
      </c>
      <c r="J862" s="1" t="s">
        <v>1693</v>
      </c>
      <c r="K862" t="s">
        <v>1692</v>
      </c>
      <c r="L862" t="s">
        <v>6726</v>
      </c>
      <c r="N862">
        <f t="shared" si="13"/>
        <v>28</v>
      </c>
      <c r="O862">
        <v>74</v>
      </c>
      <c r="P862" t="s">
        <v>6727</v>
      </c>
      <c r="S862">
        <v>-5.1904513999999997</v>
      </c>
      <c r="T862">
        <v>-80.626338799999999</v>
      </c>
      <c r="V862" t="s">
        <v>46</v>
      </c>
      <c r="W862">
        <v>4793557660</v>
      </c>
      <c r="X862" t="s">
        <v>6728</v>
      </c>
      <c r="AB862" t="s">
        <v>401</v>
      </c>
      <c r="AD862">
        <v>787899</v>
      </c>
      <c r="AG862" t="s">
        <v>6725</v>
      </c>
      <c r="AH862" t="s">
        <v>6729</v>
      </c>
      <c r="AL862" t="s">
        <v>6725</v>
      </c>
      <c r="AM862" t="s">
        <v>6725</v>
      </c>
      <c r="AQ862" t="s">
        <v>6730</v>
      </c>
    </row>
    <row r="863" spans="2:44" ht="15" customHeight="1" x14ac:dyDescent="0.25">
      <c r="B863" s="3" t="s">
        <v>37</v>
      </c>
      <c r="D863" s="13"/>
      <c r="E863" t="s">
        <v>6731</v>
      </c>
      <c r="F863" t="s">
        <v>6732</v>
      </c>
      <c r="G863" t="s">
        <v>190</v>
      </c>
      <c r="H863" t="b">
        <v>1</v>
      </c>
      <c r="I863" t="s">
        <v>1692</v>
      </c>
      <c r="J863" s="1" t="s">
        <v>1693</v>
      </c>
      <c r="K863" t="s">
        <v>1692</v>
      </c>
      <c r="L863" t="s">
        <v>6733</v>
      </c>
      <c r="N863">
        <f t="shared" si="13"/>
        <v>18</v>
      </c>
      <c r="O863">
        <v>43</v>
      </c>
      <c r="P863" t="s">
        <v>6734</v>
      </c>
      <c r="S863">
        <v>-9.0781138000000006</v>
      </c>
      <c r="T863">
        <v>-78.5878637</v>
      </c>
      <c r="V863" t="s">
        <v>46</v>
      </c>
      <c r="W863">
        <v>2895329389</v>
      </c>
      <c r="X863" t="s">
        <v>6735</v>
      </c>
      <c r="AB863" t="s">
        <v>401</v>
      </c>
      <c r="AD863">
        <v>235960</v>
      </c>
      <c r="AG863" t="s">
        <v>6732</v>
      </c>
      <c r="AH863" t="s">
        <v>6736</v>
      </c>
      <c r="AL863" t="s">
        <v>6732</v>
      </c>
      <c r="AM863" t="s">
        <v>6732</v>
      </c>
      <c r="AQ863" t="s">
        <v>6737</v>
      </c>
    </row>
    <row r="864" spans="2:44" ht="15" customHeight="1" x14ac:dyDescent="0.25">
      <c r="B864" s="3" t="s">
        <v>37</v>
      </c>
      <c r="D864" s="13"/>
      <c r="E864" t="s">
        <v>6738</v>
      </c>
      <c r="F864" t="s">
        <v>6739</v>
      </c>
      <c r="G864" t="s">
        <v>190</v>
      </c>
      <c r="H864" t="b">
        <v>1</v>
      </c>
      <c r="I864" t="s">
        <v>1692</v>
      </c>
      <c r="J864" s="1" t="s">
        <v>1693</v>
      </c>
      <c r="K864" t="s">
        <v>1692</v>
      </c>
      <c r="L864" t="s">
        <v>6740</v>
      </c>
      <c r="N864">
        <f t="shared" si="13"/>
        <v>32</v>
      </c>
      <c r="O864">
        <v>43</v>
      </c>
      <c r="P864" t="s">
        <v>6741</v>
      </c>
      <c r="V864" t="s">
        <v>46</v>
      </c>
      <c r="W864">
        <v>1161297861</v>
      </c>
      <c r="X864" t="s">
        <v>6742</v>
      </c>
      <c r="AB864" t="s">
        <v>401</v>
      </c>
      <c r="AD864">
        <v>962214</v>
      </c>
      <c r="AG864" t="s">
        <v>6739</v>
      </c>
      <c r="AH864" t="s">
        <v>6743</v>
      </c>
      <c r="AL864" t="s">
        <v>6739</v>
      </c>
      <c r="AM864" t="s">
        <v>6739</v>
      </c>
      <c r="AQ864" t="s">
        <v>6744</v>
      </c>
    </row>
    <row r="865" spans="2:44" ht="15" customHeight="1" x14ac:dyDescent="0.25">
      <c r="B865" s="3" t="s">
        <v>37</v>
      </c>
      <c r="D865" s="13"/>
      <c r="E865" t="s">
        <v>6745</v>
      </c>
      <c r="F865" t="s">
        <v>6746</v>
      </c>
      <c r="G865" t="s">
        <v>190</v>
      </c>
      <c r="H865" t="b">
        <v>1</v>
      </c>
      <c r="I865" t="s">
        <v>1692</v>
      </c>
      <c r="J865" s="1" t="s">
        <v>1693</v>
      </c>
      <c r="K865" t="s">
        <v>1692</v>
      </c>
      <c r="L865" t="s">
        <v>6747</v>
      </c>
      <c r="N865">
        <f t="shared" si="13"/>
        <v>29</v>
      </c>
      <c r="O865">
        <v>73</v>
      </c>
      <c r="P865" t="s">
        <v>6748</v>
      </c>
      <c r="V865" t="s">
        <v>46</v>
      </c>
      <c r="W865">
        <v>3044389001</v>
      </c>
      <c r="X865" t="s">
        <v>6749</v>
      </c>
      <c r="AB865" t="s">
        <v>401</v>
      </c>
      <c r="AD865">
        <v>787898</v>
      </c>
      <c r="AG865" t="s">
        <v>6746</v>
      </c>
      <c r="AH865" t="s">
        <v>6750</v>
      </c>
      <c r="AL865" t="s">
        <v>6746</v>
      </c>
      <c r="AM865" t="s">
        <v>6746</v>
      </c>
      <c r="AQ865" t="s">
        <v>6751</v>
      </c>
    </row>
    <row r="866" spans="2:44" ht="15" customHeight="1" x14ac:dyDescent="0.25">
      <c r="B866" s="3" t="s">
        <v>37</v>
      </c>
      <c r="D866" s="13"/>
      <c r="E866" t="s">
        <v>6752</v>
      </c>
      <c r="F866" t="s">
        <v>6753</v>
      </c>
      <c r="G866" t="s">
        <v>190</v>
      </c>
      <c r="H866" t="b">
        <v>1</v>
      </c>
      <c r="I866" t="s">
        <v>1692</v>
      </c>
      <c r="J866" s="1" t="s">
        <v>1693</v>
      </c>
      <c r="K866" t="s">
        <v>1692</v>
      </c>
      <c r="L866" t="s">
        <v>6754</v>
      </c>
      <c r="N866">
        <f t="shared" si="13"/>
        <v>16</v>
      </c>
      <c r="O866">
        <v>13028</v>
      </c>
      <c r="P866" t="s">
        <v>6755</v>
      </c>
      <c r="S866">
        <v>-8.1120000000000001</v>
      </c>
      <c r="T866">
        <v>79.028800000000004</v>
      </c>
      <c r="V866" t="s">
        <v>46</v>
      </c>
      <c r="W866">
        <v>9243983445</v>
      </c>
      <c r="X866" t="s">
        <v>6756</v>
      </c>
      <c r="AB866" t="s">
        <v>401</v>
      </c>
      <c r="AD866">
        <v>199686</v>
      </c>
      <c r="AG866" t="s">
        <v>6753</v>
      </c>
      <c r="AH866" t="s">
        <v>6757</v>
      </c>
      <c r="AI866" t="s">
        <v>6758</v>
      </c>
      <c r="AL866" t="s">
        <v>6753</v>
      </c>
      <c r="AM866" t="s">
        <v>6753</v>
      </c>
      <c r="AQ866" t="s">
        <v>6759</v>
      </c>
    </row>
    <row r="867" spans="2:44" x14ac:dyDescent="0.25">
      <c r="B867" s="3" t="s">
        <v>37</v>
      </c>
      <c r="D867" s="13"/>
      <c r="E867" t="s">
        <v>6760</v>
      </c>
      <c r="F867" t="s">
        <v>6761</v>
      </c>
      <c r="G867" t="s">
        <v>59</v>
      </c>
      <c r="H867" t="b">
        <v>1</v>
      </c>
      <c r="I867" t="s">
        <v>1250</v>
      </c>
      <c r="J867" s="1" t="s">
        <v>1251</v>
      </c>
      <c r="K867" t="s">
        <v>1250</v>
      </c>
      <c r="L867" s="2" t="s">
        <v>6762</v>
      </c>
      <c r="N867" s="3">
        <f t="shared" si="13"/>
        <v>44</v>
      </c>
      <c r="O867" t="s">
        <v>6763</v>
      </c>
      <c r="P867" t="s">
        <v>6764</v>
      </c>
      <c r="S867">
        <v>42.8289409388764</v>
      </c>
      <c r="T867">
        <v>-1.7042015516669</v>
      </c>
      <c r="V867" t="s">
        <v>46</v>
      </c>
      <c r="W867">
        <v>4612688073</v>
      </c>
      <c r="X867" t="s">
        <v>6765</v>
      </c>
      <c r="AB867" t="s">
        <v>78</v>
      </c>
      <c r="AG867" t="s">
        <v>6761</v>
      </c>
      <c r="AH867" t="s">
        <v>6766</v>
      </c>
      <c r="AI867" t="s">
        <v>6767</v>
      </c>
      <c r="AL867" t="s">
        <v>6761</v>
      </c>
      <c r="AM867" t="s">
        <v>6761</v>
      </c>
      <c r="AQ867" t="s">
        <v>6768</v>
      </c>
    </row>
    <row r="868" spans="2:44" x14ac:dyDescent="0.25">
      <c r="B868" s="3" t="s">
        <v>54</v>
      </c>
      <c r="C868" t="s">
        <v>6769</v>
      </c>
      <c r="E868" t="s">
        <v>6770</v>
      </c>
      <c r="F868" t="s">
        <v>6771</v>
      </c>
      <c r="G868" t="s">
        <v>59</v>
      </c>
      <c r="H868" t="b">
        <v>1</v>
      </c>
      <c r="I868" t="s">
        <v>1250</v>
      </c>
      <c r="J868" s="1" t="s">
        <v>1251</v>
      </c>
      <c r="K868" t="s">
        <v>1250</v>
      </c>
      <c r="L868" t="s">
        <v>6772</v>
      </c>
      <c r="N868">
        <f t="shared" si="13"/>
        <v>33</v>
      </c>
      <c r="O868">
        <v>20130</v>
      </c>
      <c r="P868" t="s">
        <v>6773</v>
      </c>
      <c r="S868">
        <v>43.2270671874142</v>
      </c>
      <c r="T868">
        <v>-1.96675674278824</v>
      </c>
      <c r="V868" t="s">
        <v>46</v>
      </c>
      <c r="W868">
        <v>7744298947</v>
      </c>
      <c r="X868" t="s">
        <v>6765</v>
      </c>
      <c r="AB868" t="s">
        <v>78</v>
      </c>
      <c r="AC868" t="s">
        <v>6774</v>
      </c>
      <c r="AD868">
        <v>110575</v>
      </c>
      <c r="AG868" t="s">
        <v>6775</v>
      </c>
      <c r="AH868" t="s">
        <v>6776</v>
      </c>
      <c r="AI868" t="s">
        <v>6777</v>
      </c>
      <c r="AL868" t="s">
        <v>6771</v>
      </c>
      <c r="AM868" t="s">
        <v>6771</v>
      </c>
      <c r="AQ868" t="s">
        <v>6778</v>
      </c>
    </row>
    <row r="869" spans="2:44" x14ac:dyDescent="0.25">
      <c r="B869" s="3" t="s">
        <v>54</v>
      </c>
      <c r="C869" t="s">
        <v>6779</v>
      </c>
      <c r="D869" s="18" t="s">
        <v>416</v>
      </c>
      <c r="E869" t="s">
        <v>6780</v>
      </c>
      <c r="F869" t="s">
        <v>6781</v>
      </c>
      <c r="G869" t="s">
        <v>107</v>
      </c>
      <c r="H869" t="b">
        <v>0</v>
      </c>
      <c r="I869" t="s">
        <v>1250</v>
      </c>
      <c r="J869" s="1" t="s">
        <v>1251</v>
      </c>
      <c r="K869" t="s">
        <v>1250</v>
      </c>
      <c r="L869" s="2" t="s">
        <v>6762</v>
      </c>
      <c r="N869" s="3">
        <f t="shared" si="13"/>
        <v>44</v>
      </c>
      <c r="O869" t="s">
        <v>6763</v>
      </c>
      <c r="P869" t="s">
        <v>6764</v>
      </c>
      <c r="S869">
        <v>43.2270671874142</v>
      </c>
      <c r="T869">
        <v>-1.96675674278824</v>
      </c>
      <c r="V869" t="s">
        <v>46</v>
      </c>
      <c r="W869">
        <v>2463864877</v>
      </c>
      <c r="X869" t="s">
        <v>6765</v>
      </c>
      <c r="AB869" t="s">
        <v>2706</v>
      </c>
      <c r="AC869" t="s">
        <v>6782</v>
      </c>
      <c r="AD869">
        <v>110575</v>
      </c>
      <c r="AG869" t="s">
        <v>6781</v>
      </c>
      <c r="AH869" t="s">
        <v>6783</v>
      </c>
      <c r="AI869" t="s">
        <v>6767</v>
      </c>
      <c r="AL869" t="s">
        <v>6781</v>
      </c>
      <c r="AM869" t="s">
        <v>6781</v>
      </c>
      <c r="AQ869" t="s">
        <v>6768</v>
      </c>
    </row>
    <row r="870" spans="2:44" x14ac:dyDescent="0.25">
      <c r="B870" s="3" t="s">
        <v>54</v>
      </c>
      <c r="C870" t="s">
        <v>6784</v>
      </c>
      <c r="D870" s="18" t="s">
        <v>416</v>
      </c>
      <c r="E870" t="s">
        <v>6785</v>
      </c>
      <c r="F870" t="s">
        <v>6786</v>
      </c>
      <c r="G870" t="s">
        <v>190</v>
      </c>
      <c r="H870" t="b">
        <v>1</v>
      </c>
      <c r="I870" t="s">
        <v>1250</v>
      </c>
      <c r="J870" s="1" t="s">
        <v>1251</v>
      </c>
      <c r="K870" t="s">
        <v>1250</v>
      </c>
      <c r="L870" t="s">
        <v>6787</v>
      </c>
      <c r="N870" s="3">
        <f t="shared" si="13"/>
        <v>83</v>
      </c>
      <c r="O870">
        <v>46190</v>
      </c>
      <c r="P870" t="s">
        <v>6788</v>
      </c>
      <c r="S870">
        <v>39.284100000000002</v>
      </c>
      <c r="T870">
        <v>-0.34542499999999998</v>
      </c>
      <c r="V870" t="s">
        <v>46</v>
      </c>
      <c r="W870">
        <v>3559753163</v>
      </c>
      <c r="X870" t="s">
        <v>6789</v>
      </c>
      <c r="AB870" t="s">
        <v>78</v>
      </c>
      <c r="AC870" t="s">
        <v>6790</v>
      </c>
      <c r="AD870">
        <v>110575</v>
      </c>
      <c r="AG870" t="s">
        <v>6791</v>
      </c>
      <c r="AH870" t="s">
        <v>6792</v>
      </c>
      <c r="AI870" t="s">
        <v>6793</v>
      </c>
      <c r="AL870" t="s">
        <v>6786</v>
      </c>
      <c r="AM870" t="s">
        <v>6786</v>
      </c>
      <c r="AQ870" t="s">
        <v>6794</v>
      </c>
      <c r="AR870" t="s">
        <v>1655</v>
      </c>
    </row>
    <row r="871" spans="2:44" x14ac:dyDescent="0.25">
      <c r="B871" s="3" t="s">
        <v>82</v>
      </c>
      <c r="C871" t="s">
        <v>6795</v>
      </c>
      <c r="D871" s="27" t="s">
        <v>6634</v>
      </c>
      <c r="E871" t="s">
        <v>6796</v>
      </c>
      <c r="F871" t="s">
        <v>6797</v>
      </c>
      <c r="G871" t="s">
        <v>107</v>
      </c>
      <c r="H871" t="b">
        <v>0</v>
      </c>
      <c r="I871" t="s">
        <v>1250</v>
      </c>
      <c r="J871" s="1" t="s">
        <v>1251</v>
      </c>
      <c r="K871" t="s">
        <v>1250</v>
      </c>
      <c r="L871" t="s">
        <v>6798</v>
      </c>
      <c r="N871">
        <f t="shared" si="13"/>
        <v>26</v>
      </c>
      <c r="O871">
        <v>9620</v>
      </c>
      <c r="P871" t="s">
        <v>6799</v>
      </c>
      <c r="V871" t="s">
        <v>46</v>
      </c>
      <c r="W871">
        <v>9531787866</v>
      </c>
      <c r="X871" t="s">
        <v>6800</v>
      </c>
      <c r="AB871" t="s">
        <v>2706</v>
      </c>
      <c r="AC871" t="s">
        <v>6801</v>
      </c>
      <c r="AD871">
        <v>110575</v>
      </c>
      <c r="AG871" t="s">
        <v>6797</v>
      </c>
      <c r="AH871" t="s">
        <v>6802</v>
      </c>
      <c r="AI871" t="s">
        <v>6803</v>
      </c>
      <c r="AL871" t="s">
        <v>6797</v>
      </c>
      <c r="AM871" t="s">
        <v>6797</v>
      </c>
      <c r="AQ871" t="s">
        <v>6804</v>
      </c>
    </row>
    <row r="872" spans="2:44" ht="15" customHeight="1" x14ac:dyDescent="0.25">
      <c r="B872" s="3" t="s">
        <v>54</v>
      </c>
      <c r="C872" t="s">
        <v>6795</v>
      </c>
      <c r="D872" s="18" t="s">
        <v>56</v>
      </c>
      <c r="E872" t="s">
        <v>6805</v>
      </c>
      <c r="F872" t="s">
        <v>6806</v>
      </c>
      <c r="G872" t="s">
        <v>59</v>
      </c>
      <c r="H872" t="b">
        <v>1</v>
      </c>
      <c r="I872" t="s">
        <v>1250</v>
      </c>
      <c r="J872" s="1" t="s">
        <v>1251</v>
      </c>
      <c r="K872" t="s">
        <v>1250</v>
      </c>
      <c r="L872" t="s">
        <v>6807</v>
      </c>
      <c r="N872">
        <f t="shared" si="13"/>
        <v>25</v>
      </c>
      <c r="O872">
        <v>9620</v>
      </c>
      <c r="P872" t="s">
        <v>6808</v>
      </c>
      <c r="S872">
        <v>42.5222662644466</v>
      </c>
      <c r="T872">
        <v>-4.73552576438823</v>
      </c>
      <c r="V872" t="s">
        <v>46</v>
      </c>
      <c r="W872">
        <v>7719264376</v>
      </c>
      <c r="X872" t="s">
        <v>6800</v>
      </c>
      <c r="AB872" t="s">
        <v>78</v>
      </c>
      <c r="AG872" t="s">
        <v>6806</v>
      </c>
      <c r="AH872" t="s">
        <v>6809</v>
      </c>
      <c r="AI872" t="s">
        <v>6803</v>
      </c>
      <c r="AL872" t="s">
        <v>6806</v>
      </c>
      <c r="AM872" t="s">
        <v>6806</v>
      </c>
      <c r="AQ872" t="s">
        <v>6804</v>
      </c>
    </row>
    <row r="873" spans="2:44" ht="15" customHeight="1" x14ac:dyDescent="0.25">
      <c r="B873" s="3" t="s">
        <v>37</v>
      </c>
      <c r="D873" s="13"/>
      <c r="E873" t="s">
        <v>6810</v>
      </c>
      <c r="F873" t="s">
        <v>6811</v>
      </c>
      <c r="G873" t="s">
        <v>40</v>
      </c>
      <c r="H873" t="b">
        <v>0</v>
      </c>
      <c r="I873" t="s">
        <v>1586</v>
      </c>
      <c r="J873" s="1" t="s">
        <v>1587</v>
      </c>
      <c r="K873" t="s">
        <v>1586</v>
      </c>
      <c r="L873" t="s">
        <v>6812</v>
      </c>
      <c r="N873">
        <f t="shared" si="13"/>
        <v>10</v>
      </c>
      <c r="O873">
        <v>22100</v>
      </c>
      <c r="P873" t="s">
        <v>6813</v>
      </c>
      <c r="S873">
        <v>60.110876130448901</v>
      </c>
      <c r="T873">
        <v>19.9253522807468</v>
      </c>
      <c r="V873" t="s">
        <v>46</v>
      </c>
      <c r="W873">
        <v>5954092931</v>
      </c>
      <c r="X873" t="s">
        <v>6814</v>
      </c>
      <c r="AB873" t="s">
        <v>389</v>
      </c>
      <c r="AF873" t="s">
        <v>6815</v>
      </c>
      <c r="AG873" t="s">
        <v>6811</v>
      </c>
      <c r="AH873" t="s">
        <v>6816</v>
      </c>
      <c r="AI873" t="s">
        <v>6817</v>
      </c>
      <c r="AK873" t="s">
        <v>6818</v>
      </c>
      <c r="AL873" t="s">
        <v>6811</v>
      </c>
      <c r="AM873" t="s">
        <v>6811</v>
      </c>
      <c r="AQ873" t="s">
        <v>6819</v>
      </c>
    </row>
    <row r="874" spans="2:44" ht="15" customHeight="1" x14ac:dyDescent="0.25">
      <c r="B874" s="3" t="s">
        <v>54</v>
      </c>
      <c r="C874" t="s">
        <v>6820</v>
      </c>
      <c r="D874" s="18" t="s">
        <v>56</v>
      </c>
      <c r="E874" t="s">
        <v>6821</v>
      </c>
      <c r="F874" t="s">
        <v>6822</v>
      </c>
      <c r="G874" t="s">
        <v>107</v>
      </c>
      <c r="H874" t="b">
        <v>0</v>
      </c>
      <c r="I874" t="s">
        <v>2002</v>
      </c>
      <c r="J874" s="1" t="s">
        <v>2003</v>
      </c>
      <c r="K874" t="s">
        <v>2002</v>
      </c>
      <c r="L874" t="s">
        <v>6823</v>
      </c>
      <c r="N874">
        <f t="shared" si="13"/>
        <v>12</v>
      </c>
      <c r="O874">
        <v>47559</v>
      </c>
      <c r="P874" t="s">
        <v>6824</v>
      </c>
      <c r="V874" t="s">
        <v>46</v>
      </c>
      <c r="W874">
        <v>1859429581</v>
      </c>
      <c r="AB874" t="s">
        <v>66</v>
      </c>
      <c r="AD874">
        <v>17063</v>
      </c>
      <c r="AF874" t="s">
        <v>6825</v>
      </c>
      <c r="AG874" t="s">
        <v>6822</v>
      </c>
      <c r="AH874" t="s">
        <v>6826</v>
      </c>
      <c r="AI874" t="s">
        <v>6827</v>
      </c>
      <c r="AK874" t="s">
        <v>6828</v>
      </c>
      <c r="AL874" t="s">
        <v>6822</v>
      </c>
      <c r="AM874" t="s">
        <v>6822</v>
      </c>
      <c r="AQ874" t="s">
        <v>6829</v>
      </c>
    </row>
    <row r="875" spans="2:44" ht="15" customHeight="1" x14ac:dyDescent="0.25">
      <c r="B875" s="3" t="s">
        <v>37</v>
      </c>
      <c r="D875" s="13"/>
      <c r="E875" t="s">
        <v>6830</v>
      </c>
      <c r="F875" t="s">
        <v>6831</v>
      </c>
      <c r="G875" t="s">
        <v>100</v>
      </c>
      <c r="I875" t="s">
        <v>383</v>
      </c>
      <c r="J875" s="1" t="s">
        <v>384</v>
      </c>
      <c r="K875" t="s">
        <v>383</v>
      </c>
      <c r="L875" t="s">
        <v>6832</v>
      </c>
      <c r="N875">
        <f t="shared" si="13"/>
        <v>17</v>
      </c>
      <c r="O875">
        <v>27607</v>
      </c>
      <c r="P875" t="s">
        <v>6833</v>
      </c>
      <c r="Q875" t="s">
        <v>387</v>
      </c>
      <c r="V875" t="s">
        <v>46</v>
      </c>
      <c r="W875">
        <v>7498208247</v>
      </c>
      <c r="X875" t="s">
        <v>6834</v>
      </c>
      <c r="AB875" t="s">
        <v>389</v>
      </c>
      <c r="AG875" t="s">
        <v>6831</v>
      </c>
      <c r="AH875" t="s">
        <v>6835</v>
      </c>
      <c r="AL875" t="s">
        <v>6831</v>
      </c>
      <c r="AM875" t="s">
        <v>6831</v>
      </c>
      <c r="AQ875" t="s">
        <v>63</v>
      </c>
    </row>
    <row r="876" spans="2:44" ht="15" customHeight="1" x14ac:dyDescent="0.25">
      <c r="B876" s="3" t="s">
        <v>37</v>
      </c>
      <c r="D876" s="13"/>
      <c r="E876" t="s">
        <v>6836</v>
      </c>
      <c r="F876" t="s">
        <v>6837</v>
      </c>
      <c r="G876" t="s">
        <v>100</v>
      </c>
      <c r="H876" t="b">
        <v>0</v>
      </c>
      <c r="I876" t="s">
        <v>690</v>
      </c>
      <c r="J876" s="1" t="s">
        <v>691</v>
      </c>
      <c r="K876" t="s">
        <v>690</v>
      </c>
      <c r="L876" t="s">
        <v>6838</v>
      </c>
      <c r="N876" s="3">
        <f t="shared" si="13"/>
        <v>66</v>
      </c>
      <c r="O876" t="s">
        <v>6839</v>
      </c>
      <c r="P876" t="s">
        <v>6840</v>
      </c>
      <c r="V876" t="s">
        <v>46</v>
      </c>
      <c r="W876">
        <v>5294997324</v>
      </c>
      <c r="AB876" t="s">
        <v>389</v>
      </c>
      <c r="AG876" t="s">
        <v>6837</v>
      </c>
      <c r="AH876" t="s">
        <v>6841</v>
      </c>
      <c r="AI876" t="s">
        <v>6842</v>
      </c>
      <c r="AL876" t="s">
        <v>6837</v>
      </c>
      <c r="AM876" t="s">
        <v>6837</v>
      </c>
      <c r="AQ876" t="s">
        <v>6843</v>
      </c>
    </row>
    <row r="877" spans="2:44" ht="15" customHeight="1" x14ac:dyDescent="0.25">
      <c r="B877" s="3" t="s">
        <v>37</v>
      </c>
      <c r="D877" s="13"/>
      <c r="E877" t="s">
        <v>6844</v>
      </c>
      <c r="F877" t="s">
        <v>6845</v>
      </c>
      <c r="G877" t="s">
        <v>40</v>
      </c>
      <c r="H877" t="b">
        <v>1</v>
      </c>
      <c r="I877" t="s">
        <v>722</v>
      </c>
      <c r="J877" s="1" t="s">
        <v>723</v>
      </c>
      <c r="K877" t="s">
        <v>722</v>
      </c>
      <c r="L877" t="s">
        <v>6846</v>
      </c>
      <c r="N877">
        <f t="shared" si="13"/>
        <v>11</v>
      </c>
      <c r="O877">
        <v>98138</v>
      </c>
      <c r="P877" t="s">
        <v>6847</v>
      </c>
      <c r="S877">
        <v>67.819800000000001</v>
      </c>
      <c r="T877">
        <v>20.2197</v>
      </c>
      <c r="V877" t="s">
        <v>46</v>
      </c>
      <c r="W877">
        <v>4557534771</v>
      </c>
      <c r="X877" t="s">
        <v>6848</v>
      </c>
      <c r="AB877" t="s">
        <v>727</v>
      </c>
      <c r="AC877" t="s">
        <v>6849</v>
      </c>
      <c r="AD877">
        <v>442485</v>
      </c>
      <c r="AG877" t="s">
        <v>6845</v>
      </c>
      <c r="AH877" t="s">
        <v>6850</v>
      </c>
      <c r="AL877" t="s">
        <v>6845</v>
      </c>
      <c r="AM877" t="s">
        <v>6845</v>
      </c>
      <c r="AQ877" t="s">
        <v>6851</v>
      </c>
    </row>
    <row r="878" spans="2:44" ht="15" customHeight="1" x14ac:dyDescent="0.25">
      <c r="B878" s="3" t="s">
        <v>155</v>
      </c>
      <c r="C878" t="s">
        <v>156</v>
      </c>
      <c r="D878" s="23"/>
      <c r="E878" t="s">
        <v>6852</v>
      </c>
      <c r="F878" t="s">
        <v>6853</v>
      </c>
      <c r="G878" t="s">
        <v>167</v>
      </c>
      <c r="I878" t="s">
        <v>6854</v>
      </c>
      <c r="J878" s="1" t="s">
        <v>6855</v>
      </c>
      <c r="K878" t="s">
        <v>6854</v>
      </c>
      <c r="L878" s="2">
        <v>123</v>
      </c>
      <c r="N878">
        <f t="shared" si="13"/>
        <v>3</v>
      </c>
      <c r="O878" t="s">
        <v>63</v>
      </c>
      <c r="P878" t="s">
        <v>63</v>
      </c>
      <c r="V878" t="s">
        <v>46</v>
      </c>
      <c r="W878">
        <v>6599205805</v>
      </c>
      <c r="X878" t="s">
        <v>101</v>
      </c>
      <c r="AB878" t="s">
        <v>66</v>
      </c>
      <c r="AG878" t="s">
        <v>6853</v>
      </c>
      <c r="AH878" t="s">
        <v>6856</v>
      </c>
      <c r="AL878" t="s">
        <v>6853</v>
      </c>
      <c r="AM878" t="s">
        <v>6853</v>
      </c>
      <c r="AQ878" t="s">
        <v>63</v>
      </c>
    </row>
    <row r="879" spans="2:44" ht="15" customHeight="1" x14ac:dyDescent="0.25">
      <c r="B879" s="3" t="s">
        <v>155</v>
      </c>
      <c r="C879" t="s">
        <v>156</v>
      </c>
      <c r="D879" s="23"/>
      <c r="E879" t="s">
        <v>6857</v>
      </c>
      <c r="F879" t="s">
        <v>6858</v>
      </c>
      <c r="G879" t="s">
        <v>167</v>
      </c>
      <c r="I879" t="s">
        <v>6384</v>
      </c>
      <c r="J879" s="1" t="s">
        <v>6398</v>
      </c>
      <c r="K879" t="s">
        <v>6384</v>
      </c>
      <c r="L879"/>
      <c r="N879">
        <f t="shared" si="13"/>
        <v>0</v>
      </c>
      <c r="O879" t="s">
        <v>63</v>
      </c>
      <c r="P879" t="s">
        <v>63</v>
      </c>
      <c r="V879" t="s">
        <v>46</v>
      </c>
      <c r="W879">
        <v>9650274629</v>
      </c>
      <c r="X879" t="s">
        <v>101</v>
      </c>
      <c r="AB879" t="s">
        <v>66</v>
      </c>
      <c r="AG879" t="s">
        <v>6858</v>
      </c>
      <c r="AH879" t="s">
        <v>6859</v>
      </c>
      <c r="AL879" t="s">
        <v>6858</v>
      </c>
      <c r="AM879" t="s">
        <v>6858</v>
      </c>
      <c r="AQ879" t="s">
        <v>63</v>
      </c>
    </row>
    <row r="880" spans="2:44" x14ac:dyDescent="0.25">
      <c r="B880" s="3" t="s">
        <v>82</v>
      </c>
      <c r="C880" t="s">
        <v>6860</v>
      </c>
      <c r="D880" s="19" t="s">
        <v>84</v>
      </c>
      <c r="E880" t="s">
        <v>6861</v>
      </c>
      <c r="F880" t="s">
        <v>6862</v>
      </c>
      <c r="G880" t="s">
        <v>190</v>
      </c>
      <c r="H880" s="41" t="b">
        <v>1</v>
      </c>
      <c r="I880" t="s">
        <v>521</v>
      </c>
      <c r="J880" s="1" t="s">
        <v>5637</v>
      </c>
      <c r="K880" t="s">
        <v>521</v>
      </c>
      <c r="L880" t="s">
        <v>6863</v>
      </c>
      <c r="N880">
        <f t="shared" si="13"/>
        <v>39</v>
      </c>
      <c r="O880">
        <v>75704</v>
      </c>
      <c r="P880" t="s">
        <v>6864</v>
      </c>
      <c r="S880">
        <v>31.957480813166701</v>
      </c>
      <c r="T880">
        <v>34.811217028130997</v>
      </c>
      <c r="V880" t="s">
        <v>46</v>
      </c>
      <c r="W880">
        <v>3441256257</v>
      </c>
      <c r="X880" t="s">
        <v>6865</v>
      </c>
      <c r="AB880" t="s">
        <v>66</v>
      </c>
      <c r="AC880" t="s">
        <v>6866</v>
      </c>
      <c r="AD880">
        <v>166020</v>
      </c>
      <c r="AG880" t="s">
        <v>6862</v>
      </c>
      <c r="AH880" t="s">
        <v>6867</v>
      </c>
      <c r="AI880" t="s">
        <v>6868</v>
      </c>
      <c r="AL880" t="s">
        <v>6862</v>
      </c>
      <c r="AM880" t="s">
        <v>6862</v>
      </c>
      <c r="AQ880" t="s">
        <v>6869</v>
      </c>
    </row>
    <row r="881" spans="2:44" x14ac:dyDescent="0.25">
      <c r="B881" s="3" t="s">
        <v>82</v>
      </c>
      <c r="C881" t="s">
        <v>6870</v>
      </c>
      <c r="D881" s="24" t="s">
        <v>84</v>
      </c>
      <c r="E881" t="s">
        <v>6871</v>
      </c>
      <c r="F881" t="s">
        <v>6872</v>
      </c>
      <c r="G881" t="s">
        <v>107</v>
      </c>
      <c r="H881" t="b">
        <v>0</v>
      </c>
      <c r="I881" t="s">
        <v>521</v>
      </c>
      <c r="J881" s="1" t="s">
        <v>5637</v>
      </c>
      <c r="K881" t="s">
        <v>521</v>
      </c>
      <c r="L881" s="2" t="s">
        <v>6873</v>
      </c>
      <c r="N881">
        <f t="shared" si="13"/>
        <v>38</v>
      </c>
      <c r="O881">
        <v>61201</v>
      </c>
      <c r="P881" t="s">
        <v>6874</v>
      </c>
      <c r="V881" t="s">
        <v>46</v>
      </c>
      <c r="W881">
        <v>9158331634</v>
      </c>
      <c r="AB881" t="s">
        <v>66</v>
      </c>
      <c r="AD881">
        <v>166020</v>
      </c>
      <c r="AG881" t="s">
        <v>6872</v>
      </c>
      <c r="AH881" t="s">
        <v>6875</v>
      </c>
      <c r="AL881" t="s">
        <v>6872</v>
      </c>
      <c r="AM881" t="s">
        <v>6872</v>
      </c>
      <c r="AQ881">
        <v>5789</v>
      </c>
    </row>
    <row r="882" spans="2:44" x14ac:dyDescent="0.25">
      <c r="B882" s="3" t="s">
        <v>82</v>
      </c>
      <c r="C882" t="s">
        <v>6870</v>
      </c>
      <c r="D882" s="24" t="s">
        <v>84</v>
      </c>
      <c r="E882" t="s">
        <v>6876</v>
      </c>
      <c r="F882" t="s">
        <v>6877</v>
      </c>
      <c r="G882" t="s">
        <v>107</v>
      </c>
      <c r="H882" t="b">
        <v>0</v>
      </c>
      <c r="I882" t="s">
        <v>521</v>
      </c>
      <c r="J882" s="1" t="s">
        <v>5637</v>
      </c>
      <c r="K882" t="s">
        <v>521</v>
      </c>
      <c r="L882" s="2" t="s">
        <v>6873</v>
      </c>
      <c r="N882">
        <f t="shared" si="13"/>
        <v>38</v>
      </c>
      <c r="O882">
        <v>61201</v>
      </c>
      <c r="P882" t="s">
        <v>6874</v>
      </c>
      <c r="V882" t="s">
        <v>46</v>
      </c>
      <c r="W882">
        <v>5315074507</v>
      </c>
      <c r="AB882" t="s">
        <v>66</v>
      </c>
      <c r="AD882">
        <v>166020</v>
      </c>
      <c r="AG882" t="s">
        <v>6877</v>
      </c>
      <c r="AH882" t="s">
        <v>6878</v>
      </c>
      <c r="AL882" t="s">
        <v>6877</v>
      </c>
      <c r="AM882" t="s">
        <v>6877</v>
      </c>
      <c r="AQ882">
        <v>5789</v>
      </c>
    </row>
    <row r="883" spans="2:44" ht="15" customHeight="1" x14ac:dyDescent="0.25">
      <c r="B883" s="3" t="s">
        <v>343</v>
      </c>
      <c r="D883" s="27" t="s">
        <v>344</v>
      </c>
      <c r="E883" t="s">
        <v>6879</v>
      </c>
      <c r="F883" t="s">
        <v>6880</v>
      </c>
      <c r="G883" t="s">
        <v>59</v>
      </c>
      <c r="H883" t="b">
        <v>0</v>
      </c>
      <c r="I883" t="s">
        <v>521</v>
      </c>
      <c r="J883" s="1" t="s">
        <v>5637</v>
      </c>
      <c r="K883" t="s">
        <v>521</v>
      </c>
      <c r="L883" s="2" t="s">
        <v>6881</v>
      </c>
      <c r="N883">
        <f t="shared" si="13"/>
        <v>4</v>
      </c>
      <c r="O883" t="s">
        <v>6881</v>
      </c>
      <c r="P883" t="s">
        <v>6882</v>
      </c>
      <c r="V883" t="s">
        <v>46</v>
      </c>
      <c r="W883">
        <v>8778212696</v>
      </c>
      <c r="AB883" t="s">
        <v>66</v>
      </c>
      <c r="AG883" t="s">
        <v>6880</v>
      </c>
      <c r="AH883" t="s">
        <v>6883</v>
      </c>
      <c r="AL883" t="s">
        <v>6880</v>
      </c>
      <c r="AM883" t="s">
        <v>6880</v>
      </c>
      <c r="AQ883" t="s">
        <v>6884</v>
      </c>
    </row>
    <row r="884" spans="2:44" ht="15" customHeight="1" x14ac:dyDescent="0.25">
      <c r="B884" s="3" t="s">
        <v>343</v>
      </c>
      <c r="D884" s="27" t="s">
        <v>344</v>
      </c>
      <c r="E884" t="s">
        <v>6885</v>
      </c>
      <c r="F884" t="s">
        <v>6886</v>
      </c>
      <c r="G884" t="s">
        <v>59</v>
      </c>
      <c r="H884" t="b">
        <v>0</v>
      </c>
      <c r="I884" t="s">
        <v>521</v>
      </c>
      <c r="J884" s="1" t="s">
        <v>5637</v>
      </c>
      <c r="K884" t="s">
        <v>521</v>
      </c>
      <c r="L884" s="2" t="s">
        <v>6881</v>
      </c>
      <c r="N884">
        <f t="shared" si="13"/>
        <v>4</v>
      </c>
      <c r="O884" t="s">
        <v>6881</v>
      </c>
      <c r="P884" t="s">
        <v>6887</v>
      </c>
      <c r="V884" t="s">
        <v>46</v>
      </c>
      <c r="W884">
        <v>1321099506</v>
      </c>
      <c r="AB884" t="s">
        <v>66</v>
      </c>
      <c r="AG884" t="s">
        <v>6886</v>
      </c>
      <c r="AH884" t="s">
        <v>6888</v>
      </c>
      <c r="AL884" t="s">
        <v>6886</v>
      </c>
      <c r="AM884" t="s">
        <v>6886</v>
      </c>
      <c r="AQ884" t="s">
        <v>6884</v>
      </c>
    </row>
    <row r="885" spans="2:44" x14ac:dyDescent="0.25">
      <c r="B885" s="3" t="s">
        <v>82</v>
      </c>
      <c r="C885" s="22" t="s">
        <v>6860</v>
      </c>
      <c r="D885" s="19" t="s">
        <v>84</v>
      </c>
      <c r="E885" t="s">
        <v>6889</v>
      </c>
      <c r="F885" t="s">
        <v>6890</v>
      </c>
      <c r="G885" t="s">
        <v>59</v>
      </c>
      <c r="H885" s="41" t="b">
        <v>1</v>
      </c>
      <c r="I885" t="s">
        <v>521</v>
      </c>
      <c r="J885" s="1" t="s">
        <v>5637</v>
      </c>
      <c r="K885" t="s">
        <v>521</v>
      </c>
      <c r="L885" s="2" t="s">
        <v>6881</v>
      </c>
      <c r="N885">
        <f t="shared" si="13"/>
        <v>4</v>
      </c>
      <c r="O885" t="s">
        <v>6891</v>
      </c>
      <c r="P885" t="s">
        <v>6892</v>
      </c>
      <c r="S885">
        <v>31.887</v>
      </c>
      <c r="T885">
        <v>34.86</v>
      </c>
      <c r="V885" t="s">
        <v>46</v>
      </c>
      <c r="W885">
        <v>2557933819</v>
      </c>
      <c r="AB885" t="s">
        <v>66</v>
      </c>
      <c r="AD885">
        <v>166020</v>
      </c>
      <c r="AG885" t="s">
        <v>6890</v>
      </c>
      <c r="AH885" t="s">
        <v>6893</v>
      </c>
      <c r="AL885" t="s">
        <v>6890</v>
      </c>
      <c r="AM885" t="s">
        <v>6890</v>
      </c>
      <c r="AQ885" t="s">
        <v>6881</v>
      </c>
    </row>
    <row r="886" spans="2:44" ht="15" customHeight="1" x14ac:dyDescent="0.25">
      <c r="B886" s="3" t="s">
        <v>343</v>
      </c>
      <c r="D886" s="27" t="s">
        <v>344</v>
      </c>
      <c r="E886" t="s">
        <v>6894</v>
      </c>
      <c r="F886" t="s">
        <v>6895</v>
      </c>
      <c r="G886" t="s">
        <v>59</v>
      </c>
      <c r="H886" t="b">
        <v>0</v>
      </c>
      <c r="I886" t="s">
        <v>521</v>
      </c>
      <c r="J886" s="1" t="s">
        <v>5637</v>
      </c>
      <c r="K886" t="s">
        <v>521</v>
      </c>
      <c r="L886" t="s">
        <v>6891</v>
      </c>
      <c r="N886">
        <f t="shared" si="13"/>
        <v>3</v>
      </c>
      <c r="O886" t="s">
        <v>6881</v>
      </c>
      <c r="P886" t="s">
        <v>6887</v>
      </c>
      <c r="V886" t="s">
        <v>46</v>
      </c>
      <c r="W886">
        <v>6431734006</v>
      </c>
      <c r="AB886" t="s">
        <v>66</v>
      </c>
      <c r="AG886" t="s">
        <v>6895</v>
      </c>
      <c r="AH886" t="s">
        <v>6896</v>
      </c>
      <c r="AL886" t="s">
        <v>6895</v>
      </c>
      <c r="AM886" t="s">
        <v>6895</v>
      </c>
      <c r="AQ886" t="s">
        <v>6881</v>
      </c>
    </row>
    <row r="887" spans="2:44" ht="15" customHeight="1" x14ac:dyDescent="0.25">
      <c r="B887" s="3" t="s">
        <v>343</v>
      </c>
      <c r="D887" s="27" t="s">
        <v>344</v>
      </c>
      <c r="E887" t="s">
        <v>6897</v>
      </c>
      <c r="F887" t="s">
        <v>6898</v>
      </c>
      <c r="G887" t="s">
        <v>59</v>
      </c>
      <c r="H887" t="b">
        <v>0</v>
      </c>
      <c r="I887" t="s">
        <v>521</v>
      </c>
      <c r="J887" s="1" t="s">
        <v>5637</v>
      </c>
      <c r="K887" t="s">
        <v>521</v>
      </c>
      <c r="L887" s="2" t="s">
        <v>6881</v>
      </c>
      <c r="N887">
        <f t="shared" si="13"/>
        <v>4</v>
      </c>
      <c r="O887" t="s">
        <v>6881</v>
      </c>
      <c r="P887" t="s">
        <v>6887</v>
      </c>
      <c r="V887" t="s">
        <v>46</v>
      </c>
      <c r="W887">
        <v>8939109232</v>
      </c>
      <c r="AB887" t="s">
        <v>66</v>
      </c>
      <c r="AG887" t="s">
        <v>6898</v>
      </c>
      <c r="AH887" t="s">
        <v>6899</v>
      </c>
      <c r="AL887" t="s">
        <v>6898</v>
      </c>
      <c r="AM887" t="s">
        <v>6898</v>
      </c>
      <c r="AQ887" t="s">
        <v>6881</v>
      </c>
    </row>
    <row r="888" spans="2:44" ht="15" customHeight="1" x14ac:dyDescent="0.25">
      <c r="B888" s="3" t="s">
        <v>343</v>
      </c>
      <c r="D888" s="27" t="s">
        <v>344</v>
      </c>
      <c r="E888" t="s">
        <v>6900</v>
      </c>
      <c r="F888" t="s">
        <v>6901</v>
      </c>
      <c r="G888" t="s">
        <v>59</v>
      </c>
      <c r="H888" t="b">
        <v>0</v>
      </c>
      <c r="I888" t="s">
        <v>521</v>
      </c>
      <c r="J888" s="1" t="s">
        <v>5637</v>
      </c>
      <c r="K888" t="s">
        <v>521</v>
      </c>
      <c r="L888" s="2" t="s">
        <v>6881</v>
      </c>
      <c r="N888">
        <f t="shared" si="13"/>
        <v>4</v>
      </c>
      <c r="O888" t="s">
        <v>6881</v>
      </c>
      <c r="P888" t="s">
        <v>6887</v>
      </c>
      <c r="V888" t="s">
        <v>46</v>
      </c>
      <c r="W888">
        <v>5288822162</v>
      </c>
      <c r="AB888" t="s">
        <v>66</v>
      </c>
      <c r="AG888" t="s">
        <v>6901</v>
      </c>
      <c r="AH888" t="s">
        <v>6902</v>
      </c>
      <c r="AL888" t="s">
        <v>6901</v>
      </c>
      <c r="AM888" t="s">
        <v>6901</v>
      </c>
      <c r="AQ888" t="s">
        <v>6891</v>
      </c>
    </row>
    <row r="889" spans="2:44" ht="15" customHeight="1" x14ac:dyDescent="0.25">
      <c r="B889" s="3" t="s">
        <v>343</v>
      </c>
      <c r="D889" s="27" t="s">
        <v>344</v>
      </c>
      <c r="E889" t="s">
        <v>6903</v>
      </c>
      <c r="F889" t="s">
        <v>6904</v>
      </c>
      <c r="G889" t="s">
        <v>59</v>
      </c>
      <c r="H889" t="b">
        <v>0</v>
      </c>
      <c r="I889" t="s">
        <v>521</v>
      </c>
      <c r="J889" s="1" t="s">
        <v>5637</v>
      </c>
      <c r="K889" t="s">
        <v>521</v>
      </c>
      <c r="L889" s="2" t="s">
        <v>6887</v>
      </c>
      <c r="N889">
        <f t="shared" si="13"/>
        <v>1</v>
      </c>
      <c r="O889" t="s">
        <v>6881</v>
      </c>
      <c r="P889" t="s">
        <v>6887</v>
      </c>
      <c r="V889" t="s">
        <v>46</v>
      </c>
      <c r="W889">
        <v>7489110631</v>
      </c>
      <c r="AB889" t="s">
        <v>66</v>
      </c>
      <c r="AG889" t="s">
        <v>6904</v>
      </c>
      <c r="AH889" t="s">
        <v>6905</v>
      </c>
      <c r="AL889" t="s">
        <v>6904</v>
      </c>
      <c r="AM889" t="s">
        <v>6904</v>
      </c>
      <c r="AQ889" t="s">
        <v>6881</v>
      </c>
    </row>
    <row r="890" spans="2:44" x14ac:dyDescent="0.25">
      <c r="B890" s="3" t="s">
        <v>54</v>
      </c>
      <c r="C890" s="22" t="s">
        <v>6906</v>
      </c>
      <c r="D890" s="18" t="s">
        <v>416</v>
      </c>
      <c r="E890" t="s">
        <v>6907</v>
      </c>
      <c r="F890" t="s">
        <v>6908</v>
      </c>
      <c r="G890" t="s">
        <v>100</v>
      </c>
      <c r="H890" t="b">
        <v>0</v>
      </c>
      <c r="I890" t="s">
        <v>383</v>
      </c>
      <c r="J890" s="1" t="s">
        <v>384</v>
      </c>
      <c r="K890" t="s">
        <v>383</v>
      </c>
      <c r="L890" s="2" t="s">
        <v>6909</v>
      </c>
      <c r="N890">
        <f t="shared" si="13"/>
        <v>25</v>
      </c>
      <c r="O890">
        <v>60803</v>
      </c>
      <c r="P890" t="s">
        <v>6910</v>
      </c>
      <c r="Q890" t="s">
        <v>521</v>
      </c>
      <c r="V890" t="s">
        <v>46</v>
      </c>
      <c r="W890">
        <v>1935520621</v>
      </c>
      <c r="X890" t="s">
        <v>6911</v>
      </c>
      <c r="AB890" t="s">
        <v>6912</v>
      </c>
      <c r="AD890">
        <v>100974</v>
      </c>
      <c r="AG890" t="s">
        <v>6908</v>
      </c>
      <c r="AH890" t="s">
        <v>6913</v>
      </c>
      <c r="AK890" t="s">
        <v>6914</v>
      </c>
      <c r="AL890" t="s">
        <v>6908</v>
      </c>
      <c r="AM890" t="s">
        <v>6908</v>
      </c>
      <c r="AQ890" t="s">
        <v>6915</v>
      </c>
    </row>
    <row r="891" spans="2:44" x14ac:dyDescent="0.25">
      <c r="B891" s="3" t="s">
        <v>54</v>
      </c>
      <c r="C891" t="s">
        <v>6916</v>
      </c>
      <c r="D891" s="18" t="s">
        <v>416</v>
      </c>
      <c r="E891" t="s">
        <v>6917</v>
      </c>
      <c r="F891" t="s">
        <v>6918</v>
      </c>
      <c r="G891" t="s">
        <v>190</v>
      </c>
      <c r="H891" t="b">
        <v>0</v>
      </c>
      <c r="I891" t="s">
        <v>383</v>
      </c>
      <c r="J891" s="1" t="s">
        <v>384</v>
      </c>
      <c r="K891" t="s">
        <v>383</v>
      </c>
      <c r="L891" s="2" t="s">
        <v>6909</v>
      </c>
      <c r="N891">
        <f t="shared" si="13"/>
        <v>25</v>
      </c>
      <c r="O891">
        <v>60803</v>
      </c>
      <c r="P891" t="s">
        <v>6910</v>
      </c>
      <c r="Q891" t="s">
        <v>521</v>
      </c>
      <c r="V891" t="s">
        <v>46</v>
      </c>
      <c r="W891">
        <v>2950722386</v>
      </c>
      <c r="X891" t="s">
        <v>6919</v>
      </c>
      <c r="AB891" t="s">
        <v>503</v>
      </c>
      <c r="AD891">
        <v>100974</v>
      </c>
      <c r="AG891" t="s">
        <v>6918</v>
      </c>
      <c r="AH891" t="s">
        <v>6920</v>
      </c>
      <c r="AK891" t="s">
        <v>6914</v>
      </c>
      <c r="AL891" t="s">
        <v>6918</v>
      </c>
      <c r="AM891" t="s">
        <v>6918</v>
      </c>
      <c r="AQ891" t="s">
        <v>6915</v>
      </c>
    </row>
    <row r="892" spans="2:44" ht="15" customHeight="1" x14ac:dyDescent="0.25">
      <c r="B892" s="3" t="s">
        <v>54</v>
      </c>
      <c r="C892" t="s">
        <v>6921</v>
      </c>
      <c r="D892" s="18" t="s">
        <v>56</v>
      </c>
      <c r="E892" t="s">
        <v>6922</v>
      </c>
      <c r="F892" t="s">
        <v>6923</v>
      </c>
      <c r="G892" t="s">
        <v>190</v>
      </c>
      <c r="H892" t="b">
        <v>0</v>
      </c>
      <c r="I892" t="s">
        <v>383</v>
      </c>
      <c r="J892" s="1" t="s">
        <v>384</v>
      </c>
      <c r="K892" t="s">
        <v>383</v>
      </c>
      <c r="L892" t="s">
        <v>6924</v>
      </c>
      <c r="N892">
        <f t="shared" si="13"/>
        <v>22</v>
      </c>
      <c r="O892">
        <v>61611</v>
      </c>
      <c r="P892" t="s">
        <v>6925</v>
      </c>
      <c r="Q892" t="s">
        <v>521</v>
      </c>
      <c r="V892" t="s">
        <v>46</v>
      </c>
      <c r="W892">
        <v>9844146178</v>
      </c>
      <c r="X892" t="s">
        <v>6919</v>
      </c>
      <c r="AB892" t="s">
        <v>503</v>
      </c>
      <c r="AD892">
        <v>100950</v>
      </c>
      <c r="AG892" t="s">
        <v>6923</v>
      </c>
      <c r="AH892" t="s">
        <v>6926</v>
      </c>
      <c r="AK892" t="s">
        <v>6914</v>
      </c>
      <c r="AL892" t="s">
        <v>6923</v>
      </c>
      <c r="AM892" t="s">
        <v>6923</v>
      </c>
      <c r="AQ892" t="s">
        <v>6915</v>
      </c>
    </row>
    <row r="893" spans="2:44" ht="15" customHeight="1" x14ac:dyDescent="0.25">
      <c r="B893" s="3" t="s">
        <v>54</v>
      </c>
      <c r="C893" t="s">
        <v>6927</v>
      </c>
      <c r="D893" s="18" t="s">
        <v>56</v>
      </c>
      <c r="E893" t="s">
        <v>6928</v>
      </c>
      <c r="F893" t="s">
        <v>6929</v>
      </c>
      <c r="G893" t="s">
        <v>190</v>
      </c>
      <c r="H893" t="b">
        <v>0</v>
      </c>
      <c r="I893" t="s">
        <v>383</v>
      </c>
      <c r="J893" s="1" t="s">
        <v>384</v>
      </c>
      <c r="K893" t="s">
        <v>383</v>
      </c>
      <c r="L893" t="s">
        <v>6930</v>
      </c>
      <c r="N893">
        <f t="shared" si="13"/>
        <v>21</v>
      </c>
      <c r="O893">
        <v>61108</v>
      </c>
      <c r="P893" t="s">
        <v>6931</v>
      </c>
      <c r="Q893" t="s">
        <v>521</v>
      </c>
      <c r="V893" t="s">
        <v>46</v>
      </c>
      <c r="W893">
        <v>3213706952</v>
      </c>
      <c r="X893" t="s">
        <v>6919</v>
      </c>
      <c r="AB893" t="s">
        <v>503</v>
      </c>
      <c r="AD893">
        <v>100976</v>
      </c>
      <c r="AG893" t="s">
        <v>6929</v>
      </c>
      <c r="AH893" t="s">
        <v>6932</v>
      </c>
      <c r="AK893" t="s">
        <v>6933</v>
      </c>
      <c r="AL893" t="s">
        <v>6929</v>
      </c>
      <c r="AM893" t="s">
        <v>6929</v>
      </c>
      <c r="AQ893" t="s">
        <v>6934</v>
      </c>
    </row>
    <row r="894" spans="2:44" ht="15" customHeight="1" x14ac:dyDescent="0.25">
      <c r="B894" s="3" t="s">
        <v>54</v>
      </c>
      <c r="C894" t="s">
        <v>6935</v>
      </c>
      <c r="D894" s="18" t="s">
        <v>56</v>
      </c>
      <c r="E894" s="31" t="s">
        <v>6936</v>
      </c>
      <c r="F894" t="s">
        <v>6937</v>
      </c>
      <c r="G894" t="s">
        <v>190</v>
      </c>
      <c r="H894" t="b">
        <v>0</v>
      </c>
      <c r="I894" t="s">
        <v>383</v>
      </c>
      <c r="J894" s="1" t="s">
        <v>384</v>
      </c>
      <c r="K894" t="s">
        <v>383</v>
      </c>
      <c r="L894" t="s">
        <v>6938</v>
      </c>
      <c r="N894">
        <f t="shared" si="13"/>
        <v>23</v>
      </c>
      <c r="O894">
        <v>62707</v>
      </c>
      <c r="P894" t="s">
        <v>4607</v>
      </c>
      <c r="Q894" t="s">
        <v>521</v>
      </c>
      <c r="U894" s="31"/>
      <c r="V894" t="s">
        <v>46</v>
      </c>
      <c r="W894">
        <v>4875998607</v>
      </c>
      <c r="AB894" t="s">
        <v>1204</v>
      </c>
      <c r="AD894">
        <v>619144</v>
      </c>
      <c r="AG894" t="s">
        <v>6937</v>
      </c>
      <c r="AH894" t="s">
        <v>6939</v>
      </c>
      <c r="AL894" t="s">
        <v>6937</v>
      </c>
      <c r="AM894" t="s">
        <v>6937</v>
      </c>
      <c r="AQ894" t="s">
        <v>6940</v>
      </c>
    </row>
    <row r="895" spans="2:44" ht="15" customHeight="1" x14ac:dyDescent="0.25">
      <c r="B895" s="3" t="s">
        <v>54</v>
      </c>
      <c r="C895" t="s">
        <v>6941</v>
      </c>
      <c r="D895" s="18" t="s">
        <v>56</v>
      </c>
      <c r="E895" t="s">
        <v>6942</v>
      </c>
      <c r="F895" t="s">
        <v>6943</v>
      </c>
      <c r="G895" t="s">
        <v>190</v>
      </c>
      <c r="H895" t="b">
        <v>0</v>
      </c>
      <c r="I895" t="s">
        <v>383</v>
      </c>
      <c r="J895" s="1" t="s">
        <v>384</v>
      </c>
      <c r="K895" t="s">
        <v>383</v>
      </c>
      <c r="L895" t="s">
        <v>6944</v>
      </c>
      <c r="N895">
        <f t="shared" si="13"/>
        <v>19</v>
      </c>
      <c r="O895">
        <v>60181</v>
      </c>
      <c r="P895" t="s">
        <v>6945</v>
      </c>
      <c r="Q895" t="s">
        <v>521</v>
      </c>
      <c r="V895" t="s">
        <v>46</v>
      </c>
      <c r="W895">
        <v>5041209834</v>
      </c>
      <c r="AB895" t="s">
        <v>503</v>
      </c>
      <c r="AD895">
        <v>619133</v>
      </c>
      <c r="AG895" t="s">
        <v>6943</v>
      </c>
      <c r="AH895" t="s">
        <v>6946</v>
      </c>
      <c r="AL895" t="s">
        <v>6943</v>
      </c>
      <c r="AM895" t="s">
        <v>6943</v>
      </c>
      <c r="AQ895" t="s">
        <v>6915</v>
      </c>
    </row>
    <row r="896" spans="2:44" x14ac:dyDescent="0.25">
      <c r="B896" s="3" t="s">
        <v>54</v>
      </c>
      <c r="C896" s="22" t="s">
        <v>6947</v>
      </c>
      <c r="D896" s="18" t="s">
        <v>416</v>
      </c>
      <c r="E896" t="s">
        <v>6948</v>
      </c>
      <c r="F896" t="s">
        <v>6949</v>
      </c>
      <c r="G896" t="s">
        <v>100</v>
      </c>
      <c r="H896" t="b">
        <v>0</v>
      </c>
      <c r="I896" t="s">
        <v>383</v>
      </c>
      <c r="J896" s="1" t="s">
        <v>384</v>
      </c>
      <c r="K896" t="s">
        <v>383</v>
      </c>
      <c r="L896" s="2" t="s">
        <v>6950</v>
      </c>
      <c r="N896">
        <f t="shared" si="13"/>
        <v>21</v>
      </c>
      <c r="O896">
        <v>21227</v>
      </c>
      <c r="P896" t="s">
        <v>6951</v>
      </c>
      <c r="Q896" t="s">
        <v>4727</v>
      </c>
      <c r="S896">
        <v>39.234158999999899</v>
      </c>
      <c r="T896">
        <v>-76.687569999999894</v>
      </c>
      <c r="V896" t="s">
        <v>46</v>
      </c>
      <c r="W896">
        <v>9333673360</v>
      </c>
      <c r="X896" t="s">
        <v>6952</v>
      </c>
      <c r="AB896" t="s">
        <v>6953</v>
      </c>
      <c r="AG896" t="s">
        <v>6949</v>
      </c>
      <c r="AH896" t="s">
        <v>6954</v>
      </c>
      <c r="AI896" t="s">
        <v>6955</v>
      </c>
      <c r="AK896" t="s">
        <v>6956</v>
      </c>
      <c r="AL896" t="s">
        <v>6949</v>
      </c>
      <c r="AM896" t="s">
        <v>6949</v>
      </c>
      <c r="AQ896" t="s">
        <v>6957</v>
      </c>
      <c r="AR896" t="s">
        <v>6958</v>
      </c>
    </row>
    <row r="897" spans="2:44" x14ac:dyDescent="0.25">
      <c r="B897" s="3" t="s">
        <v>54</v>
      </c>
      <c r="C897" t="s">
        <v>6959</v>
      </c>
      <c r="D897" s="18" t="s">
        <v>416</v>
      </c>
      <c r="E897" t="s">
        <v>6960</v>
      </c>
      <c r="F897" t="s">
        <v>6961</v>
      </c>
      <c r="G897" t="s">
        <v>190</v>
      </c>
      <c r="H897" t="b">
        <v>1</v>
      </c>
      <c r="I897" t="s">
        <v>383</v>
      </c>
      <c r="J897" s="1" t="s">
        <v>384</v>
      </c>
      <c r="K897" t="s">
        <v>383</v>
      </c>
      <c r="L897" s="2" t="s">
        <v>6950</v>
      </c>
      <c r="N897">
        <f t="shared" si="13"/>
        <v>21</v>
      </c>
      <c r="O897">
        <v>21227</v>
      </c>
      <c r="P897" t="s">
        <v>6951</v>
      </c>
      <c r="Q897" t="s">
        <v>4727</v>
      </c>
      <c r="S897">
        <v>39.259811401367202</v>
      </c>
      <c r="T897">
        <v>-76.660270690917997</v>
      </c>
      <c r="V897" t="s">
        <v>46</v>
      </c>
      <c r="W897">
        <v>6152207740</v>
      </c>
      <c r="X897" t="s">
        <v>6962</v>
      </c>
      <c r="AB897" t="s">
        <v>6963</v>
      </c>
      <c r="AD897">
        <v>188203</v>
      </c>
      <c r="AG897" t="s">
        <v>6961</v>
      </c>
      <c r="AH897" t="s">
        <v>6964</v>
      </c>
      <c r="AI897" t="s">
        <v>6955</v>
      </c>
      <c r="AK897" t="s">
        <v>6956</v>
      </c>
      <c r="AL897" t="s">
        <v>6961</v>
      </c>
      <c r="AM897" t="s">
        <v>6961</v>
      </c>
      <c r="AQ897" t="s">
        <v>6957</v>
      </c>
      <c r="AR897" t="s">
        <v>6958</v>
      </c>
    </row>
    <row r="898" spans="2:44" ht="15" customHeight="1" x14ac:dyDescent="0.25">
      <c r="B898" s="3" t="s">
        <v>54</v>
      </c>
      <c r="C898" t="s">
        <v>6965</v>
      </c>
      <c r="D898" s="18" t="s">
        <v>56</v>
      </c>
      <c r="E898" t="s">
        <v>6966</v>
      </c>
      <c r="F898" t="s">
        <v>6967</v>
      </c>
      <c r="G898" t="s">
        <v>190</v>
      </c>
      <c r="H898" t="b">
        <v>1</v>
      </c>
      <c r="I898" t="s">
        <v>383</v>
      </c>
      <c r="J898" s="1" t="s">
        <v>384</v>
      </c>
      <c r="K898" t="s">
        <v>383</v>
      </c>
      <c r="L898" t="s">
        <v>6968</v>
      </c>
      <c r="N898">
        <f t="shared" si="13"/>
        <v>20</v>
      </c>
      <c r="O898">
        <v>19933</v>
      </c>
      <c r="P898" t="s">
        <v>6969</v>
      </c>
      <c r="Q898" t="s">
        <v>2002</v>
      </c>
      <c r="S898">
        <v>38.749528974294698</v>
      </c>
      <c r="T898">
        <v>-75.593099668622003</v>
      </c>
      <c r="V898" t="s">
        <v>46</v>
      </c>
      <c r="W898">
        <v>7220195258</v>
      </c>
      <c r="X898" t="s">
        <v>6962</v>
      </c>
      <c r="AB898" t="s">
        <v>389</v>
      </c>
      <c r="AD898">
        <v>461023</v>
      </c>
      <c r="AG898" t="s">
        <v>6967</v>
      </c>
      <c r="AH898" t="s">
        <v>6970</v>
      </c>
      <c r="AI898" t="s">
        <v>6971</v>
      </c>
      <c r="AL898" t="s">
        <v>6967</v>
      </c>
      <c r="AM898" t="s">
        <v>6967</v>
      </c>
      <c r="AQ898" t="s">
        <v>6972</v>
      </c>
      <c r="AR898" t="s">
        <v>6958</v>
      </c>
    </row>
    <row r="899" spans="2:44" ht="15" customHeight="1" x14ac:dyDescent="0.25">
      <c r="B899" s="3" t="s">
        <v>54</v>
      </c>
      <c r="C899" t="s">
        <v>6973</v>
      </c>
      <c r="D899" s="18" t="s">
        <v>56</v>
      </c>
      <c r="E899" t="s">
        <v>6974</v>
      </c>
      <c r="F899" t="s">
        <v>6975</v>
      </c>
      <c r="G899" t="s">
        <v>190</v>
      </c>
      <c r="H899" t="b">
        <v>1</v>
      </c>
      <c r="I899" t="s">
        <v>383</v>
      </c>
      <c r="J899" s="1" t="s">
        <v>384</v>
      </c>
      <c r="K899" t="s">
        <v>383</v>
      </c>
      <c r="L899" t="s">
        <v>6976</v>
      </c>
      <c r="N899">
        <f t="shared" si="13"/>
        <v>18</v>
      </c>
      <c r="O899">
        <v>23323</v>
      </c>
      <c r="P899" t="s">
        <v>6977</v>
      </c>
      <c r="Q899" t="s">
        <v>5009</v>
      </c>
      <c r="S899">
        <v>36.781398773193402</v>
      </c>
      <c r="T899">
        <v>-76.380912780761705</v>
      </c>
      <c r="V899" t="s">
        <v>46</v>
      </c>
      <c r="W899">
        <v>9264100921</v>
      </c>
      <c r="X899" t="s">
        <v>6962</v>
      </c>
      <c r="AB899" t="s">
        <v>6953</v>
      </c>
      <c r="AD899">
        <v>481808</v>
      </c>
      <c r="AG899" t="s">
        <v>6975</v>
      </c>
      <c r="AH899" t="s">
        <v>6978</v>
      </c>
      <c r="AI899" t="s">
        <v>6979</v>
      </c>
      <c r="AL899" t="s">
        <v>6975</v>
      </c>
      <c r="AM899" t="s">
        <v>6975</v>
      </c>
      <c r="AQ899" t="s">
        <v>6980</v>
      </c>
      <c r="AR899" t="s">
        <v>6958</v>
      </c>
    </row>
    <row r="900" spans="2:44" ht="15" customHeight="1" x14ac:dyDescent="0.25">
      <c r="B900" s="3" t="s">
        <v>54</v>
      </c>
      <c r="C900" t="s">
        <v>6981</v>
      </c>
      <c r="D900" s="18" t="s">
        <v>56</v>
      </c>
      <c r="E900" t="s">
        <v>6982</v>
      </c>
      <c r="F900" t="s">
        <v>6983</v>
      </c>
      <c r="G900" t="s">
        <v>190</v>
      </c>
      <c r="H900" t="b">
        <v>1</v>
      </c>
      <c r="I900" t="s">
        <v>383</v>
      </c>
      <c r="J900" s="1" t="s">
        <v>384</v>
      </c>
      <c r="K900" t="s">
        <v>383</v>
      </c>
      <c r="L900" t="s">
        <v>6984</v>
      </c>
      <c r="N900">
        <f t="shared" ref="N900:N963" si="14">LEN(L900)</f>
        <v>18</v>
      </c>
      <c r="O900">
        <v>23060</v>
      </c>
      <c r="P900" t="s">
        <v>6985</v>
      </c>
      <c r="Q900" t="s">
        <v>5009</v>
      </c>
      <c r="S900">
        <v>37.644359588622997</v>
      </c>
      <c r="T900">
        <v>-77.464363098144503</v>
      </c>
      <c r="V900" t="s">
        <v>46</v>
      </c>
      <c r="W900">
        <v>3839865259</v>
      </c>
      <c r="X900" t="s">
        <v>6962</v>
      </c>
      <c r="AB900" t="s">
        <v>6953</v>
      </c>
      <c r="AD900">
        <v>481932</v>
      </c>
      <c r="AG900" t="s">
        <v>6983</v>
      </c>
      <c r="AH900" t="s">
        <v>6986</v>
      </c>
      <c r="AI900" t="s">
        <v>6987</v>
      </c>
      <c r="AL900" t="s">
        <v>6983</v>
      </c>
      <c r="AM900" t="s">
        <v>6983</v>
      </c>
      <c r="AQ900" t="s">
        <v>6988</v>
      </c>
      <c r="AR900" t="s">
        <v>6958</v>
      </c>
    </row>
    <row r="901" spans="2:44" ht="15" customHeight="1" x14ac:dyDescent="0.25">
      <c r="B901" s="3" t="s">
        <v>54</v>
      </c>
      <c r="C901" t="s">
        <v>6989</v>
      </c>
      <c r="D901" s="18" t="s">
        <v>56</v>
      </c>
      <c r="E901" t="s">
        <v>6990</v>
      </c>
      <c r="F901" t="s">
        <v>6991</v>
      </c>
      <c r="G901" t="s">
        <v>190</v>
      </c>
      <c r="H901" t="b">
        <v>1</v>
      </c>
      <c r="I901" t="s">
        <v>383</v>
      </c>
      <c r="J901" s="1" t="s">
        <v>384</v>
      </c>
      <c r="K901" t="s">
        <v>383</v>
      </c>
      <c r="L901" t="s">
        <v>6992</v>
      </c>
      <c r="N901">
        <f t="shared" si="14"/>
        <v>16</v>
      </c>
      <c r="O901">
        <v>20110</v>
      </c>
      <c r="P901" t="s">
        <v>6993</v>
      </c>
      <c r="Q901" t="s">
        <v>5009</v>
      </c>
      <c r="S901">
        <v>38.755600999999999</v>
      </c>
      <c r="T901">
        <v>-77.454318000000001</v>
      </c>
      <c r="V901" t="s">
        <v>46</v>
      </c>
      <c r="W901">
        <v>7736012797</v>
      </c>
      <c r="X901" t="s">
        <v>6962</v>
      </c>
      <c r="AB901" t="s">
        <v>6953</v>
      </c>
      <c r="AD901">
        <v>188204</v>
      </c>
      <c r="AG901" t="s">
        <v>6991</v>
      </c>
      <c r="AH901" t="s">
        <v>6994</v>
      </c>
      <c r="AI901" t="s">
        <v>6995</v>
      </c>
      <c r="AK901" t="s">
        <v>6996</v>
      </c>
      <c r="AL901" t="s">
        <v>6991</v>
      </c>
      <c r="AM901" t="s">
        <v>6991</v>
      </c>
      <c r="AQ901" t="s">
        <v>6997</v>
      </c>
      <c r="AR901" t="s">
        <v>6958</v>
      </c>
    </row>
    <row r="902" spans="2:44" ht="15" customHeight="1" x14ac:dyDescent="0.25">
      <c r="B902" s="3" t="s">
        <v>54</v>
      </c>
      <c r="C902" t="s">
        <v>6998</v>
      </c>
      <c r="D902" s="18" t="s">
        <v>56</v>
      </c>
      <c r="E902" t="s">
        <v>6999</v>
      </c>
      <c r="F902" t="s">
        <v>7000</v>
      </c>
      <c r="G902" t="s">
        <v>190</v>
      </c>
      <c r="H902" t="b">
        <v>1</v>
      </c>
      <c r="I902" t="s">
        <v>383</v>
      </c>
      <c r="J902" s="1" t="s">
        <v>384</v>
      </c>
      <c r="K902" t="s">
        <v>383</v>
      </c>
      <c r="L902" t="s">
        <v>7001</v>
      </c>
      <c r="N902">
        <f t="shared" si="14"/>
        <v>15</v>
      </c>
      <c r="O902">
        <v>24153</v>
      </c>
      <c r="P902" t="s">
        <v>7002</v>
      </c>
      <c r="Q902" t="s">
        <v>5009</v>
      </c>
      <c r="S902">
        <v>37.268298999999999</v>
      </c>
      <c r="T902">
        <v>-80.023302999999999</v>
      </c>
      <c r="V902" t="s">
        <v>46</v>
      </c>
      <c r="W902">
        <v>7715250231</v>
      </c>
      <c r="X902" t="s">
        <v>6962</v>
      </c>
      <c r="AB902" t="s">
        <v>6953</v>
      </c>
      <c r="AD902">
        <v>481934</v>
      </c>
      <c r="AG902" t="s">
        <v>7000</v>
      </c>
      <c r="AH902" t="s">
        <v>7003</v>
      </c>
      <c r="AI902" t="s">
        <v>7004</v>
      </c>
      <c r="AL902" t="s">
        <v>7000</v>
      </c>
      <c r="AM902" t="s">
        <v>7000</v>
      </c>
      <c r="AQ902" t="s">
        <v>7005</v>
      </c>
      <c r="AR902" t="s">
        <v>6958</v>
      </c>
    </row>
    <row r="903" spans="2:44" ht="15" customHeight="1" x14ac:dyDescent="0.25">
      <c r="B903" s="3" t="s">
        <v>54</v>
      </c>
      <c r="C903" t="s">
        <v>7006</v>
      </c>
      <c r="D903" s="18" t="s">
        <v>56</v>
      </c>
      <c r="E903" t="s">
        <v>7007</v>
      </c>
      <c r="F903" t="s">
        <v>7008</v>
      </c>
      <c r="G903" t="s">
        <v>190</v>
      </c>
      <c r="H903" t="b">
        <v>1</v>
      </c>
      <c r="I903" t="s">
        <v>383</v>
      </c>
      <c r="J903" s="1" t="s">
        <v>384</v>
      </c>
      <c r="K903" t="s">
        <v>383</v>
      </c>
      <c r="L903" t="s">
        <v>7009</v>
      </c>
      <c r="N903">
        <f t="shared" si="14"/>
        <v>18</v>
      </c>
      <c r="O903">
        <v>22603</v>
      </c>
      <c r="P903" t="s">
        <v>7010</v>
      </c>
      <c r="Q903" t="s">
        <v>5009</v>
      </c>
      <c r="S903">
        <v>39.227145999999998</v>
      </c>
      <c r="T903">
        <v>-78.154869000000005</v>
      </c>
      <c r="V903" t="s">
        <v>46</v>
      </c>
      <c r="W903">
        <v>7881614664</v>
      </c>
      <c r="X903" t="s">
        <v>6962</v>
      </c>
      <c r="AB903" t="s">
        <v>6953</v>
      </c>
      <c r="AD903">
        <v>484095</v>
      </c>
      <c r="AG903" t="s">
        <v>7008</v>
      </c>
      <c r="AH903" t="s">
        <v>7011</v>
      </c>
      <c r="AI903" t="s">
        <v>7012</v>
      </c>
      <c r="AL903" t="s">
        <v>7008</v>
      </c>
      <c r="AM903" t="s">
        <v>7008</v>
      </c>
      <c r="AQ903" t="s">
        <v>7013</v>
      </c>
      <c r="AR903" t="s">
        <v>6958</v>
      </c>
    </row>
    <row r="904" spans="2:44" ht="15" customHeight="1" x14ac:dyDescent="0.25">
      <c r="B904" s="3" t="s">
        <v>54</v>
      </c>
      <c r="C904" t="s">
        <v>7014</v>
      </c>
      <c r="D904" s="18" t="s">
        <v>56</v>
      </c>
      <c r="E904" t="s">
        <v>7015</v>
      </c>
      <c r="F904" t="s">
        <v>7016</v>
      </c>
      <c r="G904" t="s">
        <v>190</v>
      </c>
      <c r="H904" t="b">
        <v>1</v>
      </c>
      <c r="I904" t="s">
        <v>383</v>
      </c>
      <c r="J904" s="1" t="s">
        <v>384</v>
      </c>
      <c r="K904" t="s">
        <v>383</v>
      </c>
      <c r="L904" t="s">
        <v>7017</v>
      </c>
      <c r="N904">
        <f t="shared" si="14"/>
        <v>15</v>
      </c>
      <c r="O904">
        <v>24293</v>
      </c>
      <c r="P904" t="s">
        <v>7018</v>
      </c>
      <c r="Q904" t="s">
        <v>5009</v>
      </c>
      <c r="S904">
        <v>36.969946999999998</v>
      </c>
      <c r="T904">
        <v>-82.584800999999999</v>
      </c>
      <c r="V904" t="s">
        <v>46</v>
      </c>
      <c r="W904">
        <v>9687340854</v>
      </c>
      <c r="X904" t="s">
        <v>6962</v>
      </c>
      <c r="AB904" t="s">
        <v>6953</v>
      </c>
      <c r="AD904">
        <v>481935</v>
      </c>
      <c r="AG904" t="s">
        <v>7016</v>
      </c>
      <c r="AH904" t="s">
        <v>7019</v>
      </c>
      <c r="AI904" t="s">
        <v>7020</v>
      </c>
      <c r="AL904" t="s">
        <v>7016</v>
      </c>
      <c r="AM904" t="s">
        <v>7016</v>
      </c>
      <c r="AQ904" t="s">
        <v>7021</v>
      </c>
      <c r="AR904" t="s">
        <v>6958</v>
      </c>
    </row>
    <row r="905" spans="2:44" ht="15" customHeight="1" x14ac:dyDescent="0.25">
      <c r="B905" s="3" t="s">
        <v>37</v>
      </c>
      <c r="D905" s="13"/>
      <c r="E905" t="s">
        <v>7022</v>
      </c>
      <c r="F905" t="s">
        <v>7023</v>
      </c>
      <c r="G905" t="s">
        <v>2855</v>
      </c>
      <c r="H905" t="b">
        <v>0</v>
      </c>
      <c r="I905" t="s">
        <v>1581</v>
      </c>
      <c r="J905" s="1" t="s">
        <v>1582</v>
      </c>
      <c r="K905" t="s">
        <v>1581</v>
      </c>
      <c r="L905" t="s">
        <v>7024</v>
      </c>
      <c r="N905">
        <f t="shared" si="14"/>
        <v>40</v>
      </c>
      <c r="O905">
        <v>4000</v>
      </c>
      <c r="P905" t="s">
        <v>7025</v>
      </c>
      <c r="V905" t="s">
        <v>46</v>
      </c>
      <c r="W905">
        <v>7338636578</v>
      </c>
      <c r="AB905" t="s">
        <v>503</v>
      </c>
      <c r="AG905" t="s">
        <v>7023</v>
      </c>
      <c r="AH905" t="s">
        <v>7026</v>
      </c>
      <c r="AL905" t="s">
        <v>7023</v>
      </c>
      <c r="AM905" t="s">
        <v>7023</v>
      </c>
      <c r="AQ905" t="s">
        <v>7027</v>
      </c>
    </row>
    <row r="906" spans="2:44" ht="15" customHeight="1" x14ac:dyDescent="0.25">
      <c r="B906" s="3" t="s">
        <v>54</v>
      </c>
      <c r="C906" t="s">
        <v>7028</v>
      </c>
      <c r="D906" s="18" t="s">
        <v>56</v>
      </c>
      <c r="E906" t="s">
        <v>7029</v>
      </c>
      <c r="F906" t="s">
        <v>7030</v>
      </c>
      <c r="G906" t="s">
        <v>100</v>
      </c>
      <c r="H906" t="b">
        <v>0</v>
      </c>
      <c r="I906" t="s">
        <v>4091</v>
      </c>
      <c r="J906" s="1" t="s">
        <v>4092</v>
      </c>
      <c r="K906" t="s">
        <v>4091</v>
      </c>
      <c r="L906" t="s">
        <v>7031</v>
      </c>
      <c r="N906">
        <f t="shared" si="14"/>
        <v>16</v>
      </c>
      <c r="O906">
        <v>11800</v>
      </c>
      <c r="P906" t="s">
        <v>7032</v>
      </c>
      <c r="S906">
        <v>-34.853590500000003</v>
      </c>
      <c r="T906">
        <v>-56.272144300000001</v>
      </c>
      <c r="V906" t="s">
        <v>46</v>
      </c>
      <c r="W906">
        <v>4739446423</v>
      </c>
      <c r="AB906" t="s">
        <v>401</v>
      </c>
      <c r="AD906">
        <v>749091</v>
      </c>
      <c r="AG906" t="s">
        <v>7030</v>
      </c>
      <c r="AH906" t="s">
        <v>7033</v>
      </c>
      <c r="AK906" t="s">
        <v>7034</v>
      </c>
      <c r="AL906" t="s">
        <v>7030</v>
      </c>
      <c r="AM906" t="s">
        <v>7030</v>
      </c>
      <c r="AQ906">
        <v>59823180202</v>
      </c>
    </row>
    <row r="907" spans="2:44" ht="15" customHeight="1" x14ac:dyDescent="0.25">
      <c r="B907" s="3" t="s">
        <v>37</v>
      </c>
      <c r="D907" s="13"/>
      <c r="E907" t="s">
        <v>7035</v>
      </c>
      <c r="F907" t="s">
        <v>7036</v>
      </c>
      <c r="G907" t="s">
        <v>107</v>
      </c>
      <c r="H907" t="b">
        <v>0</v>
      </c>
      <c r="I907" t="s">
        <v>367</v>
      </c>
      <c r="J907" s="1" t="s">
        <v>368</v>
      </c>
      <c r="K907" t="s">
        <v>367</v>
      </c>
      <c r="L907" t="s">
        <v>7037</v>
      </c>
      <c r="N907">
        <f t="shared" si="14"/>
        <v>26</v>
      </c>
      <c r="O907" t="s">
        <v>7038</v>
      </c>
      <c r="P907" t="s">
        <v>7039</v>
      </c>
      <c r="V907" t="s">
        <v>46</v>
      </c>
      <c r="W907">
        <v>4453659836</v>
      </c>
      <c r="X907" t="s">
        <v>7040</v>
      </c>
      <c r="Y907" t="s">
        <v>7041</v>
      </c>
      <c r="AB907" t="s">
        <v>78</v>
      </c>
      <c r="AG907" t="s">
        <v>7036</v>
      </c>
      <c r="AH907" t="s">
        <v>7042</v>
      </c>
      <c r="AI907" t="s">
        <v>7043</v>
      </c>
      <c r="AL907" t="s">
        <v>7036</v>
      </c>
      <c r="AM907" t="s">
        <v>7036</v>
      </c>
      <c r="AQ907" t="s">
        <v>7044</v>
      </c>
    </row>
    <row r="908" spans="2:44" ht="15" customHeight="1" x14ac:dyDescent="0.25">
      <c r="B908" s="3" t="s">
        <v>37</v>
      </c>
      <c r="D908" s="13"/>
      <c r="E908" t="s">
        <v>7045</v>
      </c>
      <c r="F908" t="s">
        <v>7046</v>
      </c>
      <c r="G908" t="s">
        <v>100</v>
      </c>
      <c r="H908" t="b">
        <v>1</v>
      </c>
      <c r="I908" t="s">
        <v>7047</v>
      </c>
      <c r="J908" s="1" t="s">
        <v>7048</v>
      </c>
      <c r="K908" t="s">
        <v>7047</v>
      </c>
      <c r="L908" t="s">
        <v>7049</v>
      </c>
      <c r="N908">
        <f t="shared" si="14"/>
        <v>20</v>
      </c>
      <c r="O908">
        <v>1000</v>
      </c>
      <c r="P908" t="s">
        <v>7050</v>
      </c>
      <c r="S908">
        <v>41.992930000000001</v>
      </c>
      <c r="T908">
        <v>21.398129999999998</v>
      </c>
      <c r="V908" t="s">
        <v>46</v>
      </c>
      <c r="W908">
        <v>1038203813</v>
      </c>
      <c r="Y908" t="s">
        <v>7051</v>
      </c>
      <c r="AB908" t="s">
        <v>7052</v>
      </c>
      <c r="AG908" t="s">
        <v>7046</v>
      </c>
      <c r="AH908" t="s">
        <v>7053</v>
      </c>
      <c r="AK908" t="s">
        <v>7054</v>
      </c>
      <c r="AL908" t="s">
        <v>7046</v>
      </c>
      <c r="AM908" t="s">
        <v>7046</v>
      </c>
      <c r="AQ908" t="s">
        <v>7055</v>
      </c>
    </row>
    <row r="909" spans="2:44" ht="15" customHeight="1" x14ac:dyDescent="0.25">
      <c r="B909" s="3" t="s">
        <v>54</v>
      </c>
      <c r="C909" t="s">
        <v>7056</v>
      </c>
      <c r="D909" s="18" t="s">
        <v>56</v>
      </c>
      <c r="E909" t="s">
        <v>7057</v>
      </c>
      <c r="F909" t="s">
        <v>7058</v>
      </c>
      <c r="G909" t="s">
        <v>100</v>
      </c>
      <c r="H909" t="b">
        <v>0</v>
      </c>
      <c r="I909" t="s">
        <v>2124</v>
      </c>
      <c r="J909" s="1" t="s">
        <v>2125</v>
      </c>
      <c r="K909" t="s">
        <v>2124</v>
      </c>
      <c r="L909" t="s">
        <v>7059</v>
      </c>
      <c r="N909">
        <f t="shared" si="14"/>
        <v>10</v>
      </c>
      <c r="O909">
        <v>63118</v>
      </c>
      <c r="P909" t="s">
        <v>7060</v>
      </c>
      <c r="S909">
        <v>45.8380447200609</v>
      </c>
      <c r="T909">
        <v>3.1260882552846101</v>
      </c>
      <c r="V909" t="s">
        <v>46</v>
      </c>
      <c r="W909">
        <v>3845731958</v>
      </c>
      <c r="X909" t="s">
        <v>7061</v>
      </c>
      <c r="AB909" t="s">
        <v>1204</v>
      </c>
      <c r="AG909" t="s">
        <v>7058</v>
      </c>
      <c r="AH909" t="s">
        <v>7062</v>
      </c>
      <c r="AI909" t="s">
        <v>7063</v>
      </c>
      <c r="AL909" t="s">
        <v>7058</v>
      </c>
      <c r="AM909" t="s">
        <v>7058</v>
      </c>
      <c r="AQ909" t="s">
        <v>7064</v>
      </c>
    </row>
    <row r="910" spans="2:44" ht="15" customHeight="1" x14ac:dyDescent="0.25">
      <c r="B910" s="3" t="s">
        <v>155</v>
      </c>
      <c r="C910" t="s">
        <v>156</v>
      </c>
      <c r="D910" s="23"/>
      <c r="E910" t="s">
        <v>7065</v>
      </c>
      <c r="F910" t="s">
        <v>7066</v>
      </c>
      <c r="G910" t="s">
        <v>167</v>
      </c>
      <c r="I910" t="s">
        <v>307</v>
      </c>
      <c r="J910" s="1" t="s">
        <v>308</v>
      </c>
      <c r="K910" t="s">
        <v>307</v>
      </c>
      <c r="L910"/>
      <c r="N910">
        <f t="shared" si="14"/>
        <v>0</v>
      </c>
      <c r="O910" t="s">
        <v>63</v>
      </c>
      <c r="P910" t="s">
        <v>63</v>
      </c>
      <c r="V910" t="s">
        <v>46</v>
      </c>
      <c r="W910">
        <v>6231671872</v>
      </c>
      <c r="X910" t="s">
        <v>101</v>
      </c>
      <c r="AB910" t="s">
        <v>66</v>
      </c>
      <c r="AG910" t="s">
        <v>7066</v>
      </c>
      <c r="AH910" t="s">
        <v>7067</v>
      </c>
      <c r="AL910" t="s">
        <v>7066</v>
      </c>
      <c r="AM910" t="s">
        <v>7066</v>
      </c>
      <c r="AQ910" t="s">
        <v>63</v>
      </c>
    </row>
    <row r="911" spans="2:44" ht="15" customHeight="1" x14ac:dyDescent="0.25">
      <c r="B911" s="3" t="s">
        <v>54</v>
      </c>
      <c r="C911" t="s">
        <v>7068</v>
      </c>
      <c r="D911" s="18" t="s">
        <v>56</v>
      </c>
      <c r="E911" t="s">
        <v>7069</v>
      </c>
      <c r="F911" t="s">
        <v>7070</v>
      </c>
      <c r="G911" t="s">
        <v>100</v>
      </c>
      <c r="H911" t="b">
        <v>1</v>
      </c>
      <c r="I911" t="s">
        <v>7071</v>
      </c>
      <c r="J911" s="1" t="s">
        <v>7072</v>
      </c>
      <c r="K911" t="s">
        <v>7071</v>
      </c>
      <c r="L911" t="s">
        <v>7073</v>
      </c>
      <c r="N911" s="3">
        <f t="shared" si="14"/>
        <v>78</v>
      </c>
      <c r="O911">
        <v>1340</v>
      </c>
      <c r="P911" t="s">
        <v>7074</v>
      </c>
      <c r="S911">
        <v>18.495508000000001</v>
      </c>
      <c r="T911">
        <v>-69.998407</v>
      </c>
      <c r="V911" t="s">
        <v>46</v>
      </c>
      <c r="W911">
        <v>1143215572</v>
      </c>
      <c r="X911" t="s">
        <v>7075</v>
      </c>
      <c r="AB911" t="s">
        <v>401</v>
      </c>
      <c r="AC911" t="s">
        <v>7076</v>
      </c>
      <c r="AD911">
        <v>242584</v>
      </c>
      <c r="AG911" t="s">
        <v>7070</v>
      </c>
      <c r="AH911" t="s">
        <v>7077</v>
      </c>
      <c r="AI911" t="s">
        <v>7078</v>
      </c>
      <c r="AL911" t="s">
        <v>7070</v>
      </c>
      <c r="AM911" t="s">
        <v>7070</v>
      </c>
      <c r="AQ911" t="s">
        <v>7079</v>
      </c>
      <c r="AR911" t="s">
        <v>7080</v>
      </c>
    </row>
    <row r="912" spans="2:44" ht="15" customHeight="1" x14ac:dyDescent="0.25">
      <c r="B912" s="3" t="s">
        <v>178</v>
      </c>
      <c r="C912" t="s">
        <v>179</v>
      </c>
      <c r="D912" s="24"/>
      <c r="E912" t="s">
        <v>7081</v>
      </c>
      <c r="F912" t="s">
        <v>7082</v>
      </c>
      <c r="G912" t="s">
        <v>721</v>
      </c>
      <c r="H912" t="b">
        <v>0</v>
      </c>
      <c r="I912" t="s">
        <v>2002</v>
      </c>
      <c r="J912" s="1" t="s">
        <v>2003</v>
      </c>
      <c r="K912" t="s">
        <v>2002</v>
      </c>
      <c r="L912" t="s">
        <v>7083</v>
      </c>
      <c r="N912">
        <f t="shared" si="14"/>
        <v>23</v>
      </c>
      <c r="O912">
        <v>70794</v>
      </c>
      <c r="P912" t="s">
        <v>7084</v>
      </c>
      <c r="V912" t="s">
        <v>46</v>
      </c>
      <c r="W912">
        <v>2582750307</v>
      </c>
      <c r="AD912">
        <v>16048</v>
      </c>
      <c r="AG912" t="s">
        <v>7082</v>
      </c>
      <c r="AH912" t="s">
        <v>7085</v>
      </c>
      <c r="AL912" t="s">
        <v>7082</v>
      </c>
      <c r="AM912" t="s">
        <v>7082</v>
      </c>
      <c r="AQ912" t="s">
        <v>63</v>
      </c>
    </row>
    <row r="913" spans="2:44" ht="15" customHeight="1" x14ac:dyDescent="0.25">
      <c r="B913" s="3" t="s">
        <v>37</v>
      </c>
      <c r="D913" s="13"/>
      <c r="E913" t="s">
        <v>7086</v>
      </c>
      <c r="F913" t="s">
        <v>7087</v>
      </c>
      <c r="G913" t="s">
        <v>107</v>
      </c>
      <c r="H913" t="b">
        <v>0</v>
      </c>
      <c r="I913" t="s">
        <v>2045</v>
      </c>
      <c r="J913" s="1" t="s">
        <v>2046</v>
      </c>
      <c r="K913" t="s">
        <v>2045</v>
      </c>
      <c r="L913" t="s">
        <v>7088</v>
      </c>
      <c r="N913">
        <f t="shared" si="14"/>
        <v>12</v>
      </c>
      <c r="O913" t="s">
        <v>7089</v>
      </c>
      <c r="P913" t="s">
        <v>7090</v>
      </c>
      <c r="V913" t="s">
        <v>46</v>
      </c>
      <c r="W913">
        <v>4620081592</v>
      </c>
      <c r="AB913" t="s">
        <v>7091</v>
      </c>
      <c r="AG913" t="s">
        <v>7087</v>
      </c>
      <c r="AH913" t="s">
        <v>7092</v>
      </c>
      <c r="AK913" t="s">
        <v>7093</v>
      </c>
      <c r="AL913" t="s">
        <v>7087</v>
      </c>
      <c r="AM913" t="s">
        <v>7087</v>
      </c>
      <c r="AQ913" t="s">
        <v>7094</v>
      </c>
    </row>
    <row r="914" spans="2:44" ht="15" customHeight="1" x14ac:dyDescent="0.25">
      <c r="B914" s="3" t="s">
        <v>155</v>
      </c>
      <c r="C914" t="s">
        <v>156</v>
      </c>
      <c r="D914" s="23"/>
      <c r="E914" t="s">
        <v>7095</v>
      </c>
      <c r="F914" t="s">
        <v>7096</v>
      </c>
      <c r="G914" t="s">
        <v>167</v>
      </c>
      <c r="I914" t="s">
        <v>3929</v>
      </c>
      <c r="J914" s="1" t="s">
        <v>3930</v>
      </c>
      <c r="K914" t="s">
        <v>3929</v>
      </c>
      <c r="L914"/>
      <c r="N914">
        <f t="shared" si="14"/>
        <v>0</v>
      </c>
      <c r="O914" t="s">
        <v>63</v>
      </c>
      <c r="P914" t="s">
        <v>63</v>
      </c>
      <c r="V914" t="s">
        <v>46</v>
      </c>
      <c r="W914">
        <v>5500313175</v>
      </c>
      <c r="X914" t="s">
        <v>101</v>
      </c>
      <c r="AB914" t="s">
        <v>66</v>
      </c>
      <c r="AG914" t="s">
        <v>7096</v>
      </c>
      <c r="AH914" t="s">
        <v>7097</v>
      </c>
      <c r="AL914" t="s">
        <v>7096</v>
      </c>
      <c r="AM914" t="s">
        <v>7096</v>
      </c>
      <c r="AQ914" t="s">
        <v>63</v>
      </c>
    </row>
    <row r="915" spans="2:44" ht="15" customHeight="1" x14ac:dyDescent="0.25">
      <c r="B915" s="3" t="s">
        <v>343</v>
      </c>
      <c r="D915" s="19" t="s">
        <v>344</v>
      </c>
      <c r="E915" t="s">
        <v>7098</v>
      </c>
      <c r="F915" t="s">
        <v>7099</v>
      </c>
      <c r="G915" t="s">
        <v>40</v>
      </c>
      <c r="H915" t="b">
        <v>0</v>
      </c>
      <c r="I915" t="s">
        <v>1982</v>
      </c>
      <c r="J915" s="1" t="s">
        <v>1983</v>
      </c>
      <c r="K915" t="s">
        <v>1982</v>
      </c>
      <c r="L915" s="2" t="s">
        <v>1984</v>
      </c>
      <c r="N915">
        <f t="shared" si="14"/>
        <v>2</v>
      </c>
      <c r="O915">
        <v>11111</v>
      </c>
      <c r="P915" t="s">
        <v>7099</v>
      </c>
      <c r="V915" t="s">
        <v>46</v>
      </c>
      <c r="W915">
        <v>2184289888</v>
      </c>
      <c r="AB915" t="s">
        <v>450</v>
      </c>
      <c r="AC915" t="s">
        <v>7100</v>
      </c>
      <c r="AD915">
        <v>7354</v>
      </c>
      <c r="AG915" t="s">
        <v>7099</v>
      </c>
      <c r="AH915" t="s">
        <v>7101</v>
      </c>
      <c r="AL915" t="s">
        <v>7099</v>
      </c>
      <c r="AM915" t="s">
        <v>7099</v>
      </c>
      <c r="AQ915" t="s">
        <v>63</v>
      </c>
      <c r="AR915" t="s">
        <v>1987</v>
      </c>
    </row>
    <row r="916" spans="2:44" ht="15" customHeight="1" x14ac:dyDescent="0.25">
      <c r="B916" s="3" t="s">
        <v>37</v>
      </c>
      <c r="D916" s="13"/>
      <c r="E916" t="s">
        <v>7102</v>
      </c>
      <c r="F916" t="s">
        <v>7103</v>
      </c>
      <c r="G916" t="s">
        <v>100</v>
      </c>
      <c r="H916" t="b">
        <v>1</v>
      </c>
      <c r="I916" t="s">
        <v>7104</v>
      </c>
      <c r="J916" s="1" t="s">
        <v>7105</v>
      </c>
      <c r="K916" t="s">
        <v>7104</v>
      </c>
      <c r="L916" t="s">
        <v>7106</v>
      </c>
      <c r="N916">
        <f t="shared" si="14"/>
        <v>29</v>
      </c>
      <c r="O916">
        <v>12345</v>
      </c>
      <c r="P916" t="s">
        <v>7107</v>
      </c>
      <c r="S916">
        <v>-25.292083699999999</v>
      </c>
      <c r="T916">
        <v>-57.657403299999999</v>
      </c>
      <c r="V916" t="s">
        <v>46</v>
      </c>
      <c r="W916">
        <v>2358541023</v>
      </c>
      <c r="X916" t="s">
        <v>7108</v>
      </c>
      <c r="AG916" t="s">
        <v>7103</v>
      </c>
      <c r="AH916" t="s">
        <v>7109</v>
      </c>
      <c r="AL916" t="s">
        <v>7103</v>
      </c>
      <c r="AM916" t="s">
        <v>7103</v>
      </c>
      <c r="AQ916" t="s">
        <v>7110</v>
      </c>
      <c r="AR916" t="s">
        <v>7111</v>
      </c>
    </row>
    <row r="917" spans="2:44" ht="15" customHeight="1" x14ac:dyDescent="0.25">
      <c r="B917" s="3" t="s">
        <v>178</v>
      </c>
      <c r="C917" t="s">
        <v>179</v>
      </c>
      <c r="D917" s="24"/>
      <c r="E917" t="s">
        <v>7112</v>
      </c>
      <c r="F917" t="s">
        <v>7113</v>
      </c>
      <c r="G917" t="s">
        <v>721</v>
      </c>
      <c r="H917" t="b">
        <v>0</v>
      </c>
      <c r="I917" t="s">
        <v>2045</v>
      </c>
      <c r="J917" s="1" t="s">
        <v>2046</v>
      </c>
      <c r="K917" t="s">
        <v>2045</v>
      </c>
      <c r="L917" t="s">
        <v>7114</v>
      </c>
      <c r="N917">
        <f t="shared" si="14"/>
        <v>17</v>
      </c>
      <c r="O917" t="s">
        <v>7115</v>
      </c>
      <c r="P917" t="s">
        <v>7116</v>
      </c>
      <c r="V917" t="s">
        <v>46</v>
      </c>
      <c r="W917">
        <v>2260528444</v>
      </c>
      <c r="AB917" t="s">
        <v>7117</v>
      </c>
      <c r="AG917" t="s">
        <v>7113</v>
      </c>
      <c r="AH917" t="s">
        <v>7118</v>
      </c>
      <c r="AL917" t="s">
        <v>7113</v>
      </c>
      <c r="AM917" t="s">
        <v>7113</v>
      </c>
      <c r="AQ917">
        <v>7983378788</v>
      </c>
    </row>
    <row r="918" spans="2:44" ht="15" customHeight="1" x14ac:dyDescent="0.25">
      <c r="B918" s="3" t="s">
        <v>155</v>
      </c>
      <c r="C918" t="s">
        <v>156</v>
      </c>
      <c r="D918" s="23"/>
      <c r="E918" t="s">
        <v>7119</v>
      </c>
      <c r="F918" t="s">
        <v>7120</v>
      </c>
      <c r="G918" t="s">
        <v>167</v>
      </c>
      <c r="I918" t="s">
        <v>1871</v>
      </c>
      <c r="J918" s="1" t="s">
        <v>1872</v>
      </c>
      <c r="K918" t="s">
        <v>1871</v>
      </c>
      <c r="L918"/>
      <c r="N918">
        <f t="shared" si="14"/>
        <v>0</v>
      </c>
      <c r="O918" t="s">
        <v>63</v>
      </c>
      <c r="P918" t="s">
        <v>63</v>
      </c>
      <c r="V918" t="s">
        <v>46</v>
      </c>
      <c r="W918">
        <v>8282991245</v>
      </c>
      <c r="X918" t="s">
        <v>101</v>
      </c>
      <c r="AB918" t="s">
        <v>66</v>
      </c>
      <c r="AG918" t="s">
        <v>7120</v>
      </c>
      <c r="AH918" t="s">
        <v>7121</v>
      </c>
      <c r="AL918" t="s">
        <v>7120</v>
      </c>
      <c r="AM918" t="s">
        <v>7120</v>
      </c>
      <c r="AQ918" t="s">
        <v>63</v>
      </c>
    </row>
    <row r="919" spans="2:44" x14ac:dyDescent="0.25">
      <c r="B919" s="3" t="s">
        <v>54</v>
      </c>
      <c r="C919" t="s">
        <v>7122</v>
      </c>
      <c r="D919" s="18" t="s">
        <v>416</v>
      </c>
      <c r="E919" t="s">
        <v>7123</v>
      </c>
      <c r="F919" t="s">
        <v>7124</v>
      </c>
      <c r="G919" t="s">
        <v>100</v>
      </c>
      <c r="H919" t="b">
        <v>0</v>
      </c>
      <c r="I919" t="s">
        <v>182</v>
      </c>
      <c r="J919" s="1" t="s">
        <v>183</v>
      </c>
      <c r="K919" t="s">
        <v>182</v>
      </c>
      <c r="L919" t="s">
        <v>7125</v>
      </c>
      <c r="N919" s="3">
        <f t="shared" si="14"/>
        <v>44</v>
      </c>
      <c r="O919">
        <v>637643</v>
      </c>
      <c r="P919" t="s">
        <v>183</v>
      </c>
      <c r="V919" t="s">
        <v>46</v>
      </c>
      <c r="W919">
        <v>7845676578</v>
      </c>
      <c r="AB919" t="s">
        <v>3554</v>
      </c>
      <c r="AG919" t="s">
        <v>7124</v>
      </c>
      <c r="AH919" t="s">
        <v>7126</v>
      </c>
      <c r="AI919" t="s">
        <v>63</v>
      </c>
      <c r="AL919" t="s">
        <v>7124</v>
      </c>
      <c r="AM919" t="s">
        <v>7124</v>
      </c>
      <c r="AQ919" t="s">
        <v>63</v>
      </c>
    </row>
    <row r="920" spans="2:44" ht="15" customHeight="1" x14ac:dyDescent="0.25">
      <c r="B920" s="3" t="s">
        <v>37</v>
      </c>
      <c r="D920" s="13"/>
      <c r="E920" t="s">
        <v>7127</v>
      </c>
      <c r="F920" t="s">
        <v>7128</v>
      </c>
      <c r="G920" t="s">
        <v>190</v>
      </c>
      <c r="H920" t="b">
        <v>1</v>
      </c>
      <c r="I920" t="s">
        <v>7129</v>
      </c>
      <c r="J920" s="1" t="s">
        <v>7130</v>
      </c>
      <c r="K920" t="s">
        <v>7129</v>
      </c>
      <c r="L920" t="s">
        <v>7131</v>
      </c>
      <c r="N920">
        <f t="shared" si="14"/>
        <v>11</v>
      </c>
      <c r="O920">
        <v>1234</v>
      </c>
      <c r="P920" t="s">
        <v>7132</v>
      </c>
      <c r="S920">
        <v>33.519061144283803</v>
      </c>
      <c r="T920">
        <v>36.2944470418159</v>
      </c>
      <c r="V920" t="s">
        <v>46</v>
      </c>
      <c r="W920">
        <v>3244345863</v>
      </c>
      <c r="AB920" t="s">
        <v>66</v>
      </c>
      <c r="AC920" t="s">
        <v>7128</v>
      </c>
      <c r="AD920">
        <v>498392</v>
      </c>
      <c r="AG920" t="s">
        <v>7128</v>
      </c>
      <c r="AH920" t="s">
        <v>7133</v>
      </c>
      <c r="AL920" t="s">
        <v>7128</v>
      </c>
      <c r="AM920" t="s">
        <v>7128</v>
      </c>
      <c r="AQ920" t="s">
        <v>2908</v>
      </c>
    </row>
    <row r="921" spans="2:44" ht="15" customHeight="1" x14ac:dyDescent="0.25">
      <c r="B921" s="3" t="s">
        <v>37</v>
      </c>
      <c r="D921" s="13"/>
      <c r="E921" t="s">
        <v>7134</v>
      </c>
      <c r="F921" t="s">
        <v>7135</v>
      </c>
      <c r="G921" t="s">
        <v>100</v>
      </c>
      <c r="H921" t="b">
        <v>0</v>
      </c>
      <c r="I921" t="s">
        <v>690</v>
      </c>
      <c r="J921" s="1" t="s">
        <v>691</v>
      </c>
      <c r="K921" t="s">
        <v>690</v>
      </c>
      <c r="L921" t="s">
        <v>7136</v>
      </c>
      <c r="N921" s="3">
        <f t="shared" si="14"/>
        <v>48</v>
      </c>
      <c r="O921" t="s">
        <v>7137</v>
      </c>
      <c r="P921" t="s">
        <v>3626</v>
      </c>
      <c r="V921" t="s">
        <v>46</v>
      </c>
      <c r="W921">
        <v>5697724364</v>
      </c>
      <c r="X921" t="s">
        <v>7138</v>
      </c>
      <c r="AB921" t="s">
        <v>389</v>
      </c>
      <c r="AG921" t="s">
        <v>7135</v>
      </c>
      <c r="AH921" t="s">
        <v>7139</v>
      </c>
      <c r="AI921" t="s">
        <v>7140</v>
      </c>
      <c r="AL921" t="s">
        <v>7135</v>
      </c>
      <c r="AM921" t="s">
        <v>7135</v>
      </c>
      <c r="AQ921" t="s">
        <v>7141</v>
      </c>
    </row>
    <row r="922" spans="2:44" ht="15" customHeight="1" x14ac:dyDescent="0.25">
      <c r="B922" s="3" t="s">
        <v>155</v>
      </c>
      <c r="C922" t="s">
        <v>156</v>
      </c>
      <c r="D922" s="23"/>
      <c r="E922" t="s">
        <v>7142</v>
      </c>
      <c r="F922" t="s">
        <v>1933</v>
      </c>
      <c r="G922" t="s">
        <v>107</v>
      </c>
      <c r="I922" t="s">
        <v>1932</v>
      </c>
      <c r="J922" s="1" t="s">
        <v>1933</v>
      </c>
      <c r="K922" t="s">
        <v>1932</v>
      </c>
      <c r="L922" s="2" t="s">
        <v>801</v>
      </c>
      <c r="N922">
        <f t="shared" si="14"/>
        <v>1</v>
      </c>
      <c r="O922" t="s">
        <v>801</v>
      </c>
      <c r="P922" t="s">
        <v>801</v>
      </c>
      <c r="V922" t="s">
        <v>46</v>
      </c>
      <c r="W922">
        <v>4644795624</v>
      </c>
      <c r="AB922" t="s">
        <v>66</v>
      </c>
      <c r="AG922" t="s">
        <v>1933</v>
      </c>
      <c r="AH922" t="s">
        <v>7143</v>
      </c>
      <c r="AL922" t="s">
        <v>1933</v>
      </c>
      <c r="AM922" t="s">
        <v>1933</v>
      </c>
      <c r="AQ922" t="s">
        <v>70</v>
      </c>
    </row>
    <row r="923" spans="2:44" ht="15" customHeight="1" x14ac:dyDescent="0.25">
      <c r="B923" s="3" t="s">
        <v>37</v>
      </c>
      <c r="D923" s="13"/>
      <c r="E923" t="s">
        <v>7144</v>
      </c>
      <c r="F923" t="s">
        <v>7145</v>
      </c>
      <c r="G923" t="s">
        <v>190</v>
      </c>
      <c r="H923" t="b">
        <v>1</v>
      </c>
      <c r="I923" t="s">
        <v>7129</v>
      </c>
      <c r="J923" s="1" t="s">
        <v>7130</v>
      </c>
      <c r="K923" t="s">
        <v>7129</v>
      </c>
      <c r="L923" t="s">
        <v>7146</v>
      </c>
      <c r="N923">
        <f t="shared" si="14"/>
        <v>14</v>
      </c>
      <c r="O923" t="s">
        <v>70</v>
      </c>
      <c r="P923" t="s">
        <v>7147</v>
      </c>
      <c r="S923">
        <v>33.5</v>
      </c>
      <c r="T923">
        <v>36.299999999999898</v>
      </c>
      <c r="V923" t="s">
        <v>46</v>
      </c>
      <c r="W923">
        <v>9983029186</v>
      </c>
      <c r="X923" t="s">
        <v>7148</v>
      </c>
      <c r="Y923" t="s">
        <v>7149</v>
      </c>
      <c r="AB923" t="s">
        <v>66</v>
      </c>
      <c r="AC923" t="s">
        <v>7150</v>
      </c>
      <c r="AD923">
        <v>498392</v>
      </c>
      <c r="AG923" t="s">
        <v>7145</v>
      </c>
      <c r="AH923" t="s">
        <v>7151</v>
      </c>
      <c r="AI923" t="s">
        <v>7152</v>
      </c>
      <c r="AK923" t="s">
        <v>7149</v>
      </c>
      <c r="AL923" t="s">
        <v>7145</v>
      </c>
      <c r="AM923" t="s">
        <v>7145</v>
      </c>
      <c r="AQ923" t="s">
        <v>7153</v>
      </c>
    </row>
    <row r="924" spans="2:44" ht="15" customHeight="1" x14ac:dyDescent="0.25">
      <c r="B924" s="3" t="s">
        <v>155</v>
      </c>
      <c r="C924" t="s">
        <v>2357</v>
      </c>
      <c r="D924" s="23"/>
      <c r="E924" t="s">
        <v>7154</v>
      </c>
      <c r="F924" t="s">
        <v>7155</v>
      </c>
      <c r="G924" t="s">
        <v>1942</v>
      </c>
      <c r="I924" t="s">
        <v>383</v>
      </c>
      <c r="J924" s="1" t="s">
        <v>384</v>
      </c>
      <c r="K924" t="s">
        <v>383</v>
      </c>
      <c r="L924" s="2" t="s">
        <v>1943</v>
      </c>
      <c r="N924">
        <f t="shared" si="14"/>
        <v>15</v>
      </c>
      <c r="O924">
        <v>28803</v>
      </c>
      <c r="P924" t="s">
        <v>386</v>
      </c>
      <c r="V924" t="s">
        <v>46</v>
      </c>
      <c r="W924">
        <v>4163185858</v>
      </c>
      <c r="AB924" t="s">
        <v>389</v>
      </c>
      <c r="AG924" t="s">
        <v>7155</v>
      </c>
      <c r="AH924" t="s">
        <v>7156</v>
      </c>
      <c r="AL924" t="s">
        <v>7155</v>
      </c>
      <c r="AM924" t="s">
        <v>7155</v>
      </c>
      <c r="AQ924" t="s">
        <v>63</v>
      </c>
    </row>
    <row r="925" spans="2:44" ht="15" customHeight="1" x14ac:dyDescent="0.25">
      <c r="B925" s="3" t="s">
        <v>37</v>
      </c>
      <c r="D925" s="13"/>
      <c r="E925" t="s">
        <v>7157</v>
      </c>
      <c r="F925" t="s">
        <v>7158</v>
      </c>
      <c r="G925" t="s">
        <v>100</v>
      </c>
      <c r="H925" t="b">
        <v>0</v>
      </c>
      <c r="I925" t="s">
        <v>383</v>
      </c>
      <c r="J925" s="1" t="s">
        <v>384</v>
      </c>
      <c r="K925" t="s">
        <v>383</v>
      </c>
      <c r="L925" t="s">
        <v>7159</v>
      </c>
      <c r="N925">
        <f t="shared" si="14"/>
        <v>15</v>
      </c>
      <c r="O925">
        <v>18901</v>
      </c>
      <c r="P925" t="s">
        <v>7160</v>
      </c>
      <c r="Q925" t="s">
        <v>2242</v>
      </c>
      <c r="V925" t="s">
        <v>46</v>
      </c>
      <c r="W925">
        <v>5039471074</v>
      </c>
      <c r="AB925" t="s">
        <v>5280</v>
      </c>
      <c r="AG925" t="s">
        <v>7158</v>
      </c>
      <c r="AH925" t="s">
        <v>7161</v>
      </c>
      <c r="AL925" t="s">
        <v>7158</v>
      </c>
      <c r="AM925" t="s">
        <v>7158</v>
      </c>
      <c r="AQ925" t="s">
        <v>7162</v>
      </c>
    </row>
    <row r="926" spans="2:44" x14ac:dyDescent="0.25">
      <c r="B926" s="3" t="s">
        <v>54</v>
      </c>
      <c r="C926" t="s">
        <v>7163</v>
      </c>
      <c r="D926" s="18" t="s">
        <v>416</v>
      </c>
      <c r="E926" t="s">
        <v>7164</v>
      </c>
      <c r="F926" t="s">
        <v>7165</v>
      </c>
      <c r="G926" t="s">
        <v>190</v>
      </c>
      <c r="H926" t="b">
        <v>0</v>
      </c>
      <c r="I926" t="s">
        <v>7166</v>
      </c>
      <c r="J926" s="1" t="s">
        <v>7167</v>
      </c>
      <c r="K926" t="s">
        <v>7166</v>
      </c>
      <c r="L926" t="s">
        <v>7168</v>
      </c>
      <c r="N926">
        <f t="shared" si="14"/>
        <v>23</v>
      </c>
      <c r="O926">
        <v>11111</v>
      </c>
      <c r="P926" t="s">
        <v>7169</v>
      </c>
      <c r="V926" t="s">
        <v>46</v>
      </c>
      <c r="W926">
        <v>4258551611</v>
      </c>
      <c r="X926" t="s">
        <v>7170</v>
      </c>
      <c r="AB926" t="s">
        <v>662</v>
      </c>
      <c r="AG926" t="s">
        <v>7165</v>
      </c>
      <c r="AH926" t="s">
        <v>7171</v>
      </c>
      <c r="AL926" t="s">
        <v>7165</v>
      </c>
      <c r="AM926" t="s">
        <v>7165</v>
      </c>
      <c r="AQ926" t="s">
        <v>7172</v>
      </c>
    </row>
    <row r="927" spans="2:44" ht="15" customHeight="1" x14ac:dyDescent="0.25">
      <c r="B927" s="3" t="s">
        <v>54</v>
      </c>
      <c r="C927" t="s">
        <v>7173</v>
      </c>
      <c r="D927" s="18" t="s">
        <v>56</v>
      </c>
      <c r="E927" t="s">
        <v>7174</v>
      </c>
      <c r="F927" t="s">
        <v>7175</v>
      </c>
      <c r="G927" t="s">
        <v>100</v>
      </c>
      <c r="H927" t="b">
        <v>1</v>
      </c>
      <c r="I927" t="s">
        <v>125</v>
      </c>
      <c r="J927" s="1" t="s">
        <v>126</v>
      </c>
      <c r="K927" t="s">
        <v>125</v>
      </c>
      <c r="L927" t="s">
        <v>7176</v>
      </c>
      <c r="N927" s="3">
        <f t="shared" si="14"/>
        <v>45</v>
      </c>
      <c r="O927" t="s">
        <v>7177</v>
      </c>
      <c r="P927" t="s">
        <v>7178</v>
      </c>
      <c r="S927">
        <v>22.7171921039895</v>
      </c>
      <c r="T927">
        <v>75.8632731113576</v>
      </c>
      <c r="V927" t="s">
        <v>46</v>
      </c>
      <c r="W927">
        <v>3878990378</v>
      </c>
      <c r="AB927" t="s">
        <v>389</v>
      </c>
      <c r="AG927" t="s">
        <v>7175</v>
      </c>
      <c r="AH927" t="s">
        <v>7179</v>
      </c>
      <c r="AI927" t="s">
        <v>7180</v>
      </c>
      <c r="AK927" t="s">
        <v>7181</v>
      </c>
      <c r="AL927" t="s">
        <v>7175</v>
      </c>
      <c r="AM927" t="s">
        <v>7175</v>
      </c>
      <c r="AQ927" t="s">
        <v>7182</v>
      </c>
      <c r="AR927" t="s">
        <v>3854</v>
      </c>
    </row>
    <row r="928" spans="2:44" ht="15" customHeight="1" x14ac:dyDescent="0.25">
      <c r="B928" s="3" t="s">
        <v>37</v>
      </c>
      <c r="D928" s="13"/>
      <c r="E928" t="s">
        <v>7183</v>
      </c>
      <c r="F928" t="s">
        <v>7184</v>
      </c>
      <c r="G928" t="s">
        <v>190</v>
      </c>
      <c r="H928" t="b">
        <v>0</v>
      </c>
      <c r="I928" t="s">
        <v>2124</v>
      </c>
      <c r="J928" s="1" t="s">
        <v>2125</v>
      </c>
      <c r="K928" t="s">
        <v>2124</v>
      </c>
      <c r="L928" t="s">
        <v>7185</v>
      </c>
      <c r="N928" s="3">
        <f t="shared" si="14"/>
        <v>59</v>
      </c>
      <c r="O928">
        <v>77164</v>
      </c>
      <c r="P928" t="s">
        <v>7186</v>
      </c>
      <c r="V928" t="s">
        <v>46</v>
      </c>
      <c r="W928">
        <v>7516663615</v>
      </c>
      <c r="AB928" t="s">
        <v>66</v>
      </c>
      <c r="AG928" t="s">
        <v>7184</v>
      </c>
      <c r="AH928" t="s">
        <v>7187</v>
      </c>
      <c r="AI928" t="s">
        <v>7188</v>
      </c>
      <c r="AL928" t="s">
        <v>7184</v>
      </c>
      <c r="AM928" t="s">
        <v>7184</v>
      </c>
      <c r="AQ928" t="s">
        <v>7189</v>
      </c>
    </row>
    <row r="929" spans="2:44" ht="15" customHeight="1" x14ac:dyDescent="0.25">
      <c r="B929" s="3" t="s">
        <v>4333</v>
      </c>
      <c r="C929" t="s">
        <v>7190</v>
      </c>
      <c r="D929" s="36" t="s">
        <v>7191</v>
      </c>
      <c r="E929" t="s">
        <v>7192</v>
      </c>
      <c r="F929" t="s">
        <v>7193</v>
      </c>
      <c r="G929" t="s">
        <v>100</v>
      </c>
      <c r="H929" t="b">
        <v>0</v>
      </c>
      <c r="I929" t="s">
        <v>1606</v>
      </c>
      <c r="J929" s="1" t="s">
        <v>1607</v>
      </c>
      <c r="K929" t="s">
        <v>1606</v>
      </c>
      <c r="L929" t="s">
        <v>7194</v>
      </c>
      <c r="N929" s="3">
        <f t="shared" si="14"/>
        <v>83</v>
      </c>
      <c r="O929">
        <v>500</v>
      </c>
      <c r="P929" t="s">
        <v>1609</v>
      </c>
      <c r="V929" t="s">
        <v>46</v>
      </c>
      <c r="W929">
        <v>3312600918</v>
      </c>
      <c r="AB929" t="s">
        <v>66</v>
      </c>
      <c r="AD929">
        <v>1125946</v>
      </c>
      <c r="AG929" t="s">
        <v>7193</v>
      </c>
      <c r="AH929" t="s">
        <v>7195</v>
      </c>
      <c r="AL929" t="s">
        <v>7193</v>
      </c>
      <c r="AM929" t="s">
        <v>7193</v>
      </c>
      <c r="AQ929" t="s">
        <v>7196</v>
      </c>
    </row>
    <row r="930" spans="2:44" ht="15" customHeight="1" x14ac:dyDescent="0.25">
      <c r="B930" s="3" t="s">
        <v>4333</v>
      </c>
      <c r="C930" t="s">
        <v>7190</v>
      </c>
      <c r="D930" s="36" t="s">
        <v>7197</v>
      </c>
      <c r="E930" s="31" t="s">
        <v>7198</v>
      </c>
      <c r="F930" t="s">
        <v>7199</v>
      </c>
      <c r="G930" t="s">
        <v>100</v>
      </c>
      <c r="H930" t="b">
        <v>1</v>
      </c>
      <c r="I930" t="s">
        <v>1606</v>
      </c>
      <c r="J930" s="1" t="s">
        <v>1607</v>
      </c>
      <c r="K930" t="s">
        <v>1606</v>
      </c>
      <c r="L930" t="s">
        <v>7200</v>
      </c>
      <c r="N930" s="3">
        <f t="shared" si="14"/>
        <v>65</v>
      </c>
      <c r="O930">
        <v>508</v>
      </c>
      <c r="P930" t="s">
        <v>1609</v>
      </c>
      <c r="S930">
        <v>-1.4126430000000001</v>
      </c>
      <c r="T930">
        <v>36.949069000000001</v>
      </c>
      <c r="U930" s="31"/>
      <c r="V930" t="s">
        <v>46</v>
      </c>
      <c r="W930">
        <v>9041508669</v>
      </c>
      <c r="AB930" t="s">
        <v>66</v>
      </c>
      <c r="AD930">
        <v>1141059</v>
      </c>
      <c r="AG930" t="s">
        <v>7199</v>
      </c>
      <c r="AH930" t="s">
        <v>7201</v>
      </c>
      <c r="AL930" t="s">
        <v>7199</v>
      </c>
      <c r="AM930" t="s">
        <v>7199</v>
      </c>
      <c r="AQ930" t="s">
        <v>7196</v>
      </c>
    </row>
    <row r="931" spans="2:44" ht="15" customHeight="1" x14ac:dyDescent="0.25">
      <c r="B931" s="3" t="s">
        <v>54</v>
      </c>
      <c r="C931" t="s">
        <v>7202</v>
      </c>
      <c r="D931" s="18" t="s">
        <v>56</v>
      </c>
      <c r="E931" t="s">
        <v>7203</v>
      </c>
      <c r="F931" t="s">
        <v>7204</v>
      </c>
      <c r="G931" t="s">
        <v>100</v>
      </c>
      <c r="H931" t="b">
        <v>1</v>
      </c>
      <c r="I931" t="s">
        <v>1671</v>
      </c>
      <c r="J931" s="1" t="s">
        <v>1672</v>
      </c>
      <c r="K931" t="s">
        <v>1671</v>
      </c>
      <c r="L931" t="s">
        <v>7205</v>
      </c>
      <c r="N931" s="3">
        <f t="shared" si="14"/>
        <v>44</v>
      </c>
      <c r="O931" t="s">
        <v>1674</v>
      </c>
      <c r="P931" t="s">
        <v>1675</v>
      </c>
      <c r="S931">
        <v>-6.8575439999999999</v>
      </c>
      <c r="T931">
        <v>39.219079000000001</v>
      </c>
      <c r="V931" t="s">
        <v>46</v>
      </c>
      <c r="W931">
        <v>6142284044</v>
      </c>
      <c r="AB931" t="s">
        <v>66</v>
      </c>
      <c r="AD931">
        <v>1166975</v>
      </c>
      <c r="AG931" t="s">
        <v>7204</v>
      </c>
      <c r="AH931" t="s">
        <v>7206</v>
      </c>
      <c r="AL931" t="s">
        <v>7204</v>
      </c>
      <c r="AM931" t="s">
        <v>7204</v>
      </c>
      <c r="AQ931" t="s">
        <v>7207</v>
      </c>
    </row>
    <row r="932" spans="2:44" ht="15" customHeight="1" x14ac:dyDescent="0.25">
      <c r="B932" s="3" t="s">
        <v>37</v>
      </c>
      <c r="D932" s="13"/>
      <c r="E932" s="31" t="s">
        <v>7208</v>
      </c>
      <c r="F932" t="s">
        <v>7209</v>
      </c>
      <c r="G932" t="s">
        <v>190</v>
      </c>
      <c r="H932" t="b">
        <v>0</v>
      </c>
      <c r="I932" t="s">
        <v>383</v>
      </c>
      <c r="J932" s="1" t="s">
        <v>384</v>
      </c>
      <c r="K932" t="s">
        <v>383</v>
      </c>
      <c r="L932" t="s">
        <v>7210</v>
      </c>
      <c r="N932">
        <f t="shared" si="14"/>
        <v>17</v>
      </c>
      <c r="O932">
        <v>331780000</v>
      </c>
      <c r="P932" t="s">
        <v>7211</v>
      </c>
      <c r="Q932" t="s">
        <v>3353</v>
      </c>
      <c r="U932" s="31"/>
      <c r="V932" t="s">
        <v>46</v>
      </c>
      <c r="W932">
        <v>8645793072</v>
      </c>
      <c r="AB932" t="s">
        <v>5280</v>
      </c>
      <c r="AG932" t="s">
        <v>7209</v>
      </c>
      <c r="AH932" t="s">
        <v>7212</v>
      </c>
      <c r="AL932" t="s">
        <v>7209</v>
      </c>
      <c r="AM932" t="s">
        <v>7209</v>
      </c>
      <c r="AQ932" t="s">
        <v>7162</v>
      </c>
    </row>
    <row r="933" spans="2:44" ht="15" customHeight="1" x14ac:dyDescent="0.25">
      <c r="B933" s="3" t="s">
        <v>178</v>
      </c>
      <c r="C933" t="s">
        <v>179</v>
      </c>
      <c r="D933" s="24"/>
      <c r="E933" t="s">
        <v>7213</v>
      </c>
      <c r="F933" t="s">
        <v>7214</v>
      </c>
      <c r="G933" t="s">
        <v>721</v>
      </c>
      <c r="H933" t="b">
        <v>0</v>
      </c>
      <c r="I933" t="s">
        <v>919</v>
      </c>
      <c r="J933" s="1" t="s">
        <v>920</v>
      </c>
      <c r="K933" t="s">
        <v>919</v>
      </c>
      <c r="L933" t="s">
        <v>7215</v>
      </c>
      <c r="N933">
        <f t="shared" si="14"/>
        <v>10</v>
      </c>
      <c r="O933" t="s">
        <v>7216</v>
      </c>
      <c r="P933" t="s">
        <v>7217</v>
      </c>
      <c r="V933" t="s">
        <v>46</v>
      </c>
      <c r="W933">
        <v>7142706210</v>
      </c>
      <c r="AG933" t="s">
        <v>7214</v>
      </c>
      <c r="AH933" t="s">
        <v>7218</v>
      </c>
      <c r="AL933" t="s">
        <v>7214</v>
      </c>
      <c r="AM933" t="s">
        <v>7214</v>
      </c>
      <c r="AQ933" t="s">
        <v>7219</v>
      </c>
    </row>
    <row r="934" spans="2:44" x14ac:dyDescent="0.25">
      <c r="B934" s="3" t="s">
        <v>54</v>
      </c>
      <c r="C934" t="s">
        <v>7220</v>
      </c>
      <c r="D934" s="18" t="s">
        <v>416</v>
      </c>
      <c r="E934" t="s">
        <v>7221</v>
      </c>
      <c r="F934" t="s">
        <v>7222</v>
      </c>
      <c r="G934" t="s">
        <v>190</v>
      </c>
      <c r="H934" t="b">
        <v>0</v>
      </c>
      <c r="I934" t="s">
        <v>2612</v>
      </c>
      <c r="J934" s="1" t="s">
        <v>2613</v>
      </c>
      <c r="K934" t="s">
        <v>2612</v>
      </c>
      <c r="L934" t="s">
        <v>7223</v>
      </c>
      <c r="N934">
        <f t="shared" si="14"/>
        <v>17</v>
      </c>
      <c r="O934">
        <v>11111</v>
      </c>
      <c r="P934" t="s">
        <v>2638</v>
      </c>
      <c r="V934" t="s">
        <v>46</v>
      </c>
      <c r="W934">
        <v>4665268195</v>
      </c>
      <c r="AB934" t="s">
        <v>662</v>
      </c>
      <c r="AG934" t="s">
        <v>7222</v>
      </c>
      <c r="AH934" t="s">
        <v>7224</v>
      </c>
      <c r="AL934" t="s">
        <v>7222</v>
      </c>
      <c r="AM934" t="s">
        <v>7222</v>
      </c>
      <c r="AQ934" t="s">
        <v>7225</v>
      </c>
    </row>
    <row r="935" spans="2:44" ht="15" customHeight="1" x14ac:dyDescent="0.25">
      <c r="B935" s="3" t="s">
        <v>155</v>
      </c>
      <c r="C935" t="s">
        <v>156</v>
      </c>
      <c r="D935" s="23"/>
      <c r="E935" t="s">
        <v>7226</v>
      </c>
      <c r="F935" t="s">
        <v>7227</v>
      </c>
      <c r="G935" t="s">
        <v>167</v>
      </c>
      <c r="I935" t="s">
        <v>387</v>
      </c>
      <c r="J935" s="1" t="s">
        <v>2843</v>
      </c>
      <c r="K935" t="s">
        <v>387</v>
      </c>
      <c r="L935"/>
      <c r="N935">
        <f t="shared" si="14"/>
        <v>0</v>
      </c>
      <c r="O935" t="s">
        <v>63</v>
      </c>
      <c r="P935" t="s">
        <v>63</v>
      </c>
      <c r="V935" t="s">
        <v>46</v>
      </c>
      <c r="W935">
        <v>7066130700</v>
      </c>
      <c r="X935" t="s">
        <v>101</v>
      </c>
      <c r="AB935" t="s">
        <v>48</v>
      </c>
      <c r="AG935" t="s">
        <v>7227</v>
      </c>
      <c r="AH935" t="s">
        <v>7228</v>
      </c>
      <c r="AL935" t="s">
        <v>7227</v>
      </c>
      <c r="AM935" t="s">
        <v>7227</v>
      </c>
      <c r="AQ935" t="s">
        <v>63</v>
      </c>
    </row>
    <row r="936" spans="2:44" ht="15" customHeight="1" x14ac:dyDescent="0.25">
      <c r="B936" s="3" t="s">
        <v>155</v>
      </c>
      <c r="C936" t="s">
        <v>156</v>
      </c>
      <c r="D936" s="23"/>
      <c r="E936" t="s">
        <v>7229</v>
      </c>
      <c r="F936" t="s">
        <v>7230</v>
      </c>
      <c r="G936" t="s">
        <v>167</v>
      </c>
      <c r="I936" t="s">
        <v>7231</v>
      </c>
      <c r="J936" s="1" t="s">
        <v>7232</v>
      </c>
      <c r="K936" t="s">
        <v>7231</v>
      </c>
      <c r="L936"/>
      <c r="N936">
        <f t="shared" si="14"/>
        <v>0</v>
      </c>
      <c r="O936" t="s">
        <v>63</v>
      </c>
      <c r="P936" t="s">
        <v>63</v>
      </c>
      <c r="V936" t="s">
        <v>46</v>
      </c>
      <c r="W936">
        <v>8993520148</v>
      </c>
      <c r="X936" t="s">
        <v>101</v>
      </c>
      <c r="AB936" t="s">
        <v>48</v>
      </c>
      <c r="AG936" t="s">
        <v>7230</v>
      </c>
      <c r="AH936" t="s">
        <v>7233</v>
      </c>
      <c r="AL936" t="s">
        <v>7230</v>
      </c>
      <c r="AM936" t="s">
        <v>7230</v>
      </c>
      <c r="AQ936" t="s">
        <v>63</v>
      </c>
    </row>
    <row r="937" spans="2:44" ht="15" customHeight="1" x14ac:dyDescent="0.25">
      <c r="B937" s="3" t="s">
        <v>155</v>
      </c>
      <c r="C937" t="s">
        <v>156</v>
      </c>
      <c r="D937" s="23"/>
      <c r="E937" t="s">
        <v>7234</v>
      </c>
      <c r="F937" t="s">
        <v>7235</v>
      </c>
      <c r="G937" t="s">
        <v>167</v>
      </c>
      <c r="H937" t="b">
        <v>0</v>
      </c>
      <c r="I937" t="s">
        <v>7236</v>
      </c>
      <c r="J937" s="1" t="s">
        <v>7237</v>
      </c>
      <c r="K937" t="s">
        <v>7236</v>
      </c>
      <c r="L937" t="s">
        <v>7238</v>
      </c>
      <c r="N937">
        <f t="shared" si="14"/>
        <v>8</v>
      </c>
      <c r="O937" t="s">
        <v>63</v>
      </c>
      <c r="P937" t="s">
        <v>7239</v>
      </c>
      <c r="S937">
        <v>6.4530555999999999</v>
      </c>
      <c r="T937">
        <v>3.3958333000000001</v>
      </c>
      <c r="V937" t="s">
        <v>46</v>
      </c>
      <c r="W937">
        <v>9592175829</v>
      </c>
      <c r="Y937" t="s">
        <v>63</v>
      </c>
      <c r="AB937" t="s">
        <v>66</v>
      </c>
      <c r="AF937" t="s">
        <v>63</v>
      </c>
      <c r="AG937" t="s">
        <v>7237</v>
      </c>
      <c r="AH937" t="s">
        <v>7240</v>
      </c>
      <c r="AI937" t="s">
        <v>63</v>
      </c>
      <c r="AL937" t="s">
        <v>7235</v>
      </c>
      <c r="AM937" t="s">
        <v>7235</v>
      </c>
      <c r="AQ937">
        <v>4444444444</v>
      </c>
    </row>
    <row r="938" spans="2:44" x14ac:dyDescent="0.25">
      <c r="B938" s="3" t="s">
        <v>54</v>
      </c>
      <c r="C938" t="s">
        <v>7241</v>
      </c>
      <c r="D938" s="18" t="s">
        <v>416</v>
      </c>
      <c r="E938" t="s">
        <v>7242</v>
      </c>
      <c r="F938" t="s">
        <v>7243</v>
      </c>
      <c r="G938" t="s">
        <v>100</v>
      </c>
      <c r="H938" t="b">
        <v>0</v>
      </c>
      <c r="I938" t="s">
        <v>2057</v>
      </c>
      <c r="J938" s="1" t="s">
        <v>2058</v>
      </c>
      <c r="K938" t="s">
        <v>2057</v>
      </c>
      <c r="L938" t="s">
        <v>7244</v>
      </c>
      <c r="N938" s="3">
        <f t="shared" si="14"/>
        <v>47</v>
      </c>
      <c r="O938">
        <v>750001</v>
      </c>
      <c r="P938" t="s">
        <v>7245</v>
      </c>
      <c r="V938" t="s">
        <v>46</v>
      </c>
      <c r="W938">
        <v>7231395768</v>
      </c>
      <c r="AB938" t="s">
        <v>2722</v>
      </c>
      <c r="AG938" t="s">
        <v>7243</v>
      </c>
      <c r="AH938" t="s">
        <v>7246</v>
      </c>
      <c r="AL938" t="s">
        <v>7243</v>
      </c>
      <c r="AM938" t="s">
        <v>7243</v>
      </c>
      <c r="AQ938" t="s">
        <v>6376</v>
      </c>
    </row>
    <row r="939" spans="2:44" ht="15" customHeight="1" x14ac:dyDescent="0.25">
      <c r="B939" s="3" t="s">
        <v>54</v>
      </c>
      <c r="C939" t="s">
        <v>7247</v>
      </c>
      <c r="D939" s="18" t="s">
        <v>56</v>
      </c>
      <c r="E939" t="s">
        <v>7248</v>
      </c>
      <c r="F939" t="s">
        <v>7249</v>
      </c>
      <c r="G939" t="s">
        <v>190</v>
      </c>
      <c r="H939" t="b">
        <v>1</v>
      </c>
      <c r="I939" t="s">
        <v>1138</v>
      </c>
      <c r="J939" s="1" t="s">
        <v>7250</v>
      </c>
      <c r="K939" t="s">
        <v>1138</v>
      </c>
      <c r="L939" t="s">
        <v>7251</v>
      </c>
      <c r="N939">
        <f t="shared" si="14"/>
        <v>27</v>
      </c>
      <c r="O939">
        <v>2082</v>
      </c>
      <c r="P939" t="s">
        <v>7252</v>
      </c>
      <c r="S939">
        <v>36.743500300000001</v>
      </c>
      <c r="T939">
        <v>10.2319757</v>
      </c>
      <c r="V939" t="s">
        <v>46</v>
      </c>
      <c r="W939">
        <v>5430351220</v>
      </c>
      <c r="X939" t="s">
        <v>7253</v>
      </c>
      <c r="AB939" t="s">
        <v>66</v>
      </c>
      <c r="AG939" t="s">
        <v>7249</v>
      </c>
      <c r="AH939" t="s">
        <v>7254</v>
      </c>
      <c r="AL939" t="s">
        <v>7249</v>
      </c>
      <c r="AM939" t="s">
        <v>7249</v>
      </c>
      <c r="AQ939" t="s">
        <v>6891</v>
      </c>
    </row>
    <row r="940" spans="2:44" ht="15" customHeight="1" x14ac:dyDescent="0.25">
      <c r="B940" s="3" t="s">
        <v>178</v>
      </c>
      <c r="C940" t="s">
        <v>179</v>
      </c>
      <c r="D940" s="24"/>
      <c r="E940" t="s">
        <v>7255</v>
      </c>
      <c r="F940" t="s">
        <v>7256</v>
      </c>
      <c r="G940" t="s">
        <v>721</v>
      </c>
      <c r="I940" t="s">
        <v>722</v>
      </c>
      <c r="J940" s="1" t="s">
        <v>723</v>
      </c>
      <c r="K940" t="s">
        <v>722</v>
      </c>
      <c r="L940" t="s">
        <v>7257</v>
      </c>
      <c r="N940">
        <f t="shared" si="14"/>
        <v>13</v>
      </c>
      <c r="O940">
        <v>96173</v>
      </c>
      <c r="P940" t="s">
        <v>7258</v>
      </c>
      <c r="V940" t="s">
        <v>46</v>
      </c>
      <c r="W940">
        <v>1286795174</v>
      </c>
      <c r="AB940" t="s">
        <v>727</v>
      </c>
      <c r="AC940" t="s">
        <v>7259</v>
      </c>
      <c r="AD940">
        <v>442508</v>
      </c>
      <c r="AG940" t="s">
        <v>7260</v>
      </c>
      <c r="AH940" t="s">
        <v>7261</v>
      </c>
      <c r="AL940" t="s">
        <v>7256</v>
      </c>
      <c r="AM940" t="s">
        <v>7256</v>
      </c>
      <c r="AQ940" t="s">
        <v>63</v>
      </c>
    </row>
    <row r="941" spans="2:44" ht="15" customHeight="1" x14ac:dyDescent="0.25">
      <c r="B941" s="3" t="s">
        <v>178</v>
      </c>
      <c r="C941" t="s">
        <v>179</v>
      </c>
      <c r="D941" s="24"/>
      <c r="E941" t="s">
        <v>7262</v>
      </c>
      <c r="F941" t="s">
        <v>7263</v>
      </c>
      <c r="G941" t="s">
        <v>721</v>
      </c>
      <c r="I941" t="s">
        <v>722</v>
      </c>
      <c r="J941" s="1" t="s">
        <v>723</v>
      </c>
      <c r="K941" t="s">
        <v>722</v>
      </c>
      <c r="L941" t="s">
        <v>7264</v>
      </c>
      <c r="N941">
        <f t="shared" si="14"/>
        <v>15</v>
      </c>
      <c r="O941">
        <v>95231</v>
      </c>
      <c r="P941" t="s">
        <v>7265</v>
      </c>
      <c r="V941" t="s">
        <v>46</v>
      </c>
      <c r="W941">
        <v>4674887365</v>
      </c>
      <c r="AB941" t="s">
        <v>727</v>
      </c>
      <c r="AC941" t="s">
        <v>7266</v>
      </c>
      <c r="AD941">
        <v>442508</v>
      </c>
      <c r="AG941" t="s">
        <v>7267</v>
      </c>
      <c r="AH941" t="s">
        <v>7268</v>
      </c>
      <c r="AL941" t="s">
        <v>7263</v>
      </c>
      <c r="AM941" t="s">
        <v>7263</v>
      </c>
      <c r="AQ941" t="s">
        <v>63</v>
      </c>
    </row>
    <row r="942" spans="2:44" ht="15" customHeight="1" x14ac:dyDescent="0.25">
      <c r="B942" s="3" t="s">
        <v>178</v>
      </c>
      <c r="C942" t="s">
        <v>179</v>
      </c>
      <c r="D942" s="24"/>
      <c r="E942" s="31" t="s">
        <v>7269</v>
      </c>
      <c r="F942" t="s">
        <v>7270</v>
      </c>
      <c r="G942" t="s">
        <v>721</v>
      </c>
      <c r="I942" t="s">
        <v>722</v>
      </c>
      <c r="J942" s="1" t="s">
        <v>723</v>
      </c>
      <c r="K942" t="s">
        <v>722</v>
      </c>
      <c r="L942" t="s">
        <v>7271</v>
      </c>
      <c r="N942">
        <f t="shared" si="14"/>
        <v>14</v>
      </c>
      <c r="O942" t="s">
        <v>7272</v>
      </c>
      <c r="P942" t="s">
        <v>7273</v>
      </c>
      <c r="U942" s="31"/>
      <c r="V942" t="s">
        <v>46</v>
      </c>
      <c r="W942">
        <v>9836493705</v>
      </c>
      <c r="AB942" t="s">
        <v>727</v>
      </c>
      <c r="AC942" t="s">
        <v>7274</v>
      </c>
      <c r="AD942">
        <v>442508</v>
      </c>
      <c r="AG942" t="s">
        <v>7275</v>
      </c>
      <c r="AH942" t="s">
        <v>7276</v>
      </c>
      <c r="AL942" t="s">
        <v>7270</v>
      </c>
      <c r="AM942" t="s">
        <v>7270</v>
      </c>
      <c r="AQ942" t="s">
        <v>63</v>
      </c>
    </row>
    <row r="943" spans="2:44" ht="15" customHeight="1" x14ac:dyDescent="0.25">
      <c r="B943" s="3" t="s">
        <v>37</v>
      </c>
      <c r="D943" s="13"/>
      <c r="E943" t="s">
        <v>7277</v>
      </c>
      <c r="F943" t="s">
        <v>7278</v>
      </c>
      <c r="G943" t="s">
        <v>40</v>
      </c>
      <c r="H943" t="b">
        <v>0</v>
      </c>
      <c r="I943" t="s">
        <v>1779</v>
      </c>
      <c r="J943" s="1" t="s">
        <v>1780</v>
      </c>
      <c r="K943" t="s">
        <v>1779</v>
      </c>
      <c r="L943" t="s">
        <v>7279</v>
      </c>
      <c r="N943">
        <f t="shared" si="14"/>
        <v>10</v>
      </c>
      <c r="O943" t="s">
        <v>4760</v>
      </c>
      <c r="P943" t="s">
        <v>7280</v>
      </c>
      <c r="V943" t="s">
        <v>46</v>
      </c>
      <c r="W943">
        <v>2426659061</v>
      </c>
      <c r="AG943" t="s">
        <v>7278</v>
      </c>
      <c r="AH943" t="s">
        <v>7281</v>
      </c>
      <c r="AL943" t="s">
        <v>7278</v>
      </c>
      <c r="AM943" t="s">
        <v>7278</v>
      </c>
      <c r="AQ943" t="s">
        <v>297</v>
      </c>
    </row>
    <row r="944" spans="2:44" ht="15" customHeight="1" x14ac:dyDescent="0.25">
      <c r="B944" s="3" t="s">
        <v>155</v>
      </c>
      <c r="C944" t="s">
        <v>164</v>
      </c>
      <c r="D944" s="23"/>
      <c r="E944" t="s">
        <v>7282</v>
      </c>
      <c r="F944" t="s">
        <v>7283</v>
      </c>
      <c r="G944" t="s">
        <v>167</v>
      </c>
      <c r="H944" t="b">
        <v>0</v>
      </c>
      <c r="I944" t="s">
        <v>383</v>
      </c>
      <c r="J944" s="1" t="s">
        <v>384</v>
      </c>
      <c r="K944" t="s">
        <v>383</v>
      </c>
      <c r="L944" s="2" t="s">
        <v>1943</v>
      </c>
      <c r="N944">
        <f t="shared" si="14"/>
        <v>15</v>
      </c>
      <c r="O944">
        <v>28803</v>
      </c>
      <c r="P944" t="s">
        <v>386</v>
      </c>
      <c r="Q944" t="s">
        <v>387</v>
      </c>
      <c r="S944">
        <v>31.360413483596801</v>
      </c>
      <c r="T944">
        <v>-89.346997306603498</v>
      </c>
      <c r="V944" t="s">
        <v>46</v>
      </c>
      <c r="W944">
        <v>3657720878</v>
      </c>
      <c r="X944" t="s">
        <v>7284</v>
      </c>
      <c r="AB944" t="s">
        <v>389</v>
      </c>
      <c r="AD944">
        <v>4048</v>
      </c>
      <c r="AG944" t="s">
        <v>7283</v>
      </c>
      <c r="AH944" t="s">
        <v>7285</v>
      </c>
      <c r="AK944" t="s">
        <v>7286</v>
      </c>
      <c r="AL944" t="s">
        <v>7283</v>
      </c>
      <c r="AM944" t="s">
        <v>7283</v>
      </c>
      <c r="AQ944" t="s">
        <v>7287</v>
      </c>
      <c r="AR944" t="s">
        <v>3960</v>
      </c>
    </row>
    <row r="945" spans="2:44" ht="15" customHeight="1" x14ac:dyDescent="0.25">
      <c r="B945" s="3" t="s">
        <v>178</v>
      </c>
      <c r="C945" t="s">
        <v>179</v>
      </c>
      <c r="D945" s="24"/>
      <c r="E945" t="s">
        <v>7288</v>
      </c>
      <c r="F945" t="s">
        <v>7289</v>
      </c>
      <c r="G945" t="s">
        <v>100</v>
      </c>
      <c r="H945" t="b">
        <v>0</v>
      </c>
      <c r="I945" t="s">
        <v>383</v>
      </c>
      <c r="J945" s="1" t="s">
        <v>384</v>
      </c>
      <c r="K945" t="s">
        <v>383</v>
      </c>
      <c r="L945" s="2" t="s">
        <v>2437</v>
      </c>
      <c r="N945">
        <f t="shared" si="14"/>
        <v>13</v>
      </c>
      <c r="O945">
        <v>828011</v>
      </c>
      <c r="P945" t="s">
        <v>386</v>
      </c>
      <c r="Q945" t="s">
        <v>387</v>
      </c>
      <c r="V945" t="s">
        <v>46</v>
      </c>
      <c r="W945">
        <v>8874586378</v>
      </c>
      <c r="AB945" t="s">
        <v>503</v>
      </c>
      <c r="AG945" t="s">
        <v>7289</v>
      </c>
      <c r="AH945" t="s">
        <v>7290</v>
      </c>
      <c r="AL945" t="s">
        <v>7289</v>
      </c>
      <c r="AM945" t="s">
        <v>7289</v>
      </c>
      <c r="AQ945" t="s">
        <v>2439</v>
      </c>
    </row>
    <row r="946" spans="2:44" ht="15" customHeight="1" x14ac:dyDescent="0.25">
      <c r="B946" s="3" t="s">
        <v>54</v>
      </c>
      <c r="C946" s="22" t="s">
        <v>7291</v>
      </c>
      <c r="D946" s="18"/>
      <c r="E946" t="s">
        <v>7292</v>
      </c>
      <c r="F946" t="s">
        <v>7293</v>
      </c>
      <c r="G946" t="s">
        <v>190</v>
      </c>
      <c r="H946" t="b">
        <v>0</v>
      </c>
      <c r="I946" t="s">
        <v>690</v>
      </c>
      <c r="J946" s="1" t="s">
        <v>691</v>
      </c>
      <c r="K946" t="s">
        <v>690</v>
      </c>
      <c r="L946" t="s">
        <v>7294</v>
      </c>
      <c r="N946" s="3">
        <f t="shared" si="14"/>
        <v>45</v>
      </c>
      <c r="O946" t="s">
        <v>7295</v>
      </c>
      <c r="P946" t="s">
        <v>7296</v>
      </c>
      <c r="V946" t="s">
        <v>46</v>
      </c>
      <c r="W946">
        <v>4333963335</v>
      </c>
      <c r="AB946" t="s">
        <v>2353</v>
      </c>
      <c r="AG946" t="s">
        <v>7293</v>
      </c>
      <c r="AH946" t="s">
        <v>7297</v>
      </c>
      <c r="AI946" t="s">
        <v>7298</v>
      </c>
      <c r="AL946" t="s">
        <v>7293</v>
      </c>
      <c r="AM946" t="s">
        <v>7293</v>
      </c>
      <c r="AQ946" t="s">
        <v>7299</v>
      </c>
    </row>
    <row r="947" spans="2:44" x14ac:dyDescent="0.25">
      <c r="B947" s="3" t="s">
        <v>54</v>
      </c>
      <c r="C947" s="22" t="s">
        <v>7300</v>
      </c>
      <c r="D947" s="18" t="s">
        <v>416</v>
      </c>
      <c r="E947" t="s">
        <v>7301</v>
      </c>
      <c r="F947" t="s">
        <v>7302</v>
      </c>
      <c r="G947" t="s">
        <v>100</v>
      </c>
      <c r="H947" t="b">
        <v>0</v>
      </c>
      <c r="I947" t="s">
        <v>383</v>
      </c>
      <c r="J947" s="1" t="s">
        <v>384</v>
      </c>
      <c r="K947" t="s">
        <v>383</v>
      </c>
      <c r="L947" s="2" t="s">
        <v>7303</v>
      </c>
      <c r="N947">
        <f t="shared" si="14"/>
        <v>21</v>
      </c>
      <c r="O947">
        <v>55904</v>
      </c>
      <c r="P947" t="s">
        <v>7304</v>
      </c>
      <c r="Q947" t="s">
        <v>2421</v>
      </c>
      <c r="S947">
        <v>43.930453999999997</v>
      </c>
      <c r="T947">
        <v>-92.471159</v>
      </c>
      <c r="V947" t="s">
        <v>46</v>
      </c>
      <c r="W947">
        <v>9702410953</v>
      </c>
      <c r="AB947" t="s">
        <v>389</v>
      </c>
      <c r="AD947">
        <v>683850</v>
      </c>
      <c r="AG947" t="s">
        <v>7302</v>
      </c>
      <c r="AH947" t="s">
        <v>7305</v>
      </c>
      <c r="AI947" t="s">
        <v>7306</v>
      </c>
      <c r="AL947" t="s">
        <v>7302</v>
      </c>
      <c r="AM947" t="s">
        <v>7302</v>
      </c>
      <c r="AQ947" t="s">
        <v>7307</v>
      </c>
    </row>
    <row r="948" spans="2:44" ht="15" customHeight="1" x14ac:dyDescent="0.25">
      <c r="B948" s="3" t="s">
        <v>54</v>
      </c>
      <c r="C948" t="s">
        <v>7308</v>
      </c>
      <c r="D948" s="18" t="s">
        <v>56</v>
      </c>
      <c r="E948" t="s">
        <v>7309</v>
      </c>
      <c r="F948" t="s">
        <v>7310</v>
      </c>
      <c r="G948" t="s">
        <v>190</v>
      </c>
      <c r="H948" t="b">
        <v>1</v>
      </c>
      <c r="I948" t="s">
        <v>383</v>
      </c>
      <c r="J948" s="1" t="s">
        <v>384</v>
      </c>
      <c r="K948" t="s">
        <v>383</v>
      </c>
      <c r="L948" t="s">
        <v>7311</v>
      </c>
      <c r="N948">
        <f t="shared" si="14"/>
        <v>25</v>
      </c>
      <c r="O948">
        <v>55337</v>
      </c>
      <c r="P948" t="s">
        <v>7312</v>
      </c>
      <c r="Q948" t="s">
        <v>2421</v>
      </c>
      <c r="S948">
        <v>44.776538000000002</v>
      </c>
      <c r="T948">
        <v>-93.297433999999996</v>
      </c>
      <c r="V948" t="s">
        <v>46</v>
      </c>
      <c r="W948">
        <v>5515343753</v>
      </c>
      <c r="AB948" t="s">
        <v>389</v>
      </c>
      <c r="AD948">
        <v>683823</v>
      </c>
      <c r="AG948" t="s">
        <v>7310</v>
      </c>
      <c r="AH948" t="s">
        <v>7313</v>
      </c>
      <c r="AI948" t="s">
        <v>7314</v>
      </c>
      <c r="AL948" t="s">
        <v>7310</v>
      </c>
      <c r="AM948" t="s">
        <v>7310</v>
      </c>
      <c r="AQ948" t="s">
        <v>7315</v>
      </c>
      <c r="AR948" t="s">
        <v>7316</v>
      </c>
    </row>
    <row r="949" spans="2:44" ht="15" customHeight="1" x14ac:dyDescent="0.25">
      <c r="B949" s="3" t="s">
        <v>54</v>
      </c>
      <c r="C949" t="s">
        <v>7317</v>
      </c>
      <c r="D949" s="18" t="s">
        <v>56</v>
      </c>
      <c r="E949" t="s">
        <v>7318</v>
      </c>
      <c r="F949" t="s">
        <v>7319</v>
      </c>
      <c r="G949" t="s">
        <v>190</v>
      </c>
      <c r="H949" t="b">
        <v>1</v>
      </c>
      <c r="I949" t="s">
        <v>383</v>
      </c>
      <c r="J949" s="1" t="s">
        <v>384</v>
      </c>
      <c r="K949" t="s">
        <v>383</v>
      </c>
      <c r="L949" t="s">
        <v>7320</v>
      </c>
      <c r="N949">
        <f t="shared" si="14"/>
        <v>19</v>
      </c>
      <c r="O949">
        <v>55810</v>
      </c>
      <c r="P949" t="s">
        <v>7321</v>
      </c>
      <c r="Q949" t="s">
        <v>2421</v>
      </c>
      <c r="S949">
        <v>46.725470999999999</v>
      </c>
      <c r="T949">
        <v>-92.225143000000003</v>
      </c>
      <c r="V949" t="s">
        <v>46</v>
      </c>
      <c r="W949">
        <v>8672949559</v>
      </c>
      <c r="AB949" t="s">
        <v>389</v>
      </c>
      <c r="AD949">
        <v>683852</v>
      </c>
      <c r="AG949" t="s">
        <v>7319</v>
      </c>
      <c r="AH949" t="s">
        <v>7322</v>
      </c>
      <c r="AI949" t="s">
        <v>7323</v>
      </c>
      <c r="AL949" t="s">
        <v>7319</v>
      </c>
      <c r="AM949" t="s">
        <v>7319</v>
      </c>
      <c r="AQ949" t="s">
        <v>7324</v>
      </c>
      <c r="AR949" t="s">
        <v>7316</v>
      </c>
    </row>
    <row r="950" spans="2:44" ht="15" customHeight="1" x14ac:dyDescent="0.25">
      <c r="B950" s="3" t="s">
        <v>54</v>
      </c>
      <c r="C950" t="s">
        <v>7325</v>
      </c>
      <c r="D950" s="18" t="s">
        <v>56</v>
      </c>
      <c r="E950" t="s">
        <v>7326</v>
      </c>
      <c r="F950" t="s">
        <v>7327</v>
      </c>
      <c r="G950" t="s">
        <v>190</v>
      </c>
      <c r="H950" t="b">
        <v>1</v>
      </c>
      <c r="I950" t="s">
        <v>383</v>
      </c>
      <c r="J950" s="1" t="s">
        <v>384</v>
      </c>
      <c r="K950" t="s">
        <v>383</v>
      </c>
      <c r="L950" t="s">
        <v>7328</v>
      </c>
      <c r="N950">
        <f t="shared" si="14"/>
        <v>14</v>
      </c>
      <c r="O950">
        <v>56002</v>
      </c>
      <c r="P950" t="s">
        <v>7329</v>
      </c>
      <c r="Q950" t="s">
        <v>2421</v>
      </c>
      <c r="S950">
        <v>44.146189999999997</v>
      </c>
      <c r="T950">
        <v>-94.114680000000007</v>
      </c>
      <c r="V950" t="s">
        <v>46</v>
      </c>
      <c r="W950">
        <v>3379499357</v>
      </c>
      <c r="AB950" t="s">
        <v>389</v>
      </c>
      <c r="AD950">
        <v>683851</v>
      </c>
      <c r="AG950" t="s">
        <v>7327</v>
      </c>
      <c r="AH950" t="s">
        <v>7330</v>
      </c>
      <c r="AI950" t="s">
        <v>7331</v>
      </c>
      <c r="AL950" t="s">
        <v>7327</v>
      </c>
      <c r="AM950" t="s">
        <v>7327</v>
      </c>
      <c r="AQ950" t="s">
        <v>7332</v>
      </c>
      <c r="AR950" t="s">
        <v>7316</v>
      </c>
    </row>
    <row r="951" spans="2:44" x14ac:dyDescent="0.25">
      <c r="B951" s="3" t="s">
        <v>54</v>
      </c>
      <c r="C951" t="s">
        <v>7333</v>
      </c>
      <c r="D951" s="18" t="s">
        <v>416</v>
      </c>
      <c r="E951" t="s">
        <v>7334</v>
      </c>
      <c r="F951" t="s">
        <v>7335</v>
      </c>
      <c r="G951" t="s">
        <v>190</v>
      </c>
      <c r="H951" t="b">
        <v>1</v>
      </c>
      <c r="I951" t="s">
        <v>383</v>
      </c>
      <c r="J951" s="1" t="s">
        <v>384</v>
      </c>
      <c r="K951" t="s">
        <v>383</v>
      </c>
      <c r="L951" s="2" t="s">
        <v>7303</v>
      </c>
      <c r="N951">
        <f t="shared" si="14"/>
        <v>21</v>
      </c>
      <c r="O951">
        <v>55904</v>
      </c>
      <c r="P951" t="s">
        <v>7304</v>
      </c>
      <c r="Q951" t="s">
        <v>2421</v>
      </c>
      <c r="S951">
        <v>43.928265000000003</v>
      </c>
      <c r="T951">
        <v>-92.470177000000007</v>
      </c>
      <c r="V951" t="s">
        <v>46</v>
      </c>
      <c r="W951">
        <v>4088949095</v>
      </c>
      <c r="AB951" t="s">
        <v>389</v>
      </c>
      <c r="AD951">
        <v>683850</v>
      </c>
      <c r="AG951" t="s">
        <v>7335</v>
      </c>
      <c r="AH951" t="s">
        <v>7336</v>
      </c>
      <c r="AI951" t="s">
        <v>7306</v>
      </c>
      <c r="AL951" t="s">
        <v>7335</v>
      </c>
      <c r="AM951" t="s">
        <v>7335</v>
      </c>
      <c r="AQ951" t="s">
        <v>7307</v>
      </c>
      <c r="AR951" t="s">
        <v>7316</v>
      </c>
    </row>
    <row r="952" spans="2:44" ht="15" customHeight="1" x14ac:dyDescent="0.25">
      <c r="B952" s="3" t="s">
        <v>54</v>
      </c>
      <c r="C952" t="s">
        <v>7337</v>
      </c>
      <c r="D952" s="18" t="s">
        <v>56</v>
      </c>
      <c r="E952" t="s">
        <v>7338</v>
      </c>
      <c r="F952" t="s">
        <v>7339</v>
      </c>
      <c r="G952" t="s">
        <v>190</v>
      </c>
      <c r="H952" t="b">
        <v>1</v>
      </c>
      <c r="I952" t="s">
        <v>383</v>
      </c>
      <c r="J952" s="1" t="s">
        <v>384</v>
      </c>
      <c r="K952" t="s">
        <v>383</v>
      </c>
      <c r="L952" t="s">
        <v>7340</v>
      </c>
      <c r="N952">
        <f t="shared" si="14"/>
        <v>25</v>
      </c>
      <c r="O952">
        <v>55113</v>
      </c>
      <c r="P952" t="s">
        <v>7341</v>
      </c>
      <c r="Q952" t="s">
        <v>2421</v>
      </c>
      <c r="S952">
        <v>45.006183999999998</v>
      </c>
      <c r="T952">
        <v>-93.192757</v>
      </c>
      <c r="V952" t="s">
        <v>46</v>
      </c>
      <c r="W952">
        <v>9366478831</v>
      </c>
      <c r="AB952" t="s">
        <v>389</v>
      </c>
      <c r="AD952">
        <v>268610</v>
      </c>
      <c r="AG952" t="s">
        <v>7339</v>
      </c>
      <c r="AH952" t="s">
        <v>7342</v>
      </c>
      <c r="AI952" t="s">
        <v>7343</v>
      </c>
      <c r="AL952" t="s">
        <v>7339</v>
      </c>
      <c r="AM952" t="s">
        <v>7339</v>
      </c>
      <c r="AQ952" t="s">
        <v>7344</v>
      </c>
      <c r="AR952" t="s">
        <v>7316</v>
      </c>
    </row>
    <row r="953" spans="2:44" ht="15" customHeight="1" x14ac:dyDescent="0.25">
      <c r="B953" s="3" t="s">
        <v>54</v>
      </c>
      <c r="C953" t="s">
        <v>7345</v>
      </c>
      <c r="D953" s="18" t="s">
        <v>56</v>
      </c>
      <c r="E953" t="s">
        <v>7346</v>
      </c>
      <c r="F953" t="s">
        <v>7347</v>
      </c>
      <c r="G953" t="s">
        <v>190</v>
      </c>
      <c r="H953" t="b">
        <v>1</v>
      </c>
      <c r="I953" t="s">
        <v>383</v>
      </c>
      <c r="J953" s="1" t="s">
        <v>384</v>
      </c>
      <c r="K953" t="s">
        <v>383</v>
      </c>
      <c r="L953" t="s">
        <v>7348</v>
      </c>
      <c r="N953">
        <f t="shared" si="14"/>
        <v>15</v>
      </c>
      <c r="O953">
        <v>56379</v>
      </c>
      <c r="P953" t="s">
        <v>7349</v>
      </c>
      <c r="Q953" t="s">
        <v>2421</v>
      </c>
      <c r="S953">
        <v>45.577916000000002</v>
      </c>
      <c r="T953">
        <v>-94.108761999999999</v>
      </c>
      <c r="V953" t="s">
        <v>46</v>
      </c>
      <c r="W953">
        <v>7863352373</v>
      </c>
      <c r="AB953" t="s">
        <v>389</v>
      </c>
      <c r="AD953">
        <v>411045</v>
      </c>
      <c r="AG953" t="s">
        <v>7347</v>
      </c>
      <c r="AH953" t="s">
        <v>7350</v>
      </c>
      <c r="AI953" t="s">
        <v>7351</v>
      </c>
      <c r="AL953" t="s">
        <v>7347</v>
      </c>
      <c r="AM953" t="s">
        <v>7347</v>
      </c>
      <c r="AQ953" t="s">
        <v>7352</v>
      </c>
      <c r="AR953" t="s">
        <v>7316</v>
      </c>
    </row>
    <row r="954" spans="2:44" ht="15" customHeight="1" x14ac:dyDescent="0.25">
      <c r="B954" s="3" t="s">
        <v>37</v>
      </c>
      <c r="D954" s="13"/>
      <c r="E954" t="s">
        <v>7353</v>
      </c>
      <c r="F954" t="s">
        <v>7354</v>
      </c>
      <c r="G954" t="s">
        <v>40</v>
      </c>
      <c r="H954" t="b">
        <v>1</v>
      </c>
      <c r="I954" t="s">
        <v>1014</v>
      </c>
      <c r="J954" s="1" t="s">
        <v>1015</v>
      </c>
      <c r="K954" t="s">
        <v>1014</v>
      </c>
      <c r="L954" t="s">
        <v>7355</v>
      </c>
      <c r="N954">
        <f t="shared" si="14"/>
        <v>16</v>
      </c>
      <c r="O954">
        <v>4400</v>
      </c>
      <c r="P954" t="s">
        <v>7356</v>
      </c>
      <c r="S954">
        <v>47.554369999999999</v>
      </c>
      <c r="T954">
        <v>21.437650000000001</v>
      </c>
      <c r="V954" t="s">
        <v>46</v>
      </c>
      <c r="W954">
        <v>8467036488</v>
      </c>
      <c r="AB954" t="s">
        <v>78</v>
      </c>
      <c r="AG954" t="s">
        <v>7354</v>
      </c>
      <c r="AH954" t="s">
        <v>7357</v>
      </c>
      <c r="AK954" t="s">
        <v>7358</v>
      </c>
      <c r="AL954" t="s">
        <v>7354</v>
      </c>
      <c r="AM954" t="s">
        <v>7354</v>
      </c>
      <c r="AQ954" t="s">
        <v>7359</v>
      </c>
    </row>
    <row r="955" spans="2:44" ht="15" customHeight="1" x14ac:dyDescent="0.25">
      <c r="B955" s="3" t="s">
        <v>54</v>
      </c>
      <c r="C955" t="s">
        <v>7360</v>
      </c>
      <c r="D955" s="18" t="s">
        <v>56</v>
      </c>
      <c r="E955" t="s">
        <v>7361</v>
      </c>
      <c r="F955" t="s">
        <v>7362</v>
      </c>
      <c r="G955" t="s">
        <v>107</v>
      </c>
      <c r="H955" t="b">
        <v>1</v>
      </c>
      <c r="I955" t="s">
        <v>41</v>
      </c>
      <c r="J955" s="1" t="s">
        <v>42</v>
      </c>
      <c r="K955" t="s">
        <v>41</v>
      </c>
      <c r="L955" t="s">
        <v>7363</v>
      </c>
      <c r="N955">
        <f t="shared" si="14"/>
        <v>19</v>
      </c>
      <c r="O955">
        <v>135</v>
      </c>
      <c r="P955" t="s">
        <v>7364</v>
      </c>
      <c r="S955">
        <v>41.970562000000001</v>
      </c>
      <c r="T955">
        <v>12.40869</v>
      </c>
      <c r="V955" t="s">
        <v>46</v>
      </c>
      <c r="W955">
        <v>4328258468</v>
      </c>
      <c r="AB955" t="s">
        <v>990</v>
      </c>
      <c r="AG955" t="s">
        <v>7362</v>
      </c>
      <c r="AH955" t="s">
        <v>7365</v>
      </c>
      <c r="AI955" t="s">
        <v>7366</v>
      </c>
      <c r="AK955" t="s">
        <v>7367</v>
      </c>
      <c r="AL955" t="s">
        <v>7362</v>
      </c>
      <c r="AM955" t="s">
        <v>7362</v>
      </c>
      <c r="AQ955" t="s">
        <v>7368</v>
      </c>
      <c r="AR955" t="s">
        <v>7369</v>
      </c>
    </row>
    <row r="956" spans="2:44" ht="15" customHeight="1" x14ac:dyDescent="0.25">
      <c r="B956" s="3" t="s">
        <v>155</v>
      </c>
      <c r="C956" t="s">
        <v>156</v>
      </c>
      <c r="D956" s="23"/>
      <c r="E956" t="s">
        <v>7370</v>
      </c>
      <c r="F956" t="s">
        <v>7371</v>
      </c>
      <c r="G956" t="s">
        <v>167</v>
      </c>
      <c r="H956" t="b">
        <v>0</v>
      </c>
      <c r="I956" t="s">
        <v>1581</v>
      </c>
      <c r="J956" s="1" t="s">
        <v>1582</v>
      </c>
      <c r="K956" t="s">
        <v>1581</v>
      </c>
      <c r="L956"/>
      <c r="N956">
        <f t="shared" si="14"/>
        <v>0</v>
      </c>
      <c r="O956" t="s">
        <v>63</v>
      </c>
      <c r="P956" t="s">
        <v>63</v>
      </c>
      <c r="V956" t="s">
        <v>46</v>
      </c>
      <c r="W956">
        <v>4253435088</v>
      </c>
      <c r="X956" t="s">
        <v>101</v>
      </c>
      <c r="AB956" t="s">
        <v>503</v>
      </c>
      <c r="AG956" t="s">
        <v>7371</v>
      </c>
      <c r="AH956" t="s">
        <v>7372</v>
      </c>
      <c r="AL956" t="s">
        <v>7371</v>
      </c>
      <c r="AM956" t="s">
        <v>7371</v>
      </c>
      <c r="AQ956" t="s">
        <v>63</v>
      </c>
    </row>
    <row r="957" spans="2:44" ht="15" customHeight="1" x14ac:dyDescent="0.25">
      <c r="B957" s="3" t="s">
        <v>37</v>
      </c>
      <c r="D957" s="13"/>
      <c r="E957" t="s">
        <v>7373</v>
      </c>
      <c r="F957" t="s">
        <v>7374</v>
      </c>
      <c r="G957" t="s">
        <v>59</v>
      </c>
      <c r="H957" t="b">
        <v>1</v>
      </c>
      <c r="I957" t="s">
        <v>2002</v>
      </c>
      <c r="J957" s="1" t="s">
        <v>2003</v>
      </c>
      <c r="K957" t="s">
        <v>2002</v>
      </c>
      <c r="L957" t="s">
        <v>7375</v>
      </c>
      <c r="N957">
        <f t="shared" si="14"/>
        <v>17</v>
      </c>
      <c r="O957">
        <v>92334</v>
      </c>
      <c r="P957" t="s">
        <v>7376</v>
      </c>
      <c r="S957">
        <v>49.106110299999997</v>
      </c>
      <c r="T957">
        <v>11.442463699999999</v>
      </c>
      <c r="V957" t="s">
        <v>46</v>
      </c>
      <c r="W957">
        <v>4113521800</v>
      </c>
      <c r="AB957" t="s">
        <v>7377</v>
      </c>
      <c r="AG957" t="s">
        <v>7374</v>
      </c>
      <c r="AH957" t="s">
        <v>7378</v>
      </c>
      <c r="AI957" t="s">
        <v>7379</v>
      </c>
      <c r="AK957" t="s">
        <v>7380</v>
      </c>
      <c r="AL957" t="s">
        <v>7374</v>
      </c>
      <c r="AM957" t="s">
        <v>7374</v>
      </c>
      <c r="AQ957" t="s">
        <v>7381</v>
      </c>
      <c r="AR957" t="s">
        <v>7382</v>
      </c>
    </row>
    <row r="958" spans="2:44" ht="15" customHeight="1" x14ac:dyDescent="0.25">
      <c r="B958" s="3" t="s">
        <v>37</v>
      </c>
      <c r="D958" s="13"/>
      <c r="E958" t="s">
        <v>7383</v>
      </c>
      <c r="F958" t="s">
        <v>7384</v>
      </c>
      <c r="G958" t="s">
        <v>107</v>
      </c>
      <c r="H958" t="b">
        <v>0</v>
      </c>
      <c r="I958" t="s">
        <v>41</v>
      </c>
      <c r="J958" s="1" t="s">
        <v>42</v>
      </c>
      <c r="K958" t="s">
        <v>41</v>
      </c>
      <c r="L958" t="s">
        <v>7385</v>
      </c>
      <c r="N958">
        <f t="shared" si="14"/>
        <v>20</v>
      </c>
      <c r="O958">
        <v>38121</v>
      </c>
      <c r="P958" t="s">
        <v>7386</v>
      </c>
      <c r="V958" t="s">
        <v>46</v>
      </c>
      <c r="W958">
        <v>7517852755</v>
      </c>
      <c r="AB958" t="s">
        <v>4528</v>
      </c>
      <c r="AG958" t="s">
        <v>7384</v>
      </c>
      <c r="AH958" t="s">
        <v>7387</v>
      </c>
      <c r="AL958" t="s">
        <v>7384</v>
      </c>
      <c r="AM958" t="s">
        <v>7384</v>
      </c>
      <c r="AQ958" t="s">
        <v>7388</v>
      </c>
    </row>
    <row r="959" spans="2:44" ht="15" customHeight="1" x14ac:dyDescent="0.25">
      <c r="B959" s="3" t="s">
        <v>178</v>
      </c>
      <c r="C959" t="s">
        <v>179</v>
      </c>
      <c r="D959" s="24"/>
      <c r="E959" t="s">
        <v>7389</v>
      </c>
      <c r="F959" t="s">
        <v>7390</v>
      </c>
      <c r="G959" t="s">
        <v>190</v>
      </c>
      <c r="I959" t="s">
        <v>383</v>
      </c>
      <c r="J959" s="1" t="s">
        <v>384</v>
      </c>
      <c r="K959" t="s">
        <v>383</v>
      </c>
      <c r="L959" s="2" t="s">
        <v>1943</v>
      </c>
      <c r="N959">
        <f t="shared" si="14"/>
        <v>15</v>
      </c>
      <c r="O959">
        <v>28803</v>
      </c>
      <c r="P959" t="s">
        <v>386</v>
      </c>
      <c r="V959" t="s">
        <v>46</v>
      </c>
      <c r="W959">
        <v>8364817197</v>
      </c>
      <c r="X959" t="s">
        <v>7391</v>
      </c>
      <c r="AB959" t="s">
        <v>389</v>
      </c>
      <c r="AG959" t="s">
        <v>7390</v>
      </c>
      <c r="AH959" t="s">
        <v>7392</v>
      </c>
      <c r="AL959" t="s">
        <v>7390</v>
      </c>
      <c r="AM959" t="s">
        <v>7390</v>
      </c>
      <c r="AQ959" t="s">
        <v>63</v>
      </c>
    </row>
    <row r="960" spans="2:44" ht="15" customHeight="1" x14ac:dyDescent="0.25">
      <c r="B960" s="3" t="s">
        <v>155</v>
      </c>
      <c r="C960" t="s">
        <v>156</v>
      </c>
      <c r="D960" s="23"/>
      <c r="E960" t="s">
        <v>7393</v>
      </c>
      <c r="F960" t="s">
        <v>7394</v>
      </c>
      <c r="G960" t="s">
        <v>167</v>
      </c>
      <c r="I960" t="s">
        <v>4703</v>
      </c>
      <c r="J960" s="1" t="s">
        <v>4704</v>
      </c>
      <c r="K960" t="s">
        <v>4703</v>
      </c>
      <c r="L960"/>
      <c r="N960">
        <f t="shared" si="14"/>
        <v>0</v>
      </c>
      <c r="O960" t="s">
        <v>63</v>
      </c>
      <c r="P960" t="s">
        <v>63</v>
      </c>
      <c r="V960" t="s">
        <v>46</v>
      </c>
      <c r="W960">
        <v>7001574221</v>
      </c>
      <c r="X960" t="s">
        <v>101</v>
      </c>
      <c r="AB960" t="s">
        <v>66</v>
      </c>
      <c r="AG960" t="s">
        <v>7394</v>
      </c>
      <c r="AH960" t="s">
        <v>7395</v>
      </c>
      <c r="AL960" t="s">
        <v>7394</v>
      </c>
      <c r="AM960" t="s">
        <v>7394</v>
      </c>
      <c r="AQ960" t="s">
        <v>63</v>
      </c>
    </row>
    <row r="961" spans="2:44" ht="15" customHeight="1" x14ac:dyDescent="0.25">
      <c r="B961" s="3" t="s">
        <v>37</v>
      </c>
      <c r="D961" s="13"/>
      <c r="E961" t="s">
        <v>7396</v>
      </c>
      <c r="F961" t="s">
        <v>7397</v>
      </c>
      <c r="G961" t="s">
        <v>40</v>
      </c>
      <c r="H961" t="b">
        <v>1</v>
      </c>
      <c r="I961" t="s">
        <v>41</v>
      </c>
      <c r="J961" s="1" t="s">
        <v>42</v>
      </c>
      <c r="K961" t="s">
        <v>41</v>
      </c>
      <c r="L961" t="s">
        <v>7398</v>
      </c>
      <c r="N961">
        <f t="shared" si="14"/>
        <v>17</v>
      </c>
      <c r="O961">
        <v>31055</v>
      </c>
      <c r="P961" t="s">
        <v>7399</v>
      </c>
      <c r="S961">
        <v>45.642000000000003</v>
      </c>
      <c r="T961">
        <v>12.156000000000001</v>
      </c>
      <c r="V961" t="s">
        <v>46</v>
      </c>
      <c r="W961">
        <v>3091567536</v>
      </c>
      <c r="AB961" t="s">
        <v>48</v>
      </c>
      <c r="AG961" t="s">
        <v>7397</v>
      </c>
      <c r="AH961" t="s">
        <v>7400</v>
      </c>
      <c r="AI961" t="s">
        <v>7401</v>
      </c>
      <c r="AK961" t="s">
        <v>7402</v>
      </c>
      <c r="AL961" t="s">
        <v>7397</v>
      </c>
      <c r="AM961" t="s">
        <v>7397</v>
      </c>
      <c r="AQ961" t="s">
        <v>7401</v>
      </c>
    </row>
    <row r="962" spans="2:44" x14ac:dyDescent="0.25">
      <c r="B962" s="3" t="s">
        <v>54</v>
      </c>
      <c r="C962" t="s">
        <v>7403</v>
      </c>
      <c r="D962" s="18" t="s">
        <v>416</v>
      </c>
      <c r="E962" t="s">
        <v>7404</v>
      </c>
      <c r="F962" t="s">
        <v>7405</v>
      </c>
      <c r="G962" t="s">
        <v>100</v>
      </c>
      <c r="H962" t="b">
        <v>0</v>
      </c>
      <c r="I962" t="s">
        <v>125</v>
      </c>
      <c r="J962" s="1" t="s">
        <v>126</v>
      </c>
      <c r="K962" t="s">
        <v>125</v>
      </c>
      <c r="L962" t="s">
        <v>7406</v>
      </c>
      <c r="N962">
        <f t="shared" si="14"/>
        <v>26</v>
      </c>
      <c r="O962">
        <v>683106</v>
      </c>
      <c r="P962" t="s">
        <v>7407</v>
      </c>
      <c r="V962" t="s">
        <v>46</v>
      </c>
      <c r="W962">
        <v>8583507064</v>
      </c>
      <c r="AB962" t="s">
        <v>389</v>
      </c>
      <c r="AG962" t="s">
        <v>7405</v>
      </c>
      <c r="AH962" t="s">
        <v>7408</v>
      </c>
      <c r="AL962" t="s">
        <v>7405</v>
      </c>
      <c r="AM962" t="s">
        <v>7405</v>
      </c>
      <c r="AQ962" t="s">
        <v>7409</v>
      </c>
    </row>
    <row r="963" spans="2:44" ht="15" customHeight="1" x14ac:dyDescent="0.25">
      <c r="B963" s="3" t="s">
        <v>54</v>
      </c>
      <c r="C963" s="22" t="s">
        <v>7410</v>
      </c>
      <c r="D963" s="18" t="s">
        <v>56</v>
      </c>
      <c r="E963" t="s">
        <v>7411</v>
      </c>
      <c r="F963" t="s">
        <v>7412</v>
      </c>
      <c r="G963" t="s">
        <v>100</v>
      </c>
      <c r="H963" t="b">
        <v>0</v>
      </c>
      <c r="I963" t="s">
        <v>383</v>
      </c>
      <c r="J963" s="1" t="s">
        <v>384</v>
      </c>
      <c r="K963" t="s">
        <v>383</v>
      </c>
      <c r="L963" t="s">
        <v>7413</v>
      </c>
      <c r="N963">
        <f t="shared" si="14"/>
        <v>19</v>
      </c>
      <c r="O963">
        <v>98032</v>
      </c>
      <c r="P963" t="s">
        <v>7414</v>
      </c>
      <c r="Q963" t="s">
        <v>4840</v>
      </c>
      <c r="S963">
        <v>45.554285717314897</v>
      </c>
      <c r="T963">
        <v>-122.520844557663</v>
      </c>
      <c r="V963" t="s">
        <v>46</v>
      </c>
      <c r="W963">
        <v>2258822300</v>
      </c>
      <c r="AB963" t="s">
        <v>503</v>
      </c>
      <c r="AD963">
        <v>444118</v>
      </c>
      <c r="AG963" t="s">
        <v>7412</v>
      </c>
      <c r="AH963" t="s">
        <v>7415</v>
      </c>
      <c r="AL963" t="s">
        <v>7412</v>
      </c>
      <c r="AM963" t="s">
        <v>7412</v>
      </c>
      <c r="AQ963" t="s">
        <v>63</v>
      </c>
      <c r="AR963" t="s">
        <v>7416</v>
      </c>
    </row>
    <row r="964" spans="2:44" ht="15" customHeight="1" x14ac:dyDescent="0.25">
      <c r="B964" s="3" t="s">
        <v>54</v>
      </c>
      <c r="C964" t="s">
        <v>7417</v>
      </c>
      <c r="D964" s="18" t="s">
        <v>56</v>
      </c>
      <c r="E964" t="s">
        <v>7418</v>
      </c>
      <c r="F964" t="s">
        <v>7419</v>
      </c>
      <c r="G964" t="s">
        <v>190</v>
      </c>
      <c r="H964" t="b">
        <v>1</v>
      </c>
      <c r="I964" t="s">
        <v>383</v>
      </c>
      <c r="J964" s="1" t="s">
        <v>384</v>
      </c>
      <c r="K964" t="s">
        <v>383</v>
      </c>
      <c r="L964" t="s">
        <v>7420</v>
      </c>
      <c r="N964">
        <f t="shared" ref="N964:N1027" si="15">LEN(L964)</f>
        <v>16</v>
      </c>
      <c r="O964">
        <v>97402</v>
      </c>
      <c r="P964" t="s">
        <v>7421</v>
      </c>
      <c r="Q964" t="s">
        <v>7422</v>
      </c>
      <c r="S964">
        <v>44.103185000000003</v>
      </c>
      <c r="T964">
        <v>-123.160883</v>
      </c>
      <c r="V964" t="s">
        <v>46</v>
      </c>
      <c r="W964">
        <v>8356449161</v>
      </c>
      <c r="Y964" t="s">
        <v>7423</v>
      </c>
      <c r="AB964" t="s">
        <v>503</v>
      </c>
      <c r="AD964">
        <v>444117</v>
      </c>
      <c r="AG964" t="s">
        <v>7419</v>
      </c>
      <c r="AH964" t="s">
        <v>7424</v>
      </c>
      <c r="AI964" t="s">
        <v>7425</v>
      </c>
      <c r="AK964" t="s">
        <v>7426</v>
      </c>
      <c r="AL964" t="s">
        <v>7419</v>
      </c>
      <c r="AM964" t="s">
        <v>7419</v>
      </c>
      <c r="AQ964" t="s">
        <v>7427</v>
      </c>
      <c r="AR964" t="s">
        <v>7416</v>
      </c>
    </row>
    <row r="965" spans="2:44" ht="15" customHeight="1" x14ac:dyDescent="0.25">
      <c r="B965" s="3" t="s">
        <v>54</v>
      </c>
      <c r="C965" t="s">
        <v>7428</v>
      </c>
      <c r="D965" s="18" t="s">
        <v>56</v>
      </c>
      <c r="E965" t="s">
        <v>7429</v>
      </c>
      <c r="F965" s="3" t="s">
        <v>7430</v>
      </c>
      <c r="G965" t="s">
        <v>190</v>
      </c>
      <c r="H965" t="b">
        <v>1</v>
      </c>
      <c r="I965" t="s">
        <v>383</v>
      </c>
      <c r="J965" s="1" t="s">
        <v>384</v>
      </c>
      <c r="K965" t="s">
        <v>383</v>
      </c>
      <c r="L965" t="s">
        <v>7431</v>
      </c>
      <c r="N965">
        <f t="shared" si="15"/>
        <v>20</v>
      </c>
      <c r="O965">
        <v>98032</v>
      </c>
      <c r="P965" t="s">
        <v>7414</v>
      </c>
      <c r="Q965" t="s">
        <v>4840</v>
      </c>
      <c r="S965">
        <v>47.407910000000001</v>
      </c>
      <c r="T965">
        <v>-122.2299</v>
      </c>
      <c r="V965" t="s">
        <v>46</v>
      </c>
      <c r="W965">
        <v>5280446163</v>
      </c>
      <c r="Y965" t="s">
        <v>7432</v>
      </c>
      <c r="AB965" t="s">
        <v>503</v>
      </c>
      <c r="AD965">
        <v>444118</v>
      </c>
      <c r="AG965" t="s">
        <v>7430</v>
      </c>
      <c r="AH965" t="s">
        <v>7433</v>
      </c>
      <c r="AI965" t="s">
        <v>7434</v>
      </c>
      <c r="AK965" t="s">
        <v>7435</v>
      </c>
      <c r="AL965" t="s">
        <v>7430</v>
      </c>
      <c r="AM965" t="s">
        <v>7430</v>
      </c>
      <c r="AQ965" t="s">
        <v>7436</v>
      </c>
      <c r="AR965" t="s">
        <v>7416</v>
      </c>
    </row>
    <row r="966" spans="2:44" ht="15" customHeight="1" x14ac:dyDescent="0.25">
      <c r="B966" s="3" t="s">
        <v>54</v>
      </c>
      <c r="C966" t="s">
        <v>7437</v>
      </c>
      <c r="D966" s="18" t="s">
        <v>56</v>
      </c>
      <c r="E966" t="s">
        <v>7438</v>
      </c>
      <c r="F966" t="s">
        <v>7439</v>
      </c>
      <c r="G966" t="s">
        <v>190</v>
      </c>
      <c r="H966" t="b">
        <v>1</v>
      </c>
      <c r="I966" t="s">
        <v>383</v>
      </c>
      <c r="J966" s="1" t="s">
        <v>384</v>
      </c>
      <c r="K966" t="s">
        <v>383</v>
      </c>
      <c r="L966" t="s">
        <v>7440</v>
      </c>
      <c r="N966">
        <f t="shared" si="15"/>
        <v>20</v>
      </c>
      <c r="O966">
        <v>97230</v>
      </c>
      <c r="P966" t="s">
        <v>7441</v>
      </c>
      <c r="Q966" t="s">
        <v>7422</v>
      </c>
      <c r="S966">
        <v>45.545450000000002</v>
      </c>
      <c r="T966">
        <v>-122.464748</v>
      </c>
      <c r="V966" t="s">
        <v>46</v>
      </c>
      <c r="W966">
        <v>4574346746</v>
      </c>
      <c r="Y966" t="s">
        <v>7423</v>
      </c>
      <c r="AB966" t="s">
        <v>503</v>
      </c>
      <c r="AD966">
        <v>444116</v>
      </c>
      <c r="AG966" t="s">
        <v>7439</v>
      </c>
      <c r="AH966" t="s">
        <v>7442</v>
      </c>
      <c r="AI966" t="s">
        <v>7443</v>
      </c>
      <c r="AK966" t="s">
        <v>7426</v>
      </c>
      <c r="AL966" t="s">
        <v>7439</v>
      </c>
      <c r="AM966" t="s">
        <v>7439</v>
      </c>
      <c r="AQ966" t="s">
        <v>7444</v>
      </c>
      <c r="AR966" t="s">
        <v>7416</v>
      </c>
    </row>
    <row r="967" spans="2:44" ht="15" customHeight="1" x14ac:dyDescent="0.25">
      <c r="B967" s="3" t="s">
        <v>54</v>
      </c>
      <c r="C967" t="s">
        <v>7445</v>
      </c>
      <c r="D967" s="18" t="s">
        <v>56</v>
      </c>
      <c r="E967" t="s">
        <v>7446</v>
      </c>
      <c r="F967" t="s">
        <v>7447</v>
      </c>
      <c r="G967" t="s">
        <v>190</v>
      </c>
      <c r="H967" t="b">
        <v>1</v>
      </c>
      <c r="I967" t="s">
        <v>383</v>
      </c>
      <c r="J967" s="1" t="s">
        <v>384</v>
      </c>
      <c r="K967" t="s">
        <v>383</v>
      </c>
      <c r="L967" t="s">
        <v>7448</v>
      </c>
      <c r="N967">
        <f t="shared" si="15"/>
        <v>20</v>
      </c>
      <c r="O967">
        <v>99202</v>
      </c>
      <c r="P967" t="s">
        <v>7449</v>
      </c>
      <c r="Q967" t="s">
        <v>4840</v>
      </c>
      <c r="S967">
        <v>47.670200000000001</v>
      </c>
      <c r="T967">
        <v>-117.35039999999999</v>
      </c>
      <c r="V967" t="s">
        <v>46</v>
      </c>
      <c r="W967">
        <v>7788108776</v>
      </c>
      <c r="Y967" t="s">
        <v>7450</v>
      </c>
      <c r="AB967" t="s">
        <v>503</v>
      </c>
      <c r="AD967">
        <v>444119</v>
      </c>
      <c r="AG967" t="s">
        <v>7447</v>
      </c>
      <c r="AH967" t="s">
        <v>7451</v>
      </c>
      <c r="AI967" t="s">
        <v>7452</v>
      </c>
      <c r="AK967" t="s">
        <v>7453</v>
      </c>
      <c r="AL967" t="s">
        <v>7447</v>
      </c>
      <c r="AM967" t="s">
        <v>7447</v>
      </c>
      <c r="AQ967" t="s">
        <v>7454</v>
      </c>
      <c r="AR967" t="s">
        <v>7416</v>
      </c>
    </row>
    <row r="968" spans="2:44" ht="15" customHeight="1" x14ac:dyDescent="0.25">
      <c r="B968" s="3" t="s">
        <v>155</v>
      </c>
      <c r="C968" t="s">
        <v>156</v>
      </c>
      <c r="D968" s="23"/>
      <c r="E968" t="s">
        <v>7455</v>
      </c>
      <c r="F968" t="s">
        <v>7456</v>
      </c>
      <c r="G968" t="s">
        <v>167</v>
      </c>
      <c r="I968" t="s">
        <v>7457</v>
      </c>
      <c r="J968" s="1" t="s">
        <v>7458</v>
      </c>
      <c r="K968" t="s">
        <v>7457</v>
      </c>
      <c r="L968"/>
      <c r="N968">
        <f t="shared" si="15"/>
        <v>0</v>
      </c>
      <c r="O968" t="s">
        <v>63</v>
      </c>
      <c r="P968" t="s">
        <v>63</v>
      </c>
      <c r="V968" t="s">
        <v>46</v>
      </c>
      <c r="W968">
        <v>6476853694</v>
      </c>
      <c r="X968" t="s">
        <v>101</v>
      </c>
      <c r="AB968" t="s">
        <v>66</v>
      </c>
      <c r="AG968" t="s">
        <v>7456</v>
      </c>
      <c r="AH968" t="s">
        <v>7459</v>
      </c>
      <c r="AL968" t="s">
        <v>7456</v>
      </c>
      <c r="AM968" t="s">
        <v>7456</v>
      </c>
      <c r="AQ968" t="s">
        <v>63</v>
      </c>
    </row>
    <row r="969" spans="2:44" ht="15" customHeight="1" x14ac:dyDescent="0.25">
      <c r="B969" s="3" t="s">
        <v>37</v>
      </c>
      <c r="D969" s="13"/>
      <c r="E969" t="s">
        <v>7460</v>
      </c>
      <c r="F969" t="s">
        <v>7461</v>
      </c>
      <c r="G969" t="s">
        <v>100</v>
      </c>
      <c r="H969" t="b">
        <v>1</v>
      </c>
      <c r="I969" t="s">
        <v>125</v>
      </c>
      <c r="J969" s="1" t="s">
        <v>126</v>
      </c>
      <c r="K969" t="s">
        <v>125</v>
      </c>
      <c r="L969" t="s">
        <v>7462</v>
      </c>
      <c r="N969" s="3">
        <f t="shared" si="15"/>
        <v>55</v>
      </c>
      <c r="O969">
        <v>140503</v>
      </c>
      <c r="P969" t="s">
        <v>7463</v>
      </c>
      <c r="S969">
        <v>30.657101999999998</v>
      </c>
      <c r="T969">
        <v>76.819452999999996</v>
      </c>
      <c r="V969" t="s">
        <v>46</v>
      </c>
      <c r="W969">
        <v>1594198431</v>
      </c>
      <c r="Y969" t="s">
        <v>7464</v>
      </c>
      <c r="AB969" t="s">
        <v>389</v>
      </c>
      <c r="AG969" t="s">
        <v>7461</v>
      </c>
      <c r="AH969" t="s">
        <v>7465</v>
      </c>
      <c r="AL969" t="s">
        <v>7461</v>
      </c>
      <c r="AM969" t="s">
        <v>7461</v>
      </c>
      <c r="AQ969">
        <v>9811042580</v>
      </c>
      <c r="AR969" t="s">
        <v>3854</v>
      </c>
    </row>
    <row r="970" spans="2:44" ht="15" customHeight="1" x14ac:dyDescent="0.25">
      <c r="B970" s="3" t="s">
        <v>37</v>
      </c>
      <c r="D970" s="13"/>
      <c r="E970" t="s">
        <v>7466</v>
      </c>
      <c r="F970" t="s">
        <v>7467</v>
      </c>
      <c r="G970" t="s">
        <v>100</v>
      </c>
      <c r="H970" t="b">
        <v>1</v>
      </c>
      <c r="I970" t="s">
        <v>7468</v>
      </c>
      <c r="J970" s="1" t="s">
        <v>7469</v>
      </c>
      <c r="K970" t="s">
        <v>7468</v>
      </c>
      <c r="L970" t="s">
        <v>7470</v>
      </c>
      <c r="N970">
        <f t="shared" si="15"/>
        <v>17</v>
      </c>
      <c r="O970" t="s">
        <v>7471</v>
      </c>
      <c r="P970" t="s">
        <v>7472</v>
      </c>
      <c r="S970">
        <v>10.295354</v>
      </c>
      <c r="T970">
        <v>-61.447755999999998</v>
      </c>
      <c r="V970" t="s">
        <v>46</v>
      </c>
      <c r="W970">
        <v>2495491414</v>
      </c>
      <c r="AB970" t="s">
        <v>503</v>
      </c>
      <c r="AD970">
        <v>605467</v>
      </c>
      <c r="AG970" t="s">
        <v>7467</v>
      </c>
      <c r="AH970" t="s">
        <v>7473</v>
      </c>
      <c r="AK970" t="s">
        <v>7474</v>
      </c>
      <c r="AL970" t="s">
        <v>7467</v>
      </c>
      <c r="AM970" t="s">
        <v>7467</v>
      </c>
      <c r="AQ970" t="s">
        <v>7475</v>
      </c>
      <c r="AR970" t="s">
        <v>7476</v>
      </c>
    </row>
    <row r="971" spans="2:44" ht="15" customHeight="1" x14ac:dyDescent="0.25">
      <c r="B971" s="3" t="s">
        <v>54</v>
      </c>
      <c r="C971" t="s">
        <v>7477</v>
      </c>
      <c r="D971" s="18" t="s">
        <v>56</v>
      </c>
      <c r="E971" t="s">
        <v>7478</v>
      </c>
      <c r="F971" t="s">
        <v>7479</v>
      </c>
      <c r="G971" t="s">
        <v>107</v>
      </c>
      <c r="H971" t="b">
        <v>1</v>
      </c>
      <c r="I971" t="s">
        <v>646</v>
      </c>
      <c r="J971" s="1" t="s">
        <v>647</v>
      </c>
      <c r="K971" t="s">
        <v>646</v>
      </c>
      <c r="L971" t="s">
        <v>7480</v>
      </c>
      <c r="N971">
        <f t="shared" si="15"/>
        <v>18</v>
      </c>
      <c r="O971">
        <v>2000</v>
      </c>
      <c r="P971" t="s">
        <v>7481</v>
      </c>
      <c r="S971">
        <v>-32.932834999999997</v>
      </c>
      <c r="T971">
        <v>-60.712971000000003</v>
      </c>
      <c r="V971" t="s">
        <v>46</v>
      </c>
      <c r="W971">
        <v>7876224770</v>
      </c>
      <c r="AB971" t="s">
        <v>401</v>
      </c>
      <c r="AG971" t="s">
        <v>7479</v>
      </c>
      <c r="AH971" t="s">
        <v>7482</v>
      </c>
      <c r="AL971" t="s">
        <v>7479</v>
      </c>
      <c r="AM971" t="s">
        <v>7479</v>
      </c>
      <c r="AQ971" t="s">
        <v>7483</v>
      </c>
    </row>
    <row r="972" spans="2:44" ht="15" customHeight="1" x14ac:dyDescent="0.25">
      <c r="B972" s="3" t="s">
        <v>2699</v>
      </c>
      <c r="C972" s="22" t="s">
        <v>7484</v>
      </c>
      <c r="D972" s="18" t="s">
        <v>56</v>
      </c>
      <c r="E972" t="s">
        <v>7485</v>
      </c>
      <c r="F972" t="s">
        <v>7486</v>
      </c>
      <c r="G972" t="s">
        <v>100</v>
      </c>
      <c r="H972" t="b">
        <v>1</v>
      </c>
      <c r="I972" t="s">
        <v>5614</v>
      </c>
      <c r="J972" s="1" t="s">
        <v>5613</v>
      </c>
      <c r="K972" t="s">
        <v>5614</v>
      </c>
      <c r="L972" t="s">
        <v>7487</v>
      </c>
      <c r="N972">
        <f t="shared" si="15"/>
        <v>39</v>
      </c>
      <c r="O972">
        <v>15166</v>
      </c>
      <c r="P972" t="s">
        <v>7488</v>
      </c>
      <c r="S972">
        <v>35.689524507784597</v>
      </c>
      <c r="T972">
        <v>51.414638298053703</v>
      </c>
      <c r="V972" t="s">
        <v>46</v>
      </c>
      <c r="W972">
        <v>1463427551</v>
      </c>
      <c r="X972" t="s">
        <v>7489</v>
      </c>
      <c r="Y972" t="s">
        <v>7490</v>
      </c>
      <c r="AB972" t="s">
        <v>66</v>
      </c>
      <c r="AC972" t="s">
        <v>7491</v>
      </c>
      <c r="AD972">
        <v>310663</v>
      </c>
      <c r="AG972" t="s">
        <v>7486</v>
      </c>
      <c r="AH972" t="s">
        <v>7492</v>
      </c>
      <c r="AI972" t="s">
        <v>7493</v>
      </c>
      <c r="AK972" t="s">
        <v>7494</v>
      </c>
      <c r="AL972" t="s">
        <v>7486</v>
      </c>
      <c r="AM972" t="s">
        <v>7486</v>
      </c>
      <c r="AQ972" t="s">
        <v>7495</v>
      </c>
    </row>
    <row r="973" spans="2:44" ht="15" customHeight="1" x14ac:dyDescent="0.25">
      <c r="B973" s="3" t="s">
        <v>155</v>
      </c>
      <c r="C973" t="s">
        <v>164</v>
      </c>
      <c r="D973" s="23"/>
      <c r="E973" t="s">
        <v>7496</v>
      </c>
      <c r="F973" t="s">
        <v>7497</v>
      </c>
      <c r="G973" t="s">
        <v>190</v>
      </c>
      <c r="H973" t="b">
        <v>0</v>
      </c>
      <c r="I973" t="s">
        <v>722</v>
      </c>
      <c r="J973" s="1" t="s">
        <v>723</v>
      </c>
      <c r="K973" t="s">
        <v>722</v>
      </c>
      <c r="L973"/>
      <c r="N973">
        <f t="shared" si="15"/>
        <v>0</v>
      </c>
      <c r="O973" t="s">
        <v>63</v>
      </c>
      <c r="P973" t="s">
        <v>63</v>
      </c>
      <c r="V973" t="s">
        <v>46</v>
      </c>
      <c r="W973">
        <v>7567289454</v>
      </c>
      <c r="AB973" t="s">
        <v>503</v>
      </c>
      <c r="AG973" t="s">
        <v>7497</v>
      </c>
      <c r="AH973" t="s">
        <v>7498</v>
      </c>
      <c r="AL973" t="s">
        <v>7497</v>
      </c>
      <c r="AM973" t="s">
        <v>7497</v>
      </c>
      <c r="AQ973" t="s">
        <v>63</v>
      </c>
    </row>
    <row r="974" spans="2:44" x14ac:dyDescent="0.25">
      <c r="B974" s="3" t="s">
        <v>82</v>
      </c>
      <c r="C974" t="s">
        <v>7499</v>
      </c>
      <c r="D974" s="24" t="s">
        <v>84</v>
      </c>
      <c r="E974" t="s">
        <v>7500</v>
      </c>
      <c r="F974" t="s">
        <v>7501</v>
      </c>
      <c r="G974" t="s">
        <v>100</v>
      </c>
      <c r="H974" t="b">
        <v>0</v>
      </c>
      <c r="I974" t="s">
        <v>4693</v>
      </c>
      <c r="J974" s="1" t="s">
        <v>4694</v>
      </c>
      <c r="K974" t="s">
        <v>4693</v>
      </c>
      <c r="L974" t="s">
        <v>7502</v>
      </c>
      <c r="N974">
        <f t="shared" si="15"/>
        <v>30</v>
      </c>
      <c r="O974" t="s">
        <v>7503</v>
      </c>
      <c r="P974" t="s">
        <v>7504</v>
      </c>
      <c r="S974">
        <v>53.348999999999997</v>
      </c>
      <c r="T974">
        <v>-6.351</v>
      </c>
      <c r="V974" t="s">
        <v>46</v>
      </c>
      <c r="W974">
        <v>2247696436</v>
      </c>
      <c r="X974" t="s">
        <v>7505</v>
      </c>
      <c r="AB974" t="s">
        <v>78</v>
      </c>
      <c r="AD974">
        <v>5401</v>
      </c>
      <c r="AG974" t="s">
        <v>7501</v>
      </c>
      <c r="AH974" t="s">
        <v>7506</v>
      </c>
      <c r="AI974" t="s">
        <v>7507</v>
      </c>
      <c r="AK974" t="s">
        <v>7508</v>
      </c>
      <c r="AL974" t="s">
        <v>7501</v>
      </c>
      <c r="AM974" t="s">
        <v>7501</v>
      </c>
      <c r="AQ974" t="s">
        <v>7509</v>
      </c>
      <c r="AR974" t="s">
        <v>7510</v>
      </c>
    </row>
    <row r="975" spans="2:44" ht="15" customHeight="1" x14ac:dyDescent="0.25">
      <c r="B975" s="3" t="s">
        <v>37</v>
      </c>
      <c r="D975" s="13"/>
      <c r="E975" t="s">
        <v>7511</v>
      </c>
      <c r="F975" t="s">
        <v>7512</v>
      </c>
      <c r="G975" t="s">
        <v>190</v>
      </c>
      <c r="H975" t="b">
        <v>1</v>
      </c>
      <c r="I975" t="s">
        <v>4693</v>
      </c>
      <c r="J975" s="1" t="s">
        <v>4694</v>
      </c>
      <c r="K975" t="s">
        <v>4693</v>
      </c>
      <c r="L975" t="s">
        <v>7513</v>
      </c>
      <c r="N975">
        <f t="shared" si="15"/>
        <v>20</v>
      </c>
      <c r="O975" t="s">
        <v>4694</v>
      </c>
      <c r="P975" t="s">
        <v>7514</v>
      </c>
      <c r="S975">
        <v>51.942999999999998</v>
      </c>
      <c r="T975">
        <v>-8.3989999999999991</v>
      </c>
      <c r="V975" t="s">
        <v>46</v>
      </c>
      <c r="W975">
        <v>1039070897</v>
      </c>
      <c r="X975" t="s">
        <v>7505</v>
      </c>
      <c r="AB975" t="s">
        <v>78</v>
      </c>
      <c r="AC975" t="s">
        <v>7515</v>
      </c>
      <c r="AD975">
        <v>5401</v>
      </c>
      <c r="AG975" t="s">
        <v>7512</v>
      </c>
      <c r="AH975" t="s">
        <v>7516</v>
      </c>
      <c r="AI975" t="s">
        <v>7517</v>
      </c>
      <c r="AK975" t="s">
        <v>7518</v>
      </c>
      <c r="AL975" t="s">
        <v>7512</v>
      </c>
      <c r="AM975" t="s">
        <v>7512</v>
      </c>
      <c r="AQ975" t="s">
        <v>7519</v>
      </c>
      <c r="AR975" t="s">
        <v>7510</v>
      </c>
    </row>
    <row r="976" spans="2:44" ht="15" customHeight="1" x14ac:dyDescent="0.25">
      <c r="B976" s="3" t="s">
        <v>54</v>
      </c>
      <c r="C976" t="s">
        <v>7499</v>
      </c>
      <c r="D976" s="18" t="s">
        <v>56</v>
      </c>
      <c r="E976" t="s">
        <v>7520</v>
      </c>
      <c r="F976" t="s">
        <v>7521</v>
      </c>
      <c r="G976" t="s">
        <v>190</v>
      </c>
      <c r="H976" t="b">
        <v>1</v>
      </c>
      <c r="I976" t="s">
        <v>4693</v>
      </c>
      <c r="J976" s="1" t="s">
        <v>4694</v>
      </c>
      <c r="K976" t="s">
        <v>4693</v>
      </c>
      <c r="L976" t="s">
        <v>7522</v>
      </c>
      <c r="N976">
        <f t="shared" si="15"/>
        <v>30</v>
      </c>
      <c r="O976" t="s">
        <v>7503</v>
      </c>
      <c r="P976" t="s">
        <v>7523</v>
      </c>
      <c r="S976">
        <v>53.348999999999997</v>
      </c>
      <c r="T976">
        <v>-6.351</v>
      </c>
      <c r="V976" t="s">
        <v>46</v>
      </c>
      <c r="W976">
        <v>9957119707</v>
      </c>
      <c r="X976" t="s">
        <v>7505</v>
      </c>
      <c r="AB976" t="s">
        <v>78</v>
      </c>
      <c r="AC976" t="s">
        <v>7524</v>
      </c>
      <c r="AD976">
        <v>5401</v>
      </c>
      <c r="AG976" t="s">
        <v>7521</v>
      </c>
      <c r="AH976" t="s">
        <v>7525</v>
      </c>
      <c r="AI976" t="s">
        <v>7526</v>
      </c>
      <c r="AK976" t="s">
        <v>7508</v>
      </c>
      <c r="AL976" t="s">
        <v>7521</v>
      </c>
      <c r="AM976" t="s">
        <v>7521</v>
      </c>
      <c r="AQ976" t="s">
        <v>7527</v>
      </c>
      <c r="AR976" t="s">
        <v>7510</v>
      </c>
    </row>
    <row r="977" spans="2:44" ht="15" customHeight="1" x14ac:dyDescent="0.25">
      <c r="B977" s="3" t="s">
        <v>37</v>
      </c>
      <c r="D977" s="13"/>
      <c r="E977" t="s">
        <v>7528</v>
      </c>
      <c r="F977" t="s">
        <v>7529</v>
      </c>
      <c r="G977" t="s">
        <v>190</v>
      </c>
      <c r="H977" t="b">
        <v>1</v>
      </c>
      <c r="I977" t="s">
        <v>4693</v>
      </c>
      <c r="J977" s="1" t="s">
        <v>4694</v>
      </c>
      <c r="K977" t="s">
        <v>4693</v>
      </c>
      <c r="L977" t="s">
        <v>7530</v>
      </c>
      <c r="N977">
        <f t="shared" si="15"/>
        <v>23</v>
      </c>
      <c r="O977" t="s">
        <v>7531</v>
      </c>
      <c r="P977" t="s">
        <v>7531</v>
      </c>
      <c r="S977">
        <v>53.268000000000001</v>
      </c>
      <c r="T977">
        <v>-8.923</v>
      </c>
      <c r="V977" t="s">
        <v>46</v>
      </c>
      <c r="W977">
        <v>4022005096</v>
      </c>
      <c r="X977" t="s">
        <v>7505</v>
      </c>
      <c r="AB977" t="s">
        <v>78</v>
      </c>
      <c r="AC977" t="s">
        <v>7532</v>
      </c>
      <c r="AD977">
        <v>5401</v>
      </c>
      <c r="AG977" t="s">
        <v>7529</v>
      </c>
      <c r="AH977" t="s">
        <v>7533</v>
      </c>
      <c r="AI977" t="s">
        <v>7534</v>
      </c>
      <c r="AK977" t="s">
        <v>7535</v>
      </c>
      <c r="AL977" t="s">
        <v>7529</v>
      </c>
      <c r="AM977" t="s">
        <v>7529</v>
      </c>
      <c r="AQ977" t="s">
        <v>7534</v>
      </c>
      <c r="AR977" t="s">
        <v>7510</v>
      </c>
    </row>
    <row r="978" spans="2:44" ht="15" customHeight="1" x14ac:dyDescent="0.25">
      <c r="B978" s="3" t="s">
        <v>54</v>
      </c>
      <c r="C978" t="s">
        <v>7536</v>
      </c>
      <c r="D978" s="18" t="s">
        <v>56</v>
      </c>
      <c r="E978" t="s">
        <v>7537</v>
      </c>
      <c r="F978" t="s">
        <v>7538</v>
      </c>
      <c r="G978" t="s">
        <v>190</v>
      </c>
      <c r="H978" t="b">
        <v>1</v>
      </c>
      <c r="I978" t="s">
        <v>4693</v>
      </c>
      <c r="J978" s="1" t="s">
        <v>4694</v>
      </c>
      <c r="K978" t="s">
        <v>4693</v>
      </c>
      <c r="L978" t="s">
        <v>7539</v>
      </c>
      <c r="N978">
        <f t="shared" si="15"/>
        <v>23</v>
      </c>
      <c r="O978" t="s">
        <v>7540</v>
      </c>
      <c r="P978" t="s">
        <v>7541</v>
      </c>
      <c r="S978">
        <v>54.441156820026599</v>
      </c>
      <c r="T978">
        <v>-6.4286449068884499</v>
      </c>
      <c r="V978" t="s">
        <v>46</v>
      </c>
      <c r="W978">
        <v>3464759967</v>
      </c>
      <c r="X978" t="s">
        <v>7505</v>
      </c>
      <c r="AB978" t="s">
        <v>78</v>
      </c>
      <c r="AC978" t="s">
        <v>7542</v>
      </c>
      <c r="AD978">
        <v>5401</v>
      </c>
      <c r="AG978" t="s">
        <v>7538</v>
      </c>
      <c r="AH978" t="s">
        <v>7543</v>
      </c>
      <c r="AI978" t="s">
        <v>7544</v>
      </c>
      <c r="AK978" t="s">
        <v>7545</v>
      </c>
      <c r="AL978" t="s">
        <v>7538</v>
      </c>
      <c r="AM978" t="s">
        <v>7538</v>
      </c>
      <c r="AQ978" t="s">
        <v>7546</v>
      </c>
      <c r="AR978" t="s">
        <v>7510</v>
      </c>
    </row>
    <row r="979" spans="2:44" ht="15" customHeight="1" x14ac:dyDescent="0.25">
      <c r="B979" s="3" t="s">
        <v>54</v>
      </c>
      <c r="C979" t="s">
        <v>7547</v>
      </c>
      <c r="D979" s="18" t="s">
        <v>56</v>
      </c>
      <c r="E979" t="s">
        <v>7548</v>
      </c>
      <c r="F979" t="s">
        <v>7549</v>
      </c>
      <c r="G979" t="s">
        <v>107</v>
      </c>
      <c r="I979" t="s">
        <v>2124</v>
      </c>
      <c r="J979" s="1" t="s">
        <v>2125</v>
      </c>
      <c r="K979" t="s">
        <v>2124</v>
      </c>
      <c r="L979" t="s">
        <v>7550</v>
      </c>
      <c r="N979">
        <f t="shared" si="15"/>
        <v>13</v>
      </c>
      <c r="O979">
        <v>69682</v>
      </c>
      <c r="P979" t="s">
        <v>7551</v>
      </c>
      <c r="S979">
        <v>45.731364083846898</v>
      </c>
      <c r="T979">
        <v>4.9733126829572303</v>
      </c>
      <c r="V979" t="s">
        <v>46</v>
      </c>
      <c r="W979">
        <v>8039786569</v>
      </c>
      <c r="X979" t="s">
        <v>7552</v>
      </c>
      <c r="AB979" t="s">
        <v>1204</v>
      </c>
      <c r="AG979" t="s">
        <v>7549</v>
      </c>
      <c r="AH979" t="s">
        <v>7553</v>
      </c>
      <c r="AI979" t="s">
        <v>7554</v>
      </c>
      <c r="AL979" t="s">
        <v>7549</v>
      </c>
      <c r="AM979" t="s">
        <v>7549</v>
      </c>
      <c r="AQ979" t="s">
        <v>7555</v>
      </c>
    </row>
    <row r="980" spans="2:44" ht="15" customHeight="1" x14ac:dyDescent="0.25">
      <c r="B980" s="3" t="s">
        <v>54</v>
      </c>
      <c r="C980" t="s">
        <v>7556</v>
      </c>
      <c r="D980" s="18" t="s">
        <v>56</v>
      </c>
      <c r="E980" t="s">
        <v>7557</v>
      </c>
      <c r="F980" t="s">
        <v>7558</v>
      </c>
      <c r="G980" t="s">
        <v>100</v>
      </c>
      <c r="H980" t="b">
        <v>0</v>
      </c>
      <c r="I980" t="s">
        <v>2124</v>
      </c>
      <c r="J980" s="1" t="s">
        <v>2125</v>
      </c>
      <c r="K980" t="s">
        <v>2124</v>
      </c>
      <c r="L980" t="s">
        <v>7559</v>
      </c>
      <c r="N980">
        <f t="shared" si="15"/>
        <v>40</v>
      </c>
      <c r="O980">
        <v>13290</v>
      </c>
      <c r="P980" t="s">
        <v>7560</v>
      </c>
      <c r="AB980" t="s">
        <v>7561</v>
      </c>
      <c r="AG980" t="s">
        <v>7558</v>
      </c>
      <c r="AH980" t="s">
        <v>7562</v>
      </c>
      <c r="AL980" t="s">
        <v>7558</v>
      </c>
      <c r="AM980" t="s">
        <v>7558</v>
      </c>
      <c r="AQ980" t="s">
        <v>7563</v>
      </c>
    </row>
    <row r="981" spans="2:44" ht="15" customHeight="1" x14ac:dyDescent="0.25">
      <c r="B981" s="3" t="s">
        <v>178</v>
      </c>
      <c r="C981" t="s">
        <v>179</v>
      </c>
      <c r="D981" s="24"/>
      <c r="E981" s="31" t="s">
        <v>7564</v>
      </c>
      <c r="F981" t="s">
        <v>7565</v>
      </c>
      <c r="G981" t="s">
        <v>721</v>
      </c>
      <c r="H981" t="b">
        <v>0</v>
      </c>
      <c r="I981" t="s">
        <v>191</v>
      </c>
      <c r="J981" s="1" t="s">
        <v>192</v>
      </c>
      <c r="K981" t="s">
        <v>191</v>
      </c>
      <c r="L981">
        <v>34956</v>
      </c>
      <c r="N981">
        <f t="shared" si="15"/>
        <v>5</v>
      </c>
      <c r="O981">
        <v>34956</v>
      </c>
      <c r="P981" t="s">
        <v>1007</v>
      </c>
      <c r="U981" s="31"/>
      <c r="V981" t="s">
        <v>46</v>
      </c>
      <c r="W981">
        <v>6092222792</v>
      </c>
      <c r="AG981" t="s">
        <v>7565</v>
      </c>
      <c r="AH981" t="s">
        <v>7566</v>
      </c>
      <c r="AL981" t="s">
        <v>7565</v>
      </c>
      <c r="AM981" t="s">
        <v>7565</v>
      </c>
      <c r="AQ981" t="s">
        <v>7567</v>
      </c>
    </row>
    <row r="982" spans="2:44" ht="15" customHeight="1" x14ac:dyDescent="0.25">
      <c r="B982" s="3" t="s">
        <v>178</v>
      </c>
      <c r="C982" t="s">
        <v>179</v>
      </c>
      <c r="D982" s="24"/>
      <c r="E982" t="s">
        <v>7568</v>
      </c>
      <c r="F982" t="s">
        <v>7569</v>
      </c>
      <c r="G982" t="s">
        <v>721</v>
      </c>
      <c r="I982" t="s">
        <v>722</v>
      </c>
      <c r="J982" s="1" t="s">
        <v>723</v>
      </c>
      <c r="K982" t="s">
        <v>722</v>
      </c>
      <c r="L982" t="s">
        <v>7570</v>
      </c>
      <c r="N982">
        <f t="shared" si="15"/>
        <v>18</v>
      </c>
      <c r="O982" t="s">
        <v>7571</v>
      </c>
      <c r="P982" t="s">
        <v>7572</v>
      </c>
      <c r="V982" t="s">
        <v>46</v>
      </c>
      <c r="W982">
        <v>3826549646</v>
      </c>
      <c r="AB982" t="s">
        <v>727</v>
      </c>
      <c r="AC982" t="s">
        <v>7573</v>
      </c>
      <c r="AD982">
        <v>442511</v>
      </c>
      <c r="AG982" t="s">
        <v>7569</v>
      </c>
      <c r="AH982" t="s">
        <v>7574</v>
      </c>
      <c r="AL982" t="s">
        <v>7569</v>
      </c>
      <c r="AM982" t="s">
        <v>7569</v>
      </c>
      <c r="AQ982" t="s">
        <v>63</v>
      </c>
    </row>
    <row r="983" spans="2:44" ht="15" customHeight="1" x14ac:dyDescent="0.25">
      <c r="B983" s="3" t="s">
        <v>178</v>
      </c>
      <c r="C983" t="s">
        <v>179</v>
      </c>
      <c r="D983" s="24"/>
      <c r="E983" t="s">
        <v>7575</v>
      </c>
      <c r="F983" t="s">
        <v>7576</v>
      </c>
      <c r="G983" t="s">
        <v>721</v>
      </c>
      <c r="I983" t="s">
        <v>722</v>
      </c>
      <c r="J983" s="1" t="s">
        <v>723</v>
      </c>
      <c r="K983" t="s">
        <v>722</v>
      </c>
      <c r="L983" t="s">
        <v>7577</v>
      </c>
      <c r="N983">
        <f t="shared" si="15"/>
        <v>7</v>
      </c>
      <c r="O983" t="s">
        <v>7578</v>
      </c>
      <c r="P983" t="s">
        <v>7579</v>
      </c>
      <c r="V983" t="s">
        <v>46</v>
      </c>
      <c r="W983">
        <v>8719154080</v>
      </c>
      <c r="AB983" t="s">
        <v>727</v>
      </c>
      <c r="AC983" t="s">
        <v>7580</v>
      </c>
      <c r="AD983">
        <v>442511</v>
      </c>
      <c r="AG983" t="s">
        <v>7576</v>
      </c>
      <c r="AH983" t="s">
        <v>7581</v>
      </c>
      <c r="AL983" t="s">
        <v>7576</v>
      </c>
      <c r="AM983" t="s">
        <v>7576</v>
      </c>
      <c r="AQ983" t="s">
        <v>63</v>
      </c>
    </row>
    <row r="984" spans="2:44" x14ac:dyDescent="0.25">
      <c r="B984" s="3" t="s">
        <v>82</v>
      </c>
      <c r="C984" t="s">
        <v>7582</v>
      </c>
      <c r="D984" s="24" t="s">
        <v>84</v>
      </c>
      <c r="E984" t="s">
        <v>7583</v>
      </c>
      <c r="F984" t="s">
        <v>7584</v>
      </c>
      <c r="G984" t="s">
        <v>100</v>
      </c>
      <c r="H984" t="b">
        <v>0</v>
      </c>
      <c r="I984" t="s">
        <v>383</v>
      </c>
      <c r="J984" s="1" t="s">
        <v>384</v>
      </c>
      <c r="K984" t="s">
        <v>383</v>
      </c>
      <c r="L984" s="2" t="s">
        <v>7585</v>
      </c>
      <c r="N984">
        <f t="shared" si="15"/>
        <v>16</v>
      </c>
      <c r="O984">
        <v>19341</v>
      </c>
      <c r="P984" t="s">
        <v>7586</v>
      </c>
      <c r="Q984" t="s">
        <v>2242</v>
      </c>
      <c r="V984" t="s">
        <v>46</v>
      </c>
      <c r="W984">
        <v>6193583753</v>
      </c>
      <c r="AB984" t="s">
        <v>503</v>
      </c>
      <c r="AD984">
        <v>682382</v>
      </c>
      <c r="AG984" t="s">
        <v>7584</v>
      </c>
      <c r="AH984" t="s">
        <v>7587</v>
      </c>
      <c r="AI984" t="s">
        <v>7588</v>
      </c>
      <c r="AL984" t="s">
        <v>7584</v>
      </c>
      <c r="AM984" t="s">
        <v>7584</v>
      </c>
      <c r="AQ984" t="s">
        <v>7589</v>
      </c>
      <c r="AR984" t="s">
        <v>7590</v>
      </c>
    </row>
    <row r="985" spans="2:44" ht="15" customHeight="1" x14ac:dyDescent="0.25">
      <c r="B985" s="3" t="s">
        <v>54</v>
      </c>
      <c r="C985" t="s">
        <v>7591</v>
      </c>
      <c r="D985" s="18" t="s">
        <v>56</v>
      </c>
      <c r="E985" t="s">
        <v>7592</v>
      </c>
      <c r="F985" t="s">
        <v>7593</v>
      </c>
      <c r="G985" t="s">
        <v>190</v>
      </c>
      <c r="H985" t="b">
        <v>1</v>
      </c>
      <c r="I985" t="s">
        <v>383</v>
      </c>
      <c r="J985" s="1" t="s">
        <v>384</v>
      </c>
      <c r="K985" t="s">
        <v>383</v>
      </c>
      <c r="L985" t="s">
        <v>7594</v>
      </c>
      <c r="N985">
        <f t="shared" si="15"/>
        <v>19</v>
      </c>
      <c r="O985">
        <v>8096</v>
      </c>
      <c r="P985" t="s">
        <v>7595</v>
      </c>
      <c r="Q985" t="s">
        <v>7596</v>
      </c>
      <c r="S985">
        <v>39.821179999999998</v>
      </c>
      <c r="T985">
        <v>-75.091939999999994</v>
      </c>
      <c r="V985" t="s">
        <v>46</v>
      </c>
      <c r="W985">
        <v>7136757876</v>
      </c>
      <c r="AB985" t="s">
        <v>503</v>
      </c>
      <c r="AD985">
        <v>682363</v>
      </c>
      <c r="AG985" t="s">
        <v>7593</v>
      </c>
      <c r="AH985" t="s">
        <v>7597</v>
      </c>
      <c r="AI985" t="s">
        <v>7598</v>
      </c>
      <c r="AL985" t="s">
        <v>7593</v>
      </c>
      <c r="AM985" t="s">
        <v>7593</v>
      </c>
      <c r="AQ985" t="s">
        <v>7599</v>
      </c>
      <c r="AR985" t="s">
        <v>7600</v>
      </c>
    </row>
    <row r="986" spans="2:44" ht="15" customHeight="1" x14ac:dyDescent="0.25">
      <c r="B986" s="3" t="s">
        <v>54</v>
      </c>
      <c r="C986" t="s">
        <v>7601</v>
      </c>
      <c r="D986" s="18" t="s">
        <v>56</v>
      </c>
      <c r="E986" t="s">
        <v>7602</v>
      </c>
      <c r="F986" t="s">
        <v>7603</v>
      </c>
      <c r="G986" t="s">
        <v>190</v>
      </c>
      <c r="H986" t="b">
        <v>1</v>
      </c>
      <c r="I986" t="s">
        <v>383</v>
      </c>
      <c r="J986" s="1" t="s">
        <v>384</v>
      </c>
      <c r="K986" t="s">
        <v>383</v>
      </c>
      <c r="L986" t="s">
        <v>7604</v>
      </c>
      <c r="N986">
        <f t="shared" si="15"/>
        <v>16</v>
      </c>
      <c r="O986">
        <v>8846</v>
      </c>
      <c r="P986" t="s">
        <v>7605</v>
      </c>
      <c r="Q986" t="s">
        <v>7596</v>
      </c>
      <c r="S986">
        <v>40.565060000000003</v>
      </c>
      <c r="T986">
        <v>-74.498639999999995</v>
      </c>
      <c r="V986" t="s">
        <v>46</v>
      </c>
      <c r="W986">
        <v>1532829036</v>
      </c>
      <c r="AB986" t="s">
        <v>503</v>
      </c>
      <c r="AD986">
        <v>682365</v>
      </c>
      <c r="AG986" t="s">
        <v>7606</v>
      </c>
      <c r="AH986" t="s">
        <v>7607</v>
      </c>
      <c r="AI986" t="s">
        <v>7608</v>
      </c>
      <c r="AL986" t="s">
        <v>7603</v>
      </c>
      <c r="AM986" t="s">
        <v>7603</v>
      </c>
      <c r="AQ986" t="s">
        <v>7609</v>
      </c>
      <c r="AR986" t="s">
        <v>7600</v>
      </c>
    </row>
    <row r="987" spans="2:44" x14ac:dyDescent="0.25">
      <c r="B987" s="3" t="s">
        <v>82</v>
      </c>
      <c r="C987" t="s">
        <v>7582</v>
      </c>
      <c r="D987" s="24" t="s">
        <v>84</v>
      </c>
      <c r="E987" t="s">
        <v>7610</v>
      </c>
      <c r="F987" t="s">
        <v>7611</v>
      </c>
      <c r="G987" t="s">
        <v>190</v>
      </c>
      <c r="H987" t="b">
        <v>1</v>
      </c>
      <c r="I987" t="s">
        <v>383</v>
      </c>
      <c r="J987" s="1" t="s">
        <v>384</v>
      </c>
      <c r="K987" t="s">
        <v>383</v>
      </c>
      <c r="L987" s="2" t="s">
        <v>7585</v>
      </c>
      <c r="N987">
        <f t="shared" si="15"/>
        <v>16</v>
      </c>
      <c r="O987">
        <v>19341</v>
      </c>
      <c r="P987" t="s">
        <v>7586</v>
      </c>
      <c r="Q987" t="s">
        <v>2242</v>
      </c>
      <c r="S987">
        <v>40.058599999999998</v>
      </c>
      <c r="T987">
        <v>-75.647559999999999</v>
      </c>
      <c r="V987" t="s">
        <v>46</v>
      </c>
      <c r="W987">
        <v>9900713665</v>
      </c>
      <c r="AB987" t="s">
        <v>503</v>
      </c>
      <c r="AD987">
        <v>682382</v>
      </c>
      <c r="AG987" t="s">
        <v>7611</v>
      </c>
      <c r="AH987" t="s">
        <v>7612</v>
      </c>
      <c r="AI987" t="s">
        <v>7588</v>
      </c>
      <c r="AL987" t="s">
        <v>7611</v>
      </c>
      <c r="AM987" t="s">
        <v>7611</v>
      </c>
      <c r="AQ987" t="s">
        <v>7589</v>
      </c>
      <c r="AR987" t="s">
        <v>7600</v>
      </c>
    </row>
    <row r="988" spans="2:44" ht="15" customHeight="1" x14ac:dyDescent="0.25">
      <c r="B988" s="3" t="s">
        <v>54</v>
      </c>
      <c r="C988" t="s">
        <v>7613</v>
      </c>
      <c r="D988" s="18" t="s">
        <v>56</v>
      </c>
      <c r="E988" t="s">
        <v>7614</v>
      </c>
      <c r="F988" t="s">
        <v>7615</v>
      </c>
      <c r="G988" t="s">
        <v>190</v>
      </c>
      <c r="H988" t="b">
        <v>1</v>
      </c>
      <c r="I988" t="s">
        <v>383</v>
      </c>
      <c r="J988" s="1" t="s">
        <v>384</v>
      </c>
      <c r="K988" t="s">
        <v>383</v>
      </c>
      <c r="L988" t="s">
        <v>7616</v>
      </c>
      <c r="N988">
        <f t="shared" si="15"/>
        <v>15</v>
      </c>
      <c r="O988">
        <v>10303</v>
      </c>
      <c r="P988" t="s">
        <v>7617</v>
      </c>
      <c r="Q988" t="s">
        <v>6687</v>
      </c>
      <c r="S988">
        <v>40.628615000000003</v>
      </c>
      <c r="T988">
        <v>-74.169590999999997</v>
      </c>
      <c r="V988" t="s">
        <v>46</v>
      </c>
      <c r="W988">
        <v>3189432084</v>
      </c>
      <c r="AB988" t="s">
        <v>503</v>
      </c>
      <c r="AD988">
        <v>682364</v>
      </c>
      <c r="AG988" t="s">
        <v>7615</v>
      </c>
      <c r="AH988" t="s">
        <v>7618</v>
      </c>
      <c r="AI988" t="s">
        <v>7619</v>
      </c>
      <c r="AL988" t="s">
        <v>7615</v>
      </c>
      <c r="AM988" t="s">
        <v>7615</v>
      </c>
      <c r="AQ988" t="s">
        <v>7620</v>
      </c>
      <c r="AR988" t="s">
        <v>7600</v>
      </c>
    </row>
    <row r="989" spans="2:44" ht="15" customHeight="1" x14ac:dyDescent="0.25">
      <c r="B989" s="3" t="s">
        <v>178</v>
      </c>
      <c r="C989" t="s">
        <v>179</v>
      </c>
      <c r="D989" s="24"/>
      <c r="E989" t="s">
        <v>7621</v>
      </c>
      <c r="F989" t="s">
        <v>7622</v>
      </c>
      <c r="G989" t="s">
        <v>721</v>
      </c>
      <c r="H989" t="b">
        <v>0</v>
      </c>
      <c r="I989" t="s">
        <v>2045</v>
      </c>
      <c r="J989" s="1" t="s">
        <v>2046</v>
      </c>
      <c r="K989" t="s">
        <v>2045</v>
      </c>
      <c r="L989" t="s">
        <v>7623</v>
      </c>
      <c r="N989">
        <f t="shared" si="15"/>
        <v>17</v>
      </c>
      <c r="O989" t="s">
        <v>7624</v>
      </c>
      <c r="P989" t="s">
        <v>7625</v>
      </c>
      <c r="V989" t="s">
        <v>46</v>
      </c>
      <c r="W989">
        <v>9767743792</v>
      </c>
      <c r="AD989">
        <v>5703</v>
      </c>
      <c r="AG989" t="s">
        <v>7622</v>
      </c>
      <c r="AH989" t="s">
        <v>7626</v>
      </c>
      <c r="AL989" t="s">
        <v>7622</v>
      </c>
      <c r="AM989" t="s">
        <v>7622</v>
      </c>
      <c r="AQ989" t="s">
        <v>7627</v>
      </c>
    </row>
    <row r="990" spans="2:44" ht="15" customHeight="1" x14ac:dyDescent="0.25">
      <c r="B990" s="3" t="s">
        <v>37</v>
      </c>
      <c r="D990" s="13"/>
      <c r="E990" t="s">
        <v>7628</v>
      </c>
      <c r="F990" t="s">
        <v>7629</v>
      </c>
      <c r="G990" t="s">
        <v>100</v>
      </c>
      <c r="I990" t="s">
        <v>383</v>
      </c>
      <c r="J990" s="1" t="s">
        <v>384</v>
      </c>
      <c r="K990" t="s">
        <v>383</v>
      </c>
      <c r="L990" t="s">
        <v>7630</v>
      </c>
      <c r="N990">
        <f t="shared" si="15"/>
        <v>12</v>
      </c>
      <c r="O990">
        <v>68131</v>
      </c>
      <c r="P990" t="s">
        <v>7631</v>
      </c>
      <c r="Q990" t="s">
        <v>7632</v>
      </c>
      <c r="V990" t="s">
        <v>46</v>
      </c>
      <c r="W990">
        <v>5728097723</v>
      </c>
      <c r="X990" t="s">
        <v>6417</v>
      </c>
      <c r="AB990" t="s">
        <v>389</v>
      </c>
      <c r="AG990" t="s">
        <v>7629</v>
      </c>
      <c r="AH990" t="s">
        <v>7633</v>
      </c>
      <c r="AL990" t="s">
        <v>7629</v>
      </c>
      <c r="AM990" t="s">
        <v>7629</v>
      </c>
      <c r="AQ990" t="s">
        <v>63</v>
      </c>
    </row>
    <row r="991" spans="2:44" ht="15" customHeight="1" x14ac:dyDescent="0.25">
      <c r="B991" s="3" t="s">
        <v>37</v>
      </c>
      <c r="D991" s="13"/>
      <c r="E991" t="s">
        <v>7634</v>
      </c>
      <c r="F991" t="s">
        <v>7635</v>
      </c>
      <c r="G991" t="s">
        <v>59</v>
      </c>
      <c r="H991" t="b">
        <v>0</v>
      </c>
      <c r="I991" t="s">
        <v>1198</v>
      </c>
      <c r="J991" s="1" t="s">
        <v>1199</v>
      </c>
      <c r="K991" t="s">
        <v>1198</v>
      </c>
      <c r="L991" t="s">
        <v>7636</v>
      </c>
      <c r="N991" s="3">
        <f t="shared" si="15"/>
        <v>48</v>
      </c>
      <c r="O991">
        <v>300713</v>
      </c>
      <c r="P991" t="s">
        <v>7637</v>
      </c>
      <c r="V991" t="s">
        <v>46</v>
      </c>
      <c r="W991">
        <v>9510968456</v>
      </c>
      <c r="AB991" t="s">
        <v>78</v>
      </c>
      <c r="AG991" t="s">
        <v>7635</v>
      </c>
      <c r="AH991" t="s">
        <v>7638</v>
      </c>
      <c r="AL991" t="s">
        <v>7635</v>
      </c>
      <c r="AM991" t="s">
        <v>7635</v>
      </c>
      <c r="AQ991" t="s">
        <v>7639</v>
      </c>
    </row>
    <row r="992" spans="2:44" ht="15" customHeight="1" x14ac:dyDescent="0.25">
      <c r="B992" s="3" t="s">
        <v>37</v>
      </c>
      <c r="D992" s="13"/>
      <c r="E992" t="s">
        <v>7640</v>
      </c>
      <c r="F992" t="s">
        <v>7641</v>
      </c>
      <c r="G992" t="s">
        <v>107</v>
      </c>
      <c r="H992" t="b">
        <v>0</v>
      </c>
      <c r="I992" t="s">
        <v>646</v>
      </c>
      <c r="J992" s="1" t="s">
        <v>647</v>
      </c>
      <c r="K992" t="s">
        <v>646</v>
      </c>
      <c r="L992" t="s">
        <v>7642</v>
      </c>
      <c r="N992">
        <f t="shared" si="15"/>
        <v>17</v>
      </c>
      <c r="O992">
        <v>4400</v>
      </c>
      <c r="P992" t="s">
        <v>649</v>
      </c>
      <c r="S992">
        <v>-24.818404000000001</v>
      </c>
      <c r="T992">
        <v>-65.425364999999999</v>
      </c>
      <c r="V992" t="s">
        <v>46</v>
      </c>
      <c r="W992">
        <v>2515227318</v>
      </c>
      <c r="AB992" t="s">
        <v>401</v>
      </c>
      <c r="AG992" t="s">
        <v>7641</v>
      </c>
      <c r="AH992" t="s">
        <v>7643</v>
      </c>
      <c r="AL992" t="s">
        <v>7641</v>
      </c>
      <c r="AM992" t="s">
        <v>7641</v>
      </c>
      <c r="AQ992" t="s">
        <v>7644</v>
      </c>
    </row>
    <row r="993" spans="2:44" ht="15" customHeight="1" x14ac:dyDescent="0.25">
      <c r="B993" s="3" t="s">
        <v>155</v>
      </c>
      <c r="C993" t="s">
        <v>2357</v>
      </c>
      <c r="D993" s="23"/>
      <c r="E993" t="s">
        <v>7645</v>
      </c>
      <c r="F993" t="s">
        <v>7646</v>
      </c>
      <c r="G993" t="s">
        <v>100</v>
      </c>
      <c r="I993" t="s">
        <v>383</v>
      </c>
      <c r="J993" s="1" t="s">
        <v>384</v>
      </c>
      <c r="K993" t="s">
        <v>383</v>
      </c>
      <c r="L993" s="2" t="s">
        <v>1943</v>
      </c>
      <c r="N993">
        <f t="shared" si="15"/>
        <v>15</v>
      </c>
      <c r="O993">
        <v>28803</v>
      </c>
      <c r="P993" t="s">
        <v>386</v>
      </c>
      <c r="Q993" t="s">
        <v>387</v>
      </c>
      <c r="V993" t="s">
        <v>46</v>
      </c>
      <c r="W993">
        <v>2263216624</v>
      </c>
      <c r="X993" t="s">
        <v>7647</v>
      </c>
      <c r="AB993" t="s">
        <v>389</v>
      </c>
      <c r="AG993" t="s">
        <v>7646</v>
      </c>
      <c r="AH993" t="s">
        <v>7648</v>
      </c>
      <c r="AL993" t="s">
        <v>7646</v>
      </c>
      <c r="AM993" t="s">
        <v>7646</v>
      </c>
      <c r="AQ993" t="s">
        <v>2439</v>
      </c>
    </row>
    <row r="994" spans="2:44" ht="15" customHeight="1" x14ac:dyDescent="0.25">
      <c r="B994" s="3" t="s">
        <v>37</v>
      </c>
      <c r="D994" s="13"/>
      <c r="E994" t="s">
        <v>7649</v>
      </c>
      <c r="F994" t="s">
        <v>7650</v>
      </c>
      <c r="G994" t="s">
        <v>40</v>
      </c>
      <c r="H994" t="b">
        <v>0</v>
      </c>
      <c r="I994" t="s">
        <v>182</v>
      </c>
      <c r="J994" s="1" t="s">
        <v>183</v>
      </c>
      <c r="K994" t="s">
        <v>182</v>
      </c>
      <c r="L994" t="s">
        <v>7651</v>
      </c>
      <c r="N994">
        <f t="shared" si="15"/>
        <v>29</v>
      </c>
      <c r="O994">
        <v>659636</v>
      </c>
      <c r="P994" t="s">
        <v>183</v>
      </c>
      <c r="V994" t="s">
        <v>46</v>
      </c>
      <c r="W994">
        <v>6662015049</v>
      </c>
      <c r="AB994" t="s">
        <v>5804</v>
      </c>
      <c r="AG994" t="s">
        <v>7650</v>
      </c>
      <c r="AH994" t="s">
        <v>7652</v>
      </c>
      <c r="AL994" t="s">
        <v>7650</v>
      </c>
      <c r="AM994" t="s">
        <v>7650</v>
      </c>
      <c r="AQ994">
        <v>81239510</v>
      </c>
    </row>
    <row r="995" spans="2:44" ht="15" customHeight="1" x14ac:dyDescent="0.25">
      <c r="B995" s="3" t="s">
        <v>54</v>
      </c>
      <c r="C995" t="s">
        <v>7653</v>
      </c>
      <c r="D995" s="18" t="s">
        <v>56</v>
      </c>
      <c r="E995" t="s">
        <v>7654</v>
      </c>
      <c r="F995" t="s">
        <v>7655</v>
      </c>
      <c r="G995" t="s">
        <v>107</v>
      </c>
      <c r="H995" t="b">
        <v>1</v>
      </c>
      <c r="I995" t="s">
        <v>2045</v>
      </c>
      <c r="J995" s="1" t="s">
        <v>2046</v>
      </c>
      <c r="K995" t="s">
        <v>2045</v>
      </c>
      <c r="L995" t="s">
        <v>7656</v>
      </c>
      <c r="N995">
        <f t="shared" si="15"/>
        <v>5</v>
      </c>
      <c r="O995" t="s">
        <v>7657</v>
      </c>
      <c r="P995" t="s">
        <v>7658</v>
      </c>
      <c r="S995">
        <v>50.8015749335013</v>
      </c>
      <c r="T995">
        <v>-3.4370282292366001</v>
      </c>
      <c r="V995" t="s">
        <v>46</v>
      </c>
      <c r="W995">
        <v>7777578028</v>
      </c>
      <c r="X995" t="s">
        <v>7659</v>
      </c>
      <c r="AB995" t="s">
        <v>2290</v>
      </c>
      <c r="AG995" t="s">
        <v>7655</v>
      </c>
      <c r="AH995" t="s">
        <v>7660</v>
      </c>
      <c r="AI995" t="s">
        <v>7661</v>
      </c>
      <c r="AK995" t="s">
        <v>7662</v>
      </c>
      <c r="AL995" t="s">
        <v>7655</v>
      </c>
      <c r="AM995" t="s">
        <v>7655</v>
      </c>
      <c r="AQ995" t="s">
        <v>7663</v>
      </c>
      <c r="AR995" t="s">
        <v>7664</v>
      </c>
    </row>
    <row r="996" spans="2:44" ht="15" customHeight="1" x14ac:dyDescent="0.25">
      <c r="B996" s="3" t="s">
        <v>37</v>
      </c>
      <c r="D996" s="13"/>
      <c r="E996" t="s">
        <v>7665</v>
      </c>
      <c r="F996" t="s">
        <v>7666</v>
      </c>
      <c r="G996" t="s">
        <v>59</v>
      </c>
      <c r="H996" t="b">
        <v>1</v>
      </c>
      <c r="I996" t="s">
        <v>2045</v>
      </c>
      <c r="J996" s="1" t="s">
        <v>2046</v>
      </c>
      <c r="K996" t="s">
        <v>2045</v>
      </c>
      <c r="L996" t="s">
        <v>7667</v>
      </c>
      <c r="N996">
        <f t="shared" si="15"/>
        <v>21</v>
      </c>
      <c r="O996" t="s">
        <v>7668</v>
      </c>
      <c r="P996" t="s">
        <v>7669</v>
      </c>
      <c r="S996">
        <v>50.909979525943498</v>
      </c>
      <c r="T996">
        <v>-1.4072808640886101</v>
      </c>
      <c r="V996" t="s">
        <v>46</v>
      </c>
      <c r="W996">
        <v>4830620528</v>
      </c>
      <c r="AB996" t="s">
        <v>2290</v>
      </c>
      <c r="AG996" t="s">
        <v>7666</v>
      </c>
      <c r="AH996" t="s">
        <v>7670</v>
      </c>
      <c r="AK996" t="s">
        <v>7662</v>
      </c>
      <c r="AL996" t="s">
        <v>7666</v>
      </c>
      <c r="AM996" t="s">
        <v>7666</v>
      </c>
      <c r="AQ996" t="s">
        <v>7671</v>
      </c>
      <c r="AR996" t="s">
        <v>7664</v>
      </c>
    </row>
    <row r="997" spans="2:44" ht="15" customHeight="1" x14ac:dyDescent="0.25">
      <c r="B997" s="3" t="s">
        <v>178</v>
      </c>
      <c r="C997" t="s">
        <v>179</v>
      </c>
      <c r="D997" s="24"/>
      <c r="E997" t="s">
        <v>7672</v>
      </c>
      <c r="F997" t="s">
        <v>7673</v>
      </c>
      <c r="G997" t="s">
        <v>190</v>
      </c>
      <c r="H997" t="b">
        <v>0</v>
      </c>
      <c r="I997" t="s">
        <v>690</v>
      </c>
      <c r="J997" s="1" t="s">
        <v>691</v>
      </c>
      <c r="K997" t="s">
        <v>690</v>
      </c>
      <c r="L997" t="s">
        <v>7674</v>
      </c>
      <c r="N997" s="3">
        <f t="shared" si="15"/>
        <v>60</v>
      </c>
      <c r="O997" t="s">
        <v>7675</v>
      </c>
      <c r="P997" t="s">
        <v>7676</v>
      </c>
      <c r="V997" t="s">
        <v>46</v>
      </c>
      <c r="W997">
        <v>5252113537</v>
      </c>
      <c r="AB997" t="s">
        <v>695</v>
      </c>
      <c r="AG997" t="s">
        <v>7673</v>
      </c>
      <c r="AH997" t="s">
        <v>7677</v>
      </c>
      <c r="AK997" t="s">
        <v>7678</v>
      </c>
      <c r="AL997" t="s">
        <v>7673</v>
      </c>
      <c r="AM997" t="s">
        <v>7673</v>
      </c>
      <c r="AQ997" t="s">
        <v>7679</v>
      </c>
    </row>
    <row r="998" spans="2:44" ht="15" customHeight="1" x14ac:dyDescent="0.25">
      <c r="B998" s="3" t="s">
        <v>37</v>
      </c>
      <c r="D998" s="13"/>
      <c r="E998" t="s">
        <v>7680</v>
      </c>
      <c r="F998" t="s">
        <v>7681</v>
      </c>
      <c r="G998" t="s">
        <v>190</v>
      </c>
      <c r="H998" t="b">
        <v>1</v>
      </c>
      <c r="I998" t="s">
        <v>125</v>
      </c>
      <c r="J998" s="1" t="s">
        <v>126</v>
      </c>
      <c r="K998" t="s">
        <v>125</v>
      </c>
      <c r="L998" t="s">
        <v>7682</v>
      </c>
      <c r="N998" s="3">
        <f t="shared" si="15"/>
        <v>55</v>
      </c>
      <c r="O998">
        <v>758038</v>
      </c>
      <c r="P998" t="s">
        <v>7683</v>
      </c>
      <c r="S998">
        <v>22.117000000000001</v>
      </c>
      <c r="T998">
        <v>85.4</v>
      </c>
      <c r="V998" t="s">
        <v>46</v>
      </c>
      <c r="W998">
        <v>2797655856</v>
      </c>
      <c r="X998" t="s">
        <v>7684</v>
      </c>
      <c r="Y998" t="s">
        <v>7685</v>
      </c>
      <c r="AB998" t="s">
        <v>130</v>
      </c>
      <c r="AG998" t="s">
        <v>7681</v>
      </c>
      <c r="AH998" t="s">
        <v>7686</v>
      </c>
      <c r="AI998" t="s">
        <v>7687</v>
      </c>
      <c r="AL998" t="s">
        <v>7681</v>
      </c>
      <c r="AM998" t="s">
        <v>7681</v>
      </c>
      <c r="AQ998" t="s">
        <v>7687</v>
      </c>
      <c r="AR998" t="s">
        <v>7688</v>
      </c>
    </row>
    <row r="999" spans="2:44" ht="15" customHeight="1" x14ac:dyDescent="0.25">
      <c r="B999" s="3" t="s">
        <v>54</v>
      </c>
      <c r="C999" t="s">
        <v>7689</v>
      </c>
      <c r="D999" s="18" t="s">
        <v>56</v>
      </c>
      <c r="E999" t="s">
        <v>7690</v>
      </c>
      <c r="F999" t="s">
        <v>7691</v>
      </c>
      <c r="G999" t="s">
        <v>100</v>
      </c>
      <c r="H999" t="b">
        <v>1</v>
      </c>
      <c r="I999" t="s">
        <v>125</v>
      </c>
      <c r="J999" s="1" t="s">
        <v>126</v>
      </c>
      <c r="K999" t="s">
        <v>125</v>
      </c>
      <c r="L999" t="s">
        <v>7692</v>
      </c>
      <c r="N999">
        <f t="shared" si="15"/>
        <v>24</v>
      </c>
      <c r="O999">
        <v>751010</v>
      </c>
      <c r="P999" t="s">
        <v>7693</v>
      </c>
      <c r="S999">
        <v>20.267595984583199</v>
      </c>
      <c r="T999">
        <v>85.841735526450194</v>
      </c>
      <c r="V999" t="s">
        <v>46</v>
      </c>
      <c r="W999">
        <v>9095307660</v>
      </c>
      <c r="X999" t="s">
        <v>7694</v>
      </c>
      <c r="AB999" t="s">
        <v>130</v>
      </c>
      <c r="AG999" t="s">
        <v>7691</v>
      </c>
      <c r="AH999" t="s">
        <v>7695</v>
      </c>
      <c r="AK999" t="s">
        <v>7696</v>
      </c>
      <c r="AL999" t="s">
        <v>7691</v>
      </c>
      <c r="AM999" t="s">
        <v>7691</v>
      </c>
      <c r="AQ999">
        <v>6742585477</v>
      </c>
      <c r="AR999" t="s">
        <v>3854</v>
      </c>
    </row>
    <row r="1000" spans="2:44" ht="15" customHeight="1" x14ac:dyDescent="0.25">
      <c r="B1000" s="3" t="s">
        <v>37</v>
      </c>
      <c r="D1000" s="13"/>
      <c r="E1000" t="s">
        <v>7697</v>
      </c>
      <c r="F1000" t="s">
        <v>7698</v>
      </c>
      <c r="G1000" t="s">
        <v>190</v>
      </c>
      <c r="H1000" t="b">
        <v>1</v>
      </c>
      <c r="I1000" t="s">
        <v>125</v>
      </c>
      <c r="J1000" s="1" t="s">
        <v>126</v>
      </c>
      <c r="K1000" t="s">
        <v>125</v>
      </c>
      <c r="L1000" t="s">
        <v>7699</v>
      </c>
      <c r="N1000" s="3">
        <f t="shared" si="15"/>
        <v>69</v>
      </c>
      <c r="O1000">
        <v>765001</v>
      </c>
      <c r="P1000" t="s">
        <v>7700</v>
      </c>
      <c r="S1000">
        <v>19.16</v>
      </c>
      <c r="T1000">
        <v>83.41</v>
      </c>
      <c r="V1000" t="s">
        <v>46</v>
      </c>
      <c r="W1000">
        <v>5267979646</v>
      </c>
      <c r="AB1000" t="s">
        <v>389</v>
      </c>
      <c r="AG1000" t="s">
        <v>7698</v>
      </c>
      <c r="AH1000" t="s">
        <v>7701</v>
      </c>
      <c r="AK1000" t="s">
        <v>7696</v>
      </c>
      <c r="AL1000" t="s">
        <v>7698</v>
      </c>
      <c r="AM1000" t="s">
        <v>7698</v>
      </c>
      <c r="AQ1000" t="s">
        <v>7702</v>
      </c>
      <c r="AR1000" t="s">
        <v>7688</v>
      </c>
    </row>
    <row r="1001" spans="2:44" ht="15" customHeight="1" x14ac:dyDescent="0.25">
      <c r="B1001" s="3" t="s">
        <v>37</v>
      </c>
      <c r="D1001" s="13"/>
      <c r="E1001" t="s">
        <v>7703</v>
      </c>
      <c r="F1001" t="s">
        <v>7704</v>
      </c>
      <c r="G1001" t="s">
        <v>190</v>
      </c>
      <c r="H1001" t="b">
        <v>1</v>
      </c>
      <c r="I1001" t="s">
        <v>125</v>
      </c>
      <c r="J1001" s="1" t="s">
        <v>126</v>
      </c>
      <c r="K1001" t="s">
        <v>125</v>
      </c>
      <c r="L1001" t="s">
        <v>7705</v>
      </c>
      <c r="N1001" s="3">
        <f t="shared" si="15"/>
        <v>47</v>
      </c>
      <c r="O1001">
        <v>768004</v>
      </c>
      <c r="P1001" t="s">
        <v>7706</v>
      </c>
      <c r="S1001">
        <v>21.45</v>
      </c>
      <c r="T1001">
        <v>83.96</v>
      </c>
      <c r="V1001" t="s">
        <v>46</v>
      </c>
      <c r="W1001">
        <v>7923812328</v>
      </c>
      <c r="Y1001" t="s">
        <v>7707</v>
      </c>
      <c r="AB1001" t="s">
        <v>389</v>
      </c>
      <c r="AG1001" t="s">
        <v>7704</v>
      </c>
      <c r="AH1001" t="s">
        <v>7708</v>
      </c>
      <c r="AK1001" t="s">
        <v>7696</v>
      </c>
      <c r="AL1001" t="s">
        <v>7704</v>
      </c>
      <c r="AM1001" t="s">
        <v>7704</v>
      </c>
      <c r="AQ1001">
        <f>91-663-2540332</f>
        <v>-2540904</v>
      </c>
      <c r="AR1001" t="s">
        <v>7688</v>
      </c>
    </row>
    <row r="1002" spans="2:44" ht="15" customHeight="1" x14ac:dyDescent="0.25">
      <c r="B1002" s="3" t="s">
        <v>37</v>
      </c>
      <c r="D1002" s="13"/>
      <c r="E1002" t="s">
        <v>7709</v>
      </c>
      <c r="F1002" t="s">
        <v>7710</v>
      </c>
      <c r="G1002" t="s">
        <v>190</v>
      </c>
      <c r="H1002" t="b">
        <v>1</v>
      </c>
      <c r="I1002" t="s">
        <v>125</v>
      </c>
      <c r="J1002" s="1" t="s">
        <v>126</v>
      </c>
      <c r="K1002" t="s">
        <v>125</v>
      </c>
      <c r="L1002" t="s">
        <v>7711</v>
      </c>
      <c r="N1002" s="3">
        <f t="shared" si="15"/>
        <v>72</v>
      </c>
      <c r="O1002">
        <v>759100</v>
      </c>
      <c r="P1002" t="s">
        <v>7712</v>
      </c>
      <c r="S1002">
        <v>20.95</v>
      </c>
      <c r="T1002">
        <v>85.21</v>
      </c>
      <c r="V1002" t="s">
        <v>46</v>
      </c>
      <c r="W1002">
        <v>7588854709</v>
      </c>
      <c r="AB1002" t="s">
        <v>389</v>
      </c>
      <c r="AG1002" t="s">
        <v>7710</v>
      </c>
      <c r="AH1002" t="s">
        <v>7713</v>
      </c>
      <c r="AI1002" t="s">
        <v>7714</v>
      </c>
      <c r="AK1002" t="s">
        <v>7696</v>
      </c>
      <c r="AL1002" t="s">
        <v>7710</v>
      </c>
      <c r="AM1002" t="s">
        <v>7710</v>
      </c>
      <c r="AQ1002">
        <f>91-6760-240010</f>
        <v>-246679</v>
      </c>
      <c r="AR1002" t="s">
        <v>7688</v>
      </c>
    </row>
    <row r="1003" spans="2:44" ht="15" customHeight="1" x14ac:dyDescent="0.25">
      <c r="B1003" s="3" t="s">
        <v>37</v>
      </c>
      <c r="D1003" s="13"/>
      <c r="E1003" t="s">
        <v>7715</v>
      </c>
      <c r="F1003" t="s">
        <v>7716</v>
      </c>
      <c r="G1003" t="s">
        <v>190</v>
      </c>
      <c r="H1003" t="b">
        <v>0</v>
      </c>
      <c r="I1003" t="s">
        <v>367</v>
      </c>
      <c r="J1003" s="1" t="s">
        <v>368</v>
      </c>
      <c r="K1003" t="s">
        <v>367</v>
      </c>
      <c r="L1003" t="s">
        <v>7717</v>
      </c>
      <c r="N1003" s="3">
        <f t="shared" si="15"/>
        <v>48</v>
      </c>
      <c r="O1003" t="s">
        <v>7718</v>
      </c>
      <c r="P1003" t="s">
        <v>7719</v>
      </c>
      <c r="V1003" t="s">
        <v>46</v>
      </c>
      <c r="W1003">
        <v>7490258016</v>
      </c>
      <c r="AB1003" t="s">
        <v>78</v>
      </c>
      <c r="AC1003" t="s">
        <v>1384</v>
      </c>
      <c r="AD1003">
        <v>466826</v>
      </c>
      <c r="AF1003" t="s">
        <v>374</v>
      </c>
      <c r="AG1003" t="s">
        <v>7716</v>
      </c>
      <c r="AH1003" t="s">
        <v>7720</v>
      </c>
      <c r="AI1003" t="s">
        <v>1386</v>
      </c>
      <c r="AL1003" t="s">
        <v>7716</v>
      </c>
      <c r="AM1003" t="s">
        <v>7716</v>
      </c>
      <c r="AQ1003" t="s">
        <v>1388</v>
      </c>
    </row>
    <row r="1004" spans="2:44" ht="15" customHeight="1" x14ac:dyDescent="0.25">
      <c r="B1004" s="3" t="s">
        <v>54</v>
      </c>
      <c r="C1004" t="s">
        <v>7721</v>
      </c>
      <c r="D1004" s="18" t="s">
        <v>56</v>
      </c>
      <c r="E1004" t="s">
        <v>7722</v>
      </c>
      <c r="F1004" t="s">
        <v>7723</v>
      </c>
      <c r="G1004" t="s">
        <v>40</v>
      </c>
      <c r="H1004" t="b">
        <v>1</v>
      </c>
      <c r="I1004" t="s">
        <v>41</v>
      </c>
      <c r="J1004" s="1" t="s">
        <v>42</v>
      </c>
      <c r="K1004" t="s">
        <v>41</v>
      </c>
      <c r="L1004" t="s">
        <v>7724</v>
      </c>
      <c r="N1004">
        <f t="shared" si="15"/>
        <v>17</v>
      </c>
      <c r="O1004">
        <v>28865</v>
      </c>
      <c r="P1004" t="s">
        <v>7725</v>
      </c>
      <c r="S1004">
        <v>46.134653305004697</v>
      </c>
      <c r="T1004">
        <v>8.2948923110961896</v>
      </c>
      <c r="V1004" t="s">
        <v>46</v>
      </c>
      <c r="W1004">
        <v>8464160615</v>
      </c>
      <c r="Y1004" t="s">
        <v>7726</v>
      </c>
      <c r="AB1004" t="s">
        <v>66</v>
      </c>
      <c r="AG1004" t="s">
        <v>7723</v>
      </c>
      <c r="AH1004" t="s">
        <v>7727</v>
      </c>
      <c r="AI1004" t="s">
        <v>7728</v>
      </c>
      <c r="AK1004" t="s">
        <v>7729</v>
      </c>
      <c r="AL1004" t="s">
        <v>7723</v>
      </c>
      <c r="AM1004" t="s">
        <v>7723</v>
      </c>
      <c r="AQ1004" t="s">
        <v>7730</v>
      </c>
      <c r="AR1004" t="s">
        <v>7731</v>
      </c>
    </row>
    <row r="1005" spans="2:44" x14ac:dyDescent="0.25">
      <c r="B1005" s="3" t="s">
        <v>82</v>
      </c>
      <c r="C1005" t="s">
        <v>7732</v>
      </c>
      <c r="D1005" s="24" t="s">
        <v>84</v>
      </c>
      <c r="E1005" t="s">
        <v>7733</v>
      </c>
      <c r="F1005" t="s">
        <v>7734</v>
      </c>
      <c r="G1005" t="s">
        <v>100</v>
      </c>
      <c r="H1005" t="b">
        <v>0</v>
      </c>
      <c r="I1005" t="s">
        <v>383</v>
      </c>
      <c r="J1005" s="1" t="s">
        <v>384</v>
      </c>
      <c r="K1005" t="s">
        <v>383</v>
      </c>
      <c r="L1005" s="2" t="s">
        <v>7735</v>
      </c>
      <c r="N1005">
        <f t="shared" si="15"/>
        <v>20</v>
      </c>
      <c r="O1005">
        <v>80216</v>
      </c>
      <c r="P1005" t="s">
        <v>7736</v>
      </c>
      <c r="Q1005" t="s">
        <v>2612</v>
      </c>
      <c r="S1005">
        <v>39.809118867334099</v>
      </c>
      <c r="T1005">
        <v>-104.98073155911101</v>
      </c>
      <c r="V1005" t="s">
        <v>46</v>
      </c>
      <c r="W1005">
        <v>2258315371</v>
      </c>
      <c r="X1005" t="s">
        <v>7737</v>
      </c>
      <c r="AB1005" t="s">
        <v>389</v>
      </c>
      <c r="AD1005">
        <v>101014</v>
      </c>
      <c r="AG1005" t="s">
        <v>7734</v>
      </c>
      <c r="AH1005" t="s">
        <v>7738</v>
      </c>
      <c r="AI1005" t="s">
        <v>7739</v>
      </c>
      <c r="AK1005" t="s">
        <v>7740</v>
      </c>
      <c r="AL1005" t="s">
        <v>7734</v>
      </c>
      <c r="AM1005" t="s">
        <v>7734</v>
      </c>
      <c r="AQ1005" t="s">
        <v>7741</v>
      </c>
      <c r="AR1005" t="s">
        <v>7742</v>
      </c>
    </row>
    <row r="1006" spans="2:44" ht="15" customHeight="1" x14ac:dyDescent="0.25">
      <c r="B1006" s="3" t="s">
        <v>54</v>
      </c>
      <c r="C1006" t="s">
        <v>7743</v>
      </c>
      <c r="D1006" s="18" t="s">
        <v>56</v>
      </c>
      <c r="E1006" t="s">
        <v>7744</v>
      </c>
      <c r="F1006" t="s">
        <v>7745</v>
      </c>
      <c r="G1006" t="s">
        <v>190</v>
      </c>
      <c r="H1006" t="b">
        <v>1</v>
      </c>
      <c r="I1006" t="s">
        <v>383</v>
      </c>
      <c r="J1006" s="1" t="s">
        <v>384</v>
      </c>
      <c r="K1006" t="s">
        <v>383</v>
      </c>
      <c r="L1006" t="s">
        <v>7746</v>
      </c>
      <c r="N1006">
        <f t="shared" si="15"/>
        <v>26</v>
      </c>
      <c r="O1006">
        <v>80906</v>
      </c>
      <c r="P1006" t="s">
        <v>7747</v>
      </c>
      <c r="Q1006" t="s">
        <v>2612</v>
      </c>
      <c r="S1006">
        <v>38.782829999999997</v>
      </c>
      <c r="T1006">
        <v>-104.7735</v>
      </c>
      <c r="V1006" t="s">
        <v>46</v>
      </c>
      <c r="W1006">
        <v>3004039277</v>
      </c>
      <c r="X1006" t="s">
        <v>7737</v>
      </c>
      <c r="AB1006" t="s">
        <v>389</v>
      </c>
      <c r="AD1006">
        <v>270688</v>
      </c>
      <c r="AG1006" t="s">
        <v>7745</v>
      </c>
      <c r="AH1006" t="s">
        <v>7748</v>
      </c>
      <c r="AI1006" t="s">
        <v>7749</v>
      </c>
      <c r="AK1006" t="s">
        <v>7750</v>
      </c>
      <c r="AL1006" t="s">
        <v>7745</v>
      </c>
      <c r="AM1006" t="s">
        <v>7745</v>
      </c>
      <c r="AQ1006" t="s">
        <v>7751</v>
      </c>
      <c r="AR1006" t="s">
        <v>7742</v>
      </c>
    </row>
    <row r="1007" spans="2:44" x14ac:dyDescent="0.25">
      <c r="B1007" s="3" t="s">
        <v>82</v>
      </c>
      <c r="C1007" t="s">
        <v>7732</v>
      </c>
      <c r="D1007" s="24" t="s">
        <v>84</v>
      </c>
      <c r="E1007" t="s">
        <v>7752</v>
      </c>
      <c r="F1007" t="s">
        <v>7753</v>
      </c>
      <c r="G1007" t="s">
        <v>190</v>
      </c>
      <c r="H1007" t="b">
        <v>1</v>
      </c>
      <c r="I1007" t="s">
        <v>383</v>
      </c>
      <c r="J1007" s="1" t="s">
        <v>384</v>
      </c>
      <c r="K1007" t="s">
        <v>383</v>
      </c>
      <c r="L1007" s="2" t="s">
        <v>7735</v>
      </c>
      <c r="N1007">
        <f t="shared" si="15"/>
        <v>20</v>
      </c>
      <c r="O1007">
        <v>80216</v>
      </c>
      <c r="P1007" t="s">
        <v>7736</v>
      </c>
      <c r="Q1007" t="s">
        <v>2612</v>
      </c>
      <c r="S1007">
        <v>39.809108000000002</v>
      </c>
      <c r="T1007">
        <v>-104.98065</v>
      </c>
      <c r="V1007" t="s">
        <v>46</v>
      </c>
      <c r="W1007">
        <v>7533416162</v>
      </c>
      <c r="X1007" t="s">
        <v>7737</v>
      </c>
      <c r="AB1007" t="s">
        <v>389</v>
      </c>
      <c r="AD1007">
        <v>101014</v>
      </c>
      <c r="AG1007" t="s">
        <v>7753</v>
      </c>
      <c r="AH1007" t="s">
        <v>7754</v>
      </c>
      <c r="AI1007" t="s">
        <v>7739</v>
      </c>
      <c r="AK1007" t="s">
        <v>7755</v>
      </c>
      <c r="AL1007" t="s">
        <v>7753</v>
      </c>
      <c r="AM1007" t="s">
        <v>7753</v>
      </c>
      <c r="AQ1007" t="s">
        <v>7741</v>
      </c>
      <c r="AR1007" t="s">
        <v>7742</v>
      </c>
    </row>
    <row r="1008" spans="2:44" ht="15" customHeight="1" x14ac:dyDescent="0.25">
      <c r="B1008" s="3" t="s">
        <v>54</v>
      </c>
      <c r="C1008" t="s">
        <v>7756</v>
      </c>
      <c r="D1008" s="18" t="s">
        <v>56</v>
      </c>
      <c r="E1008" t="s">
        <v>7757</v>
      </c>
      <c r="F1008" t="s">
        <v>7758</v>
      </c>
      <c r="G1008" t="s">
        <v>190</v>
      </c>
      <c r="H1008" t="b">
        <v>1</v>
      </c>
      <c r="I1008" t="s">
        <v>383</v>
      </c>
      <c r="J1008" s="1" t="s">
        <v>384</v>
      </c>
      <c r="K1008" t="s">
        <v>383</v>
      </c>
      <c r="L1008" t="s">
        <v>7759</v>
      </c>
      <c r="N1008">
        <f t="shared" si="15"/>
        <v>15</v>
      </c>
      <c r="O1008">
        <v>81505</v>
      </c>
      <c r="P1008" t="s">
        <v>7760</v>
      </c>
      <c r="Q1008" t="s">
        <v>2612</v>
      </c>
      <c r="S1008">
        <v>39.096130000000002</v>
      </c>
      <c r="T1008">
        <v>-108.6211</v>
      </c>
      <c r="V1008" t="s">
        <v>46</v>
      </c>
      <c r="W1008">
        <v>5546160785</v>
      </c>
      <c r="X1008" t="s">
        <v>7737</v>
      </c>
      <c r="AB1008" t="s">
        <v>389</v>
      </c>
      <c r="AD1008">
        <v>188213</v>
      </c>
      <c r="AG1008" t="s">
        <v>7758</v>
      </c>
      <c r="AH1008" t="s">
        <v>7761</v>
      </c>
      <c r="AI1008" t="s">
        <v>7762</v>
      </c>
      <c r="AK1008" t="s">
        <v>7755</v>
      </c>
      <c r="AL1008" t="s">
        <v>7758</v>
      </c>
      <c r="AM1008" t="s">
        <v>7758</v>
      </c>
      <c r="AQ1008" t="s">
        <v>7763</v>
      </c>
      <c r="AR1008" t="s">
        <v>7742</v>
      </c>
    </row>
    <row r="1009" spans="2:44" ht="15" customHeight="1" x14ac:dyDescent="0.25">
      <c r="B1009" s="3" t="s">
        <v>54</v>
      </c>
      <c r="C1009" t="s">
        <v>7764</v>
      </c>
      <c r="D1009" s="18" t="s">
        <v>56</v>
      </c>
      <c r="E1009" t="s">
        <v>7765</v>
      </c>
      <c r="F1009" t="s">
        <v>7766</v>
      </c>
      <c r="G1009" t="s">
        <v>190</v>
      </c>
      <c r="H1009" t="b">
        <v>1</v>
      </c>
      <c r="I1009" t="s">
        <v>383</v>
      </c>
      <c r="J1009" s="1" t="s">
        <v>384</v>
      </c>
      <c r="K1009" t="s">
        <v>383</v>
      </c>
      <c r="L1009" t="s">
        <v>7767</v>
      </c>
      <c r="N1009">
        <f t="shared" si="15"/>
        <v>10</v>
      </c>
      <c r="O1009">
        <v>80534</v>
      </c>
      <c r="P1009" t="s">
        <v>7768</v>
      </c>
      <c r="Q1009" t="s">
        <v>2612</v>
      </c>
      <c r="S1009">
        <v>40.405900000000003</v>
      </c>
      <c r="T1009">
        <v>-104.9499</v>
      </c>
      <c r="V1009" t="s">
        <v>46</v>
      </c>
      <c r="W1009">
        <v>4864912417</v>
      </c>
      <c r="AB1009" t="s">
        <v>389</v>
      </c>
      <c r="AD1009">
        <v>869232</v>
      </c>
      <c r="AG1009" t="s">
        <v>7766</v>
      </c>
      <c r="AH1009" t="s">
        <v>7769</v>
      </c>
      <c r="AK1009" t="s">
        <v>7755</v>
      </c>
      <c r="AL1009" t="s">
        <v>7766</v>
      </c>
      <c r="AM1009" t="s">
        <v>7766</v>
      </c>
      <c r="AQ1009" t="s">
        <v>63</v>
      </c>
      <c r="AR1009" t="s">
        <v>7742</v>
      </c>
    </row>
    <row r="1010" spans="2:44" ht="15" customHeight="1" x14ac:dyDescent="0.25">
      <c r="B1010" s="3" t="s">
        <v>155</v>
      </c>
      <c r="C1010" t="s">
        <v>164</v>
      </c>
      <c r="D1010" s="23"/>
      <c r="E1010" t="s">
        <v>7770</v>
      </c>
      <c r="F1010" t="s">
        <v>7771</v>
      </c>
      <c r="G1010" t="s">
        <v>190</v>
      </c>
      <c r="H1010" t="b">
        <v>0</v>
      </c>
      <c r="I1010" t="s">
        <v>722</v>
      </c>
      <c r="J1010" s="1" t="s">
        <v>723</v>
      </c>
      <c r="K1010" t="s">
        <v>722</v>
      </c>
      <c r="L1010"/>
      <c r="N1010">
        <f t="shared" si="15"/>
        <v>0</v>
      </c>
      <c r="O1010" t="s">
        <v>63</v>
      </c>
      <c r="P1010" t="s">
        <v>63</v>
      </c>
      <c r="V1010" t="s">
        <v>46</v>
      </c>
      <c r="W1010">
        <v>1590195262</v>
      </c>
      <c r="AB1010" t="s">
        <v>503</v>
      </c>
      <c r="AG1010" t="s">
        <v>7771</v>
      </c>
      <c r="AH1010" t="s">
        <v>7772</v>
      </c>
      <c r="AL1010" t="s">
        <v>7771</v>
      </c>
      <c r="AM1010" t="s">
        <v>7771</v>
      </c>
      <c r="AQ1010" t="s">
        <v>63</v>
      </c>
    </row>
    <row r="1011" spans="2:44" ht="15" customHeight="1" x14ac:dyDescent="0.25">
      <c r="B1011" s="3" t="s">
        <v>155</v>
      </c>
      <c r="C1011" t="s">
        <v>2357</v>
      </c>
      <c r="D1011" s="23"/>
      <c r="E1011" t="s">
        <v>7773</v>
      </c>
      <c r="F1011" t="s">
        <v>7774</v>
      </c>
      <c r="G1011" t="s">
        <v>190</v>
      </c>
      <c r="H1011" t="b">
        <v>0</v>
      </c>
      <c r="I1011" t="s">
        <v>2360</v>
      </c>
      <c r="J1011" s="1" t="s">
        <v>2361</v>
      </c>
      <c r="K1011" t="s">
        <v>2360</v>
      </c>
      <c r="L1011"/>
      <c r="N1011">
        <f t="shared" si="15"/>
        <v>0</v>
      </c>
      <c r="O1011" t="s">
        <v>63</v>
      </c>
      <c r="P1011" t="s">
        <v>63</v>
      </c>
      <c r="V1011" t="s">
        <v>46</v>
      </c>
      <c r="W1011">
        <v>2341378828</v>
      </c>
      <c r="AB1011" t="s">
        <v>503</v>
      </c>
      <c r="AG1011" t="s">
        <v>7774</v>
      </c>
      <c r="AH1011" t="s">
        <v>7775</v>
      </c>
      <c r="AL1011" t="s">
        <v>7774</v>
      </c>
      <c r="AM1011" t="s">
        <v>7774</v>
      </c>
      <c r="AQ1011" t="s">
        <v>63</v>
      </c>
    </row>
    <row r="1012" spans="2:44" ht="15" customHeight="1" x14ac:dyDescent="0.25">
      <c r="B1012" s="3" t="s">
        <v>54</v>
      </c>
      <c r="C1012" t="s">
        <v>7776</v>
      </c>
      <c r="D1012" s="18" t="s">
        <v>56</v>
      </c>
      <c r="E1012" t="s">
        <v>7777</v>
      </c>
      <c r="F1012" t="s">
        <v>7778</v>
      </c>
      <c r="G1012" t="s">
        <v>107</v>
      </c>
      <c r="H1012" t="b">
        <v>1</v>
      </c>
      <c r="I1012" t="s">
        <v>41</v>
      </c>
      <c r="J1012" s="1" t="s">
        <v>42</v>
      </c>
      <c r="K1012" t="s">
        <v>41</v>
      </c>
      <c r="L1012" t="s">
        <v>7779</v>
      </c>
      <c r="N1012">
        <f t="shared" si="15"/>
        <v>15</v>
      </c>
      <c r="O1012">
        <v>58100</v>
      </c>
      <c r="P1012" t="s">
        <v>7780</v>
      </c>
      <c r="S1012">
        <v>42.788170000000001</v>
      </c>
      <c r="T1012">
        <v>11.09731</v>
      </c>
      <c r="V1012" t="s">
        <v>46</v>
      </c>
      <c r="W1012">
        <v>4083916582</v>
      </c>
      <c r="AB1012" t="s">
        <v>78</v>
      </c>
      <c r="AG1012" t="s">
        <v>7778</v>
      </c>
      <c r="AH1012" t="s">
        <v>7781</v>
      </c>
      <c r="AI1012" t="s">
        <v>7782</v>
      </c>
      <c r="AK1012" t="s">
        <v>7783</v>
      </c>
      <c r="AL1012" t="s">
        <v>7778</v>
      </c>
      <c r="AM1012" t="s">
        <v>7778</v>
      </c>
      <c r="AQ1012" t="s">
        <v>7784</v>
      </c>
    </row>
    <row r="1013" spans="2:44" ht="15" customHeight="1" x14ac:dyDescent="0.25">
      <c r="B1013" s="3" t="s">
        <v>37</v>
      </c>
      <c r="D1013" s="13"/>
      <c r="E1013" t="s">
        <v>7785</v>
      </c>
      <c r="F1013" t="s">
        <v>7786</v>
      </c>
      <c r="G1013" t="s">
        <v>107</v>
      </c>
      <c r="H1013" t="b">
        <v>1</v>
      </c>
      <c r="I1013" t="s">
        <v>41</v>
      </c>
      <c r="J1013" s="1" t="s">
        <v>42</v>
      </c>
      <c r="K1013" t="s">
        <v>41</v>
      </c>
      <c r="L1013" t="s">
        <v>7787</v>
      </c>
      <c r="N1013">
        <f t="shared" si="15"/>
        <v>30</v>
      </c>
      <c r="O1013">
        <v>58040</v>
      </c>
      <c r="P1013" t="s">
        <v>7788</v>
      </c>
      <c r="S1013">
        <v>42.756594883497101</v>
      </c>
      <c r="T1013">
        <v>11.088995678849599</v>
      </c>
      <c r="V1013" t="s">
        <v>46</v>
      </c>
      <c r="W1013">
        <v>1760928670</v>
      </c>
      <c r="X1013" t="s">
        <v>7789</v>
      </c>
      <c r="AB1013" t="s">
        <v>78</v>
      </c>
      <c r="AC1013" t="s">
        <v>7790</v>
      </c>
      <c r="AD1013">
        <v>501805</v>
      </c>
      <c r="AG1013" t="s">
        <v>7786</v>
      </c>
      <c r="AH1013" t="s">
        <v>7791</v>
      </c>
      <c r="AI1013" t="s">
        <v>7792</v>
      </c>
      <c r="AK1013" t="s">
        <v>7793</v>
      </c>
      <c r="AL1013" t="s">
        <v>7786</v>
      </c>
      <c r="AM1013" t="s">
        <v>7786</v>
      </c>
      <c r="AQ1013" t="s">
        <v>7794</v>
      </c>
    </row>
    <row r="1014" spans="2:44" ht="15" customHeight="1" x14ac:dyDescent="0.25">
      <c r="B1014" s="3" t="s">
        <v>37</v>
      </c>
      <c r="D1014" s="13"/>
      <c r="E1014" t="s">
        <v>7795</v>
      </c>
      <c r="F1014" t="s">
        <v>7796</v>
      </c>
      <c r="G1014" t="s">
        <v>190</v>
      </c>
      <c r="H1014" t="b">
        <v>0</v>
      </c>
      <c r="I1014" t="s">
        <v>383</v>
      </c>
      <c r="J1014" s="1" t="s">
        <v>384</v>
      </c>
      <c r="K1014" t="s">
        <v>383</v>
      </c>
      <c r="L1014" t="s">
        <v>7797</v>
      </c>
      <c r="N1014">
        <f t="shared" si="15"/>
        <v>32</v>
      </c>
      <c r="O1014">
        <v>44124</v>
      </c>
      <c r="P1014" t="s">
        <v>7798</v>
      </c>
      <c r="Q1014" t="s">
        <v>3657</v>
      </c>
      <c r="V1014" t="s">
        <v>46</v>
      </c>
      <c r="W1014">
        <v>1130839082</v>
      </c>
      <c r="X1014" t="s">
        <v>3095</v>
      </c>
      <c r="AB1014" t="s">
        <v>389</v>
      </c>
      <c r="AG1014" t="s">
        <v>7796</v>
      </c>
      <c r="AH1014" t="s">
        <v>7799</v>
      </c>
      <c r="AL1014" t="s">
        <v>7796</v>
      </c>
      <c r="AM1014" t="s">
        <v>7796</v>
      </c>
      <c r="AQ1014" t="s">
        <v>7800</v>
      </c>
    </row>
    <row r="1015" spans="2:44" ht="15" customHeight="1" x14ac:dyDescent="0.25">
      <c r="B1015" s="3" t="s">
        <v>37</v>
      </c>
      <c r="D1015" s="13"/>
      <c r="E1015" t="s">
        <v>7801</v>
      </c>
      <c r="F1015" t="s">
        <v>7802</v>
      </c>
      <c r="G1015" t="s">
        <v>190</v>
      </c>
      <c r="H1015" t="b">
        <v>0</v>
      </c>
      <c r="I1015" t="s">
        <v>831</v>
      </c>
      <c r="J1015" s="1" t="s">
        <v>7803</v>
      </c>
      <c r="K1015" t="s">
        <v>831</v>
      </c>
      <c r="L1015" t="s">
        <v>7804</v>
      </c>
      <c r="N1015" s="3">
        <f t="shared" si="15"/>
        <v>45</v>
      </c>
      <c r="O1015">
        <v>77315</v>
      </c>
      <c r="P1015" t="s">
        <v>7805</v>
      </c>
      <c r="V1015" t="s">
        <v>46</v>
      </c>
      <c r="W1015">
        <v>9775582884</v>
      </c>
      <c r="AB1015" t="s">
        <v>7806</v>
      </c>
      <c r="AG1015" t="s">
        <v>7802</v>
      </c>
      <c r="AH1015" t="s">
        <v>7807</v>
      </c>
      <c r="AL1015" t="s">
        <v>7802</v>
      </c>
      <c r="AM1015" t="s">
        <v>7802</v>
      </c>
      <c r="AQ1015">
        <f>62-21-4412168</f>
        <v>-4412127</v>
      </c>
    </row>
    <row r="1016" spans="2:44" ht="15" customHeight="1" x14ac:dyDescent="0.25">
      <c r="B1016" s="3" t="s">
        <v>54</v>
      </c>
      <c r="C1016" t="s">
        <v>7808</v>
      </c>
      <c r="D1016" s="18" t="s">
        <v>56</v>
      </c>
      <c r="E1016" t="s">
        <v>7809</v>
      </c>
      <c r="F1016" t="s">
        <v>7810</v>
      </c>
      <c r="G1016" t="s">
        <v>190</v>
      </c>
      <c r="H1016" t="b">
        <v>1</v>
      </c>
      <c r="I1016" t="s">
        <v>831</v>
      </c>
      <c r="J1016" s="1" t="s">
        <v>7803</v>
      </c>
      <c r="K1016" t="s">
        <v>831</v>
      </c>
      <c r="L1016" t="s">
        <v>7811</v>
      </c>
      <c r="N1016">
        <f t="shared" si="15"/>
        <v>32</v>
      </c>
      <c r="O1016">
        <v>14130</v>
      </c>
      <c r="P1016" t="s">
        <v>2141</v>
      </c>
      <c r="S1016">
        <v>6.1799999999999899</v>
      </c>
      <c r="T1016">
        <v>106.8</v>
      </c>
      <c r="V1016" t="s">
        <v>46</v>
      </c>
      <c r="W1016">
        <v>2335147912</v>
      </c>
      <c r="X1016" t="s">
        <v>7812</v>
      </c>
      <c r="Y1016" t="s">
        <v>7813</v>
      </c>
      <c r="AB1016" t="s">
        <v>5666</v>
      </c>
      <c r="AC1016" t="s">
        <v>7814</v>
      </c>
      <c r="AD1016">
        <v>120567</v>
      </c>
      <c r="AG1016" t="s">
        <v>7810</v>
      </c>
      <c r="AH1016" t="s">
        <v>7815</v>
      </c>
      <c r="AI1016" t="s">
        <v>7816</v>
      </c>
      <c r="AK1016" t="s">
        <v>7817</v>
      </c>
      <c r="AL1016" t="s">
        <v>7810</v>
      </c>
      <c r="AM1016" t="s">
        <v>7810</v>
      </c>
      <c r="AQ1016" t="s">
        <v>7818</v>
      </c>
      <c r="AR1016" t="s">
        <v>7819</v>
      </c>
    </row>
    <row r="1017" spans="2:44" ht="15" customHeight="1" x14ac:dyDescent="0.25">
      <c r="B1017" s="3" t="s">
        <v>37</v>
      </c>
      <c r="D1017" s="13"/>
      <c r="E1017" t="s">
        <v>7820</v>
      </c>
      <c r="F1017" t="s">
        <v>7821</v>
      </c>
      <c r="G1017" t="s">
        <v>190</v>
      </c>
      <c r="H1017" t="b">
        <v>1</v>
      </c>
      <c r="I1017" t="s">
        <v>831</v>
      </c>
      <c r="J1017" s="1" t="s">
        <v>7803</v>
      </c>
      <c r="K1017" t="s">
        <v>831</v>
      </c>
      <c r="L1017" t="s">
        <v>7822</v>
      </c>
      <c r="N1017">
        <f t="shared" si="15"/>
        <v>31</v>
      </c>
      <c r="O1017">
        <v>40286</v>
      </c>
      <c r="P1017" t="s">
        <v>7823</v>
      </c>
      <c r="S1017">
        <v>-6.9130312537953698</v>
      </c>
      <c r="T1017">
        <v>107.606304071425</v>
      </c>
      <c r="V1017" t="s">
        <v>46</v>
      </c>
      <c r="W1017">
        <v>8995849130</v>
      </c>
      <c r="Y1017" t="s">
        <v>7824</v>
      </c>
      <c r="AB1017" t="s">
        <v>389</v>
      </c>
      <c r="AG1017" t="s">
        <v>7821</v>
      </c>
      <c r="AH1017" t="s">
        <v>7825</v>
      </c>
      <c r="AI1017" t="s">
        <v>7826</v>
      </c>
      <c r="AL1017" t="s">
        <v>7821</v>
      </c>
      <c r="AM1017" t="s">
        <v>7821</v>
      </c>
      <c r="AQ1017" t="s">
        <v>7827</v>
      </c>
      <c r="AR1017" t="s">
        <v>7828</v>
      </c>
    </row>
    <row r="1018" spans="2:44" ht="15" customHeight="1" x14ac:dyDescent="0.25">
      <c r="B1018" s="3" t="s">
        <v>37</v>
      </c>
      <c r="D1018" s="13"/>
      <c r="E1018" t="s">
        <v>7829</v>
      </c>
      <c r="F1018" t="s">
        <v>7830</v>
      </c>
      <c r="G1018" t="s">
        <v>190</v>
      </c>
      <c r="H1018" t="b">
        <v>1</v>
      </c>
      <c r="I1018" t="s">
        <v>831</v>
      </c>
      <c r="J1018" s="1" t="s">
        <v>7803</v>
      </c>
      <c r="K1018" t="s">
        <v>831</v>
      </c>
      <c r="L1018" t="s">
        <v>7831</v>
      </c>
      <c r="N1018" s="3">
        <f t="shared" si="15"/>
        <v>48</v>
      </c>
      <c r="O1018">
        <v>70249</v>
      </c>
      <c r="P1018" t="s">
        <v>7832</v>
      </c>
      <c r="S1018">
        <v>-4.7493579521031997</v>
      </c>
      <c r="T1018">
        <v>104.55049109714</v>
      </c>
      <c r="V1018" t="s">
        <v>46</v>
      </c>
      <c r="W1018">
        <v>4384832958</v>
      </c>
      <c r="X1018" t="s">
        <v>7833</v>
      </c>
      <c r="Y1018" t="s">
        <v>7834</v>
      </c>
      <c r="AB1018" t="s">
        <v>389</v>
      </c>
      <c r="AG1018" t="s">
        <v>7830</v>
      </c>
      <c r="AH1018" t="s">
        <v>7835</v>
      </c>
      <c r="AI1018" t="s">
        <v>7836</v>
      </c>
      <c r="AK1018" t="s">
        <v>7837</v>
      </c>
      <c r="AL1018" t="s">
        <v>7830</v>
      </c>
      <c r="AM1018" t="s">
        <v>7830</v>
      </c>
      <c r="AQ1018" t="s">
        <v>7838</v>
      </c>
      <c r="AR1018" t="s">
        <v>7828</v>
      </c>
    </row>
    <row r="1019" spans="2:44" ht="15" customHeight="1" x14ac:dyDescent="0.25">
      <c r="B1019" s="3" t="s">
        <v>37</v>
      </c>
      <c r="D1019" s="13"/>
      <c r="E1019" t="s">
        <v>7839</v>
      </c>
      <c r="F1019" t="s">
        <v>7840</v>
      </c>
      <c r="G1019" t="s">
        <v>190</v>
      </c>
      <c r="H1019" t="b">
        <v>1</v>
      </c>
      <c r="I1019" t="s">
        <v>831</v>
      </c>
      <c r="J1019" s="1" t="s">
        <v>7803</v>
      </c>
      <c r="K1019" t="s">
        <v>831</v>
      </c>
      <c r="L1019" t="s">
        <v>7841</v>
      </c>
      <c r="N1019">
        <f t="shared" si="15"/>
        <v>32</v>
      </c>
      <c r="O1019">
        <v>38225</v>
      </c>
      <c r="P1019" t="s">
        <v>7842</v>
      </c>
      <c r="S1019">
        <v>-3.8008611080077599</v>
      </c>
      <c r="T1019">
        <v>102.256230554932</v>
      </c>
      <c r="V1019" t="s">
        <v>46</v>
      </c>
      <c r="W1019">
        <v>7445533376</v>
      </c>
      <c r="Y1019" t="s">
        <v>7843</v>
      </c>
      <c r="AB1019" t="s">
        <v>389</v>
      </c>
      <c r="AG1019" t="s">
        <v>7840</v>
      </c>
      <c r="AH1019" t="s">
        <v>7844</v>
      </c>
      <c r="AI1019" t="s">
        <v>7845</v>
      </c>
      <c r="AL1019" t="s">
        <v>7840</v>
      </c>
      <c r="AM1019" t="s">
        <v>7840</v>
      </c>
      <c r="AQ1019" t="s">
        <v>7846</v>
      </c>
      <c r="AR1019" t="s">
        <v>7828</v>
      </c>
    </row>
    <row r="1020" spans="2:44" ht="15" customHeight="1" x14ac:dyDescent="0.25">
      <c r="B1020" s="3" t="s">
        <v>37</v>
      </c>
      <c r="D1020" s="13"/>
      <c r="E1020" t="s">
        <v>7847</v>
      </c>
      <c r="F1020" t="s">
        <v>7848</v>
      </c>
      <c r="G1020" t="s">
        <v>190</v>
      </c>
      <c r="H1020" t="b">
        <v>1</v>
      </c>
      <c r="I1020" t="s">
        <v>831</v>
      </c>
      <c r="J1020" s="1" t="s">
        <v>7803</v>
      </c>
      <c r="K1020" t="s">
        <v>831</v>
      </c>
      <c r="L1020" t="s">
        <v>7849</v>
      </c>
      <c r="N1020">
        <f t="shared" si="15"/>
        <v>27</v>
      </c>
      <c r="O1020">
        <v>1234</v>
      </c>
      <c r="P1020" t="s">
        <v>7850</v>
      </c>
      <c r="S1020">
        <v>-1.17256226703477</v>
      </c>
      <c r="T1020">
        <v>136.057095059087</v>
      </c>
      <c r="V1020" t="s">
        <v>46</v>
      </c>
      <c r="W1020">
        <v>7505283421</v>
      </c>
      <c r="Y1020" t="s">
        <v>7851</v>
      </c>
      <c r="AB1020" t="s">
        <v>389</v>
      </c>
      <c r="AG1020" t="s">
        <v>7848</v>
      </c>
      <c r="AH1020" t="s">
        <v>7852</v>
      </c>
      <c r="AI1020" t="s">
        <v>7853</v>
      </c>
      <c r="AL1020" t="s">
        <v>7848</v>
      </c>
      <c r="AM1020" t="s">
        <v>7848</v>
      </c>
      <c r="AQ1020" t="s">
        <v>7854</v>
      </c>
      <c r="AR1020" t="s">
        <v>5705</v>
      </c>
    </row>
    <row r="1021" spans="2:44" ht="15" customHeight="1" x14ac:dyDescent="0.25">
      <c r="B1021" s="3" t="s">
        <v>37</v>
      </c>
      <c r="D1021" s="13"/>
      <c r="E1021" t="s">
        <v>7855</v>
      </c>
      <c r="F1021" t="s">
        <v>7856</v>
      </c>
      <c r="G1021" t="s">
        <v>190</v>
      </c>
      <c r="H1021" t="b">
        <v>1</v>
      </c>
      <c r="I1021" t="s">
        <v>831</v>
      </c>
      <c r="J1021" s="1" t="s">
        <v>7803</v>
      </c>
      <c r="K1021" t="s">
        <v>831</v>
      </c>
      <c r="L1021" t="s">
        <v>7857</v>
      </c>
      <c r="N1021">
        <f t="shared" si="15"/>
        <v>37</v>
      </c>
      <c r="O1021">
        <v>1234</v>
      </c>
      <c r="P1021" t="s">
        <v>7858</v>
      </c>
      <c r="S1021">
        <v>-1.5973240475550501</v>
      </c>
      <c r="T1021">
        <v>103.61574555827799</v>
      </c>
      <c r="V1021" t="s">
        <v>46</v>
      </c>
      <c r="W1021">
        <v>5303721004</v>
      </c>
      <c r="Y1021" t="s">
        <v>7859</v>
      </c>
      <c r="AB1021" t="s">
        <v>389</v>
      </c>
      <c r="AG1021" t="s">
        <v>7856</v>
      </c>
      <c r="AH1021" t="s">
        <v>7860</v>
      </c>
      <c r="AI1021" t="s">
        <v>7861</v>
      </c>
      <c r="AL1021" t="s">
        <v>7856</v>
      </c>
      <c r="AM1021" t="s">
        <v>7856</v>
      </c>
      <c r="AQ1021" t="s">
        <v>7862</v>
      </c>
      <c r="AR1021" t="s">
        <v>5403</v>
      </c>
    </row>
    <row r="1022" spans="2:44" ht="15" customHeight="1" x14ac:dyDescent="0.25">
      <c r="B1022" s="3" t="s">
        <v>37</v>
      </c>
      <c r="D1022" s="13"/>
      <c r="E1022" t="s">
        <v>7863</v>
      </c>
      <c r="F1022" t="s">
        <v>7864</v>
      </c>
      <c r="G1022" t="s">
        <v>190</v>
      </c>
      <c r="H1022" t="b">
        <v>1</v>
      </c>
      <c r="I1022" t="s">
        <v>831</v>
      </c>
      <c r="J1022" s="1" t="s">
        <v>7803</v>
      </c>
      <c r="K1022" t="s">
        <v>831</v>
      </c>
      <c r="L1022" t="s">
        <v>7865</v>
      </c>
      <c r="N1022">
        <f t="shared" si="15"/>
        <v>24</v>
      </c>
      <c r="O1022">
        <v>1234</v>
      </c>
      <c r="P1022" t="s">
        <v>7866</v>
      </c>
      <c r="S1022">
        <v>-1.8</v>
      </c>
      <c r="T1022">
        <v>115.0666667</v>
      </c>
      <c r="V1022" t="s">
        <v>46</v>
      </c>
      <c r="W1022">
        <v>2403625655</v>
      </c>
      <c r="Y1022" t="s">
        <v>7867</v>
      </c>
      <c r="AB1022" t="s">
        <v>389</v>
      </c>
      <c r="AG1022" t="s">
        <v>7864</v>
      </c>
      <c r="AH1022" t="s">
        <v>7868</v>
      </c>
      <c r="AI1022" t="s">
        <v>7869</v>
      </c>
      <c r="AL1022" t="s">
        <v>7864</v>
      </c>
      <c r="AM1022" t="s">
        <v>7864</v>
      </c>
      <c r="AQ1022" t="s">
        <v>7869</v>
      </c>
      <c r="AR1022" t="s">
        <v>5403</v>
      </c>
    </row>
    <row r="1023" spans="2:44" ht="15" customHeight="1" x14ac:dyDescent="0.25">
      <c r="B1023" s="3" t="s">
        <v>37</v>
      </c>
      <c r="D1023" s="13"/>
      <c r="E1023" t="s">
        <v>7870</v>
      </c>
      <c r="F1023" t="s">
        <v>7871</v>
      </c>
      <c r="G1023" t="s">
        <v>190</v>
      </c>
      <c r="H1023" t="b">
        <v>1</v>
      </c>
      <c r="I1023" t="s">
        <v>831</v>
      </c>
      <c r="J1023" s="1" t="s">
        <v>7803</v>
      </c>
      <c r="K1023" t="s">
        <v>831</v>
      </c>
      <c r="L1023" t="s">
        <v>7872</v>
      </c>
      <c r="N1023">
        <f t="shared" si="15"/>
        <v>25</v>
      </c>
      <c r="O1023">
        <v>90232</v>
      </c>
      <c r="P1023" t="s">
        <v>7873</v>
      </c>
      <c r="S1023">
        <v>-5.1521256697223903</v>
      </c>
      <c r="T1023">
        <v>119.413030542412</v>
      </c>
      <c r="V1023" t="s">
        <v>46</v>
      </c>
      <c r="W1023">
        <v>1374483826</v>
      </c>
      <c r="Y1023" t="s">
        <v>7874</v>
      </c>
      <c r="AB1023" t="s">
        <v>389</v>
      </c>
      <c r="AG1023" t="s">
        <v>7871</v>
      </c>
      <c r="AH1023" t="s">
        <v>7875</v>
      </c>
      <c r="AI1023" t="s">
        <v>7876</v>
      </c>
      <c r="AL1023" t="s">
        <v>7871</v>
      </c>
      <c r="AM1023" t="s">
        <v>7871</v>
      </c>
      <c r="AQ1023" t="s">
        <v>7877</v>
      </c>
      <c r="AR1023" t="s">
        <v>7828</v>
      </c>
    </row>
    <row r="1024" spans="2:44" ht="15" customHeight="1" x14ac:dyDescent="0.25">
      <c r="B1024" s="3" t="s">
        <v>37</v>
      </c>
      <c r="D1024" s="13"/>
      <c r="E1024" t="s">
        <v>7878</v>
      </c>
      <c r="F1024" t="s">
        <v>7879</v>
      </c>
      <c r="G1024" t="s">
        <v>190</v>
      </c>
      <c r="H1024" t="b">
        <v>1</v>
      </c>
      <c r="I1024" t="s">
        <v>831</v>
      </c>
      <c r="J1024" s="1" t="s">
        <v>7803</v>
      </c>
      <c r="K1024" t="s">
        <v>831</v>
      </c>
      <c r="L1024" t="s">
        <v>7880</v>
      </c>
      <c r="N1024">
        <f t="shared" si="15"/>
        <v>24</v>
      </c>
      <c r="O1024">
        <v>1234</v>
      </c>
      <c r="P1024" t="s">
        <v>7881</v>
      </c>
      <c r="S1024">
        <v>1.49285203533147</v>
      </c>
      <c r="T1024">
        <v>124.841459989063</v>
      </c>
      <c r="V1024" t="s">
        <v>46</v>
      </c>
      <c r="W1024">
        <v>9131608584</v>
      </c>
      <c r="Y1024" t="s">
        <v>7882</v>
      </c>
      <c r="AB1024" t="s">
        <v>389</v>
      </c>
      <c r="AG1024" t="s">
        <v>7879</v>
      </c>
      <c r="AH1024" t="s">
        <v>7883</v>
      </c>
      <c r="AI1024" t="s">
        <v>7884</v>
      </c>
      <c r="AL1024" t="s">
        <v>7879</v>
      </c>
      <c r="AM1024" t="s">
        <v>7879</v>
      </c>
      <c r="AQ1024" t="s">
        <v>7885</v>
      </c>
      <c r="AR1024" t="s">
        <v>5403</v>
      </c>
    </row>
    <row r="1025" spans="2:44" ht="15" customHeight="1" x14ac:dyDescent="0.25">
      <c r="B1025" s="3" t="s">
        <v>37</v>
      </c>
      <c r="D1025" s="13"/>
      <c r="E1025" t="s">
        <v>7886</v>
      </c>
      <c r="F1025" t="s">
        <v>7887</v>
      </c>
      <c r="G1025" t="s">
        <v>190</v>
      </c>
      <c r="H1025" t="b">
        <v>1</v>
      </c>
      <c r="I1025" t="s">
        <v>831</v>
      </c>
      <c r="J1025" s="1" t="s">
        <v>7803</v>
      </c>
      <c r="K1025" t="s">
        <v>831</v>
      </c>
      <c r="L1025" t="s">
        <v>7888</v>
      </c>
      <c r="N1025">
        <f t="shared" si="15"/>
        <v>39</v>
      </c>
      <c r="O1025">
        <v>1234</v>
      </c>
      <c r="P1025" t="s">
        <v>7889</v>
      </c>
      <c r="S1025">
        <v>1.6165689593152099</v>
      </c>
      <c r="T1025">
        <v>109.183005429998</v>
      </c>
      <c r="V1025" t="s">
        <v>46</v>
      </c>
      <c r="W1025">
        <v>6438742032</v>
      </c>
      <c r="X1025" t="s">
        <v>7833</v>
      </c>
      <c r="Y1025" t="s">
        <v>7890</v>
      </c>
      <c r="AB1025" t="s">
        <v>389</v>
      </c>
      <c r="AG1025" t="s">
        <v>7887</v>
      </c>
      <c r="AH1025" t="s">
        <v>7891</v>
      </c>
      <c r="AI1025" t="s">
        <v>7892</v>
      </c>
      <c r="AK1025" t="s">
        <v>7893</v>
      </c>
      <c r="AL1025" t="s">
        <v>7887</v>
      </c>
      <c r="AM1025" t="s">
        <v>7887</v>
      </c>
      <c r="AQ1025" t="s">
        <v>7894</v>
      </c>
      <c r="AR1025" t="s">
        <v>5705</v>
      </c>
    </row>
    <row r="1026" spans="2:44" ht="15" customHeight="1" x14ac:dyDescent="0.25">
      <c r="B1026" s="3" t="s">
        <v>37</v>
      </c>
      <c r="D1026" s="13"/>
      <c r="E1026" t="s">
        <v>7895</v>
      </c>
      <c r="F1026" t="s">
        <v>7896</v>
      </c>
      <c r="G1026" t="s">
        <v>190</v>
      </c>
      <c r="H1026" t="b">
        <v>1</v>
      </c>
      <c r="I1026" t="s">
        <v>831</v>
      </c>
      <c r="J1026" s="1" t="s">
        <v>7803</v>
      </c>
      <c r="K1026" t="s">
        <v>831</v>
      </c>
      <c r="L1026" t="s">
        <v>7897</v>
      </c>
      <c r="N1026">
        <f t="shared" si="15"/>
        <v>29</v>
      </c>
      <c r="O1026">
        <v>1234</v>
      </c>
      <c r="P1026" t="s">
        <v>7898</v>
      </c>
      <c r="S1026">
        <v>-0.95399557326412998</v>
      </c>
      <c r="T1026">
        <v>100.35236313511599</v>
      </c>
      <c r="V1026" t="s">
        <v>46</v>
      </c>
      <c r="W1026">
        <v>4715561884</v>
      </c>
      <c r="Y1026" t="s">
        <v>7899</v>
      </c>
      <c r="AB1026" t="s">
        <v>389</v>
      </c>
      <c r="AG1026" t="s">
        <v>7896</v>
      </c>
      <c r="AH1026" t="s">
        <v>7900</v>
      </c>
      <c r="AI1026" t="s">
        <v>7901</v>
      </c>
      <c r="AL1026" t="s">
        <v>7896</v>
      </c>
      <c r="AM1026" t="s">
        <v>7896</v>
      </c>
      <c r="AQ1026" t="s">
        <v>7901</v>
      </c>
      <c r="AR1026" t="s">
        <v>5403</v>
      </c>
    </row>
    <row r="1027" spans="2:44" ht="15" customHeight="1" x14ac:dyDescent="0.25">
      <c r="B1027" s="3" t="s">
        <v>37</v>
      </c>
      <c r="D1027" s="13"/>
      <c r="E1027" t="s">
        <v>7902</v>
      </c>
      <c r="F1027" t="s">
        <v>7903</v>
      </c>
      <c r="G1027" t="s">
        <v>190</v>
      </c>
      <c r="H1027" t="b">
        <v>1</v>
      </c>
      <c r="I1027" t="s">
        <v>831</v>
      </c>
      <c r="J1027" s="1" t="s">
        <v>7803</v>
      </c>
      <c r="K1027" t="s">
        <v>831</v>
      </c>
      <c r="L1027" t="s">
        <v>7904</v>
      </c>
      <c r="N1027" s="3">
        <f t="shared" si="15"/>
        <v>49</v>
      </c>
      <c r="O1027">
        <v>74112</v>
      </c>
      <c r="P1027" t="s">
        <v>7905</v>
      </c>
      <c r="S1027">
        <v>-2.6887827273943898</v>
      </c>
      <c r="T1027">
        <v>111.622981227959</v>
      </c>
      <c r="V1027" t="s">
        <v>46</v>
      </c>
      <c r="W1027">
        <v>8653007763</v>
      </c>
      <c r="Y1027" t="s">
        <v>7906</v>
      </c>
      <c r="AB1027" t="s">
        <v>389</v>
      </c>
      <c r="AG1027" t="s">
        <v>7903</v>
      </c>
      <c r="AH1027" t="s">
        <v>7907</v>
      </c>
      <c r="AI1027" t="s">
        <v>7908</v>
      </c>
      <c r="AL1027" t="s">
        <v>7903</v>
      </c>
      <c r="AM1027" t="s">
        <v>7903</v>
      </c>
      <c r="AQ1027" t="s">
        <v>7909</v>
      </c>
      <c r="AR1027" t="s">
        <v>7828</v>
      </c>
    </row>
    <row r="1028" spans="2:44" ht="15" customHeight="1" x14ac:dyDescent="0.25">
      <c r="B1028" s="3" t="s">
        <v>37</v>
      </c>
      <c r="D1028" s="13"/>
      <c r="E1028" t="s">
        <v>7910</v>
      </c>
      <c r="F1028" t="s">
        <v>7911</v>
      </c>
      <c r="G1028" t="s">
        <v>190</v>
      </c>
      <c r="H1028" t="b">
        <v>1</v>
      </c>
      <c r="I1028" t="s">
        <v>831</v>
      </c>
      <c r="J1028" s="1" t="s">
        <v>7803</v>
      </c>
      <c r="K1028" t="s">
        <v>831</v>
      </c>
      <c r="L1028" t="s">
        <v>7912</v>
      </c>
      <c r="N1028" s="3">
        <f t="shared" ref="N1028:N1091" si="16">LEN(L1028)</f>
        <v>54</v>
      </c>
      <c r="O1028">
        <v>1234</v>
      </c>
      <c r="P1028" t="s">
        <v>7913</v>
      </c>
      <c r="S1028">
        <v>0.55672653145277096</v>
      </c>
      <c r="T1028">
        <v>101.441074798248</v>
      </c>
      <c r="V1028" t="s">
        <v>46</v>
      </c>
      <c r="W1028">
        <v>9517869468</v>
      </c>
      <c r="X1028" t="s">
        <v>7833</v>
      </c>
      <c r="Y1028" t="s">
        <v>7914</v>
      </c>
      <c r="AB1028" t="s">
        <v>389</v>
      </c>
      <c r="AG1028" t="s">
        <v>7911</v>
      </c>
      <c r="AH1028" t="s">
        <v>7915</v>
      </c>
      <c r="AI1028" t="s">
        <v>7916</v>
      </c>
      <c r="AK1028" t="s">
        <v>7917</v>
      </c>
      <c r="AL1028" t="s">
        <v>7911</v>
      </c>
      <c r="AM1028" t="s">
        <v>7911</v>
      </c>
      <c r="AQ1028" t="s">
        <v>7918</v>
      </c>
      <c r="AR1028" t="s">
        <v>5705</v>
      </c>
    </row>
    <row r="1029" spans="2:44" ht="15" customHeight="1" x14ac:dyDescent="0.25">
      <c r="B1029" s="3" t="s">
        <v>37</v>
      </c>
      <c r="D1029" s="13"/>
      <c r="E1029" t="s">
        <v>7919</v>
      </c>
      <c r="F1029" t="s">
        <v>7920</v>
      </c>
      <c r="G1029" t="s">
        <v>190</v>
      </c>
      <c r="H1029" t="b">
        <v>1</v>
      </c>
      <c r="I1029" t="s">
        <v>831</v>
      </c>
      <c r="J1029" s="1" t="s">
        <v>7803</v>
      </c>
      <c r="K1029" t="s">
        <v>831</v>
      </c>
      <c r="L1029" t="s">
        <v>7921</v>
      </c>
      <c r="N1029">
        <f t="shared" si="16"/>
        <v>31</v>
      </c>
      <c r="O1029">
        <v>78391</v>
      </c>
      <c r="P1029" t="s">
        <v>7922</v>
      </c>
      <c r="S1029">
        <v>-2.3368766871104601E-2</v>
      </c>
      <c r="T1029">
        <v>109.338344422292</v>
      </c>
      <c r="V1029" t="s">
        <v>46</v>
      </c>
      <c r="W1029">
        <v>2784057438</v>
      </c>
      <c r="Y1029" t="s">
        <v>7923</v>
      </c>
      <c r="AB1029" t="s">
        <v>389</v>
      </c>
      <c r="AG1029" t="s">
        <v>7920</v>
      </c>
      <c r="AH1029" t="s">
        <v>7924</v>
      </c>
      <c r="AI1029" t="s">
        <v>7925</v>
      </c>
      <c r="AL1029" t="s">
        <v>7920</v>
      </c>
      <c r="AM1029" t="s">
        <v>7920</v>
      </c>
      <c r="AQ1029" t="s">
        <v>7926</v>
      </c>
      <c r="AR1029" t="s">
        <v>7828</v>
      </c>
    </row>
    <row r="1030" spans="2:44" ht="15" customHeight="1" x14ac:dyDescent="0.25">
      <c r="B1030" s="3" t="s">
        <v>37</v>
      </c>
      <c r="D1030" s="13"/>
      <c r="E1030" t="s">
        <v>7927</v>
      </c>
      <c r="F1030" t="s">
        <v>7928</v>
      </c>
      <c r="G1030" t="s">
        <v>190</v>
      </c>
      <c r="H1030" t="b">
        <v>1</v>
      </c>
      <c r="I1030" t="s">
        <v>831</v>
      </c>
      <c r="J1030" s="1" t="s">
        <v>7803</v>
      </c>
      <c r="K1030" t="s">
        <v>831</v>
      </c>
      <c r="L1030" t="s">
        <v>7929</v>
      </c>
      <c r="N1030">
        <f t="shared" si="16"/>
        <v>38</v>
      </c>
      <c r="O1030">
        <v>75132</v>
      </c>
      <c r="P1030" t="s">
        <v>7930</v>
      </c>
      <c r="S1030">
        <v>-0.50174116075664099</v>
      </c>
      <c r="T1030">
        <v>117.153139512108</v>
      </c>
      <c r="V1030" t="s">
        <v>46</v>
      </c>
      <c r="W1030">
        <v>9434425203</v>
      </c>
      <c r="X1030" t="s">
        <v>7833</v>
      </c>
      <c r="Y1030" t="s">
        <v>7931</v>
      </c>
      <c r="AB1030" t="s">
        <v>389</v>
      </c>
      <c r="AG1030" t="s">
        <v>7928</v>
      </c>
      <c r="AH1030" t="s">
        <v>7932</v>
      </c>
      <c r="AI1030" t="s">
        <v>7933</v>
      </c>
      <c r="AL1030" t="s">
        <v>7928</v>
      </c>
      <c r="AM1030" t="s">
        <v>7928</v>
      </c>
      <c r="AQ1030" t="s">
        <v>7934</v>
      </c>
      <c r="AR1030" t="s">
        <v>7828</v>
      </c>
    </row>
    <row r="1031" spans="2:44" ht="15" customHeight="1" x14ac:dyDescent="0.25">
      <c r="B1031" s="3" t="s">
        <v>37</v>
      </c>
      <c r="D1031" s="13"/>
      <c r="E1031" t="s">
        <v>7935</v>
      </c>
      <c r="F1031" t="s">
        <v>7936</v>
      </c>
      <c r="G1031" t="s">
        <v>190</v>
      </c>
      <c r="H1031" t="b">
        <v>1</v>
      </c>
      <c r="I1031" t="s">
        <v>831</v>
      </c>
      <c r="J1031" s="1" t="s">
        <v>7803</v>
      </c>
      <c r="K1031" t="s">
        <v>831</v>
      </c>
      <c r="L1031" t="s">
        <v>7937</v>
      </c>
      <c r="N1031">
        <f t="shared" si="16"/>
        <v>27</v>
      </c>
      <c r="O1031">
        <v>50149</v>
      </c>
      <c r="P1031" t="s">
        <v>7938</v>
      </c>
      <c r="S1031">
        <v>-6.9707655621890101</v>
      </c>
      <c r="T1031">
        <v>110.42567638721199</v>
      </c>
      <c r="V1031" t="s">
        <v>46</v>
      </c>
      <c r="W1031">
        <v>9387665312</v>
      </c>
      <c r="Y1031" t="s">
        <v>7939</v>
      </c>
      <c r="AB1031" t="s">
        <v>389</v>
      </c>
      <c r="AG1031" t="s">
        <v>7936</v>
      </c>
      <c r="AH1031" t="s">
        <v>7940</v>
      </c>
      <c r="AI1031" t="s">
        <v>7941</v>
      </c>
      <c r="AL1031" t="s">
        <v>7936</v>
      </c>
      <c r="AM1031" t="s">
        <v>7936</v>
      </c>
      <c r="AQ1031" t="s">
        <v>7942</v>
      </c>
      <c r="AR1031" t="s">
        <v>7828</v>
      </c>
    </row>
    <row r="1032" spans="2:44" ht="15" customHeight="1" x14ac:dyDescent="0.25">
      <c r="B1032" s="3" t="s">
        <v>37</v>
      </c>
      <c r="D1032" s="13"/>
      <c r="E1032" t="s">
        <v>7943</v>
      </c>
      <c r="F1032" t="s">
        <v>7944</v>
      </c>
      <c r="G1032" t="s">
        <v>190</v>
      </c>
      <c r="H1032" t="b">
        <v>1</v>
      </c>
      <c r="I1032" t="s">
        <v>831</v>
      </c>
      <c r="J1032" s="1" t="s">
        <v>7803</v>
      </c>
      <c r="K1032" t="s">
        <v>831</v>
      </c>
      <c r="L1032" t="s">
        <v>7945</v>
      </c>
      <c r="N1032" s="3">
        <f t="shared" si="16"/>
        <v>48</v>
      </c>
      <c r="O1032">
        <v>1234</v>
      </c>
      <c r="P1032" t="s">
        <v>7946</v>
      </c>
      <c r="S1032">
        <v>-3.75274882860736</v>
      </c>
      <c r="T1032">
        <v>103.799942099815</v>
      </c>
      <c r="V1032" t="s">
        <v>46</v>
      </c>
      <c r="W1032">
        <v>6679061563</v>
      </c>
      <c r="X1032" t="s">
        <v>7833</v>
      </c>
      <c r="Y1032" t="s">
        <v>7947</v>
      </c>
      <c r="AB1032" t="s">
        <v>389</v>
      </c>
      <c r="AG1032" t="s">
        <v>7944</v>
      </c>
      <c r="AH1032" t="s">
        <v>7948</v>
      </c>
      <c r="AI1032" t="s">
        <v>7949</v>
      </c>
      <c r="AL1032" t="s">
        <v>7944</v>
      </c>
      <c r="AM1032" t="s">
        <v>7944</v>
      </c>
      <c r="AQ1032" t="s">
        <v>7950</v>
      </c>
      <c r="AR1032" t="s">
        <v>5403</v>
      </c>
    </row>
    <row r="1033" spans="2:44" ht="15" customHeight="1" x14ac:dyDescent="0.25">
      <c r="B1033" s="3" t="s">
        <v>37</v>
      </c>
      <c r="D1033" s="13"/>
      <c r="E1033" t="s">
        <v>7951</v>
      </c>
      <c r="F1033" t="s">
        <v>7952</v>
      </c>
      <c r="G1033" t="s">
        <v>190</v>
      </c>
      <c r="H1033" t="b">
        <v>1</v>
      </c>
      <c r="I1033" t="s">
        <v>831</v>
      </c>
      <c r="J1033" s="1" t="s">
        <v>7803</v>
      </c>
      <c r="K1033" t="s">
        <v>831</v>
      </c>
      <c r="L1033" t="s">
        <v>7953</v>
      </c>
      <c r="N1033">
        <f t="shared" si="16"/>
        <v>40</v>
      </c>
      <c r="O1033">
        <v>77113</v>
      </c>
      <c r="P1033" t="s">
        <v>7954</v>
      </c>
      <c r="S1033">
        <v>3.2757516823055299</v>
      </c>
      <c r="T1033">
        <v>117.619135998421</v>
      </c>
      <c r="V1033" t="s">
        <v>46</v>
      </c>
      <c r="W1033">
        <v>6138227801</v>
      </c>
      <c r="Y1033" t="s">
        <v>7955</v>
      </c>
      <c r="AB1033" t="s">
        <v>389</v>
      </c>
      <c r="AG1033" t="s">
        <v>7952</v>
      </c>
      <c r="AH1033" t="s">
        <v>7956</v>
      </c>
      <c r="AI1033" t="s">
        <v>7925</v>
      </c>
      <c r="AL1033" t="s">
        <v>7952</v>
      </c>
      <c r="AM1033" t="s">
        <v>7952</v>
      </c>
      <c r="AQ1033" t="s">
        <v>7957</v>
      </c>
      <c r="AR1033" t="s">
        <v>7828</v>
      </c>
    </row>
    <row r="1034" spans="2:44" ht="15" customHeight="1" x14ac:dyDescent="0.25">
      <c r="B1034" s="3" t="s">
        <v>37</v>
      </c>
      <c r="D1034" s="13"/>
      <c r="E1034" t="s">
        <v>7958</v>
      </c>
      <c r="F1034" t="s">
        <v>7959</v>
      </c>
      <c r="G1034" t="s">
        <v>190</v>
      </c>
      <c r="H1034" t="b">
        <v>0</v>
      </c>
      <c r="I1034" t="s">
        <v>831</v>
      </c>
      <c r="J1034" s="1" t="s">
        <v>7803</v>
      </c>
      <c r="K1034" t="s">
        <v>831</v>
      </c>
      <c r="L1034" t="s">
        <v>7960</v>
      </c>
      <c r="N1034" s="3">
        <f t="shared" si="16"/>
        <v>63</v>
      </c>
      <c r="O1034" t="s">
        <v>63</v>
      </c>
      <c r="P1034" t="s">
        <v>7805</v>
      </c>
      <c r="V1034" t="s">
        <v>46</v>
      </c>
      <c r="W1034">
        <v>7553196038</v>
      </c>
      <c r="Y1034" t="s">
        <v>7961</v>
      </c>
      <c r="AB1034" t="s">
        <v>7962</v>
      </c>
      <c r="AG1034" t="s">
        <v>7959</v>
      </c>
      <c r="AH1034" t="s">
        <v>7963</v>
      </c>
      <c r="AI1034" t="s">
        <v>7964</v>
      </c>
      <c r="AK1034" t="s">
        <v>7965</v>
      </c>
      <c r="AL1034" t="s">
        <v>7959</v>
      </c>
      <c r="AM1034" t="s">
        <v>7959</v>
      </c>
      <c r="AQ1034" t="s">
        <v>7966</v>
      </c>
    </row>
    <row r="1035" spans="2:44" ht="15" customHeight="1" x14ac:dyDescent="0.25">
      <c r="B1035" s="3" t="s">
        <v>37</v>
      </c>
      <c r="D1035" s="13"/>
      <c r="E1035" t="s">
        <v>7967</v>
      </c>
      <c r="F1035" t="s">
        <v>7968</v>
      </c>
      <c r="G1035" t="s">
        <v>190</v>
      </c>
      <c r="H1035" t="b">
        <v>0</v>
      </c>
      <c r="I1035" t="s">
        <v>831</v>
      </c>
      <c r="J1035" s="1" t="s">
        <v>7803</v>
      </c>
      <c r="K1035" t="s">
        <v>831</v>
      </c>
      <c r="L1035" t="s">
        <v>7969</v>
      </c>
      <c r="N1035">
        <f t="shared" si="16"/>
        <v>32</v>
      </c>
      <c r="O1035" t="s">
        <v>63</v>
      </c>
      <c r="P1035" t="s">
        <v>7970</v>
      </c>
      <c r="V1035" t="s">
        <v>46</v>
      </c>
      <c r="W1035">
        <v>3573883958</v>
      </c>
      <c r="Y1035" t="s">
        <v>7971</v>
      </c>
      <c r="AB1035" t="s">
        <v>7972</v>
      </c>
      <c r="AG1035" t="s">
        <v>7968</v>
      </c>
      <c r="AH1035" t="s">
        <v>7973</v>
      </c>
      <c r="AK1035" t="s">
        <v>7974</v>
      </c>
      <c r="AL1035" t="s">
        <v>7968</v>
      </c>
      <c r="AM1035" t="s">
        <v>7968</v>
      </c>
      <c r="AQ1035">
        <v>6285799591502</v>
      </c>
    </row>
    <row r="1036" spans="2:44" ht="15" customHeight="1" x14ac:dyDescent="0.25">
      <c r="B1036" s="3" t="s">
        <v>37</v>
      </c>
      <c r="D1036" s="13"/>
      <c r="E1036" t="s">
        <v>7975</v>
      </c>
      <c r="F1036" t="s">
        <v>7976</v>
      </c>
      <c r="G1036" t="s">
        <v>190</v>
      </c>
      <c r="H1036" t="b">
        <v>0</v>
      </c>
      <c r="I1036" t="s">
        <v>831</v>
      </c>
      <c r="J1036" s="1" t="s">
        <v>7803</v>
      </c>
      <c r="K1036" t="s">
        <v>831</v>
      </c>
      <c r="L1036" t="s">
        <v>7977</v>
      </c>
      <c r="N1036">
        <f t="shared" si="16"/>
        <v>8</v>
      </c>
      <c r="O1036" t="s">
        <v>63</v>
      </c>
      <c r="P1036" t="s">
        <v>7978</v>
      </c>
      <c r="V1036" t="s">
        <v>46</v>
      </c>
      <c r="W1036">
        <v>4497374386</v>
      </c>
      <c r="Y1036" t="s">
        <v>7979</v>
      </c>
      <c r="AB1036" t="s">
        <v>7980</v>
      </c>
      <c r="AG1036" t="s">
        <v>7976</v>
      </c>
      <c r="AH1036" t="s">
        <v>7981</v>
      </c>
      <c r="AI1036" t="s">
        <v>7982</v>
      </c>
      <c r="AK1036" t="s">
        <v>7983</v>
      </c>
      <c r="AL1036" t="s">
        <v>7976</v>
      </c>
      <c r="AM1036" t="s">
        <v>7976</v>
      </c>
      <c r="AQ1036" t="s">
        <v>7984</v>
      </c>
    </row>
    <row r="1037" spans="2:44" ht="15" customHeight="1" x14ac:dyDescent="0.25">
      <c r="B1037" s="3" t="s">
        <v>37</v>
      </c>
      <c r="D1037" s="13"/>
      <c r="E1037" t="s">
        <v>7985</v>
      </c>
      <c r="F1037" t="s">
        <v>7986</v>
      </c>
      <c r="G1037" t="s">
        <v>190</v>
      </c>
      <c r="H1037" t="b">
        <v>0</v>
      </c>
      <c r="I1037" t="s">
        <v>831</v>
      </c>
      <c r="J1037" s="1" t="s">
        <v>7803</v>
      </c>
      <c r="K1037" t="s">
        <v>831</v>
      </c>
      <c r="L1037" t="s">
        <v>7987</v>
      </c>
      <c r="N1037">
        <f t="shared" si="16"/>
        <v>30</v>
      </c>
      <c r="O1037" t="s">
        <v>63</v>
      </c>
      <c r="P1037" t="s">
        <v>7988</v>
      </c>
      <c r="V1037" t="s">
        <v>46</v>
      </c>
      <c r="W1037">
        <v>6392083999</v>
      </c>
      <c r="Y1037" t="s">
        <v>7989</v>
      </c>
      <c r="AB1037" t="s">
        <v>7990</v>
      </c>
      <c r="AG1037" t="s">
        <v>7986</v>
      </c>
      <c r="AH1037" t="s">
        <v>7991</v>
      </c>
      <c r="AI1037" t="s">
        <v>7992</v>
      </c>
      <c r="AK1037" t="s">
        <v>7993</v>
      </c>
      <c r="AL1037" t="s">
        <v>7986</v>
      </c>
      <c r="AM1037" t="s">
        <v>7986</v>
      </c>
      <c r="AQ1037" t="s">
        <v>7994</v>
      </c>
    </row>
    <row r="1038" spans="2:44" ht="15" customHeight="1" x14ac:dyDescent="0.25">
      <c r="B1038" s="3" t="s">
        <v>37</v>
      </c>
      <c r="D1038" s="13"/>
      <c r="E1038" t="s">
        <v>7995</v>
      </c>
      <c r="F1038" t="s">
        <v>7996</v>
      </c>
      <c r="G1038" t="s">
        <v>190</v>
      </c>
      <c r="H1038" t="b">
        <v>0</v>
      </c>
      <c r="I1038" t="s">
        <v>831</v>
      </c>
      <c r="J1038" s="1" t="s">
        <v>7803</v>
      </c>
      <c r="K1038" t="s">
        <v>831</v>
      </c>
      <c r="L1038" t="s">
        <v>7997</v>
      </c>
      <c r="N1038" s="3">
        <f t="shared" si="16"/>
        <v>56</v>
      </c>
      <c r="O1038" t="s">
        <v>63</v>
      </c>
      <c r="P1038" t="s">
        <v>7998</v>
      </c>
      <c r="V1038" t="s">
        <v>46</v>
      </c>
      <c r="W1038">
        <v>9446211053</v>
      </c>
      <c r="Y1038" t="s">
        <v>7999</v>
      </c>
      <c r="AB1038" t="s">
        <v>7990</v>
      </c>
      <c r="AG1038" t="s">
        <v>7996</v>
      </c>
      <c r="AH1038" t="s">
        <v>8000</v>
      </c>
      <c r="AK1038" t="s">
        <v>8001</v>
      </c>
      <c r="AL1038" t="s">
        <v>7996</v>
      </c>
      <c r="AM1038" t="s">
        <v>7996</v>
      </c>
      <c r="AQ1038" t="s">
        <v>8002</v>
      </c>
    </row>
    <row r="1039" spans="2:44" ht="15" customHeight="1" x14ac:dyDescent="0.25">
      <c r="B1039" s="3" t="s">
        <v>37</v>
      </c>
      <c r="D1039" s="13"/>
      <c r="E1039" t="s">
        <v>8003</v>
      </c>
      <c r="F1039" t="s">
        <v>8004</v>
      </c>
      <c r="G1039" t="s">
        <v>190</v>
      </c>
      <c r="H1039" t="b">
        <v>0</v>
      </c>
      <c r="I1039" t="s">
        <v>831</v>
      </c>
      <c r="J1039" s="1" t="s">
        <v>7803</v>
      </c>
      <c r="K1039" t="s">
        <v>831</v>
      </c>
      <c r="L1039" t="s">
        <v>8005</v>
      </c>
      <c r="N1039" s="3">
        <f t="shared" si="16"/>
        <v>53</v>
      </c>
      <c r="O1039">
        <v>76116</v>
      </c>
      <c r="P1039" t="s">
        <v>7889</v>
      </c>
      <c r="V1039" t="s">
        <v>46</v>
      </c>
      <c r="W1039">
        <v>5082149216</v>
      </c>
      <c r="AB1039" t="s">
        <v>1957</v>
      </c>
      <c r="AG1039" t="s">
        <v>8004</v>
      </c>
      <c r="AH1039" t="s">
        <v>8006</v>
      </c>
      <c r="AI1039" t="s">
        <v>8007</v>
      </c>
      <c r="AL1039" t="s">
        <v>8004</v>
      </c>
      <c r="AM1039" t="s">
        <v>8004</v>
      </c>
      <c r="AQ1039" t="s">
        <v>7894</v>
      </c>
    </row>
    <row r="1040" spans="2:44" ht="15" customHeight="1" x14ac:dyDescent="0.25">
      <c r="B1040" s="3" t="s">
        <v>37</v>
      </c>
      <c r="D1040" s="13"/>
      <c r="E1040" t="s">
        <v>8008</v>
      </c>
      <c r="F1040" t="s">
        <v>8009</v>
      </c>
      <c r="G1040" t="s">
        <v>190</v>
      </c>
      <c r="H1040" t="b">
        <v>0</v>
      </c>
      <c r="I1040" t="s">
        <v>831</v>
      </c>
      <c r="J1040" s="1" t="s">
        <v>7803</v>
      </c>
      <c r="K1040" t="s">
        <v>831</v>
      </c>
      <c r="L1040" t="s">
        <v>8010</v>
      </c>
      <c r="N1040" s="3">
        <f t="shared" si="16"/>
        <v>65</v>
      </c>
      <c r="O1040">
        <v>28265</v>
      </c>
      <c r="P1040" t="s">
        <v>7913</v>
      </c>
      <c r="V1040" t="s">
        <v>46</v>
      </c>
      <c r="W1040">
        <v>9501626373</v>
      </c>
      <c r="AB1040" t="s">
        <v>8011</v>
      </c>
      <c r="AG1040" t="s">
        <v>8009</v>
      </c>
      <c r="AH1040" t="s">
        <v>8012</v>
      </c>
      <c r="AL1040" t="s">
        <v>8009</v>
      </c>
      <c r="AM1040" t="s">
        <v>8009</v>
      </c>
      <c r="AQ1040" t="s">
        <v>8013</v>
      </c>
    </row>
    <row r="1041" spans="2:43" ht="15" customHeight="1" x14ac:dyDescent="0.25">
      <c r="B1041" s="3" t="s">
        <v>37</v>
      </c>
      <c r="D1041" s="13"/>
      <c r="E1041" t="s">
        <v>8014</v>
      </c>
      <c r="F1041" t="s">
        <v>8015</v>
      </c>
      <c r="G1041" t="s">
        <v>190</v>
      </c>
      <c r="H1041" t="b">
        <v>0</v>
      </c>
      <c r="I1041" t="s">
        <v>831</v>
      </c>
      <c r="J1041" s="1" t="s">
        <v>7803</v>
      </c>
      <c r="K1041" t="s">
        <v>831</v>
      </c>
      <c r="L1041" t="s">
        <v>8016</v>
      </c>
      <c r="N1041" s="3">
        <f t="shared" si="16"/>
        <v>57</v>
      </c>
      <c r="O1041">
        <v>42458</v>
      </c>
      <c r="P1041" t="s">
        <v>8017</v>
      </c>
      <c r="V1041" t="s">
        <v>46</v>
      </c>
      <c r="W1041">
        <v>7513556937</v>
      </c>
      <c r="AB1041" t="s">
        <v>8018</v>
      </c>
      <c r="AC1041" t="s">
        <v>63</v>
      </c>
      <c r="AD1041" t="s">
        <v>63</v>
      </c>
      <c r="AG1041" t="s">
        <v>8015</v>
      </c>
      <c r="AH1041" t="s">
        <v>8019</v>
      </c>
      <c r="AL1041" t="s">
        <v>8015</v>
      </c>
      <c r="AM1041" t="s">
        <v>8015</v>
      </c>
      <c r="AQ1041">
        <f>62-254-571489</f>
        <v>-571681</v>
      </c>
    </row>
    <row r="1042" spans="2:43" ht="15" customHeight="1" x14ac:dyDescent="0.25">
      <c r="B1042" s="3" t="s">
        <v>37</v>
      </c>
      <c r="D1042" s="13"/>
      <c r="E1042" t="s">
        <v>8020</v>
      </c>
      <c r="F1042" t="s">
        <v>8021</v>
      </c>
      <c r="G1042" t="s">
        <v>190</v>
      </c>
      <c r="H1042" t="b">
        <v>0</v>
      </c>
      <c r="I1042" t="s">
        <v>831</v>
      </c>
      <c r="J1042" s="1" t="s">
        <v>7803</v>
      </c>
      <c r="K1042" t="s">
        <v>831</v>
      </c>
      <c r="L1042" t="s">
        <v>8022</v>
      </c>
      <c r="N1042" s="3">
        <f t="shared" si="16"/>
        <v>104</v>
      </c>
      <c r="O1042" t="s">
        <v>63</v>
      </c>
      <c r="P1042" t="s">
        <v>7842</v>
      </c>
      <c r="V1042" t="s">
        <v>46</v>
      </c>
      <c r="W1042">
        <v>1448299202</v>
      </c>
      <c r="AB1042" t="s">
        <v>1952</v>
      </c>
      <c r="AG1042" t="s">
        <v>8021</v>
      </c>
      <c r="AH1042" t="s">
        <v>8023</v>
      </c>
      <c r="AL1042" t="s">
        <v>8021</v>
      </c>
      <c r="AM1042" t="s">
        <v>8021</v>
      </c>
      <c r="AQ1042">
        <f>62-736-52900</f>
        <v>-53574</v>
      </c>
    </row>
    <row r="1043" spans="2:43" ht="15" customHeight="1" x14ac:dyDescent="0.25">
      <c r="B1043" s="3" t="s">
        <v>37</v>
      </c>
      <c r="D1043" s="13"/>
      <c r="E1043" t="s">
        <v>8024</v>
      </c>
      <c r="F1043" t="s">
        <v>8025</v>
      </c>
      <c r="G1043" t="s">
        <v>190</v>
      </c>
      <c r="H1043" t="b">
        <v>0</v>
      </c>
      <c r="I1043" t="s">
        <v>831</v>
      </c>
      <c r="J1043" s="1" t="s">
        <v>7803</v>
      </c>
      <c r="K1043" t="s">
        <v>831</v>
      </c>
      <c r="L1043" s="2" t="s">
        <v>8026</v>
      </c>
      <c r="N1043" s="3">
        <f t="shared" si="16"/>
        <v>61</v>
      </c>
      <c r="O1043">
        <v>28265</v>
      </c>
      <c r="P1043" t="s">
        <v>8027</v>
      </c>
      <c r="V1043" t="s">
        <v>46</v>
      </c>
      <c r="W1043">
        <v>1792841426</v>
      </c>
      <c r="AB1043" t="s">
        <v>8011</v>
      </c>
      <c r="AG1043" t="s">
        <v>8025</v>
      </c>
      <c r="AH1043" t="s">
        <v>8028</v>
      </c>
      <c r="AL1043" t="s">
        <v>8025</v>
      </c>
      <c r="AM1043" t="s">
        <v>8025</v>
      </c>
      <c r="AQ1043" t="s">
        <v>8029</v>
      </c>
    </row>
    <row r="1044" spans="2:43" ht="15" customHeight="1" x14ac:dyDescent="0.25">
      <c r="B1044" s="3" t="s">
        <v>37</v>
      </c>
      <c r="D1044" s="13"/>
      <c r="E1044" s="31" t="s">
        <v>8030</v>
      </c>
      <c r="F1044" t="s">
        <v>8031</v>
      </c>
      <c r="G1044" t="s">
        <v>190</v>
      </c>
      <c r="H1044" t="b">
        <v>0</v>
      </c>
      <c r="I1044" t="s">
        <v>831</v>
      </c>
      <c r="J1044" s="1" t="s">
        <v>7803</v>
      </c>
      <c r="K1044" t="s">
        <v>831</v>
      </c>
      <c r="L1044" t="s">
        <v>8032</v>
      </c>
      <c r="N1044" s="3">
        <f t="shared" si="16"/>
        <v>68</v>
      </c>
      <c r="O1044" t="s">
        <v>63</v>
      </c>
      <c r="P1044" t="s">
        <v>7858</v>
      </c>
      <c r="U1044" s="31"/>
      <c r="V1044" t="s">
        <v>46</v>
      </c>
      <c r="W1044">
        <v>2963431721</v>
      </c>
      <c r="AB1044" t="s">
        <v>1952</v>
      </c>
      <c r="AG1044" t="s">
        <v>8031</v>
      </c>
      <c r="AH1044" t="s">
        <v>8033</v>
      </c>
      <c r="AL1044" t="s">
        <v>8031</v>
      </c>
      <c r="AM1044" t="s">
        <v>8031</v>
      </c>
      <c r="AQ1044" t="s">
        <v>8034</v>
      </c>
    </row>
    <row r="1045" spans="2:43" ht="15" customHeight="1" x14ac:dyDescent="0.25">
      <c r="B1045" s="3" t="s">
        <v>37</v>
      </c>
      <c r="D1045" s="13"/>
      <c r="E1045" t="s">
        <v>8035</v>
      </c>
      <c r="F1045" t="s">
        <v>8036</v>
      </c>
      <c r="G1045" t="s">
        <v>190</v>
      </c>
      <c r="H1045" t="b">
        <v>0</v>
      </c>
      <c r="I1045" t="s">
        <v>831</v>
      </c>
      <c r="J1045" s="1" t="s">
        <v>7803</v>
      </c>
      <c r="K1045" t="s">
        <v>831</v>
      </c>
      <c r="L1045" t="s">
        <v>8037</v>
      </c>
      <c r="N1045" s="3">
        <f t="shared" si="16"/>
        <v>48</v>
      </c>
      <c r="O1045">
        <v>28000</v>
      </c>
      <c r="P1045" t="s">
        <v>8038</v>
      </c>
      <c r="V1045" t="s">
        <v>46</v>
      </c>
      <c r="W1045">
        <v>6164768120</v>
      </c>
      <c r="AB1045" t="s">
        <v>1952</v>
      </c>
      <c r="AG1045" t="s">
        <v>8036</v>
      </c>
      <c r="AH1045" t="s">
        <v>8039</v>
      </c>
      <c r="AL1045" t="s">
        <v>8036</v>
      </c>
      <c r="AM1045" t="s">
        <v>8036</v>
      </c>
      <c r="AQ1045">
        <f>62-761-493347</f>
        <v>-494046</v>
      </c>
    </row>
    <row r="1046" spans="2:43" ht="15" customHeight="1" x14ac:dyDescent="0.25">
      <c r="B1046" s="3" t="s">
        <v>37</v>
      </c>
      <c r="D1046" s="13"/>
      <c r="E1046" t="s">
        <v>8040</v>
      </c>
      <c r="F1046" t="s">
        <v>8041</v>
      </c>
      <c r="G1046" t="s">
        <v>190</v>
      </c>
      <c r="H1046" t="b">
        <v>0</v>
      </c>
      <c r="I1046" t="s">
        <v>831</v>
      </c>
      <c r="J1046" s="1" t="s">
        <v>7803</v>
      </c>
      <c r="K1046" t="s">
        <v>831</v>
      </c>
      <c r="L1046" t="s">
        <v>8042</v>
      </c>
      <c r="N1046" s="3">
        <f t="shared" si="16"/>
        <v>63</v>
      </c>
      <c r="O1046" t="s">
        <v>63</v>
      </c>
      <c r="P1046" t="s">
        <v>8043</v>
      </c>
      <c r="V1046" t="s">
        <v>46</v>
      </c>
      <c r="W1046">
        <v>9199314494</v>
      </c>
      <c r="AB1046" t="s">
        <v>3457</v>
      </c>
      <c r="AG1046" t="s">
        <v>8041</v>
      </c>
      <c r="AH1046" t="s">
        <v>8044</v>
      </c>
      <c r="AL1046" t="s">
        <v>8041</v>
      </c>
      <c r="AM1046" t="s">
        <v>8041</v>
      </c>
      <c r="AQ1046" t="s">
        <v>8045</v>
      </c>
    </row>
    <row r="1047" spans="2:43" ht="15" customHeight="1" x14ac:dyDescent="0.25">
      <c r="B1047" s="3" t="s">
        <v>37</v>
      </c>
      <c r="D1047" s="13"/>
      <c r="E1047" t="s">
        <v>8046</v>
      </c>
      <c r="F1047" t="s">
        <v>8047</v>
      </c>
      <c r="G1047" t="s">
        <v>190</v>
      </c>
      <c r="H1047" t="b">
        <v>0</v>
      </c>
      <c r="I1047" t="s">
        <v>831</v>
      </c>
      <c r="J1047" s="1" t="s">
        <v>7803</v>
      </c>
      <c r="K1047" t="s">
        <v>831</v>
      </c>
      <c r="L1047" t="s">
        <v>8048</v>
      </c>
      <c r="N1047" s="3">
        <f t="shared" si="16"/>
        <v>87</v>
      </c>
      <c r="O1047" t="s">
        <v>63</v>
      </c>
      <c r="P1047" t="s">
        <v>8049</v>
      </c>
      <c r="V1047" t="s">
        <v>46</v>
      </c>
      <c r="W1047">
        <v>1936317968</v>
      </c>
      <c r="AB1047" t="s">
        <v>1952</v>
      </c>
      <c r="AG1047" t="s">
        <v>8047</v>
      </c>
      <c r="AH1047" t="s">
        <v>8050</v>
      </c>
      <c r="AL1047" t="s">
        <v>8047</v>
      </c>
      <c r="AM1047" t="s">
        <v>8047</v>
      </c>
      <c r="AQ1047" t="s">
        <v>8051</v>
      </c>
    </row>
    <row r="1048" spans="2:43" ht="15" customHeight="1" x14ac:dyDescent="0.25">
      <c r="B1048" s="3" t="s">
        <v>37</v>
      </c>
      <c r="D1048" s="13"/>
      <c r="E1048" t="s">
        <v>8052</v>
      </c>
      <c r="F1048" t="s">
        <v>8053</v>
      </c>
      <c r="G1048" t="s">
        <v>190</v>
      </c>
      <c r="H1048" t="b">
        <v>0</v>
      </c>
      <c r="I1048" t="s">
        <v>831</v>
      </c>
      <c r="J1048" s="1" t="s">
        <v>7803</v>
      </c>
      <c r="K1048" t="s">
        <v>831</v>
      </c>
      <c r="L1048" s="2" t="s">
        <v>8026</v>
      </c>
      <c r="N1048" s="3">
        <f t="shared" si="16"/>
        <v>61</v>
      </c>
      <c r="O1048" t="s">
        <v>63</v>
      </c>
      <c r="P1048" t="s">
        <v>8054</v>
      </c>
      <c r="V1048" t="s">
        <v>46</v>
      </c>
      <c r="W1048">
        <v>9785815223</v>
      </c>
      <c r="AB1048" t="s">
        <v>1952</v>
      </c>
      <c r="AG1048" t="s">
        <v>8053</v>
      </c>
      <c r="AH1048" t="s">
        <v>8055</v>
      </c>
      <c r="AL1048" t="s">
        <v>8053</v>
      </c>
      <c r="AM1048" t="s">
        <v>8053</v>
      </c>
      <c r="AQ1048">
        <f>62-711-445530</f>
        <v>-446179</v>
      </c>
    </row>
    <row r="1049" spans="2:43" ht="15" customHeight="1" x14ac:dyDescent="0.25">
      <c r="B1049" s="3" t="s">
        <v>37</v>
      </c>
      <c r="D1049" s="13"/>
      <c r="E1049" t="s">
        <v>8056</v>
      </c>
      <c r="F1049" t="s">
        <v>8057</v>
      </c>
      <c r="G1049" t="s">
        <v>190</v>
      </c>
      <c r="H1049" t="b">
        <v>0</v>
      </c>
      <c r="I1049" t="s">
        <v>831</v>
      </c>
      <c r="J1049" s="1" t="s">
        <v>7803</v>
      </c>
      <c r="K1049" t="s">
        <v>831</v>
      </c>
      <c r="L1049" t="s">
        <v>8058</v>
      </c>
      <c r="N1049">
        <f t="shared" si="16"/>
        <v>39</v>
      </c>
      <c r="O1049">
        <v>98413</v>
      </c>
      <c r="P1049" t="s">
        <v>8059</v>
      </c>
      <c r="V1049" t="s">
        <v>46</v>
      </c>
      <c r="W1049">
        <v>7167012896</v>
      </c>
      <c r="AB1049" t="s">
        <v>1204</v>
      </c>
      <c r="AG1049" t="s">
        <v>8057</v>
      </c>
      <c r="AH1049" t="s">
        <v>8060</v>
      </c>
      <c r="AL1049" t="s">
        <v>8057</v>
      </c>
      <c r="AM1049" t="s">
        <v>8057</v>
      </c>
      <c r="AQ1049">
        <f>62-31-3292480</f>
        <v>-3292449</v>
      </c>
    </row>
    <row r="1050" spans="2:43" ht="15" customHeight="1" x14ac:dyDescent="0.25">
      <c r="B1050" s="3" t="s">
        <v>37</v>
      </c>
      <c r="D1050" s="13"/>
      <c r="E1050" t="s">
        <v>8061</v>
      </c>
      <c r="F1050" t="s">
        <v>8062</v>
      </c>
      <c r="G1050" t="s">
        <v>190</v>
      </c>
      <c r="H1050" t="b">
        <v>0</v>
      </c>
      <c r="I1050" t="s">
        <v>831</v>
      </c>
      <c r="J1050" s="1" t="s">
        <v>7803</v>
      </c>
      <c r="K1050" t="s">
        <v>831</v>
      </c>
      <c r="L1050" t="s">
        <v>8063</v>
      </c>
      <c r="N1050">
        <f t="shared" si="16"/>
        <v>32</v>
      </c>
      <c r="O1050">
        <v>60165</v>
      </c>
      <c r="P1050" t="s">
        <v>8064</v>
      </c>
      <c r="V1050" t="s">
        <v>46</v>
      </c>
      <c r="W1050">
        <v>3394998214</v>
      </c>
      <c r="AB1050" t="s">
        <v>8011</v>
      </c>
      <c r="AG1050" t="s">
        <v>8062</v>
      </c>
      <c r="AH1050" t="s">
        <v>8065</v>
      </c>
      <c r="AL1050" t="s">
        <v>8062</v>
      </c>
      <c r="AM1050" t="s">
        <v>8062</v>
      </c>
      <c r="AQ1050">
        <f>62-31-3292480</f>
        <v>-3292449</v>
      </c>
    </row>
    <row r="1051" spans="2:43" ht="15" customHeight="1" x14ac:dyDescent="0.25">
      <c r="B1051" s="3" t="s">
        <v>37</v>
      </c>
      <c r="D1051" s="13"/>
      <c r="E1051" t="s">
        <v>8066</v>
      </c>
      <c r="F1051" t="s">
        <v>8067</v>
      </c>
      <c r="G1051" t="s">
        <v>190</v>
      </c>
      <c r="H1051" t="b">
        <v>0</v>
      </c>
      <c r="I1051" t="s">
        <v>831</v>
      </c>
      <c r="J1051" s="1" t="s">
        <v>7803</v>
      </c>
      <c r="K1051" t="s">
        <v>831</v>
      </c>
      <c r="L1051" t="s">
        <v>8068</v>
      </c>
      <c r="N1051" s="3">
        <f t="shared" si="16"/>
        <v>77</v>
      </c>
      <c r="O1051" t="s">
        <v>63</v>
      </c>
      <c r="P1051" t="s">
        <v>7946</v>
      </c>
      <c r="V1051" t="s">
        <v>46</v>
      </c>
      <c r="W1051">
        <v>8535916963</v>
      </c>
      <c r="AB1051" t="s">
        <v>1952</v>
      </c>
      <c r="AG1051" t="s">
        <v>8067</v>
      </c>
      <c r="AH1051" t="s">
        <v>8069</v>
      </c>
      <c r="AL1051" t="s">
        <v>8067</v>
      </c>
      <c r="AM1051" t="s">
        <v>8067</v>
      </c>
      <c r="AQ1051" t="s">
        <v>8070</v>
      </c>
    </row>
    <row r="1052" spans="2:43" ht="15" customHeight="1" x14ac:dyDescent="0.25">
      <c r="B1052" s="3" t="s">
        <v>37</v>
      </c>
      <c r="D1052" s="13"/>
      <c r="E1052" t="s">
        <v>8071</v>
      </c>
      <c r="F1052" t="s">
        <v>8072</v>
      </c>
      <c r="G1052" t="s">
        <v>190</v>
      </c>
      <c r="H1052" t="b">
        <v>0</v>
      </c>
      <c r="I1052" t="s">
        <v>831</v>
      </c>
      <c r="J1052" s="1" t="s">
        <v>7803</v>
      </c>
      <c r="K1052" t="s">
        <v>831</v>
      </c>
      <c r="L1052" t="s">
        <v>8073</v>
      </c>
      <c r="N1052">
        <f t="shared" si="16"/>
        <v>27</v>
      </c>
      <c r="O1052">
        <v>50117</v>
      </c>
      <c r="P1052" t="s">
        <v>7938</v>
      </c>
      <c r="V1052" t="s">
        <v>46</v>
      </c>
      <c r="W1052">
        <v>2158656547</v>
      </c>
      <c r="AB1052" t="s">
        <v>8018</v>
      </c>
      <c r="AC1052" t="s">
        <v>63</v>
      </c>
      <c r="AD1052" t="s">
        <v>63</v>
      </c>
      <c r="AG1052" t="s">
        <v>8072</v>
      </c>
      <c r="AH1052" t="s">
        <v>8074</v>
      </c>
      <c r="AL1052" t="s">
        <v>8072</v>
      </c>
      <c r="AM1052" t="s">
        <v>8072</v>
      </c>
      <c r="AQ1052">
        <f>62-24-7616581</f>
        <v>-7616543</v>
      </c>
    </row>
    <row r="1053" spans="2:43" x14ac:dyDescent="0.25">
      <c r="B1053" s="3" t="s">
        <v>82</v>
      </c>
      <c r="C1053" t="s">
        <v>8075</v>
      </c>
      <c r="D1053" s="24" t="s">
        <v>84</v>
      </c>
      <c r="E1053" t="s">
        <v>8076</v>
      </c>
      <c r="F1053" t="s">
        <v>8077</v>
      </c>
      <c r="G1053" t="s">
        <v>190</v>
      </c>
      <c r="H1053" t="b">
        <v>0</v>
      </c>
      <c r="I1053" t="s">
        <v>831</v>
      </c>
      <c r="J1053" s="1" t="s">
        <v>7803</v>
      </c>
      <c r="K1053" t="s">
        <v>831</v>
      </c>
      <c r="L1053" t="s">
        <v>8078</v>
      </c>
      <c r="N1053" s="3">
        <f t="shared" si="16"/>
        <v>55</v>
      </c>
      <c r="O1053">
        <v>14130</v>
      </c>
      <c r="P1053" t="s">
        <v>2141</v>
      </c>
      <c r="V1053" t="s">
        <v>46</v>
      </c>
      <c r="W1053">
        <v>3314206518</v>
      </c>
      <c r="AB1053" t="s">
        <v>8011</v>
      </c>
      <c r="AG1053" t="s">
        <v>8077</v>
      </c>
      <c r="AH1053" t="s">
        <v>8079</v>
      </c>
      <c r="AL1053" t="s">
        <v>8077</v>
      </c>
      <c r="AM1053" t="s">
        <v>8077</v>
      </c>
      <c r="AQ1053">
        <f>62-21-4412168</f>
        <v>-4412127</v>
      </c>
    </row>
    <row r="1054" spans="2:43" x14ac:dyDescent="0.25">
      <c r="B1054" s="3" t="s">
        <v>82</v>
      </c>
      <c r="C1054" t="s">
        <v>8075</v>
      </c>
      <c r="D1054" s="24" t="s">
        <v>84</v>
      </c>
      <c r="E1054" t="s">
        <v>8080</v>
      </c>
      <c r="F1054" t="s">
        <v>8081</v>
      </c>
      <c r="G1054" t="s">
        <v>100</v>
      </c>
      <c r="H1054" t="b">
        <v>0</v>
      </c>
      <c r="I1054" t="s">
        <v>831</v>
      </c>
      <c r="J1054" s="1" t="s">
        <v>7803</v>
      </c>
      <c r="K1054" t="s">
        <v>831</v>
      </c>
      <c r="L1054" s="2" t="s">
        <v>8082</v>
      </c>
      <c r="N1054" s="3">
        <f t="shared" si="16"/>
        <v>56</v>
      </c>
      <c r="O1054">
        <v>14130</v>
      </c>
      <c r="P1054" t="s">
        <v>2141</v>
      </c>
      <c r="V1054" t="s">
        <v>46</v>
      </c>
      <c r="W1054">
        <v>9874910064</v>
      </c>
      <c r="AB1054" t="s">
        <v>1204</v>
      </c>
      <c r="AD1054">
        <v>138660</v>
      </c>
      <c r="AG1054" t="s">
        <v>8081</v>
      </c>
      <c r="AH1054" t="s">
        <v>8083</v>
      </c>
      <c r="AL1054" t="s">
        <v>8081</v>
      </c>
      <c r="AM1054" t="s">
        <v>8081</v>
      </c>
      <c r="AQ1054" t="s">
        <v>8084</v>
      </c>
    </row>
    <row r="1055" spans="2:43" ht="15" customHeight="1" x14ac:dyDescent="0.25">
      <c r="B1055" s="3" t="s">
        <v>37</v>
      </c>
      <c r="D1055" s="13"/>
      <c r="E1055" t="s">
        <v>8085</v>
      </c>
      <c r="F1055" t="s">
        <v>8086</v>
      </c>
      <c r="G1055" t="s">
        <v>190</v>
      </c>
      <c r="H1055" t="b">
        <v>0</v>
      </c>
      <c r="I1055" t="s">
        <v>690</v>
      </c>
      <c r="J1055" s="1" t="s">
        <v>691</v>
      </c>
      <c r="K1055" t="s">
        <v>690</v>
      </c>
      <c r="L1055" t="s">
        <v>8087</v>
      </c>
      <c r="N1055" s="3">
        <f t="shared" si="16"/>
        <v>46</v>
      </c>
      <c r="O1055" t="s">
        <v>2351</v>
      </c>
      <c r="P1055" t="s">
        <v>8088</v>
      </c>
      <c r="V1055" t="s">
        <v>46</v>
      </c>
      <c r="W1055">
        <v>1132533386</v>
      </c>
      <c r="AB1055" t="s">
        <v>695</v>
      </c>
      <c r="AG1055" t="s">
        <v>8086</v>
      </c>
      <c r="AH1055" t="s">
        <v>8089</v>
      </c>
      <c r="AK1055" t="s">
        <v>8090</v>
      </c>
      <c r="AL1055" t="s">
        <v>8086</v>
      </c>
      <c r="AM1055" t="s">
        <v>8086</v>
      </c>
      <c r="AQ1055" t="s">
        <v>8091</v>
      </c>
    </row>
    <row r="1056" spans="2:43" ht="15" customHeight="1" x14ac:dyDescent="0.25">
      <c r="B1056" s="35" t="s">
        <v>364</v>
      </c>
      <c r="D1056" s="13"/>
      <c r="E1056" t="s">
        <v>8092</v>
      </c>
      <c r="F1056" t="s">
        <v>8093</v>
      </c>
      <c r="G1056" t="s">
        <v>100</v>
      </c>
      <c r="H1056" t="b">
        <v>0</v>
      </c>
      <c r="I1056" t="s">
        <v>690</v>
      </c>
      <c r="J1056" s="1" t="s">
        <v>691</v>
      </c>
      <c r="K1056" t="s">
        <v>690</v>
      </c>
      <c r="L1056" s="2" t="s">
        <v>8094</v>
      </c>
      <c r="N1056" s="3">
        <f t="shared" si="16"/>
        <v>43</v>
      </c>
      <c r="O1056" t="s">
        <v>8095</v>
      </c>
      <c r="P1056" t="s">
        <v>8088</v>
      </c>
      <c r="V1056" t="s">
        <v>46</v>
      </c>
      <c r="W1056">
        <v>5961845326</v>
      </c>
      <c r="X1056" t="s">
        <v>8096</v>
      </c>
      <c r="AB1056" t="s">
        <v>389</v>
      </c>
      <c r="AG1056" t="s">
        <v>8093</v>
      </c>
      <c r="AH1056" t="s">
        <v>8097</v>
      </c>
      <c r="AI1056" t="s">
        <v>8098</v>
      </c>
      <c r="AL1056" t="s">
        <v>8093</v>
      </c>
      <c r="AM1056" t="s">
        <v>8093</v>
      </c>
      <c r="AQ1056" t="s">
        <v>8099</v>
      </c>
    </row>
    <row r="1057" spans="2:44" ht="15" customHeight="1" x14ac:dyDescent="0.25">
      <c r="B1057" s="3" t="s">
        <v>155</v>
      </c>
      <c r="C1057" t="s">
        <v>156</v>
      </c>
      <c r="D1057" s="23"/>
      <c r="E1057" t="s">
        <v>8100</v>
      </c>
      <c r="F1057" t="s">
        <v>8101</v>
      </c>
      <c r="G1057" t="s">
        <v>167</v>
      </c>
      <c r="I1057" t="s">
        <v>732</v>
      </c>
      <c r="J1057" s="1" t="s">
        <v>733</v>
      </c>
      <c r="K1057" t="s">
        <v>732</v>
      </c>
      <c r="L1057"/>
      <c r="N1057">
        <f t="shared" si="16"/>
        <v>0</v>
      </c>
      <c r="O1057" t="s">
        <v>63</v>
      </c>
      <c r="P1057" t="s">
        <v>63</v>
      </c>
      <c r="V1057" t="s">
        <v>46</v>
      </c>
      <c r="W1057">
        <v>1516260383</v>
      </c>
      <c r="X1057" t="s">
        <v>101</v>
      </c>
      <c r="AB1057" t="s">
        <v>66</v>
      </c>
      <c r="AG1057" t="s">
        <v>8101</v>
      </c>
      <c r="AH1057" t="s">
        <v>8102</v>
      </c>
      <c r="AL1057" t="s">
        <v>8101</v>
      </c>
      <c r="AM1057" t="s">
        <v>8101</v>
      </c>
      <c r="AQ1057" t="s">
        <v>63</v>
      </c>
    </row>
    <row r="1058" spans="2:44" ht="15" customHeight="1" x14ac:dyDescent="0.25">
      <c r="B1058" s="3" t="s">
        <v>54</v>
      </c>
      <c r="C1058" t="s">
        <v>8103</v>
      </c>
      <c r="D1058" s="18" t="s">
        <v>56</v>
      </c>
      <c r="E1058" t="s">
        <v>8104</v>
      </c>
      <c r="F1058" t="s">
        <v>8105</v>
      </c>
      <c r="G1058" t="s">
        <v>100</v>
      </c>
      <c r="H1058" t="b">
        <v>0</v>
      </c>
      <c r="I1058" t="s">
        <v>2057</v>
      </c>
      <c r="J1058" s="1" t="s">
        <v>2058</v>
      </c>
      <c r="K1058" t="s">
        <v>2057</v>
      </c>
      <c r="L1058" t="s">
        <v>8106</v>
      </c>
      <c r="N1058">
        <f t="shared" si="16"/>
        <v>19</v>
      </c>
      <c r="O1058">
        <v>810000</v>
      </c>
      <c r="P1058" t="s">
        <v>8107</v>
      </c>
      <c r="V1058" t="s">
        <v>46</v>
      </c>
      <c r="W1058">
        <v>6106961657</v>
      </c>
      <c r="AD1058">
        <v>819151</v>
      </c>
      <c r="AG1058" t="s">
        <v>8105</v>
      </c>
      <c r="AH1058" t="s">
        <v>8108</v>
      </c>
      <c r="AI1058" t="s">
        <v>8109</v>
      </c>
      <c r="AL1058" t="s">
        <v>8105</v>
      </c>
      <c r="AM1058" t="s">
        <v>8105</v>
      </c>
      <c r="AQ1058" t="s">
        <v>8109</v>
      </c>
    </row>
    <row r="1059" spans="2:44" ht="15" customHeight="1" x14ac:dyDescent="0.25">
      <c r="B1059" s="3" t="s">
        <v>37</v>
      </c>
      <c r="D1059" s="13"/>
      <c r="E1059" t="s">
        <v>8110</v>
      </c>
      <c r="F1059" t="s">
        <v>8111</v>
      </c>
      <c r="G1059" t="s">
        <v>190</v>
      </c>
      <c r="H1059" t="b">
        <v>0</v>
      </c>
      <c r="I1059" t="s">
        <v>1250</v>
      </c>
      <c r="J1059" s="1" t="s">
        <v>1251</v>
      </c>
      <c r="K1059" t="s">
        <v>1250</v>
      </c>
      <c r="L1059" t="s">
        <v>8112</v>
      </c>
      <c r="N1059">
        <f t="shared" si="16"/>
        <v>28</v>
      </c>
      <c r="O1059">
        <v>35200</v>
      </c>
      <c r="P1059" t="s">
        <v>8113</v>
      </c>
      <c r="V1059" t="s">
        <v>46</v>
      </c>
      <c r="W1059">
        <v>3931839550</v>
      </c>
      <c r="X1059" t="s">
        <v>8114</v>
      </c>
      <c r="AG1059" t="s">
        <v>8111</v>
      </c>
      <c r="AH1059" t="s">
        <v>8115</v>
      </c>
      <c r="AL1059" t="s">
        <v>8111</v>
      </c>
      <c r="AM1059" t="s">
        <v>8111</v>
      </c>
      <c r="AQ1059">
        <v>9228136111</v>
      </c>
    </row>
    <row r="1060" spans="2:44" ht="15" customHeight="1" x14ac:dyDescent="0.25">
      <c r="B1060" s="3" t="s">
        <v>37</v>
      </c>
      <c r="D1060" s="13"/>
      <c r="E1060" t="s">
        <v>8116</v>
      </c>
      <c r="F1060" t="s">
        <v>8117</v>
      </c>
      <c r="G1060" t="s">
        <v>107</v>
      </c>
      <c r="H1060" t="b">
        <v>1</v>
      </c>
      <c r="I1060" t="s">
        <v>1617</v>
      </c>
      <c r="J1060" s="1" t="s">
        <v>1618</v>
      </c>
      <c r="K1060" t="s">
        <v>1617</v>
      </c>
      <c r="L1060" t="s">
        <v>8118</v>
      </c>
      <c r="N1060">
        <f t="shared" si="16"/>
        <v>23</v>
      </c>
      <c r="O1060">
        <v>700</v>
      </c>
      <c r="P1060" t="s">
        <v>8119</v>
      </c>
      <c r="S1060">
        <v>-23.879162000000001</v>
      </c>
      <c r="T1060">
        <v>29.466006</v>
      </c>
      <c r="V1060" t="s">
        <v>46</v>
      </c>
      <c r="W1060">
        <v>5246533168</v>
      </c>
      <c r="AB1060" t="s">
        <v>66</v>
      </c>
      <c r="AG1060" t="s">
        <v>8117</v>
      </c>
      <c r="AH1060" t="s">
        <v>8120</v>
      </c>
      <c r="AL1060" t="s">
        <v>8117</v>
      </c>
      <c r="AM1060" t="s">
        <v>8117</v>
      </c>
      <c r="AQ1060" t="s">
        <v>8121</v>
      </c>
    </row>
    <row r="1061" spans="2:44" x14ac:dyDescent="0.25">
      <c r="B1061" s="3" t="s">
        <v>54</v>
      </c>
      <c r="C1061" t="s">
        <v>8122</v>
      </c>
      <c r="D1061" s="18" t="s">
        <v>416</v>
      </c>
      <c r="E1061" t="s">
        <v>8123</v>
      </c>
      <c r="F1061" t="s">
        <v>8124</v>
      </c>
      <c r="G1061" t="s">
        <v>100</v>
      </c>
      <c r="H1061" t="b">
        <v>0</v>
      </c>
      <c r="I1061" t="s">
        <v>5393</v>
      </c>
      <c r="J1061" s="1" t="s">
        <v>5394</v>
      </c>
      <c r="K1061" t="s">
        <v>5393</v>
      </c>
      <c r="L1061" t="s">
        <v>8125</v>
      </c>
      <c r="N1061" s="3">
        <f t="shared" si="16"/>
        <v>60</v>
      </c>
      <c r="O1061" t="s">
        <v>63</v>
      </c>
      <c r="P1061" t="s">
        <v>5394</v>
      </c>
      <c r="V1061" t="s">
        <v>46</v>
      </c>
      <c r="W1061">
        <v>3481249546</v>
      </c>
      <c r="AB1061" t="s">
        <v>8126</v>
      </c>
      <c r="AD1061">
        <v>657046</v>
      </c>
      <c r="AG1061" t="s">
        <v>8124</v>
      </c>
      <c r="AH1061" t="s">
        <v>8127</v>
      </c>
      <c r="AI1061" t="s">
        <v>8128</v>
      </c>
      <c r="AL1061" t="s">
        <v>8124</v>
      </c>
      <c r="AM1061" t="s">
        <v>8124</v>
      </c>
      <c r="AQ1061" t="s">
        <v>8129</v>
      </c>
    </row>
    <row r="1062" spans="2:44" ht="15" customHeight="1" x14ac:dyDescent="0.25">
      <c r="B1062" s="3" t="s">
        <v>37</v>
      </c>
      <c r="D1062" s="13"/>
      <c r="E1062" t="s">
        <v>8130</v>
      </c>
      <c r="F1062" t="s">
        <v>8131</v>
      </c>
      <c r="G1062" t="s">
        <v>190</v>
      </c>
      <c r="H1062" t="b">
        <v>0</v>
      </c>
      <c r="I1062" t="s">
        <v>383</v>
      </c>
      <c r="J1062" s="1" t="s">
        <v>384</v>
      </c>
      <c r="K1062" t="s">
        <v>383</v>
      </c>
      <c r="L1062" t="s">
        <v>8132</v>
      </c>
      <c r="N1062">
        <f t="shared" si="16"/>
        <v>9</v>
      </c>
      <c r="O1062">
        <v>17257</v>
      </c>
      <c r="P1062" t="s">
        <v>2241</v>
      </c>
      <c r="Q1062" t="s">
        <v>2242</v>
      </c>
      <c r="V1062" t="s">
        <v>46</v>
      </c>
      <c r="W1062">
        <v>4638964958</v>
      </c>
      <c r="AB1062" t="s">
        <v>2243</v>
      </c>
      <c r="AG1062" t="s">
        <v>8131</v>
      </c>
      <c r="AH1062" t="s">
        <v>8133</v>
      </c>
      <c r="AI1062" t="s">
        <v>2245</v>
      </c>
      <c r="AL1062" t="s">
        <v>8131</v>
      </c>
      <c r="AM1062" t="s">
        <v>8131</v>
      </c>
      <c r="AQ1062" t="s">
        <v>2246</v>
      </c>
    </row>
    <row r="1063" spans="2:44" ht="15" customHeight="1" x14ac:dyDescent="0.25">
      <c r="B1063" s="3" t="s">
        <v>37</v>
      </c>
      <c r="D1063" s="13"/>
      <c r="E1063" t="s">
        <v>8134</v>
      </c>
      <c r="F1063" t="s">
        <v>8135</v>
      </c>
      <c r="G1063" t="s">
        <v>59</v>
      </c>
      <c r="H1063" t="b">
        <v>1</v>
      </c>
      <c r="I1063" t="s">
        <v>1586</v>
      </c>
      <c r="J1063" s="1" t="s">
        <v>1587</v>
      </c>
      <c r="K1063" t="s">
        <v>1586</v>
      </c>
      <c r="L1063" t="s">
        <v>8136</v>
      </c>
      <c r="N1063">
        <f t="shared" si="16"/>
        <v>10</v>
      </c>
      <c r="O1063">
        <v>80100</v>
      </c>
      <c r="P1063" t="s">
        <v>8137</v>
      </c>
      <c r="S1063">
        <v>62.624308999999997</v>
      </c>
      <c r="T1063">
        <v>29.770782000000001</v>
      </c>
      <c r="V1063" t="s">
        <v>46</v>
      </c>
      <c r="W1063">
        <v>1904717992</v>
      </c>
      <c r="Y1063" t="s">
        <v>8138</v>
      </c>
      <c r="AB1063" t="s">
        <v>909</v>
      </c>
      <c r="AG1063" t="s">
        <v>8135</v>
      </c>
      <c r="AH1063" t="s">
        <v>8139</v>
      </c>
      <c r="AK1063" t="s">
        <v>8140</v>
      </c>
      <c r="AL1063" t="s">
        <v>8135</v>
      </c>
      <c r="AM1063" t="s">
        <v>8135</v>
      </c>
      <c r="AQ1063" t="s">
        <v>8141</v>
      </c>
    </row>
    <row r="1064" spans="2:44" ht="15" customHeight="1" x14ac:dyDescent="0.25">
      <c r="B1064" s="3" t="s">
        <v>37</v>
      </c>
      <c r="D1064" s="13"/>
      <c r="E1064" t="s">
        <v>8142</v>
      </c>
      <c r="F1064" t="s">
        <v>8143</v>
      </c>
      <c r="G1064" t="s">
        <v>59</v>
      </c>
      <c r="I1064" t="s">
        <v>1586</v>
      </c>
      <c r="J1064" s="1" t="s">
        <v>1587</v>
      </c>
      <c r="K1064" t="s">
        <v>1586</v>
      </c>
      <c r="L1064" t="s">
        <v>8144</v>
      </c>
      <c r="N1064">
        <f t="shared" si="16"/>
        <v>16</v>
      </c>
      <c r="O1064">
        <v>50100</v>
      </c>
      <c r="P1064" t="s">
        <v>8145</v>
      </c>
      <c r="S1064">
        <v>61.765373339999996</v>
      </c>
      <c r="T1064">
        <v>27.32075326</v>
      </c>
      <c r="V1064" t="s">
        <v>46</v>
      </c>
      <c r="W1064">
        <v>3768401966</v>
      </c>
      <c r="X1064" t="s">
        <v>8146</v>
      </c>
      <c r="Y1064" t="s">
        <v>8147</v>
      </c>
      <c r="AC1064" t="s">
        <v>8148</v>
      </c>
      <c r="AD1064">
        <v>414988</v>
      </c>
      <c r="AG1064" t="s">
        <v>8143</v>
      </c>
      <c r="AH1064" t="s">
        <v>8149</v>
      </c>
      <c r="AI1064">
        <v>358102320439</v>
      </c>
      <c r="AK1064" t="s">
        <v>8150</v>
      </c>
      <c r="AL1064" t="s">
        <v>8143</v>
      </c>
      <c r="AM1064" t="s">
        <v>8143</v>
      </c>
      <c r="AQ1064">
        <v>358102320434</v>
      </c>
    </row>
    <row r="1065" spans="2:44" ht="15" customHeight="1" x14ac:dyDescent="0.25">
      <c r="B1065" s="3" t="s">
        <v>155</v>
      </c>
      <c r="C1065" t="s">
        <v>164</v>
      </c>
      <c r="D1065" s="23"/>
      <c r="E1065" t="s">
        <v>8151</v>
      </c>
      <c r="F1065" t="s">
        <v>8152</v>
      </c>
      <c r="G1065" t="s">
        <v>190</v>
      </c>
      <c r="H1065" t="b">
        <v>0</v>
      </c>
      <c r="I1065" t="s">
        <v>722</v>
      </c>
      <c r="J1065" s="1" t="s">
        <v>723</v>
      </c>
      <c r="K1065" t="s">
        <v>722</v>
      </c>
      <c r="L1065"/>
      <c r="N1065">
        <f t="shared" si="16"/>
        <v>0</v>
      </c>
      <c r="O1065" t="s">
        <v>63</v>
      </c>
      <c r="P1065" t="s">
        <v>63</v>
      </c>
      <c r="V1065" t="s">
        <v>46</v>
      </c>
      <c r="W1065">
        <v>9992243710</v>
      </c>
      <c r="AB1065" t="s">
        <v>503</v>
      </c>
      <c r="AG1065" t="s">
        <v>8152</v>
      </c>
      <c r="AH1065" t="s">
        <v>8153</v>
      </c>
      <c r="AL1065" t="s">
        <v>8152</v>
      </c>
      <c r="AM1065" t="s">
        <v>8152</v>
      </c>
      <c r="AQ1065" t="s">
        <v>63</v>
      </c>
    </row>
    <row r="1066" spans="2:44" x14ac:dyDescent="0.25">
      <c r="B1066" s="3" t="s">
        <v>54</v>
      </c>
      <c r="C1066" t="s">
        <v>8154</v>
      </c>
      <c r="D1066" s="18" t="s">
        <v>416</v>
      </c>
      <c r="E1066" t="s">
        <v>8155</v>
      </c>
      <c r="F1066" t="s">
        <v>8156</v>
      </c>
      <c r="G1066" t="s">
        <v>100</v>
      </c>
      <c r="H1066" t="b">
        <v>0</v>
      </c>
      <c r="I1066" t="s">
        <v>1664</v>
      </c>
      <c r="J1066" s="1" t="s">
        <v>4865</v>
      </c>
      <c r="K1066" t="s">
        <v>1664</v>
      </c>
      <c r="L1066" s="2" t="s">
        <v>8157</v>
      </c>
      <c r="N1066">
        <f t="shared" si="16"/>
        <v>25</v>
      </c>
      <c r="O1066" t="s">
        <v>8158</v>
      </c>
      <c r="P1066" t="s">
        <v>8159</v>
      </c>
      <c r="S1066">
        <v>50.447127999999999</v>
      </c>
      <c r="T1066">
        <v>-104.58363300000001</v>
      </c>
      <c r="V1066" t="s">
        <v>46</v>
      </c>
      <c r="W1066">
        <v>4170976949</v>
      </c>
      <c r="X1066" t="s">
        <v>8160</v>
      </c>
      <c r="AB1066" t="s">
        <v>503</v>
      </c>
      <c r="AD1066">
        <v>276763</v>
      </c>
      <c r="AG1066" t="s">
        <v>8156</v>
      </c>
      <c r="AH1066" t="s">
        <v>8161</v>
      </c>
      <c r="AI1066" t="s">
        <v>8162</v>
      </c>
      <c r="AK1066" t="s">
        <v>8163</v>
      </c>
      <c r="AL1066" t="s">
        <v>8156</v>
      </c>
      <c r="AM1066" t="s">
        <v>8156</v>
      </c>
      <c r="AQ1066" t="s">
        <v>8164</v>
      </c>
      <c r="AR1066" t="s">
        <v>8165</v>
      </c>
    </row>
    <row r="1067" spans="2:44" ht="15" customHeight="1" x14ac:dyDescent="0.25">
      <c r="B1067" s="3" t="s">
        <v>54</v>
      </c>
      <c r="C1067" t="s">
        <v>8166</v>
      </c>
      <c r="D1067" s="18" t="s">
        <v>56</v>
      </c>
      <c r="E1067" t="s">
        <v>8167</v>
      </c>
      <c r="F1067" t="s">
        <v>8168</v>
      </c>
      <c r="G1067" t="s">
        <v>190</v>
      </c>
      <c r="H1067" t="b">
        <v>1</v>
      </c>
      <c r="I1067" t="s">
        <v>1664</v>
      </c>
      <c r="J1067" s="1" t="s">
        <v>4865</v>
      </c>
      <c r="K1067" t="s">
        <v>1664</v>
      </c>
      <c r="L1067" t="s">
        <v>8169</v>
      </c>
      <c r="N1067">
        <f t="shared" si="16"/>
        <v>15</v>
      </c>
      <c r="O1067" t="s">
        <v>8170</v>
      </c>
      <c r="P1067" t="s">
        <v>8171</v>
      </c>
      <c r="S1067">
        <v>49.135342000000001</v>
      </c>
      <c r="T1067">
        <v>-102.98149100000001</v>
      </c>
      <c r="V1067" t="s">
        <v>46</v>
      </c>
      <c r="W1067">
        <v>1945923625</v>
      </c>
      <c r="AB1067" t="s">
        <v>503</v>
      </c>
      <c r="AD1067">
        <v>653300</v>
      </c>
      <c r="AG1067" t="s">
        <v>8168</v>
      </c>
      <c r="AH1067" t="s">
        <v>8172</v>
      </c>
      <c r="AI1067" t="s">
        <v>8173</v>
      </c>
      <c r="AL1067" t="s">
        <v>8168</v>
      </c>
      <c r="AM1067" t="s">
        <v>8168</v>
      </c>
      <c r="AQ1067" t="s">
        <v>8174</v>
      </c>
      <c r="AR1067" t="s">
        <v>8165</v>
      </c>
    </row>
    <row r="1068" spans="2:44" ht="15" customHeight="1" x14ac:dyDescent="0.25">
      <c r="B1068" s="3" t="s">
        <v>54</v>
      </c>
      <c r="C1068" t="s">
        <v>8175</v>
      </c>
      <c r="D1068" s="18" t="s">
        <v>56</v>
      </c>
      <c r="E1068" t="s">
        <v>8176</v>
      </c>
      <c r="F1068" t="s">
        <v>8177</v>
      </c>
      <c r="G1068" t="s">
        <v>190</v>
      </c>
      <c r="H1068" t="b">
        <v>1</v>
      </c>
      <c r="I1068" t="s">
        <v>1664</v>
      </c>
      <c r="J1068" s="1" t="s">
        <v>4865</v>
      </c>
      <c r="K1068" t="s">
        <v>1664</v>
      </c>
      <c r="L1068" t="s">
        <v>8178</v>
      </c>
      <c r="N1068">
        <f t="shared" si="16"/>
        <v>18</v>
      </c>
      <c r="O1068" t="s">
        <v>8179</v>
      </c>
      <c r="P1068" t="s">
        <v>8180</v>
      </c>
      <c r="S1068">
        <v>53.278191</v>
      </c>
      <c r="T1068">
        <v>-109.97062699999999</v>
      </c>
      <c r="V1068" t="s">
        <v>46</v>
      </c>
      <c r="W1068">
        <v>3795927714</v>
      </c>
      <c r="X1068" t="s">
        <v>8181</v>
      </c>
      <c r="AB1068" t="s">
        <v>503</v>
      </c>
      <c r="AD1068">
        <v>277235</v>
      </c>
      <c r="AG1068" t="s">
        <v>8177</v>
      </c>
      <c r="AH1068" t="s">
        <v>8182</v>
      </c>
      <c r="AI1068" t="s">
        <v>8183</v>
      </c>
      <c r="AL1068" t="s">
        <v>8177</v>
      </c>
      <c r="AM1068" t="s">
        <v>8177</v>
      </c>
      <c r="AQ1068" t="s">
        <v>8184</v>
      </c>
      <c r="AR1068" t="s">
        <v>8165</v>
      </c>
    </row>
    <row r="1069" spans="2:44" ht="15" customHeight="1" x14ac:dyDescent="0.25">
      <c r="B1069" s="3" t="s">
        <v>54</v>
      </c>
      <c r="C1069" t="s">
        <v>8185</v>
      </c>
      <c r="D1069" s="18" t="s">
        <v>56</v>
      </c>
      <c r="E1069" t="s">
        <v>8186</v>
      </c>
      <c r="F1069" t="s">
        <v>8187</v>
      </c>
      <c r="G1069" t="s">
        <v>190</v>
      </c>
      <c r="H1069" t="b">
        <v>1</v>
      </c>
      <c r="I1069" t="s">
        <v>1664</v>
      </c>
      <c r="J1069" s="1" t="s">
        <v>4865</v>
      </c>
      <c r="K1069" t="s">
        <v>1664</v>
      </c>
      <c r="L1069" t="s">
        <v>8188</v>
      </c>
      <c r="N1069">
        <f t="shared" si="16"/>
        <v>29</v>
      </c>
      <c r="O1069" t="s">
        <v>8189</v>
      </c>
      <c r="P1069" t="s">
        <v>8190</v>
      </c>
      <c r="S1069">
        <v>43.650596999999998</v>
      </c>
      <c r="T1069">
        <v>-79.378235000000004</v>
      </c>
      <c r="V1069" t="s">
        <v>46</v>
      </c>
      <c r="W1069">
        <v>3819443413</v>
      </c>
      <c r="AB1069" t="s">
        <v>503</v>
      </c>
      <c r="AD1069">
        <v>418792</v>
      </c>
      <c r="AG1069" t="s">
        <v>8187</v>
      </c>
      <c r="AH1069" t="s">
        <v>8191</v>
      </c>
      <c r="AI1069" t="s">
        <v>63</v>
      </c>
      <c r="AL1069" t="s">
        <v>8187</v>
      </c>
      <c r="AM1069" t="s">
        <v>8187</v>
      </c>
      <c r="AQ1069" t="s">
        <v>8192</v>
      </c>
      <c r="AR1069" t="s">
        <v>8165</v>
      </c>
    </row>
    <row r="1070" spans="2:44" ht="15" customHeight="1" x14ac:dyDescent="0.25">
      <c r="B1070" s="3" t="s">
        <v>54</v>
      </c>
      <c r="C1070" t="s">
        <v>8193</v>
      </c>
      <c r="D1070" s="18" t="s">
        <v>56</v>
      </c>
      <c r="E1070" t="s">
        <v>8194</v>
      </c>
      <c r="F1070" t="s">
        <v>8195</v>
      </c>
      <c r="G1070" t="s">
        <v>190</v>
      </c>
      <c r="H1070" t="b">
        <v>1</v>
      </c>
      <c r="I1070" t="s">
        <v>1664</v>
      </c>
      <c r="J1070" s="1" t="s">
        <v>4865</v>
      </c>
      <c r="K1070" t="s">
        <v>1664</v>
      </c>
      <c r="L1070" t="s">
        <v>8196</v>
      </c>
      <c r="N1070">
        <f t="shared" si="16"/>
        <v>20</v>
      </c>
      <c r="O1070" t="s">
        <v>8197</v>
      </c>
      <c r="P1070" t="s">
        <v>8198</v>
      </c>
      <c r="S1070">
        <v>53.178455999999997</v>
      </c>
      <c r="T1070">
        <v>-105.743584</v>
      </c>
      <c r="V1070" t="s">
        <v>46</v>
      </c>
      <c r="W1070">
        <v>2327980556</v>
      </c>
      <c r="AB1070" t="s">
        <v>503</v>
      </c>
      <c r="AD1070">
        <v>418788</v>
      </c>
      <c r="AG1070" t="s">
        <v>8195</v>
      </c>
      <c r="AH1070" t="s">
        <v>8199</v>
      </c>
      <c r="AI1070" t="s">
        <v>63</v>
      </c>
      <c r="AL1070" t="s">
        <v>8195</v>
      </c>
      <c r="AM1070" t="s">
        <v>8195</v>
      </c>
      <c r="AQ1070" t="s">
        <v>8200</v>
      </c>
      <c r="AR1070" t="s">
        <v>8201</v>
      </c>
    </row>
    <row r="1071" spans="2:44" x14ac:dyDescent="0.25">
      <c r="B1071" s="3" t="s">
        <v>82</v>
      </c>
      <c r="C1071" t="s">
        <v>8202</v>
      </c>
      <c r="D1071" s="19" t="s">
        <v>84</v>
      </c>
      <c r="E1071" t="s">
        <v>8203</v>
      </c>
      <c r="F1071" t="s">
        <v>8204</v>
      </c>
      <c r="G1071" t="s">
        <v>190</v>
      </c>
      <c r="H1071" s="41" t="b">
        <v>1</v>
      </c>
      <c r="I1071" t="s">
        <v>1664</v>
      </c>
      <c r="J1071" s="1" t="s">
        <v>4865</v>
      </c>
      <c r="K1071" t="s">
        <v>1664</v>
      </c>
      <c r="L1071" s="2" t="s">
        <v>8157</v>
      </c>
      <c r="N1071">
        <f t="shared" si="16"/>
        <v>25</v>
      </c>
      <c r="O1071" t="s">
        <v>8158</v>
      </c>
      <c r="P1071" t="s">
        <v>8159</v>
      </c>
      <c r="S1071">
        <v>50.473652000000001</v>
      </c>
      <c r="T1071">
        <v>-104.57511100000001</v>
      </c>
      <c r="V1071" t="s">
        <v>46</v>
      </c>
      <c r="W1071">
        <v>6067196562</v>
      </c>
      <c r="X1071" t="s">
        <v>8181</v>
      </c>
      <c r="AB1071" t="s">
        <v>503</v>
      </c>
      <c r="AD1071">
        <v>276763</v>
      </c>
      <c r="AG1071" t="s">
        <v>8204</v>
      </c>
      <c r="AH1071" t="s">
        <v>8205</v>
      </c>
      <c r="AI1071" t="s">
        <v>8162</v>
      </c>
      <c r="AL1071" t="s">
        <v>8204</v>
      </c>
      <c r="AM1071" t="s">
        <v>8204</v>
      </c>
      <c r="AQ1071" t="s">
        <v>8164</v>
      </c>
      <c r="AR1071" t="s">
        <v>8165</v>
      </c>
    </row>
    <row r="1072" spans="2:44" x14ac:dyDescent="0.25">
      <c r="B1072" s="3" t="s">
        <v>82</v>
      </c>
      <c r="C1072" t="s">
        <v>8202</v>
      </c>
      <c r="D1072" s="19" t="s">
        <v>84</v>
      </c>
      <c r="E1072" t="s">
        <v>8206</v>
      </c>
      <c r="F1072" t="s">
        <v>8207</v>
      </c>
      <c r="G1072" t="s">
        <v>190</v>
      </c>
      <c r="H1072" s="41" t="b">
        <v>1</v>
      </c>
      <c r="I1072" t="s">
        <v>1664</v>
      </c>
      <c r="J1072" s="1" t="s">
        <v>4865</v>
      </c>
      <c r="K1072" t="s">
        <v>1664</v>
      </c>
      <c r="L1072" s="2" t="s">
        <v>8157</v>
      </c>
      <c r="N1072">
        <f t="shared" si="16"/>
        <v>25</v>
      </c>
      <c r="O1072" t="s">
        <v>8158</v>
      </c>
      <c r="P1072" t="s">
        <v>8159</v>
      </c>
      <c r="S1072">
        <v>50.447127999999999</v>
      </c>
      <c r="T1072">
        <v>-104.58363300000001</v>
      </c>
      <c r="V1072" t="s">
        <v>46</v>
      </c>
      <c r="W1072">
        <v>6210489386</v>
      </c>
      <c r="X1072" t="s">
        <v>8181</v>
      </c>
      <c r="AB1072" t="s">
        <v>503</v>
      </c>
      <c r="AD1072">
        <v>277233</v>
      </c>
      <c r="AG1072" t="s">
        <v>8207</v>
      </c>
      <c r="AH1072" t="s">
        <v>8208</v>
      </c>
      <c r="AI1072" t="s">
        <v>8209</v>
      </c>
      <c r="AL1072" t="s">
        <v>8207</v>
      </c>
      <c r="AM1072" t="s">
        <v>8207</v>
      </c>
      <c r="AQ1072" t="s">
        <v>8210</v>
      </c>
      <c r="AR1072" t="s">
        <v>8165</v>
      </c>
    </row>
    <row r="1073" spans="2:44" x14ac:dyDescent="0.25">
      <c r="B1073" s="3" t="s">
        <v>82</v>
      </c>
      <c r="C1073" t="s">
        <v>8202</v>
      </c>
      <c r="D1073" s="19" t="s">
        <v>84</v>
      </c>
      <c r="E1073" t="s">
        <v>8211</v>
      </c>
      <c r="F1073" t="s">
        <v>8212</v>
      </c>
      <c r="G1073" t="s">
        <v>190</v>
      </c>
      <c r="H1073" t="b">
        <v>0</v>
      </c>
      <c r="I1073" t="s">
        <v>1664</v>
      </c>
      <c r="J1073" s="1" t="s">
        <v>4865</v>
      </c>
      <c r="K1073" t="s">
        <v>1664</v>
      </c>
      <c r="L1073" s="2" t="s">
        <v>8157</v>
      </c>
      <c r="N1073">
        <f t="shared" si="16"/>
        <v>25</v>
      </c>
      <c r="O1073" t="s">
        <v>8158</v>
      </c>
      <c r="P1073" t="s">
        <v>8159</v>
      </c>
      <c r="S1073">
        <v>50.447127999999999</v>
      </c>
      <c r="T1073">
        <v>-104.58363300000001</v>
      </c>
      <c r="V1073" t="s">
        <v>46</v>
      </c>
      <c r="W1073">
        <v>4120819616</v>
      </c>
      <c r="AB1073" t="s">
        <v>503</v>
      </c>
      <c r="AD1073">
        <v>277233</v>
      </c>
      <c r="AG1073" t="s">
        <v>8212</v>
      </c>
      <c r="AH1073" t="s">
        <v>8213</v>
      </c>
      <c r="AI1073" t="s">
        <v>8209</v>
      </c>
      <c r="AL1073" t="s">
        <v>8212</v>
      </c>
      <c r="AM1073" t="s">
        <v>8212</v>
      </c>
      <c r="AQ1073" t="s">
        <v>8210</v>
      </c>
      <c r="AR1073" t="s">
        <v>8165</v>
      </c>
    </row>
    <row r="1074" spans="2:44" x14ac:dyDescent="0.25">
      <c r="B1074" s="3" t="s">
        <v>82</v>
      </c>
      <c r="C1074" t="s">
        <v>8214</v>
      </c>
      <c r="D1074" s="19" t="s">
        <v>84</v>
      </c>
      <c r="E1074" t="s">
        <v>8215</v>
      </c>
      <c r="F1074" t="s">
        <v>8216</v>
      </c>
      <c r="G1074" t="s">
        <v>190</v>
      </c>
      <c r="H1074" s="41" t="b">
        <v>1</v>
      </c>
      <c r="I1074" t="s">
        <v>1664</v>
      </c>
      <c r="J1074" s="1" t="s">
        <v>4865</v>
      </c>
      <c r="K1074" t="s">
        <v>1664</v>
      </c>
      <c r="L1074" s="2" t="s">
        <v>8217</v>
      </c>
      <c r="N1074">
        <f t="shared" si="16"/>
        <v>22</v>
      </c>
      <c r="O1074" t="s">
        <v>8218</v>
      </c>
      <c r="P1074" t="s">
        <v>8219</v>
      </c>
      <c r="S1074">
        <v>52.210149999999999</v>
      </c>
      <c r="T1074">
        <v>-106.71617999999999</v>
      </c>
      <c r="V1074" t="s">
        <v>46</v>
      </c>
      <c r="W1074">
        <v>5574951571</v>
      </c>
      <c r="X1074" t="s">
        <v>8181</v>
      </c>
      <c r="AB1074" t="s">
        <v>503</v>
      </c>
      <c r="AD1074">
        <v>333843</v>
      </c>
      <c r="AG1074" t="s">
        <v>8216</v>
      </c>
      <c r="AH1074" t="s">
        <v>8220</v>
      </c>
      <c r="AI1074" t="s">
        <v>8221</v>
      </c>
      <c r="AL1074" t="s">
        <v>8216</v>
      </c>
      <c r="AM1074" t="s">
        <v>8216</v>
      </c>
      <c r="AQ1074" t="s">
        <v>8222</v>
      </c>
      <c r="AR1074" t="s">
        <v>8165</v>
      </c>
    </row>
    <row r="1075" spans="2:44" x14ac:dyDescent="0.25">
      <c r="B1075" s="3" t="s">
        <v>82</v>
      </c>
      <c r="C1075" t="s">
        <v>8214</v>
      </c>
      <c r="D1075" s="19" t="s">
        <v>84</v>
      </c>
      <c r="E1075" t="s">
        <v>8223</v>
      </c>
      <c r="F1075" s="42" t="s">
        <v>8224</v>
      </c>
      <c r="G1075" t="s">
        <v>190</v>
      </c>
      <c r="H1075" s="41" t="b">
        <v>1</v>
      </c>
      <c r="I1075" t="s">
        <v>1664</v>
      </c>
      <c r="J1075" s="1" t="s">
        <v>4865</v>
      </c>
      <c r="K1075" t="s">
        <v>1664</v>
      </c>
      <c r="L1075" s="2" t="s">
        <v>8217</v>
      </c>
      <c r="N1075">
        <f t="shared" si="16"/>
        <v>22</v>
      </c>
      <c r="O1075" t="s">
        <v>8218</v>
      </c>
      <c r="P1075" t="s">
        <v>8219</v>
      </c>
      <c r="S1075">
        <v>52.210149999999999</v>
      </c>
      <c r="T1075">
        <v>-106.71617999999999</v>
      </c>
      <c r="V1075" t="s">
        <v>46</v>
      </c>
      <c r="W1075">
        <v>4609903786</v>
      </c>
      <c r="X1075" t="s">
        <v>8181</v>
      </c>
      <c r="AB1075" t="s">
        <v>503</v>
      </c>
      <c r="AD1075">
        <v>277236</v>
      </c>
      <c r="AG1075" t="s">
        <v>8224</v>
      </c>
      <c r="AH1075" t="s">
        <v>8225</v>
      </c>
      <c r="AI1075" t="s">
        <v>8226</v>
      </c>
      <c r="AL1075" t="s">
        <v>8224</v>
      </c>
      <c r="AM1075" t="s">
        <v>8224</v>
      </c>
      <c r="AQ1075" t="s">
        <v>8227</v>
      </c>
      <c r="AR1075" t="s">
        <v>8165</v>
      </c>
    </row>
    <row r="1076" spans="2:44" ht="15" customHeight="1" x14ac:dyDescent="0.25">
      <c r="B1076" s="3" t="s">
        <v>54</v>
      </c>
      <c r="C1076" t="s">
        <v>8228</v>
      </c>
      <c r="D1076" s="18" t="s">
        <v>56</v>
      </c>
      <c r="E1076" t="s">
        <v>8229</v>
      </c>
      <c r="F1076" t="s">
        <v>8230</v>
      </c>
      <c r="G1076" t="s">
        <v>190</v>
      </c>
      <c r="H1076" t="b">
        <v>1</v>
      </c>
      <c r="I1076" t="s">
        <v>1664</v>
      </c>
      <c r="J1076" s="1" t="s">
        <v>4865</v>
      </c>
      <c r="K1076" t="s">
        <v>1664</v>
      </c>
      <c r="L1076" t="s">
        <v>8231</v>
      </c>
      <c r="N1076">
        <f t="shared" si="16"/>
        <v>25</v>
      </c>
      <c r="O1076" t="s">
        <v>8232</v>
      </c>
      <c r="P1076" t="s">
        <v>8233</v>
      </c>
      <c r="S1076">
        <v>50.300331</v>
      </c>
      <c r="T1076">
        <v>-107.80313099999999</v>
      </c>
      <c r="V1076" t="s">
        <v>46</v>
      </c>
      <c r="W1076">
        <v>3316664823</v>
      </c>
      <c r="X1076" t="s">
        <v>8181</v>
      </c>
      <c r="AB1076" t="s">
        <v>503</v>
      </c>
      <c r="AD1076">
        <v>277234</v>
      </c>
      <c r="AG1076" t="s">
        <v>8230</v>
      </c>
      <c r="AH1076" t="s">
        <v>8234</v>
      </c>
      <c r="AI1076" t="s">
        <v>8235</v>
      </c>
      <c r="AL1076" t="s">
        <v>8230</v>
      </c>
      <c r="AM1076" t="s">
        <v>8230</v>
      </c>
      <c r="AQ1076" t="s">
        <v>8236</v>
      </c>
      <c r="AR1076" t="s">
        <v>8165</v>
      </c>
    </row>
    <row r="1077" spans="2:44" ht="15" customHeight="1" x14ac:dyDescent="0.25">
      <c r="B1077" s="3" t="s">
        <v>710</v>
      </c>
      <c r="C1077" t="s">
        <v>164</v>
      </c>
      <c r="D1077" s="23"/>
      <c r="E1077" t="s">
        <v>8237</v>
      </c>
      <c r="F1077" t="s">
        <v>8238</v>
      </c>
      <c r="G1077" t="s">
        <v>100</v>
      </c>
      <c r="I1077" t="s">
        <v>182</v>
      </c>
      <c r="J1077" s="1" t="s">
        <v>183</v>
      </c>
      <c r="K1077" t="s">
        <v>182</v>
      </c>
      <c r="L1077" s="2" t="s">
        <v>705</v>
      </c>
      <c r="N1077">
        <f t="shared" si="16"/>
        <v>18</v>
      </c>
      <c r="O1077">
        <v>629111</v>
      </c>
      <c r="P1077" t="s">
        <v>183</v>
      </c>
      <c r="V1077" t="s">
        <v>46</v>
      </c>
      <c r="W1077">
        <v>3182152680</v>
      </c>
      <c r="X1077" t="s">
        <v>5412</v>
      </c>
      <c r="AB1077" t="s">
        <v>2722</v>
      </c>
      <c r="AC1077" t="s">
        <v>185</v>
      </c>
      <c r="AD1077">
        <v>7905</v>
      </c>
      <c r="AG1077" t="s">
        <v>8238</v>
      </c>
      <c r="AH1077" t="s">
        <v>8239</v>
      </c>
      <c r="AL1077" t="s">
        <v>8238</v>
      </c>
      <c r="AM1077" t="s">
        <v>8238</v>
      </c>
      <c r="AQ1077" t="s">
        <v>8240</v>
      </c>
    </row>
    <row r="1078" spans="2:44" ht="15" customHeight="1" x14ac:dyDescent="0.25">
      <c r="B1078" s="3" t="s">
        <v>710</v>
      </c>
      <c r="C1078" t="s">
        <v>164</v>
      </c>
      <c r="D1078" s="23"/>
      <c r="E1078" t="s">
        <v>8241</v>
      </c>
      <c r="F1078" t="s">
        <v>8242</v>
      </c>
      <c r="G1078" t="s">
        <v>190</v>
      </c>
      <c r="H1078" t="b">
        <v>0</v>
      </c>
      <c r="I1078" t="s">
        <v>2002</v>
      </c>
      <c r="J1078" s="1" t="s">
        <v>2003</v>
      </c>
      <c r="K1078" t="s">
        <v>2002</v>
      </c>
      <c r="L1078" s="2" t="s">
        <v>8243</v>
      </c>
      <c r="N1078">
        <f t="shared" si="16"/>
        <v>19</v>
      </c>
      <c r="O1078">
        <v>54329</v>
      </c>
      <c r="P1078" t="s">
        <v>8244</v>
      </c>
      <c r="V1078" t="s">
        <v>46</v>
      </c>
      <c r="W1078">
        <v>8652385495</v>
      </c>
      <c r="AB1078" t="s">
        <v>389</v>
      </c>
      <c r="AG1078" t="s">
        <v>8245</v>
      </c>
      <c r="AH1078" t="s">
        <v>8246</v>
      </c>
      <c r="AL1078" t="s">
        <v>8242</v>
      </c>
      <c r="AM1078" t="s">
        <v>8242</v>
      </c>
      <c r="AQ1078" t="s">
        <v>8247</v>
      </c>
    </row>
    <row r="1079" spans="2:44" ht="15" customHeight="1" x14ac:dyDescent="0.25">
      <c r="B1079" s="3" t="s">
        <v>710</v>
      </c>
      <c r="C1079" t="s">
        <v>164</v>
      </c>
      <c r="D1079" s="23"/>
      <c r="E1079" t="s">
        <v>8248</v>
      </c>
      <c r="F1079" t="s">
        <v>8249</v>
      </c>
      <c r="G1079" t="s">
        <v>190</v>
      </c>
      <c r="H1079" t="b">
        <v>0</v>
      </c>
      <c r="I1079" t="s">
        <v>722</v>
      </c>
      <c r="J1079" s="1" t="s">
        <v>723</v>
      </c>
      <c r="K1079" t="s">
        <v>722</v>
      </c>
      <c r="L1079" s="2" t="s">
        <v>4112</v>
      </c>
      <c r="N1079">
        <f t="shared" si="16"/>
        <v>17</v>
      </c>
      <c r="O1079">
        <v>63185</v>
      </c>
      <c r="P1079" t="s">
        <v>3390</v>
      </c>
      <c r="V1079" t="s">
        <v>46</v>
      </c>
      <c r="W1079">
        <v>2989618687</v>
      </c>
      <c r="AB1079" t="s">
        <v>78</v>
      </c>
      <c r="AG1079" t="s">
        <v>8249</v>
      </c>
      <c r="AH1079" t="s">
        <v>8250</v>
      </c>
      <c r="AL1079" t="s">
        <v>8249</v>
      </c>
      <c r="AM1079" t="s">
        <v>8249</v>
      </c>
      <c r="AQ1079" t="s">
        <v>3400</v>
      </c>
    </row>
    <row r="1080" spans="2:44" ht="15" customHeight="1" x14ac:dyDescent="0.25">
      <c r="B1080" s="3" t="s">
        <v>710</v>
      </c>
      <c r="C1080" t="s">
        <v>164</v>
      </c>
      <c r="D1080" s="23"/>
      <c r="E1080" t="s">
        <v>8251</v>
      </c>
      <c r="F1080" t="s">
        <v>8252</v>
      </c>
      <c r="G1080" t="s">
        <v>190</v>
      </c>
      <c r="H1080" t="b">
        <v>0</v>
      </c>
      <c r="I1080" t="s">
        <v>722</v>
      </c>
      <c r="J1080" s="1" t="s">
        <v>723</v>
      </c>
      <c r="K1080" t="s">
        <v>722</v>
      </c>
      <c r="L1080" s="2" t="s">
        <v>4112</v>
      </c>
      <c r="N1080">
        <f t="shared" si="16"/>
        <v>17</v>
      </c>
      <c r="O1080">
        <v>63185</v>
      </c>
      <c r="P1080" t="s">
        <v>3390</v>
      </c>
      <c r="V1080" t="s">
        <v>46</v>
      </c>
      <c r="W1080">
        <v>1329676084</v>
      </c>
      <c r="AB1080" t="s">
        <v>66</v>
      </c>
      <c r="AG1080" t="s">
        <v>8252</v>
      </c>
      <c r="AH1080" t="s">
        <v>8253</v>
      </c>
      <c r="AL1080" t="s">
        <v>8252</v>
      </c>
      <c r="AM1080" t="s">
        <v>8252</v>
      </c>
      <c r="AQ1080" t="s">
        <v>3400</v>
      </c>
    </row>
    <row r="1081" spans="2:44" ht="15" customHeight="1" x14ac:dyDescent="0.25">
      <c r="B1081" s="3" t="s">
        <v>710</v>
      </c>
      <c r="C1081" t="s">
        <v>164</v>
      </c>
      <c r="D1081" s="23"/>
      <c r="E1081" t="s">
        <v>8254</v>
      </c>
      <c r="F1081" t="s">
        <v>8255</v>
      </c>
      <c r="G1081" t="s">
        <v>190</v>
      </c>
      <c r="H1081" t="b">
        <v>0</v>
      </c>
      <c r="I1081" t="s">
        <v>722</v>
      </c>
      <c r="J1081" s="1" t="s">
        <v>723</v>
      </c>
      <c r="K1081" t="s">
        <v>722</v>
      </c>
      <c r="L1081" s="2" t="s">
        <v>4112</v>
      </c>
      <c r="N1081">
        <f t="shared" si="16"/>
        <v>17</v>
      </c>
      <c r="O1081">
        <v>63185</v>
      </c>
      <c r="P1081" t="s">
        <v>3390</v>
      </c>
      <c r="V1081" t="s">
        <v>46</v>
      </c>
      <c r="W1081">
        <v>3952279017</v>
      </c>
      <c r="AB1081" t="s">
        <v>66</v>
      </c>
      <c r="AG1081" t="s">
        <v>8255</v>
      </c>
      <c r="AH1081" t="s">
        <v>8256</v>
      </c>
      <c r="AL1081" t="s">
        <v>8255</v>
      </c>
      <c r="AM1081" t="s">
        <v>8255</v>
      </c>
      <c r="AQ1081" t="s">
        <v>3400</v>
      </c>
    </row>
    <row r="1082" spans="2:44" ht="15" customHeight="1" x14ac:dyDescent="0.25">
      <c r="B1082" s="3" t="s">
        <v>710</v>
      </c>
      <c r="C1082" t="s">
        <v>164</v>
      </c>
      <c r="D1082" s="23"/>
      <c r="E1082" t="s">
        <v>8257</v>
      </c>
      <c r="F1082" t="s">
        <v>8258</v>
      </c>
      <c r="G1082" t="s">
        <v>190</v>
      </c>
      <c r="H1082" t="b">
        <v>0</v>
      </c>
      <c r="I1082" t="s">
        <v>722</v>
      </c>
      <c r="J1082" s="1" t="s">
        <v>723</v>
      </c>
      <c r="K1082" t="s">
        <v>722</v>
      </c>
      <c r="L1082" s="2" t="s">
        <v>3475</v>
      </c>
      <c r="N1082">
        <f t="shared" si="16"/>
        <v>17</v>
      </c>
      <c r="O1082" t="s">
        <v>8259</v>
      </c>
      <c r="P1082" t="s">
        <v>3477</v>
      </c>
      <c r="V1082" t="s">
        <v>46</v>
      </c>
      <c r="W1082">
        <v>3754066941</v>
      </c>
      <c r="AB1082" t="s">
        <v>389</v>
      </c>
      <c r="AG1082" t="s">
        <v>8258</v>
      </c>
      <c r="AH1082" t="s">
        <v>8260</v>
      </c>
      <c r="AL1082" t="s">
        <v>8258</v>
      </c>
      <c r="AM1082" t="s">
        <v>8258</v>
      </c>
      <c r="AQ1082" t="s">
        <v>297</v>
      </c>
    </row>
    <row r="1083" spans="2:44" ht="15" customHeight="1" x14ac:dyDescent="0.25">
      <c r="B1083" s="3" t="s">
        <v>710</v>
      </c>
      <c r="C1083" t="s">
        <v>164</v>
      </c>
      <c r="D1083" s="23"/>
      <c r="E1083" t="s">
        <v>8261</v>
      </c>
      <c r="F1083" t="s">
        <v>8262</v>
      </c>
      <c r="G1083" t="s">
        <v>190</v>
      </c>
      <c r="H1083" t="b">
        <v>0</v>
      </c>
      <c r="I1083" t="s">
        <v>2002</v>
      </c>
      <c r="J1083" s="1" t="s">
        <v>2003</v>
      </c>
      <c r="K1083" t="s">
        <v>2002</v>
      </c>
      <c r="L1083" s="2" t="s">
        <v>6887</v>
      </c>
      <c r="N1083">
        <f t="shared" si="16"/>
        <v>1</v>
      </c>
      <c r="O1083">
        <v>111</v>
      </c>
      <c r="P1083" t="s">
        <v>8263</v>
      </c>
      <c r="V1083" t="s">
        <v>46</v>
      </c>
      <c r="W1083">
        <v>8684722194</v>
      </c>
      <c r="Y1083" t="s">
        <v>8264</v>
      </c>
      <c r="AB1083" t="s">
        <v>66</v>
      </c>
      <c r="AG1083" t="s">
        <v>8262</v>
      </c>
      <c r="AH1083" t="s">
        <v>8265</v>
      </c>
      <c r="AL1083" t="s">
        <v>8262</v>
      </c>
      <c r="AM1083" t="s">
        <v>8262</v>
      </c>
      <c r="AQ1083" t="s">
        <v>8266</v>
      </c>
    </row>
    <row r="1084" spans="2:44" ht="15" customHeight="1" x14ac:dyDescent="0.25">
      <c r="B1084" s="3" t="s">
        <v>710</v>
      </c>
      <c r="C1084" t="s">
        <v>164</v>
      </c>
      <c r="D1084" s="23"/>
      <c r="E1084" t="s">
        <v>8267</v>
      </c>
      <c r="F1084" t="s">
        <v>8268</v>
      </c>
      <c r="G1084" t="s">
        <v>190</v>
      </c>
      <c r="H1084" t="b">
        <v>0</v>
      </c>
      <c r="I1084" t="s">
        <v>722</v>
      </c>
      <c r="J1084" s="1" t="s">
        <v>723</v>
      </c>
      <c r="K1084" t="s">
        <v>722</v>
      </c>
      <c r="L1084" s="2" t="s">
        <v>8269</v>
      </c>
      <c r="N1084">
        <f t="shared" si="16"/>
        <v>14</v>
      </c>
      <c r="O1084">
        <v>63185</v>
      </c>
      <c r="P1084" t="s">
        <v>3390</v>
      </c>
      <c r="V1084" t="s">
        <v>46</v>
      </c>
      <c r="W1084">
        <v>4111868716</v>
      </c>
      <c r="AB1084" t="s">
        <v>66</v>
      </c>
      <c r="AG1084" t="s">
        <v>8268</v>
      </c>
      <c r="AH1084" t="s">
        <v>8270</v>
      </c>
      <c r="AL1084" t="s">
        <v>8268</v>
      </c>
      <c r="AM1084" t="s">
        <v>8268</v>
      </c>
      <c r="AQ1084" t="s">
        <v>3400</v>
      </c>
    </row>
    <row r="1085" spans="2:44" ht="15" customHeight="1" x14ac:dyDescent="0.25">
      <c r="B1085" s="3" t="s">
        <v>710</v>
      </c>
      <c r="C1085" t="s">
        <v>164</v>
      </c>
      <c r="D1085" s="23"/>
      <c r="E1085" t="s">
        <v>8271</v>
      </c>
      <c r="F1085" t="s">
        <v>8272</v>
      </c>
      <c r="G1085" t="s">
        <v>190</v>
      </c>
      <c r="H1085" t="b">
        <v>0</v>
      </c>
      <c r="I1085" t="s">
        <v>722</v>
      </c>
      <c r="J1085" s="1" t="s">
        <v>723</v>
      </c>
      <c r="K1085" t="s">
        <v>722</v>
      </c>
      <c r="L1085" s="2" t="s">
        <v>8269</v>
      </c>
      <c r="N1085">
        <f t="shared" si="16"/>
        <v>14</v>
      </c>
      <c r="O1085">
        <v>63185</v>
      </c>
      <c r="P1085" t="s">
        <v>3390</v>
      </c>
      <c r="V1085" t="s">
        <v>46</v>
      </c>
      <c r="W1085">
        <v>9146075801</v>
      </c>
      <c r="AB1085" t="s">
        <v>66</v>
      </c>
      <c r="AG1085" t="s">
        <v>8272</v>
      </c>
      <c r="AH1085" t="s">
        <v>8273</v>
      </c>
      <c r="AL1085" t="s">
        <v>8272</v>
      </c>
      <c r="AM1085" t="s">
        <v>8272</v>
      </c>
      <c r="AQ1085" t="s">
        <v>3400</v>
      </c>
    </row>
    <row r="1086" spans="2:44" ht="15" customHeight="1" x14ac:dyDescent="0.25">
      <c r="B1086" s="3" t="s">
        <v>710</v>
      </c>
      <c r="C1086" t="s">
        <v>164</v>
      </c>
      <c r="D1086" s="23"/>
      <c r="E1086" t="s">
        <v>8274</v>
      </c>
      <c r="F1086" t="s">
        <v>8275</v>
      </c>
      <c r="G1086" t="s">
        <v>190</v>
      </c>
      <c r="H1086" t="b">
        <v>0</v>
      </c>
      <c r="I1086" t="s">
        <v>722</v>
      </c>
      <c r="J1086" s="1" t="s">
        <v>723</v>
      </c>
      <c r="K1086" t="s">
        <v>722</v>
      </c>
      <c r="L1086" s="2" t="s">
        <v>8269</v>
      </c>
      <c r="N1086">
        <f t="shared" si="16"/>
        <v>14</v>
      </c>
      <c r="O1086">
        <v>63185</v>
      </c>
      <c r="P1086" t="s">
        <v>3390</v>
      </c>
      <c r="V1086" t="s">
        <v>46</v>
      </c>
      <c r="W1086">
        <v>4505226390</v>
      </c>
      <c r="AB1086" t="s">
        <v>66</v>
      </c>
      <c r="AG1086" t="s">
        <v>8275</v>
      </c>
      <c r="AH1086" t="s">
        <v>8276</v>
      </c>
      <c r="AL1086" t="s">
        <v>8275</v>
      </c>
      <c r="AM1086" t="s">
        <v>8275</v>
      </c>
      <c r="AQ1086" t="s">
        <v>3400</v>
      </c>
    </row>
    <row r="1087" spans="2:44" ht="15" customHeight="1" x14ac:dyDescent="0.25">
      <c r="B1087" s="3" t="s">
        <v>710</v>
      </c>
      <c r="C1087" t="s">
        <v>164</v>
      </c>
      <c r="D1087" s="23"/>
      <c r="E1087" t="s">
        <v>8277</v>
      </c>
      <c r="F1087" t="s">
        <v>8278</v>
      </c>
      <c r="G1087" t="s">
        <v>190</v>
      </c>
      <c r="H1087" t="b">
        <v>0</v>
      </c>
      <c r="I1087" t="s">
        <v>2002</v>
      </c>
      <c r="J1087" s="1" t="s">
        <v>2003</v>
      </c>
      <c r="K1087" t="s">
        <v>2002</v>
      </c>
      <c r="L1087" s="2" t="s">
        <v>8243</v>
      </c>
      <c r="N1087">
        <f t="shared" si="16"/>
        <v>19</v>
      </c>
      <c r="O1087">
        <v>54329</v>
      </c>
      <c r="P1087" t="s">
        <v>8244</v>
      </c>
      <c r="V1087" t="s">
        <v>46</v>
      </c>
      <c r="W1087">
        <v>2575914157</v>
      </c>
      <c r="AB1087" t="s">
        <v>389</v>
      </c>
      <c r="AG1087" t="s">
        <v>8278</v>
      </c>
      <c r="AH1087" t="s">
        <v>8279</v>
      </c>
      <c r="AL1087" t="s">
        <v>8278</v>
      </c>
      <c r="AM1087" t="s">
        <v>8278</v>
      </c>
      <c r="AQ1087" t="s">
        <v>8247</v>
      </c>
    </row>
    <row r="1088" spans="2:44" ht="15" customHeight="1" x14ac:dyDescent="0.25">
      <c r="B1088" s="3" t="s">
        <v>710</v>
      </c>
      <c r="C1088" t="s">
        <v>164</v>
      </c>
      <c r="D1088" s="23"/>
      <c r="E1088" t="s">
        <v>8280</v>
      </c>
      <c r="F1088" t="s">
        <v>8281</v>
      </c>
      <c r="G1088" t="s">
        <v>190</v>
      </c>
      <c r="H1088" t="b">
        <v>0</v>
      </c>
      <c r="I1088" t="s">
        <v>182</v>
      </c>
      <c r="J1088" s="1" t="s">
        <v>183</v>
      </c>
      <c r="K1088" t="s">
        <v>182</v>
      </c>
      <c r="L1088" s="2">
        <v>639111</v>
      </c>
      <c r="N1088">
        <f t="shared" si="16"/>
        <v>6</v>
      </c>
      <c r="O1088">
        <v>639111</v>
      </c>
      <c r="P1088" t="s">
        <v>183</v>
      </c>
      <c r="V1088" t="s">
        <v>46</v>
      </c>
      <c r="W1088">
        <v>6836713078</v>
      </c>
      <c r="AB1088" t="s">
        <v>389</v>
      </c>
      <c r="AG1088" t="s">
        <v>8281</v>
      </c>
      <c r="AH1088" t="s">
        <v>8282</v>
      </c>
      <c r="AL1088" t="s">
        <v>8281</v>
      </c>
      <c r="AM1088" t="s">
        <v>8281</v>
      </c>
      <c r="AQ1088" t="s">
        <v>715</v>
      </c>
    </row>
    <row r="1089" spans="2:44" ht="15" customHeight="1" x14ac:dyDescent="0.25">
      <c r="B1089" s="3" t="s">
        <v>710</v>
      </c>
      <c r="C1089" t="s">
        <v>164</v>
      </c>
      <c r="D1089" s="23"/>
      <c r="E1089" t="s">
        <v>8283</v>
      </c>
      <c r="F1089" t="s">
        <v>8284</v>
      </c>
      <c r="G1089" t="s">
        <v>40</v>
      </c>
      <c r="H1089" t="b">
        <v>0</v>
      </c>
      <c r="I1089" t="s">
        <v>383</v>
      </c>
      <c r="J1089" s="1" t="s">
        <v>384</v>
      </c>
      <c r="K1089" t="s">
        <v>383</v>
      </c>
      <c r="L1089" s="2" t="s">
        <v>8285</v>
      </c>
      <c r="N1089">
        <f t="shared" si="16"/>
        <v>17</v>
      </c>
      <c r="O1089">
        <v>28260</v>
      </c>
      <c r="P1089" t="s">
        <v>1061</v>
      </c>
      <c r="Q1089" t="s">
        <v>387</v>
      </c>
      <c r="S1089">
        <v>35.348351000000001</v>
      </c>
      <c r="T1089">
        <v>-80.8301909999999</v>
      </c>
      <c r="V1089" t="s">
        <v>46</v>
      </c>
      <c r="W1089">
        <v>8665611892</v>
      </c>
      <c r="X1089" t="s">
        <v>8286</v>
      </c>
      <c r="AB1089" t="s">
        <v>48</v>
      </c>
      <c r="AG1089" t="s">
        <v>8284</v>
      </c>
      <c r="AH1089" t="s">
        <v>8287</v>
      </c>
      <c r="AI1089" t="s">
        <v>8288</v>
      </c>
      <c r="AL1089" t="s">
        <v>8284</v>
      </c>
      <c r="AM1089" t="s">
        <v>8284</v>
      </c>
      <c r="AQ1089" t="s">
        <v>8289</v>
      </c>
    </row>
    <row r="1090" spans="2:44" ht="15" customHeight="1" x14ac:dyDescent="0.25">
      <c r="B1090" s="3" t="s">
        <v>710</v>
      </c>
      <c r="C1090" t="s">
        <v>164</v>
      </c>
      <c r="D1090" s="23"/>
      <c r="E1090" t="s">
        <v>8290</v>
      </c>
      <c r="F1090" t="s">
        <v>8291</v>
      </c>
      <c r="G1090" t="s">
        <v>40</v>
      </c>
      <c r="H1090" t="b">
        <v>0</v>
      </c>
      <c r="I1090" t="s">
        <v>383</v>
      </c>
      <c r="J1090" s="1" t="s">
        <v>384</v>
      </c>
      <c r="K1090" t="s">
        <v>383</v>
      </c>
      <c r="L1090" s="2" t="s">
        <v>8285</v>
      </c>
      <c r="N1090">
        <f t="shared" si="16"/>
        <v>17</v>
      </c>
      <c r="O1090">
        <v>28260</v>
      </c>
      <c r="P1090" t="s">
        <v>1061</v>
      </c>
      <c r="Q1090" t="s">
        <v>387</v>
      </c>
      <c r="S1090">
        <v>35.349651000000001</v>
      </c>
      <c r="T1090">
        <v>-80.828368999999995</v>
      </c>
      <c r="V1090" t="s">
        <v>46</v>
      </c>
      <c r="W1090">
        <v>5304038762</v>
      </c>
      <c r="AB1090" t="s">
        <v>48</v>
      </c>
      <c r="AD1090">
        <v>453593</v>
      </c>
      <c r="AG1090" t="s">
        <v>8291</v>
      </c>
      <c r="AH1090" t="s">
        <v>8292</v>
      </c>
      <c r="AI1090" t="s">
        <v>8288</v>
      </c>
      <c r="AL1090" t="s">
        <v>8291</v>
      </c>
      <c r="AM1090" t="s">
        <v>8291</v>
      </c>
      <c r="AQ1090" t="s">
        <v>8289</v>
      </c>
    </row>
    <row r="1091" spans="2:44" ht="15" customHeight="1" x14ac:dyDescent="0.25">
      <c r="B1091" s="3" t="s">
        <v>37</v>
      </c>
      <c r="D1091" s="13"/>
      <c r="E1091" t="s">
        <v>8293</v>
      </c>
      <c r="F1091" t="s">
        <v>8294</v>
      </c>
      <c r="G1091" t="s">
        <v>40</v>
      </c>
      <c r="H1091" t="b">
        <v>1</v>
      </c>
      <c r="I1091" t="s">
        <v>1014</v>
      </c>
      <c r="J1091" s="1" t="s">
        <v>1015</v>
      </c>
      <c r="K1091" t="s">
        <v>1014</v>
      </c>
      <c r="L1091" t="s">
        <v>8295</v>
      </c>
      <c r="N1091">
        <f t="shared" si="16"/>
        <v>13</v>
      </c>
      <c r="O1091">
        <v>7623</v>
      </c>
      <c r="P1091" t="s">
        <v>8296</v>
      </c>
      <c r="S1091">
        <v>46.066785000000003</v>
      </c>
      <c r="T1091">
        <v>18.212005999999999</v>
      </c>
      <c r="V1091" t="s">
        <v>46</v>
      </c>
      <c r="W1091">
        <v>5382878648</v>
      </c>
      <c r="AB1091" t="s">
        <v>78</v>
      </c>
      <c r="AG1091" t="s">
        <v>8294</v>
      </c>
      <c r="AH1091" t="s">
        <v>8297</v>
      </c>
      <c r="AK1091" t="s">
        <v>8298</v>
      </c>
      <c r="AL1091" t="s">
        <v>8294</v>
      </c>
      <c r="AM1091" t="s">
        <v>8294</v>
      </c>
      <c r="AQ1091" t="s">
        <v>8299</v>
      </c>
    </row>
    <row r="1092" spans="2:44" ht="15" customHeight="1" x14ac:dyDescent="0.25">
      <c r="B1092" s="3" t="s">
        <v>178</v>
      </c>
      <c r="C1092" t="s">
        <v>179</v>
      </c>
      <c r="D1092" s="24"/>
      <c r="E1092" t="s">
        <v>8300</v>
      </c>
      <c r="F1092" t="s">
        <v>8301</v>
      </c>
      <c r="G1092" t="s">
        <v>721</v>
      </c>
      <c r="I1092" t="s">
        <v>2045</v>
      </c>
      <c r="J1092" s="1" t="s">
        <v>2046</v>
      </c>
      <c r="K1092" t="s">
        <v>2045</v>
      </c>
      <c r="L1092" t="s">
        <v>8301</v>
      </c>
      <c r="N1092">
        <f t="shared" ref="N1092:N1155" si="17">LEN(L1092)</f>
        <v>10</v>
      </c>
      <c r="O1092" t="s">
        <v>3689</v>
      </c>
      <c r="P1092" t="s">
        <v>3690</v>
      </c>
      <c r="V1092" t="s">
        <v>46</v>
      </c>
      <c r="W1092">
        <v>8255511151</v>
      </c>
      <c r="AG1092" t="s">
        <v>8301</v>
      </c>
      <c r="AH1092" t="s">
        <v>8302</v>
      </c>
      <c r="AL1092" t="s">
        <v>8301</v>
      </c>
      <c r="AM1092" t="s">
        <v>8301</v>
      </c>
      <c r="AQ1092" t="s">
        <v>63</v>
      </c>
    </row>
    <row r="1093" spans="2:44" ht="15" customHeight="1" x14ac:dyDescent="0.25">
      <c r="B1093" s="3" t="s">
        <v>155</v>
      </c>
      <c r="C1093" t="s">
        <v>164</v>
      </c>
      <c r="D1093" s="23"/>
      <c r="E1093" t="s">
        <v>8303</v>
      </c>
      <c r="F1093" t="s">
        <v>8304</v>
      </c>
      <c r="G1093" t="s">
        <v>1942</v>
      </c>
      <c r="H1093" t="b">
        <v>0</v>
      </c>
      <c r="I1093" t="s">
        <v>383</v>
      </c>
      <c r="J1093" s="1" t="s">
        <v>384</v>
      </c>
      <c r="K1093" t="s">
        <v>383</v>
      </c>
      <c r="L1093" t="s">
        <v>8305</v>
      </c>
      <c r="N1093">
        <f t="shared" si="17"/>
        <v>19</v>
      </c>
      <c r="O1093">
        <v>123456</v>
      </c>
      <c r="P1093" t="s">
        <v>386</v>
      </c>
      <c r="Q1093" t="s">
        <v>387</v>
      </c>
      <c r="V1093" t="s">
        <v>46</v>
      </c>
      <c r="W1093">
        <v>1804690410</v>
      </c>
      <c r="X1093" t="s">
        <v>8306</v>
      </c>
      <c r="AB1093" t="s">
        <v>8307</v>
      </c>
      <c r="AG1093" t="s">
        <v>8304</v>
      </c>
      <c r="AH1093" t="s">
        <v>8308</v>
      </c>
      <c r="AL1093" t="s">
        <v>8304</v>
      </c>
      <c r="AM1093" t="s">
        <v>8304</v>
      </c>
      <c r="AQ1093" t="s">
        <v>8309</v>
      </c>
    </row>
    <row r="1094" spans="2:44" ht="15" customHeight="1" x14ac:dyDescent="0.25">
      <c r="B1094" s="3" t="s">
        <v>155</v>
      </c>
      <c r="C1094" t="s">
        <v>164</v>
      </c>
      <c r="D1094" s="23"/>
      <c r="E1094" t="s">
        <v>8310</v>
      </c>
      <c r="F1094" t="s">
        <v>8311</v>
      </c>
      <c r="G1094" t="s">
        <v>190</v>
      </c>
      <c r="H1094" t="b">
        <v>0</v>
      </c>
      <c r="I1094" t="s">
        <v>722</v>
      </c>
      <c r="J1094" s="1" t="s">
        <v>723</v>
      </c>
      <c r="K1094" t="s">
        <v>722</v>
      </c>
      <c r="L1094"/>
      <c r="N1094">
        <f t="shared" si="17"/>
        <v>0</v>
      </c>
      <c r="O1094" t="s">
        <v>63</v>
      </c>
      <c r="P1094" t="s">
        <v>63</v>
      </c>
      <c r="V1094" t="s">
        <v>46</v>
      </c>
      <c r="W1094">
        <v>2683276887</v>
      </c>
      <c r="AB1094" t="s">
        <v>503</v>
      </c>
      <c r="AG1094" t="s">
        <v>8311</v>
      </c>
      <c r="AH1094" t="s">
        <v>8312</v>
      </c>
      <c r="AL1094" t="s">
        <v>8311</v>
      </c>
      <c r="AM1094" t="s">
        <v>8311</v>
      </c>
      <c r="AQ1094" t="s">
        <v>63</v>
      </c>
    </row>
    <row r="1095" spans="2:44" ht="15" customHeight="1" x14ac:dyDescent="0.25">
      <c r="B1095" s="3" t="s">
        <v>155</v>
      </c>
      <c r="C1095" t="s">
        <v>156</v>
      </c>
      <c r="D1095" s="23"/>
      <c r="E1095" t="s">
        <v>8313</v>
      </c>
      <c r="F1095" t="s">
        <v>8314</v>
      </c>
      <c r="G1095" t="s">
        <v>167</v>
      </c>
      <c r="H1095" t="b">
        <v>0</v>
      </c>
      <c r="I1095" t="s">
        <v>4181</v>
      </c>
      <c r="J1095" s="1" t="s">
        <v>4182</v>
      </c>
      <c r="K1095" t="s">
        <v>4181</v>
      </c>
      <c r="L1095" s="2" t="s">
        <v>8315</v>
      </c>
      <c r="N1095">
        <f t="shared" si="17"/>
        <v>11</v>
      </c>
      <c r="O1095" t="s">
        <v>163</v>
      </c>
      <c r="P1095" t="s">
        <v>8316</v>
      </c>
      <c r="V1095" t="s">
        <v>46</v>
      </c>
      <c r="W1095">
        <v>7969108488</v>
      </c>
      <c r="AB1095" t="s">
        <v>66</v>
      </c>
      <c r="AG1095" t="s">
        <v>8314</v>
      </c>
      <c r="AH1095" t="s">
        <v>8317</v>
      </c>
      <c r="AL1095" t="s">
        <v>8314</v>
      </c>
      <c r="AM1095" t="s">
        <v>8314</v>
      </c>
      <c r="AQ1095" t="s">
        <v>8318</v>
      </c>
    </row>
    <row r="1096" spans="2:44" ht="15" customHeight="1" x14ac:dyDescent="0.25">
      <c r="B1096" s="3" t="s">
        <v>178</v>
      </c>
      <c r="C1096" t="s">
        <v>179</v>
      </c>
      <c r="D1096" s="24"/>
      <c r="E1096" t="s">
        <v>8319</v>
      </c>
      <c r="F1096" t="s">
        <v>8320</v>
      </c>
      <c r="G1096" t="s">
        <v>190</v>
      </c>
      <c r="I1096" t="s">
        <v>383</v>
      </c>
      <c r="J1096" s="1" t="s">
        <v>384</v>
      </c>
      <c r="K1096" t="s">
        <v>383</v>
      </c>
      <c r="L1096" s="2" t="s">
        <v>1943</v>
      </c>
      <c r="N1096">
        <f t="shared" si="17"/>
        <v>15</v>
      </c>
      <c r="O1096">
        <v>28803</v>
      </c>
      <c r="P1096" t="s">
        <v>386</v>
      </c>
      <c r="V1096" t="s">
        <v>46</v>
      </c>
      <c r="W1096">
        <v>3509169577</v>
      </c>
      <c r="X1096" t="s">
        <v>8321</v>
      </c>
      <c r="AB1096" t="s">
        <v>389</v>
      </c>
      <c r="AG1096" t="s">
        <v>8320</v>
      </c>
      <c r="AH1096" t="s">
        <v>8322</v>
      </c>
      <c r="AL1096" t="s">
        <v>8320</v>
      </c>
      <c r="AM1096" t="s">
        <v>8320</v>
      </c>
      <c r="AQ1096" t="s">
        <v>63</v>
      </c>
    </row>
    <row r="1097" spans="2:44" x14ac:dyDescent="0.25">
      <c r="B1097" s="3" t="s">
        <v>82</v>
      </c>
      <c r="C1097" t="s">
        <v>8323</v>
      </c>
      <c r="D1097" s="24" t="s">
        <v>84</v>
      </c>
      <c r="E1097" t="s">
        <v>8324</v>
      </c>
      <c r="F1097" t="s">
        <v>8325</v>
      </c>
      <c r="G1097" t="s">
        <v>190</v>
      </c>
      <c r="H1097" t="b">
        <v>1</v>
      </c>
      <c r="I1097" t="s">
        <v>383</v>
      </c>
      <c r="J1097" s="1" t="s">
        <v>384</v>
      </c>
      <c r="K1097" t="s">
        <v>383</v>
      </c>
      <c r="L1097" s="2" t="s">
        <v>8326</v>
      </c>
      <c r="N1097">
        <f t="shared" si="17"/>
        <v>19</v>
      </c>
      <c r="O1097">
        <v>23230</v>
      </c>
      <c r="P1097" t="s">
        <v>8327</v>
      </c>
      <c r="Q1097" t="s">
        <v>5009</v>
      </c>
      <c r="S1097">
        <v>37.571482000000003</v>
      </c>
      <c r="T1097">
        <v>-77.471689999999995</v>
      </c>
      <c r="V1097" t="s">
        <v>46</v>
      </c>
      <c r="W1097">
        <v>7419726855</v>
      </c>
      <c r="X1097" t="s">
        <v>8328</v>
      </c>
      <c r="AB1097" t="s">
        <v>8329</v>
      </c>
      <c r="AD1097">
        <v>638225</v>
      </c>
      <c r="AG1097" t="s">
        <v>8325</v>
      </c>
      <c r="AH1097" t="s">
        <v>8330</v>
      </c>
      <c r="AI1097" t="s">
        <v>8331</v>
      </c>
      <c r="AL1097" t="s">
        <v>8325</v>
      </c>
      <c r="AM1097" t="s">
        <v>8325</v>
      </c>
      <c r="AQ1097" t="s">
        <v>8332</v>
      </c>
      <c r="AR1097" t="s">
        <v>8333</v>
      </c>
    </row>
    <row r="1098" spans="2:44" x14ac:dyDescent="0.25">
      <c r="B1098" s="3" t="s">
        <v>82</v>
      </c>
      <c r="C1098" t="s">
        <v>8323</v>
      </c>
      <c r="D1098" s="24" t="s">
        <v>84</v>
      </c>
      <c r="E1098" t="s">
        <v>8334</v>
      </c>
      <c r="F1098" t="s">
        <v>8335</v>
      </c>
      <c r="G1098" t="s">
        <v>100</v>
      </c>
      <c r="H1098" t="b">
        <v>0</v>
      </c>
      <c r="I1098" t="s">
        <v>383</v>
      </c>
      <c r="J1098" s="1" t="s">
        <v>384</v>
      </c>
      <c r="K1098" t="s">
        <v>383</v>
      </c>
      <c r="L1098" s="2" t="s">
        <v>8326</v>
      </c>
      <c r="N1098">
        <f t="shared" si="17"/>
        <v>19</v>
      </c>
      <c r="O1098">
        <v>23230</v>
      </c>
      <c r="P1098" t="s">
        <v>8336</v>
      </c>
      <c r="Q1098" t="s">
        <v>5009</v>
      </c>
      <c r="V1098" t="s">
        <v>46</v>
      </c>
      <c r="W1098">
        <v>4110651319</v>
      </c>
      <c r="X1098" t="s">
        <v>8328</v>
      </c>
      <c r="AB1098" t="s">
        <v>3547</v>
      </c>
      <c r="AD1098">
        <v>638225</v>
      </c>
      <c r="AG1098" t="s">
        <v>8335</v>
      </c>
      <c r="AH1098" t="s">
        <v>8337</v>
      </c>
      <c r="AI1098" t="s">
        <v>8338</v>
      </c>
      <c r="AL1098" t="s">
        <v>8335</v>
      </c>
      <c r="AM1098" t="s">
        <v>8335</v>
      </c>
      <c r="AQ1098" t="s">
        <v>8339</v>
      </c>
    </row>
    <row r="1099" spans="2:44" ht="15" customHeight="1" x14ac:dyDescent="0.25">
      <c r="B1099" s="3" t="s">
        <v>54</v>
      </c>
      <c r="C1099" t="s">
        <v>8340</v>
      </c>
      <c r="D1099" s="18" t="s">
        <v>56</v>
      </c>
      <c r="E1099" t="s">
        <v>8341</v>
      </c>
      <c r="F1099" t="s">
        <v>8342</v>
      </c>
      <c r="G1099" t="s">
        <v>59</v>
      </c>
      <c r="H1099" t="b">
        <v>1</v>
      </c>
      <c r="I1099" t="s">
        <v>2045</v>
      </c>
      <c r="J1099" s="1" t="s">
        <v>2046</v>
      </c>
      <c r="K1099" t="s">
        <v>2045</v>
      </c>
      <c r="L1099" t="s">
        <v>8343</v>
      </c>
      <c r="N1099">
        <f t="shared" si="17"/>
        <v>7</v>
      </c>
      <c r="O1099" t="s">
        <v>8344</v>
      </c>
      <c r="P1099" t="s">
        <v>8345</v>
      </c>
      <c r="S1099">
        <v>53.261808317570299</v>
      </c>
      <c r="T1099">
        <v>-0.638517139629174</v>
      </c>
      <c r="V1099" t="s">
        <v>46</v>
      </c>
      <c r="W1099">
        <v>7762900933</v>
      </c>
      <c r="X1099" t="s">
        <v>8346</v>
      </c>
      <c r="AB1099" t="s">
        <v>4787</v>
      </c>
      <c r="AG1099" t="s">
        <v>8347</v>
      </c>
      <c r="AH1099" t="s">
        <v>8348</v>
      </c>
      <c r="AI1099" t="s">
        <v>8349</v>
      </c>
      <c r="AK1099" t="s">
        <v>8350</v>
      </c>
      <c r="AL1099" t="s">
        <v>8342</v>
      </c>
      <c r="AM1099" t="s">
        <v>8342</v>
      </c>
      <c r="AQ1099" t="s">
        <v>8351</v>
      </c>
      <c r="AR1099" t="s">
        <v>8352</v>
      </c>
    </row>
    <row r="1100" spans="2:44" ht="15" customHeight="1" x14ac:dyDescent="0.25">
      <c r="B1100" s="3" t="s">
        <v>54</v>
      </c>
      <c r="C1100" t="s">
        <v>8353</v>
      </c>
      <c r="D1100" s="18" t="s">
        <v>56</v>
      </c>
      <c r="E1100" t="s">
        <v>8354</v>
      </c>
      <c r="F1100" t="s">
        <v>8355</v>
      </c>
      <c r="G1100" t="s">
        <v>190</v>
      </c>
      <c r="H1100" t="b">
        <v>1</v>
      </c>
      <c r="I1100" t="s">
        <v>7104</v>
      </c>
      <c r="J1100" s="1" t="s">
        <v>7105</v>
      </c>
      <c r="K1100" t="s">
        <v>7104</v>
      </c>
      <c r="L1100" t="s">
        <v>8356</v>
      </c>
      <c r="N1100" s="3">
        <f t="shared" si="17"/>
        <v>43</v>
      </c>
      <c r="O1100">
        <v>1415</v>
      </c>
      <c r="P1100" t="s">
        <v>8357</v>
      </c>
      <c r="S1100">
        <v>-25.266666699999899</v>
      </c>
      <c r="T1100">
        <v>-57.6666667</v>
      </c>
      <c r="V1100" t="s">
        <v>46</v>
      </c>
      <c r="W1100">
        <v>9667945106</v>
      </c>
      <c r="X1100" t="s">
        <v>8358</v>
      </c>
      <c r="Y1100" t="s">
        <v>8359</v>
      </c>
      <c r="AB1100" t="s">
        <v>401</v>
      </c>
      <c r="AC1100" t="s">
        <v>8360</v>
      </c>
      <c r="AD1100">
        <v>101024</v>
      </c>
      <c r="AG1100" t="s">
        <v>8355</v>
      </c>
      <c r="AH1100" t="s">
        <v>8361</v>
      </c>
      <c r="AI1100" t="s">
        <v>8362</v>
      </c>
      <c r="AK1100" t="s">
        <v>8363</v>
      </c>
      <c r="AL1100" t="s">
        <v>8355</v>
      </c>
      <c r="AM1100" t="s">
        <v>8355</v>
      </c>
      <c r="AQ1100" t="s">
        <v>8364</v>
      </c>
      <c r="AR1100" t="s">
        <v>8365</v>
      </c>
    </row>
    <row r="1101" spans="2:44" ht="15" customHeight="1" x14ac:dyDescent="0.25">
      <c r="B1101" s="3" t="s">
        <v>37</v>
      </c>
      <c r="D1101" s="13"/>
      <c r="E1101" t="s">
        <v>8366</v>
      </c>
      <c r="F1101" t="s">
        <v>8367</v>
      </c>
      <c r="G1101" t="s">
        <v>190</v>
      </c>
      <c r="H1101" t="b">
        <v>1</v>
      </c>
      <c r="I1101" t="s">
        <v>7104</v>
      </c>
      <c r="J1101" s="1" t="s">
        <v>7105</v>
      </c>
      <c r="K1101" t="s">
        <v>7104</v>
      </c>
      <c r="L1101" t="s">
        <v>8368</v>
      </c>
      <c r="N1101" s="3">
        <f t="shared" si="17"/>
        <v>53</v>
      </c>
      <c r="O1101">
        <v>0</v>
      </c>
      <c r="P1101" t="s">
        <v>8369</v>
      </c>
      <c r="S1101">
        <v>-25.504857000000001</v>
      </c>
      <c r="T1101">
        <v>-54.647900999999997</v>
      </c>
      <c r="V1101" t="s">
        <v>46</v>
      </c>
      <c r="W1101">
        <v>5934046026</v>
      </c>
      <c r="AB1101" t="s">
        <v>401</v>
      </c>
      <c r="AG1101" t="s">
        <v>8367</v>
      </c>
      <c r="AH1101" t="s">
        <v>8370</v>
      </c>
      <c r="AL1101" t="s">
        <v>8367</v>
      </c>
      <c r="AM1101" t="s">
        <v>8367</v>
      </c>
      <c r="AQ1101" t="s">
        <v>8371</v>
      </c>
    </row>
    <row r="1102" spans="2:44" ht="15" customHeight="1" x14ac:dyDescent="0.25">
      <c r="B1102" s="3" t="s">
        <v>54</v>
      </c>
      <c r="C1102" t="s">
        <v>8372</v>
      </c>
      <c r="D1102" s="18" t="s">
        <v>56</v>
      </c>
      <c r="E1102" t="s">
        <v>8373</v>
      </c>
      <c r="F1102" t="s">
        <v>8374</v>
      </c>
      <c r="G1102" t="s">
        <v>190</v>
      </c>
      <c r="H1102" t="b">
        <v>1</v>
      </c>
      <c r="I1102" t="s">
        <v>7104</v>
      </c>
      <c r="J1102" s="1" t="s">
        <v>7105</v>
      </c>
      <c r="K1102" t="s">
        <v>7104</v>
      </c>
      <c r="L1102" t="s">
        <v>8375</v>
      </c>
      <c r="N1102">
        <f t="shared" si="17"/>
        <v>28</v>
      </c>
      <c r="O1102">
        <v>0</v>
      </c>
      <c r="P1102" t="s">
        <v>8376</v>
      </c>
      <c r="S1102">
        <v>-27.357104</v>
      </c>
      <c r="T1102">
        <v>-55.646793000000002</v>
      </c>
      <c r="V1102" t="s">
        <v>46</v>
      </c>
      <c r="W1102">
        <v>2168128470</v>
      </c>
      <c r="AB1102" t="s">
        <v>401</v>
      </c>
      <c r="AG1102" t="s">
        <v>8374</v>
      </c>
      <c r="AH1102" t="s">
        <v>8377</v>
      </c>
      <c r="AL1102" t="s">
        <v>8374</v>
      </c>
      <c r="AM1102" t="s">
        <v>8374</v>
      </c>
      <c r="AQ1102" t="s">
        <v>8378</v>
      </c>
      <c r="AR1102" t="s">
        <v>8379</v>
      </c>
    </row>
    <row r="1103" spans="2:44" ht="15" customHeight="1" x14ac:dyDescent="0.25">
      <c r="B1103" s="3" t="s">
        <v>37</v>
      </c>
      <c r="D1103" s="13"/>
      <c r="E1103" t="s">
        <v>8380</v>
      </c>
      <c r="F1103" t="s">
        <v>8381</v>
      </c>
      <c r="G1103" t="s">
        <v>190</v>
      </c>
      <c r="H1103" t="b">
        <v>1</v>
      </c>
      <c r="I1103" t="s">
        <v>7104</v>
      </c>
      <c r="J1103" s="1" t="s">
        <v>7105</v>
      </c>
      <c r="K1103" t="s">
        <v>7104</v>
      </c>
      <c r="L1103" t="s">
        <v>8382</v>
      </c>
      <c r="N1103">
        <f t="shared" si="17"/>
        <v>29</v>
      </c>
      <c r="O1103">
        <v>0</v>
      </c>
      <c r="P1103" t="s">
        <v>8383</v>
      </c>
      <c r="V1103" t="s">
        <v>46</v>
      </c>
      <c r="W1103">
        <v>6928086586</v>
      </c>
      <c r="AB1103" t="s">
        <v>401</v>
      </c>
      <c r="AG1103" t="s">
        <v>8381</v>
      </c>
      <c r="AH1103" t="s">
        <v>8384</v>
      </c>
      <c r="AL1103" t="s">
        <v>8381</v>
      </c>
      <c r="AM1103" t="s">
        <v>8381</v>
      </c>
      <c r="AQ1103" t="s">
        <v>8385</v>
      </c>
    </row>
    <row r="1104" spans="2:44" ht="15" customHeight="1" x14ac:dyDescent="0.25">
      <c r="B1104" s="3" t="s">
        <v>37</v>
      </c>
      <c r="D1104" s="13"/>
      <c r="E1104" t="s">
        <v>8386</v>
      </c>
      <c r="F1104" t="s">
        <v>8387</v>
      </c>
      <c r="G1104" t="s">
        <v>190</v>
      </c>
      <c r="H1104" t="b">
        <v>1</v>
      </c>
      <c r="I1104" t="s">
        <v>7104</v>
      </c>
      <c r="J1104" s="1" t="s">
        <v>7105</v>
      </c>
      <c r="K1104" t="s">
        <v>7104</v>
      </c>
      <c r="L1104" t="s">
        <v>8388</v>
      </c>
      <c r="N1104">
        <f t="shared" si="17"/>
        <v>15</v>
      </c>
      <c r="O1104">
        <v>0</v>
      </c>
      <c r="P1104" t="s">
        <v>8389</v>
      </c>
      <c r="V1104" t="s">
        <v>46</v>
      </c>
      <c r="W1104">
        <v>2504599698</v>
      </c>
      <c r="AB1104" t="s">
        <v>401</v>
      </c>
      <c r="AG1104" t="s">
        <v>8387</v>
      </c>
      <c r="AH1104" t="s">
        <v>8390</v>
      </c>
      <c r="AL1104" t="s">
        <v>8387</v>
      </c>
      <c r="AM1104" t="s">
        <v>8387</v>
      </c>
      <c r="AQ1104" t="s">
        <v>8391</v>
      </c>
    </row>
    <row r="1105" spans="2:44" x14ac:dyDescent="0.25">
      <c r="B1105" t="s">
        <v>54</v>
      </c>
      <c r="C1105" s="22" t="s">
        <v>8392</v>
      </c>
      <c r="D1105" s="18" t="s">
        <v>416</v>
      </c>
      <c r="E1105" t="s">
        <v>8393</v>
      </c>
      <c r="F1105" t="s">
        <v>8394</v>
      </c>
      <c r="G1105" t="s">
        <v>107</v>
      </c>
      <c r="H1105" t="b">
        <v>1</v>
      </c>
      <c r="I1105" t="s">
        <v>2002</v>
      </c>
      <c r="J1105" s="1" t="s">
        <v>2003</v>
      </c>
      <c r="K1105" t="s">
        <v>2002</v>
      </c>
      <c r="L1105" t="s">
        <v>8395</v>
      </c>
      <c r="N1105">
        <f t="shared" si="17"/>
        <v>21</v>
      </c>
      <c r="O1105">
        <v>17109</v>
      </c>
      <c r="P1105" t="s">
        <v>8396</v>
      </c>
      <c r="S1105">
        <v>53.920786999999997</v>
      </c>
      <c r="T1105">
        <v>13.028206000000001</v>
      </c>
      <c r="V1105" t="s">
        <v>46</v>
      </c>
      <c r="W1105">
        <v>2308634634</v>
      </c>
      <c r="Y1105" t="s">
        <v>8397</v>
      </c>
      <c r="AB1105" t="s">
        <v>66</v>
      </c>
      <c r="AF1105" t="s">
        <v>8398</v>
      </c>
      <c r="AG1105" t="s">
        <v>8394</v>
      </c>
      <c r="AH1105" t="s">
        <v>8399</v>
      </c>
      <c r="AK1105" t="s">
        <v>8400</v>
      </c>
      <c r="AL1105" t="s">
        <v>8394</v>
      </c>
      <c r="AM1105" t="s">
        <v>8394</v>
      </c>
      <c r="AQ1105" t="s">
        <v>8401</v>
      </c>
    </row>
    <row r="1106" spans="2:44" ht="15" customHeight="1" x14ac:dyDescent="0.25">
      <c r="B1106" s="3" t="s">
        <v>54</v>
      </c>
      <c r="C1106" t="s">
        <v>8402</v>
      </c>
      <c r="D1106" s="18" t="s">
        <v>56</v>
      </c>
      <c r="E1106" t="s">
        <v>8403</v>
      </c>
      <c r="F1106" t="s">
        <v>8404</v>
      </c>
      <c r="G1106" t="s">
        <v>190</v>
      </c>
      <c r="H1106" t="b">
        <v>0</v>
      </c>
      <c r="I1106" t="s">
        <v>182</v>
      </c>
      <c r="J1106" s="1" t="s">
        <v>183</v>
      </c>
      <c r="K1106" t="s">
        <v>182</v>
      </c>
      <c r="L1106" t="s">
        <v>8405</v>
      </c>
      <c r="N1106" s="3">
        <f t="shared" si="17"/>
        <v>43</v>
      </c>
      <c r="O1106" t="s">
        <v>63</v>
      </c>
      <c r="P1106" t="s">
        <v>8406</v>
      </c>
      <c r="V1106" t="s">
        <v>46</v>
      </c>
      <c r="W1106">
        <v>7118846037</v>
      </c>
      <c r="Y1106" t="s">
        <v>8407</v>
      </c>
      <c r="AB1106" t="s">
        <v>503</v>
      </c>
      <c r="AD1106">
        <v>715574</v>
      </c>
      <c r="AG1106" t="s">
        <v>8404</v>
      </c>
      <c r="AH1106" t="s">
        <v>8408</v>
      </c>
      <c r="AI1106" t="s">
        <v>8409</v>
      </c>
      <c r="AK1106" t="s">
        <v>8410</v>
      </c>
      <c r="AL1106" t="s">
        <v>8404</v>
      </c>
      <c r="AM1106" t="s">
        <v>8404</v>
      </c>
      <c r="AQ1106" t="s">
        <v>8411</v>
      </c>
    </row>
    <row r="1107" spans="2:44" ht="15" customHeight="1" x14ac:dyDescent="0.25">
      <c r="B1107" s="3" t="s">
        <v>178</v>
      </c>
      <c r="C1107" t="s">
        <v>179</v>
      </c>
      <c r="D1107" s="24"/>
      <c r="E1107" t="s">
        <v>8412</v>
      </c>
      <c r="F1107" t="s">
        <v>8413</v>
      </c>
      <c r="G1107" t="s">
        <v>100</v>
      </c>
      <c r="H1107" t="b">
        <v>0</v>
      </c>
      <c r="I1107" t="s">
        <v>383</v>
      </c>
      <c r="J1107" s="1" t="s">
        <v>384</v>
      </c>
      <c r="K1107" t="s">
        <v>383</v>
      </c>
      <c r="L1107" s="2" t="s">
        <v>2437</v>
      </c>
      <c r="N1107">
        <f t="shared" si="17"/>
        <v>13</v>
      </c>
      <c r="O1107">
        <v>12345</v>
      </c>
      <c r="P1107" t="s">
        <v>2555</v>
      </c>
      <c r="V1107" t="s">
        <v>46</v>
      </c>
      <c r="W1107">
        <v>8094038024</v>
      </c>
      <c r="AB1107" t="s">
        <v>3547</v>
      </c>
      <c r="AG1107" t="s">
        <v>8414</v>
      </c>
      <c r="AH1107" t="s">
        <v>8415</v>
      </c>
      <c r="AL1107" t="s">
        <v>8413</v>
      </c>
      <c r="AM1107" t="s">
        <v>8413</v>
      </c>
      <c r="AQ1107" t="s">
        <v>2859</v>
      </c>
    </row>
    <row r="1108" spans="2:44" ht="15" customHeight="1" x14ac:dyDescent="0.25">
      <c r="B1108" s="3" t="s">
        <v>37</v>
      </c>
      <c r="D1108" s="13"/>
      <c r="E1108" t="s">
        <v>8416</v>
      </c>
      <c r="F1108" t="s">
        <v>8417</v>
      </c>
      <c r="G1108" t="s">
        <v>100</v>
      </c>
      <c r="H1108" t="b">
        <v>0</v>
      </c>
      <c r="I1108" t="s">
        <v>125</v>
      </c>
      <c r="J1108" s="1" t="s">
        <v>126</v>
      </c>
      <c r="K1108" t="s">
        <v>125</v>
      </c>
      <c r="L1108" t="s">
        <v>8418</v>
      </c>
      <c r="N1108">
        <f t="shared" si="17"/>
        <v>26</v>
      </c>
      <c r="O1108" t="s">
        <v>8419</v>
      </c>
      <c r="P1108" t="s">
        <v>8420</v>
      </c>
      <c r="V1108" t="s">
        <v>46</v>
      </c>
      <c r="W1108">
        <v>1089597667</v>
      </c>
      <c r="Y1108" t="s">
        <v>8421</v>
      </c>
      <c r="AF1108" t="s">
        <v>8422</v>
      </c>
      <c r="AG1108" t="s">
        <v>8417</v>
      </c>
      <c r="AH1108" t="s">
        <v>8423</v>
      </c>
      <c r="AK1108" t="s">
        <v>8424</v>
      </c>
      <c r="AL1108" t="s">
        <v>8417</v>
      </c>
      <c r="AM1108" t="s">
        <v>8417</v>
      </c>
      <c r="AQ1108" t="s">
        <v>8425</v>
      </c>
    </row>
    <row r="1109" spans="2:44" ht="15" customHeight="1" x14ac:dyDescent="0.25">
      <c r="B1109" s="3" t="s">
        <v>178</v>
      </c>
      <c r="C1109" t="s">
        <v>179</v>
      </c>
      <c r="D1109" s="24"/>
      <c r="E1109" t="s">
        <v>8426</v>
      </c>
      <c r="F1109" t="s">
        <v>8427</v>
      </c>
      <c r="G1109" t="s">
        <v>190</v>
      </c>
      <c r="I1109" t="s">
        <v>383</v>
      </c>
      <c r="J1109" s="1" t="s">
        <v>384</v>
      </c>
      <c r="K1109" t="s">
        <v>383</v>
      </c>
      <c r="L1109" s="2" t="s">
        <v>1943</v>
      </c>
      <c r="N1109">
        <f t="shared" si="17"/>
        <v>15</v>
      </c>
      <c r="O1109">
        <v>28803</v>
      </c>
      <c r="P1109" t="s">
        <v>386</v>
      </c>
      <c r="V1109" t="s">
        <v>46</v>
      </c>
      <c r="W1109">
        <v>8970549905</v>
      </c>
      <c r="X1109" t="s">
        <v>8428</v>
      </c>
      <c r="AB1109" t="s">
        <v>389</v>
      </c>
      <c r="AG1109" t="s">
        <v>8429</v>
      </c>
      <c r="AH1109" t="s">
        <v>8430</v>
      </c>
      <c r="AL1109" t="s">
        <v>8427</v>
      </c>
      <c r="AM1109" t="s">
        <v>8427</v>
      </c>
      <c r="AQ1109" t="s">
        <v>63</v>
      </c>
    </row>
    <row r="1110" spans="2:44" ht="15" customHeight="1" x14ac:dyDescent="0.25">
      <c r="B1110" s="3" t="s">
        <v>54</v>
      </c>
      <c r="C1110" t="s">
        <v>8431</v>
      </c>
      <c r="D1110" s="29"/>
      <c r="E1110" t="s">
        <v>8432</v>
      </c>
      <c r="F1110" t="s">
        <v>8433</v>
      </c>
      <c r="G1110" t="s">
        <v>190</v>
      </c>
      <c r="H1110" t="b">
        <v>1</v>
      </c>
      <c r="I1110" t="s">
        <v>383</v>
      </c>
      <c r="J1110" s="1" t="s">
        <v>384</v>
      </c>
      <c r="K1110" t="s">
        <v>383</v>
      </c>
      <c r="L1110" s="2" t="s">
        <v>8434</v>
      </c>
      <c r="N1110">
        <f t="shared" si="17"/>
        <v>16</v>
      </c>
      <c r="O1110">
        <v>68127</v>
      </c>
      <c r="P1110" t="s">
        <v>8435</v>
      </c>
      <c r="Q1110" t="s">
        <v>7632</v>
      </c>
      <c r="S1110">
        <v>41.218910999999999</v>
      </c>
      <c r="T1110">
        <v>-96.052659000000006</v>
      </c>
      <c r="V1110" t="s">
        <v>46</v>
      </c>
      <c r="W1110">
        <v>3388299960</v>
      </c>
      <c r="AB1110" t="s">
        <v>8436</v>
      </c>
      <c r="AD1110">
        <v>638325</v>
      </c>
      <c r="AG1110" t="s">
        <v>8433</v>
      </c>
      <c r="AH1110" t="s">
        <v>8437</v>
      </c>
      <c r="AI1110" t="s">
        <v>8438</v>
      </c>
      <c r="AL1110" t="s">
        <v>8433</v>
      </c>
      <c r="AM1110" t="s">
        <v>8433</v>
      </c>
      <c r="AQ1110" t="s">
        <v>8439</v>
      </c>
      <c r="AR1110" t="s">
        <v>8440</v>
      </c>
    </row>
    <row r="1111" spans="2:44" x14ac:dyDescent="0.25">
      <c r="B1111" s="3" t="s">
        <v>37</v>
      </c>
      <c r="D1111" s="13" t="s">
        <v>8441</v>
      </c>
      <c r="E1111" t="s">
        <v>8442</v>
      </c>
      <c r="F1111" t="s">
        <v>8443</v>
      </c>
      <c r="G1111" t="s">
        <v>190</v>
      </c>
      <c r="H1111" t="b">
        <v>1</v>
      </c>
      <c r="I1111" t="s">
        <v>383</v>
      </c>
      <c r="J1111" s="1" t="s">
        <v>384</v>
      </c>
      <c r="K1111" t="s">
        <v>383</v>
      </c>
      <c r="L1111" t="s">
        <v>8444</v>
      </c>
      <c r="N1111">
        <f t="shared" si="17"/>
        <v>14</v>
      </c>
      <c r="O1111">
        <v>68803</v>
      </c>
      <c r="P1111" t="s">
        <v>8445</v>
      </c>
      <c r="Q1111" t="s">
        <v>7632</v>
      </c>
      <c r="S1111">
        <v>40.916952999999999</v>
      </c>
      <c r="T1111">
        <v>-98.378438000000003</v>
      </c>
      <c r="V1111" t="s">
        <v>46</v>
      </c>
      <c r="W1111">
        <v>7684953115</v>
      </c>
      <c r="AB1111" t="s">
        <v>8436</v>
      </c>
      <c r="AD1111">
        <v>638328</v>
      </c>
      <c r="AG1111" t="s">
        <v>8443</v>
      </c>
      <c r="AH1111" t="s">
        <v>8446</v>
      </c>
      <c r="AI1111" t="s">
        <v>8447</v>
      </c>
      <c r="AL1111" t="s">
        <v>8443</v>
      </c>
      <c r="AM1111" t="s">
        <v>8443</v>
      </c>
      <c r="AQ1111" t="s">
        <v>8448</v>
      </c>
      <c r="AR1111" t="s">
        <v>8440</v>
      </c>
    </row>
    <row r="1112" spans="2:44" x14ac:dyDescent="0.25">
      <c r="B1112" s="3" t="s">
        <v>54</v>
      </c>
      <c r="C1112" s="22" t="s">
        <v>8449</v>
      </c>
      <c r="D1112" s="18" t="s">
        <v>416</v>
      </c>
      <c r="E1112" t="s">
        <v>8450</v>
      </c>
      <c r="F1112" t="s">
        <v>8451</v>
      </c>
      <c r="G1112" t="s">
        <v>190</v>
      </c>
      <c r="H1112" t="b">
        <v>1</v>
      </c>
      <c r="I1112" t="s">
        <v>383</v>
      </c>
      <c r="J1112" s="1" t="s">
        <v>384</v>
      </c>
      <c r="K1112" t="s">
        <v>383</v>
      </c>
      <c r="L1112" t="s">
        <v>8452</v>
      </c>
      <c r="N1112">
        <f t="shared" si="17"/>
        <v>18</v>
      </c>
      <c r="O1112">
        <v>68507</v>
      </c>
      <c r="P1112" t="s">
        <v>8453</v>
      </c>
      <c r="Q1112" t="s">
        <v>7632</v>
      </c>
      <c r="S1112">
        <v>40.871336999999997</v>
      </c>
      <c r="T1112">
        <v>-96.642728000000005</v>
      </c>
      <c r="V1112" t="s">
        <v>46</v>
      </c>
      <c r="W1112">
        <v>3585612061</v>
      </c>
      <c r="AB1112" t="s">
        <v>8436</v>
      </c>
      <c r="AD1112">
        <v>638327</v>
      </c>
      <c r="AG1112" t="s">
        <v>8451</v>
      </c>
      <c r="AH1112" t="s">
        <v>8454</v>
      </c>
      <c r="AI1112" t="s">
        <v>8455</v>
      </c>
      <c r="AL1112" t="s">
        <v>8451</v>
      </c>
      <c r="AM1112" t="s">
        <v>8451</v>
      </c>
      <c r="AQ1112" t="s">
        <v>8456</v>
      </c>
      <c r="AR1112" t="s">
        <v>8440</v>
      </c>
    </row>
    <row r="1113" spans="2:44" ht="15" customHeight="1" x14ac:dyDescent="0.25">
      <c r="B1113" s="3" t="s">
        <v>54</v>
      </c>
      <c r="C1113" t="s">
        <v>8457</v>
      </c>
      <c r="D1113" s="29"/>
      <c r="E1113" t="s">
        <v>8458</v>
      </c>
      <c r="F1113" t="s">
        <v>8459</v>
      </c>
      <c r="G1113" t="s">
        <v>100</v>
      </c>
      <c r="H1113" t="b">
        <v>0</v>
      </c>
      <c r="I1113" t="s">
        <v>383</v>
      </c>
      <c r="J1113" s="1" t="s">
        <v>384</v>
      </c>
      <c r="K1113" t="s">
        <v>383</v>
      </c>
      <c r="L1113" s="2" t="s">
        <v>8434</v>
      </c>
      <c r="N1113">
        <f t="shared" si="17"/>
        <v>16</v>
      </c>
      <c r="O1113">
        <v>68127</v>
      </c>
      <c r="P1113" t="s">
        <v>7631</v>
      </c>
      <c r="Q1113" t="s">
        <v>7632</v>
      </c>
      <c r="V1113" t="s">
        <v>46</v>
      </c>
      <c r="W1113">
        <v>4496610362</v>
      </c>
      <c r="AB1113" t="s">
        <v>3547</v>
      </c>
      <c r="AD1113">
        <v>638325</v>
      </c>
      <c r="AG1113" t="s">
        <v>8459</v>
      </c>
      <c r="AH1113" t="s">
        <v>8460</v>
      </c>
      <c r="AI1113" t="s">
        <v>8461</v>
      </c>
      <c r="AL1113" t="s">
        <v>8459</v>
      </c>
      <c r="AM1113" t="s">
        <v>8459</v>
      </c>
      <c r="AQ1113" t="s">
        <v>8462</v>
      </c>
    </row>
    <row r="1114" spans="2:44" ht="15" customHeight="1" x14ac:dyDescent="0.25">
      <c r="B1114" s="3" t="s">
        <v>54</v>
      </c>
      <c r="C1114" t="s">
        <v>8463</v>
      </c>
      <c r="D1114" s="18"/>
      <c r="E1114" t="s">
        <v>8464</v>
      </c>
      <c r="F1114" t="s">
        <v>8465</v>
      </c>
      <c r="G1114" t="s">
        <v>190</v>
      </c>
      <c r="H1114" t="b">
        <v>1</v>
      </c>
      <c r="I1114" t="s">
        <v>383</v>
      </c>
      <c r="J1114" s="1" t="s">
        <v>384</v>
      </c>
      <c r="K1114" t="s">
        <v>383</v>
      </c>
      <c r="L1114" t="s">
        <v>8466</v>
      </c>
      <c r="N1114">
        <f t="shared" si="17"/>
        <v>16</v>
      </c>
      <c r="O1114">
        <v>52404</v>
      </c>
      <c r="P1114" t="s">
        <v>8467</v>
      </c>
      <c r="Q1114" t="s">
        <v>5354</v>
      </c>
      <c r="S1114">
        <v>41.962921999999999</v>
      </c>
      <c r="T1114">
        <v>-91.705298999999997</v>
      </c>
      <c r="V1114" t="s">
        <v>46</v>
      </c>
      <c r="W1114">
        <v>2982687165</v>
      </c>
      <c r="AB1114" t="s">
        <v>3554</v>
      </c>
      <c r="AD1114">
        <v>638301</v>
      </c>
      <c r="AG1114" t="s">
        <v>8465</v>
      </c>
      <c r="AH1114" t="s">
        <v>8468</v>
      </c>
      <c r="AI1114" t="s">
        <v>8469</v>
      </c>
      <c r="AL1114" t="s">
        <v>8465</v>
      </c>
      <c r="AM1114" t="s">
        <v>8465</v>
      </c>
      <c r="AQ1114" t="s">
        <v>8470</v>
      </c>
      <c r="AR1114" t="s">
        <v>8471</v>
      </c>
    </row>
    <row r="1115" spans="2:44" ht="15" customHeight="1" x14ac:dyDescent="0.25">
      <c r="B1115" s="3" t="s">
        <v>54</v>
      </c>
      <c r="C1115" t="s">
        <v>8472</v>
      </c>
      <c r="D1115" s="18" t="s">
        <v>56</v>
      </c>
      <c r="E1115" t="s">
        <v>8473</v>
      </c>
      <c r="F1115" t="s">
        <v>8474</v>
      </c>
      <c r="G1115" t="s">
        <v>190</v>
      </c>
      <c r="H1115" t="b">
        <v>1</v>
      </c>
      <c r="I1115" t="s">
        <v>383</v>
      </c>
      <c r="J1115" s="1" t="s">
        <v>384</v>
      </c>
      <c r="K1115" t="s">
        <v>383</v>
      </c>
      <c r="L1115" t="s">
        <v>8475</v>
      </c>
      <c r="N1115">
        <f t="shared" si="17"/>
        <v>19</v>
      </c>
      <c r="O1115">
        <v>50313</v>
      </c>
      <c r="P1115" t="s">
        <v>8476</v>
      </c>
      <c r="Q1115" t="s">
        <v>5354</v>
      </c>
      <c r="S1115">
        <v>41.618639999999999</v>
      </c>
      <c r="T1115">
        <v>-93.618859</v>
      </c>
      <c r="V1115" t="s">
        <v>46</v>
      </c>
      <c r="W1115">
        <v>4180610922</v>
      </c>
      <c r="AB1115" t="s">
        <v>3554</v>
      </c>
      <c r="AD1115">
        <v>638296</v>
      </c>
      <c r="AG1115" t="s">
        <v>8474</v>
      </c>
      <c r="AH1115" t="s">
        <v>8477</v>
      </c>
      <c r="AI1115" t="s">
        <v>8478</v>
      </c>
      <c r="AL1115" t="s">
        <v>8474</v>
      </c>
      <c r="AM1115" t="s">
        <v>8474</v>
      </c>
      <c r="AQ1115" t="s">
        <v>8479</v>
      </c>
      <c r="AR1115" t="s">
        <v>8471</v>
      </c>
    </row>
    <row r="1116" spans="2:44" ht="15" customHeight="1" x14ac:dyDescent="0.25">
      <c r="B1116" s="3" t="s">
        <v>37</v>
      </c>
      <c r="D1116" s="13"/>
      <c r="E1116" t="s">
        <v>8480</v>
      </c>
      <c r="F1116" t="s">
        <v>8481</v>
      </c>
      <c r="G1116" t="s">
        <v>190</v>
      </c>
      <c r="H1116" t="b">
        <v>1</v>
      </c>
      <c r="I1116" t="s">
        <v>383</v>
      </c>
      <c r="J1116" s="1" t="s">
        <v>384</v>
      </c>
      <c r="K1116" t="s">
        <v>383</v>
      </c>
      <c r="L1116" t="s">
        <v>8482</v>
      </c>
      <c r="N1116">
        <f t="shared" si="17"/>
        <v>17</v>
      </c>
      <c r="O1116">
        <v>55802</v>
      </c>
      <c r="P1116" t="s">
        <v>8483</v>
      </c>
      <c r="Q1116" t="s">
        <v>2421</v>
      </c>
      <c r="S1116">
        <v>46.768962999999999</v>
      </c>
      <c r="T1116">
        <v>-92.116268000000005</v>
      </c>
      <c r="V1116" t="s">
        <v>46</v>
      </c>
      <c r="W1116">
        <v>1561405291</v>
      </c>
      <c r="AB1116" t="s">
        <v>3554</v>
      </c>
      <c r="AD1116">
        <v>638310</v>
      </c>
      <c r="AG1116" t="s">
        <v>8481</v>
      </c>
      <c r="AH1116" t="s">
        <v>8484</v>
      </c>
      <c r="AI1116" t="s">
        <v>8485</v>
      </c>
      <c r="AL1116" t="s">
        <v>8481</v>
      </c>
      <c r="AM1116" t="s">
        <v>8481</v>
      </c>
      <c r="AQ1116" t="s">
        <v>8486</v>
      </c>
      <c r="AR1116" t="s">
        <v>8471</v>
      </c>
    </row>
    <row r="1117" spans="2:44" ht="15" customHeight="1" x14ac:dyDescent="0.25">
      <c r="B1117" s="3" t="s">
        <v>54</v>
      </c>
      <c r="C1117" t="s">
        <v>8487</v>
      </c>
      <c r="D1117" s="18"/>
      <c r="E1117" t="s">
        <v>8488</v>
      </c>
      <c r="F1117" t="s">
        <v>8489</v>
      </c>
      <c r="G1117" t="s">
        <v>190</v>
      </c>
      <c r="H1117" t="b">
        <v>1</v>
      </c>
      <c r="I1117" t="s">
        <v>383</v>
      </c>
      <c r="J1117" s="1" t="s">
        <v>384</v>
      </c>
      <c r="K1117" t="s">
        <v>383</v>
      </c>
      <c r="L1117" t="s">
        <v>8490</v>
      </c>
      <c r="N1117">
        <f t="shared" si="17"/>
        <v>12</v>
      </c>
      <c r="O1117">
        <v>61244</v>
      </c>
      <c r="P1117" t="s">
        <v>8491</v>
      </c>
      <c r="Q1117" t="s">
        <v>521</v>
      </c>
      <c r="S1117">
        <v>41.442898</v>
      </c>
      <c r="T1117">
        <v>-90.575539000000006</v>
      </c>
      <c r="V1117" t="s">
        <v>46</v>
      </c>
      <c r="W1117">
        <v>6057793039</v>
      </c>
      <c r="AB1117" t="s">
        <v>3554</v>
      </c>
      <c r="AD1117">
        <v>638320</v>
      </c>
      <c r="AG1117" t="s">
        <v>8492</v>
      </c>
      <c r="AH1117" t="s">
        <v>8493</v>
      </c>
      <c r="AL1117" t="s">
        <v>8489</v>
      </c>
      <c r="AM1117" t="s">
        <v>8489</v>
      </c>
      <c r="AQ1117" t="s">
        <v>8494</v>
      </c>
      <c r="AR1117" t="s">
        <v>8471</v>
      </c>
    </row>
    <row r="1118" spans="2:44" ht="15" customHeight="1" x14ac:dyDescent="0.25">
      <c r="B1118" s="3" t="s">
        <v>54</v>
      </c>
      <c r="C1118" t="s">
        <v>8495</v>
      </c>
      <c r="D1118" s="18" t="s">
        <v>416</v>
      </c>
      <c r="E1118" t="s">
        <v>8496</v>
      </c>
      <c r="F1118" s="3" t="s">
        <v>8497</v>
      </c>
      <c r="G1118" t="s">
        <v>190</v>
      </c>
      <c r="H1118" t="b">
        <v>1</v>
      </c>
      <c r="I1118" t="s">
        <v>383</v>
      </c>
      <c r="J1118" s="1" t="s">
        <v>384</v>
      </c>
      <c r="K1118" t="s">
        <v>383</v>
      </c>
      <c r="L1118" t="s">
        <v>8498</v>
      </c>
      <c r="N1118">
        <f t="shared" si="17"/>
        <v>17</v>
      </c>
      <c r="O1118">
        <v>55378</v>
      </c>
      <c r="P1118" t="s">
        <v>8499</v>
      </c>
      <c r="Q1118" t="s">
        <v>2421</v>
      </c>
      <c r="S1118">
        <v>44.779069999999997</v>
      </c>
      <c r="T1118">
        <v>-93.349911000000006</v>
      </c>
      <c r="V1118" t="s">
        <v>46</v>
      </c>
      <c r="W1118">
        <v>2581216903</v>
      </c>
      <c r="X1118" t="s">
        <v>8500</v>
      </c>
      <c r="AB1118" t="s">
        <v>3554</v>
      </c>
      <c r="AD1118">
        <v>188217</v>
      </c>
      <c r="AG1118" t="s">
        <v>8497</v>
      </c>
      <c r="AH1118" t="s">
        <v>8501</v>
      </c>
      <c r="AI1118" t="s">
        <v>8502</v>
      </c>
      <c r="AL1118" t="s">
        <v>8497</v>
      </c>
      <c r="AM1118" t="s">
        <v>8497</v>
      </c>
      <c r="AQ1118" t="s">
        <v>8503</v>
      </c>
      <c r="AR1118" t="s">
        <v>8471</v>
      </c>
    </row>
    <row r="1119" spans="2:44" ht="15" customHeight="1" x14ac:dyDescent="0.25">
      <c r="B1119" s="3" t="s">
        <v>54</v>
      </c>
      <c r="C1119" t="s">
        <v>8504</v>
      </c>
      <c r="D1119" s="18" t="s">
        <v>56</v>
      </c>
      <c r="E1119" t="s">
        <v>8505</v>
      </c>
      <c r="F1119" t="s">
        <v>8506</v>
      </c>
      <c r="G1119" t="s">
        <v>190</v>
      </c>
      <c r="H1119" t="b">
        <v>1</v>
      </c>
      <c r="I1119" t="s">
        <v>383</v>
      </c>
      <c r="J1119" s="1" t="s">
        <v>384</v>
      </c>
      <c r="K1119" t="s">
        <v>383</v>
      </c>
      <c r="L1119" t="s">
        <v>8507</v>
      </c>
      <c r="N1119">
        <f t="shared" si="17"/>
        <v>18</v>
      </c>
      <c r="O1119">
        <v>51105</v>
      </c>
      <c r="P1119" t="s">
        <v>8508</v>
      </c>
      <c r="Q1119" t="s">
        <v>5354</v>
      </c>
      <c r="S1119">
        <v>42.504731657852901</v>
      </c>
      <c r="T1119">
        <v>-96.3777531136801</v>
      </c>
      <c r="V1119" t="s">
        <v>46</v>
      </c>
      <c r="W1119">
        <v>9140076467</v>
      </c>
      <c r="AB1119" t="s">
        <v>3554</v>
      </c>
      <c r="AD1119">
        <v>638297</v>
      </c>
      <c r="AG1119" t="s">
        <v>8506</v>
      </c>
      <c r="AH1119" t="s">
        <v>8509</v>
      </c>
      <c r="AI1119" t="s">
        <v>8510</v>
      </c>
      <c r="AL1119" t="s">
        <v>8506</v>
      </c>
      <c r="AM1119" t="s">
        <v>8506</v>
      </c>
      <c r="AQ1119" t="s">
        <v>8511</v>
      </c>
      <c r="AR1119" t="s">
        <v>8471</v>
      </c>
    </row>
    <row r="1120" spans="2:44" ht="15" customHeight="1" x14ac:dyDescent="0.25">
      <c r="B1120" s="3" t="s">
        <v>54</v>
      </c>
      <c r="C1120" t="s">
        <v>8512</v>
      </c>
      <c r="D1120" s="18" t="s">
        <v>56</v>
      </c>
      <c r="E1120" t="s">
        <v>8513</v>
      </c>
      <c r="F1120" t="s">
        <v>8514</v>
      </c>
      <c r="G1120" t="s">
        <v>190</v>
      </c>
      <c r="H1120" t="b">
        <v>1</v>
      </c>
      <c r="I1120" t="s">
        <v>383</v>
      </c>
      <c r="J1120" s="1" t="s">
        <v>384</v>
      </c>
      <c r="K1120" t="s">
        <v>383</v>
      </c>
      <c r="L1120" t="s">
        <v>8515</v>
      </c>
      <c r="N1120">
        <f t="shared" si="17"/>
        <v>21</v>
      </c>
      <c r="O1120">
        <v>55792</v>
      </c>
      <c r="P1120" t="s">
        <v>8516</v>
      </c>
      <c r="Q1120" t="s">
        <v>2421</v>
      </c>
      <c r="S1120">
        <v>47.525208999999997</v>
      </c>
      <c r="T1120">
        <v>-92.560007999999996</v>
      </c>
      <c r="V1120" t="s">
        <v>46</v>
      </c>
      <c r="W1120">
        <v>3138438018</v>
      </c>
      <c r="AB1120" t="s">
        <v>3554</v>
      </c>
      <c r="AD1120">
        <v>188218</v>
      </c>
      <c r="AG1120" t="s">
        <v>8514</v>
      </c>
      <c r="AH1120" t="s">
        <v>8517</v>
      </c>
      <c r="AI1120" t="s">
        <v>8518</v>
      </c>
      <c r="AL1120" t="s">
        <v>8514</v>
      </c>
      <c r="AM1120" t="s">
        <v>8514</v>
      </c>
      <c r="AQ1120" t="s">
        <v>8519</v>
      </c>
      <c r="AR1120" t="s">
        <v>8471</v>
      </c>
    </row>
    <row r="1121" spans="2:44" ht="15" customHeight="1" x14ac:dyDescent="0.25">
      <c r="B1121" s="3" t="s">
        <v>54</v>
      </c>
      <c r="C1121" t="s">
        <v>8520</v>
      </c>
      <c r="D1121" s="18" t="s">
        <v>416</v>
      </c>
      <c r="E1121" t="s">
        <v>8521</v>
      </c>
      <c r="F1121" t="s">
        <v>8522</v>
      </c>
      <c r="G1121" t="s">
        <v>100</v>
      </c>
      <c r="H1121" t="b">
        <v>0</v>
      </c>
      <c r="I1121" t="s">
        <v>383</v>
      </c>
      <c r="J1121" s="1" t="s">
        <v>384</v>
      </c>
      <c r="K1121" t="s">
        <v>383</v>
      </c>
      <c r="L1121" t="s">
        <v>8523</v>
      </c>
      <c r="N1121">
        <f t="shared" si="17"/>
        <v>17</v>
      </c>
      <c r="O1121">
        <v>55378</v>
      </c>
      <c r="P1121" t="s">
        <v>8524</v>
      </c>
      <c r="Q1121" t="s">
        <v>2421</v>
      </c>
      <c r="V1121" t="s">
        <v>46</v>
      </c>
      <c r="W1121">
        <v>5577447967</v>
      </c>
      <c r="X1121" t="s">
        <v>8500</v>
      </c>
      <c r="AB1121" t="s">
        <v>3547</v>
      </c>
      <c r="AD1121">
        <v>188217</v>
      </c>
      <c r="AG1121" t="s">
        <v>8522</v>
      </c>
      <c r="AH1121" t="s">
        <v>8525</v>
      </c>
      <c r="AI1121" t="s">
        <v>8526</v>
      </c>
      <c r="AL1121" t="s">
        <v>8522</v>
      </c>
      <c r="AM1121" t="s">
        <v>8522</v>
      </c>
      <c r="AQ1121" t="s">
        <v>8527</v>
      </c>
    </row>
    <row r="1122" spans="2:44" x14ac:dyDescent="0.25">
      <c r="B1122" s="3" t="s">
        <v>54</v>
      </c>
      <c r="C1122" s="22" t="s">
        <v>8528</v>
      </c>
      <c r="D1122" s="18" t="s">
        <v>416</v>
      </c>
      <c r="E1122" t="s">
        <v>8529</v>
      </c>
      <c r="F1122" t="s">
        <v>8530</v>
      </c>
      <c r="G1122" t="s">
        <v>100</v>
      </c>
      <c r="H1122" t="b">
        <v>0</v>
      </c>
      <c r="I1122" t="s">
        <v>4248</v>
      </c>
      <c r="J1122" s="1" t="s">
        <v>4249</v>
      </c>
      <c r="K1122" t="s">
        <v>4248</v>
      </c>
      <c r="L1122" s="2" t="s">
        <v>4250</v>
      </c>
      <c r="N1122">
        <f t="shared" si="17"/>
        <v>19</v>
      </c>
      <c r="O1122">
        <v>8105</v>
      </c>
      <c r="P1122" t="s">
        <v>4251</v>
      </c>
      <c r="S1122">
        <v>47.438056761576497</v>
      </c>
      <c r="T1122">
        <v>8.4653044576614604</v>
      </c>
      <c r="V1122" t="s">
        <v>46</v>
      </c>
      <c r="W1122">
        <v>7070304669</v>
      </c>
      <c r="X1122" t="s">
        <v>8531</v>
      </c>
      <c r="AB1122" t="s">
        <v>909</v>
      </c>
      <c r="AD1122">
        <v>17210</v>
      </c>
      <c r="AG1122" t="s">
        <v>8530</v>
      </c>
      <c r="AH1122" t="s">
        <v>8532</v>
      </c>
      <c r="AI1122" t="s">
        <v>8533</v>
      </c>
      <c r="AK1122" t="s">
        <v>8534</v>
      </c>
      <c r="AL1122" t="s">
        <v>8530</v>
      </c>
      <c r="AM1122" t="s">
        <v>8530</v>
      </c>
      <c r="AQ1122" t="s">
        <v>8535</v>
      </c>
      <c r="AR1122" t="s">
        <v>8536</v>
      </c>
    </row>
    <row r="1123" spans="2:44" x14ac:dyDescent="0.25">
      <c r="B1123" s="3" t="s">
        <v>54</v>
      </c>
      <c r="C1123" t="s">
        <v>8537</v>
      </c>
      <c r="D1123" s="18" t="s">
        <v>416</v>
      </c>
      <c r="E1123" t="s">
        <v>8538</v>
      </c>
      <c r="F1123" t="s">
        <v>8539</v>
      </c>
      <c r="G1123" t="s">
        <v>190</v>
      </c>
      <c r="H1123" t="b">
        <v>1</v>
      </c>
      <c r="I1123" t="s">
        <v>4248</v>
      </c>
      <c r="J1123" s="1" t="s">
        <v>4249</v>
      </c>
      <c r="K1123" t="s">
        <v>4248</v>
      </c>
      <c r="L1123" s="2" t="s">
        <v>4250</v>
      </c>
      <c r="N1123">
        <f t="shared" si="17"/>
        <v>19</v>
      </c>
      <c r="O1123" t="s">
        <v>4250</v>
      </c>
      <c r="P1123" t="s">
        <v>4251</v>
      </c>
      <c r="S1123">
        <v>47.438056761576497</v>
      </c>
      <c r="T1123">
        <v>8.4653044576614604</v>
      </c>
      <c r="V1123" t="s">
        <v>46</v>
      </c>
      <c r="W1123">
        <v>5090201766</v>
      </c>
      <c r="X1123" t="s">
        <v>8531</v>
      </c>
      <c r="AB1123" t="s">
        <v>909</v>
      </c>
      <c r="AC1123" t="s">
        <v>8540</v>
      </c>
      <c r="AD1123">
        <v>17210</v>
      </c>
      <c r="AG1123" t="s">
        <v>8539</v>
      </c>
      <c r="AH1123" t="s">
        <v>8541</v>
      </c>
      <c r="AI1123" t="s">
        <v>8542</v>
      </c>
      <c r="AL1123" t="s">
        <v>8539</v>
      </c>
      <c r="AM1123" t="s">
        <v>8539</v>
      </c>
      <c r="AQ1123" t="s">
        <v>8543</v>
      </c>
      <c r="AR1123" t="s">
        <v>8536</v>
      </c>
    </row>
    <row r="1124" spans="2:44" ht="15" customHeight="1" x14ac:dyDescent="0.25">
      <c r="B1124" s="3" t="s">
        <v>82</v>
      </c>
      <c r="C1124" t="s">
        <v>8544</v>
      </c>
      <c r="D1124" s="19" t="s">
        <v>84</v>
      </c>
      <c r="E1124" t="s">
        <v>8545</v>
      </c>
      <c r="F1124" t="s">
        <v>8546</v>
      </c>
      <c r="G1124" t="s">
        <v>100</v>
      </c>
      <c r="H1124" t="b">
        <v>0</v>
      </c>
      <c r="I1124" t="s">
        <v>2002</v>
      </c>
      <c r="J1124" s="1" t="s">
        <v>2003</v>
      </c>
      <c r="K1124" t="s">
        <v>2002</v>
      </c>
      <c r="L1124" t="s">
        <v>8547</v>
      </c>
      <c r="N1124">
        <f t="shared" si="17"/>
        <v>16</v>
      </c>
      <c r="O1124">
        <v>85599</v>
      </c>
      <c r="P1124" t="s">
        <v>8548</v>
      </c>
      <c r="S1124">
        <v>48.142243306842602</v>
      </c>
      <c r="T1124">
        <v>11.810592813074701</v>
      </c>
      <c r="V1124" t="s">
        <v>46</v>
      </c>
      <c r="W1124">
        <v>6356157270</v>
      </c>
      <c r="X1124" t="s">
        <v>8549</v>
      </c>
      <c r="AB1124" t="s">
        <v>78</v>
      </c>
      <c r="AC1124" t="s">
        <v>8550</v>
      </c>
      <c r="AD1124">
        <v>428003</v>
      </c>
      <c r="AG1124" t="s">
        <v>8546</v>
      </c>
      <c r="AH1124" t="s">
        <v>8551</v>
      </c>
      <c r="AI1124" t="s">
        <v>8552</v>
      </c>
      <c r="AK1124" t="s">
        <v>8553</v>
      </c>
      <c r="AL1124" t="s">
        <v>8546</v>
      </c>
      <c r="AM1124" t="s">
        <v>8546</v>
      </c>
      <c r="AQ1124" t="s">
        <v>8554</v>
      </c>
      <c r="AR1124" t="s">
        <v>8555</v>
      </c>
    </row>
    <row r="1125" spans="2:44" x14ac:dyDescent="0.25">
      <c r="B1125" s="3" t="s">
        <v>54</v>
      </c>
      <c r="C1125" t="s">
        <v>8556</v>
      </c>
      <c r="D1125" s="18" t="s">
        <v>416</v>
      </c>
      <c r="E1125" t="s">
        <v>8557</v>
      </c>
      <c r="F1125" t="s">
        <v>8558</v>
      </c>
      <c r="G1125" t="s">
        <v>100</v>
      </c>
      <c r="H1125" t="b">
        <v>1</v>
      </c>
      <c r="I1125" t="s">
        <v>2002</v>
      </c>
      <c r="J1125" s="1" t="s">
        <v>2003</v>
      </c>
      <c r="K1125" t="s">
        <v>2002</v>
      </c>
      <c r="L1125" s="2" t="s">
        <v>4255</v>
      </c>
      <c r="N1125">
        <f t="shared" si="17"/>
        <v>11</v>
      </c>
      <c r="O1125">
        <v>88480</v>
      </c>
      <c r="P1125" t="s">
        <v>4256</v>
      </c>
      <c r="S1125">
        <v>48.25942877</v>
      </c>
      <c r="T1125">
        <v>9.9076442389999997</v>
      </c>
      <c r="V1125" t="s">
        <v>46</v>
      </c>
      <c r="W1125">
        <v>1248427412</v>
      </c>
      <c r="X1125" t="s">
        <v>8559</v>
      </c>
      <c r="AB1125" t="s">
        <v>2193</v>
      </c>
      <c r="AC1125" t="s">
        <v>8560</v>
      </c>
      <c r="AD1125">
        <v>133539</v>
      </c>
      <c r="AG1125" t="s">
        <v>8558</v>
      </c>
      <c r="AH1125" t="s">
        <v>8561</v>
      </c>
      <c r="AI1125" t="s">
        <v>8562</v>
      </c>
      <c r="AK1125" t="s">
        <v>8563</v>
      </c>
      <c r="AL1125" t="s">
        <v>8558</v>
      </c>
      <c r="AM1125" t="s">
        <v>8558</v>
      </c>
      <c r="AQ1125" t="s">
        <v>8564</v>
      </c>
      <c r="AR1125" t="s">
        <v>8555</v>
      </c>
    </row>
    <row r="1126" spans="2:44" x14ac:dyDescent="0.25">
      <c r="B1126" s="3" t="s">
        <v>82</v>
      </c>
      <c r="C1126" t="s">
        <v>8544</v>
      </c>
      <c r="D1126" s="27" t="s">
        <v>6634</v>
      </c>
      <c r="E1126" t="s">
        <v>8565</v>
      </c>
      <c r="F1126" t="s">
        <v>8566</v>
      </c>
      <c r="G1126" t="s">
        <v>190</v>
      </c>
      <c r="H1126" t="b">
        <v>1</v>
      </c>
      <c r="I1126" t="s">
        <v>2002</v>
      </c>
      <c r="J1126" s="1" t="s">
        <v>2003</v>
      </c>
      <c r="K1126" t="s">
        <v>2002</v>
      </c>
      <c r="L1126" s="2" t="s">
        <v>4255</v>
      </c>
      <c r="N1126">
        <f t="shared" si="17"/>
        <v>11</v>
      </c>
      <c r="O1126">
        <v>88480</v>
      </c>
      <c r="P1126" t="s">
        <v>4256</v>
      </c>
      <c r="S1126">
        <v>48.25942877</v>
      </c>
      <c r="T1126">
        <v>9.9076442389999997</v>
      </c>
      <c r="V1126" t="s">
        <v>46</v>
      </c>
      <c r="W1126">
        <v>9315368228</v>
      </c>
      <c r="X1126" t="s">
        <v>8567</v>
      </c>
      <c r="AB1126" t="s">
        <v>1285</v>
      </c>
      <c r="AC1126" t="s">
        <v>8560</v>
      </c>
      <c r="AD1126">
        <v>133539</v>
      </c>
      <c r="AG1126" t="s">
        <v>8566</v>
      </c>
      <c r="AH1126" t="s">
        <v>8568</v>
      </c>
      <c r="AI1126" t="s">
        <v>8564</v>
      </c>
      <c r="AK1126" t="s">
        <v>8569</v>
      </c>
      <c r="AL1126" t="s">
        <v>8566</v>
      </c>
      <c r="AM1126" t="s">
        <v>8566</v>
      </c>
      <c r="AQ1126" t="s">
        <v>8564</v>
      </c>
      <c r="AR1126" t="s">
        <v>8555</v>
      </c>
    </row>
    <row r="1127" spans="2:44" ht="15" customHeight="1" x14ac:dyDescent="0.25">
      <c r="B1127" s="3" t="s">
        <v>37</v>
      </c>
      <c r="D1127" s="13"/>
      <c r="E1127" t="s">
        <v>8570</v>
      </c>
      <c r="F1127" t="s">
        <v>8571</v>
      </c>
      <c r="G1127" t="s">
        <v>190</v>
      </c>
      <c r="H1127" t="b">
        <v>0</v>
      </c>
      <c r="I1127" t="s">
        <v>2002</v>
      </c>
      <c r="J1127" s="1" t="s">
        <v>2003</v>
      </c>
      <c r="K1127" t="s">
        <v>2002</v>
      </c>
      <c r="L1127" t="s">
        <v>8572</v>
      </c>
      <c r="N1127">
        <f t="shared" si="17"/>
        <v>17</v>
      </c>
      <c r="O1127">
        <v>93092</v>
      </c>
      <c r="P1127" t="s">
        <v>8573</v>
      </c>
      <c r="V1127" t="s">
        <v>46</v>
      </c>
      <c r="W1127">
        <v>1103840238</v>
      </c>
      <c r="AB1127" t="s">
        <v>341</v>
      </c>
      <c r="AD1127">
        <v>133539</v>
      </c>
      <c r="AG1127" t="s">
        <v>8571</v>
      </c>
      <c r="AH1127" t="s">
        <v>8574</v>
      </c>
      <c r="AL1127" t="s">
        <v>8571</v>
      </c>
      <c r="AM1127" t="s">
        <v>8571</v>
      </c>
      <c r="AQ1127" t="s">
        <v>8575</v>
      </c>
    </row>
    <row r="1128" spans="2:44" ht="15" customHeight="1" x14ac:dyDescent="0.25">
      <c r="B1128" s="3" t="s">
        <v>54</v>
      </c>
      <c r="C1128" t="s">
        <v>8576</v>
      </c>
      <c r="D1128" s="18" t="s">
        <v>56</v>
      </c>
      <c r="E1128" t="s">
        <v>8577</v>
      </c>
      <c r="F1128" t="s">
        <v>8578</v>
      </c>
      <c r="G1128" t="s">
        <v>190</v>
      </c>
      <c r="H1128" t="b">
        <v>1</v>
      </c>
      <c r="I1128" t="s">
        <v>2002</v>
      </c>
      <c r="J1128" s="1" t="s">
        <v>2003</v>
      </c>
      <c r="K1128" t="s">
        <v>2002</v>
      </c>
      <c r="L1128" t="s">
        <v>8579</v>
      </c>
      <c r="N1128">
        <f t="shared" si="17"/>
        <v>17</v>
      </c>
      <c r="O1128">
        <v>71229</v>
      </c>
      <c r="P1128" t="s">
        <v>8580</v>
      </c>
      <c r="S1128">
        <v>48.7866</v>
      </c>
      <c r="T1128">
        <v>9.0010999999999992</v>
      </c>
      <c r="V1128" t="s">
        <v>46</v>
      </c>
      <c r="W1128">
        <v>6281722029</v>
      </c>
      <c r="X1128" t="s">
        <v>8581</v>
      </c>
      <c r="AB1128" t="s">
        <v>1285</v>
      </c>
      <c r="AC1128" t="s">
        <v>8582</v>
      </c>
      <c r="AD1128">
        <v>133539</v>
      </c>
      <c r="AG1128" t="s">
        <v>8578</v>
      </c>
      <c r="AH1128" t="s">
        <v>8583</v>
      </c>
      <c r="AI1128" t="s">
        <v>8584</v>
      </c>
      <c r="AK1128" t="s">
        <v>8585</v>
      </c>
      <c r="AL1128" t="s">
        <v>8578</v>
      </c>
      <c r="AM1128" t="s">
        <v>8578</v>
      </c>
      <c r="AQ1128" t="s">
        <v>8586</v>
      </c>
      <c r="AR1128" t="s">
        <v>8555</v>
      </c>
    </row>
    <row r="1129" spans="2:44" ht="15" customHeight="1" x14ac:dyDescent="0.25">
      <c r="B1129" s="3" t="s">
        <v>82</v>
      </c>
      <c r="C1129" t="s">
        <v>8544</v>
      </c>
      <c r="D1129" s="19" t="s">
        <v>84</v>
      </c>
      <c r="E1129" t="s">
        <v>8587</v>
      </c>
      <c r="F1129" s="3" t="s">
        <v>8588</v>
      </c>
      <c r="G1129" t="s">
        <v>190</v>
      </c>
      <c r="H1129" t="b">
        <v>1</v>
      </c>
      <c r="I1129" t="s">
        <v>2002</v>
      </c>
      <c r="J1129" s="1" t="s">
        <v>2003</v>
      </c>
      <c r="K1129" t="s">
        <v>2002</v>
      </c>
      <c r="L1129" t="s">
        <v>8589</v>
      </c>
      <c r="N1129">
        <f t="shared" si="17"/>
        <v>25</v>
      </c>
      <c r="O1129">
        <v>85599</v>
      </c>
      <c r="P1129" t="s">
        <v>8548</v>
      </c>
      <c r="S1129">
        <v>48.143700000000003</v>
      </c>
      <c r="T1129">
        <v>11.784599999999999</v>
      </c>
      <c r="V1129" t="s">
        <v>46</v>
      </c>
      <c r="W1129">
        <v>8731428395</v>
      </c>
      <c r="X1129" t="s">
        <v>8549</v>
      </c>
      <c r="AB1129" t="s">
        <v>78</v>
      </c>
      <c r="AD1129">
        <v>133539</v>
      </c>
      <c r="AG1129" t="s">
        <v>8588</v>
      </c>
      <c r="AH1129" t="s">
        <v>8590</v>
      </c>
      <c r="AI1129" t="s">
        <v>8552</v>
      </c>
      <c r="AK1129" t="s">
        <v>8591</v>
      </c>
      <c r="AL1129" t="s">
        <v>8588</v>
      </c>
      <c r="AM1129" t="s">
        <v>8588</v>
      </c>
      <c r="AQ1129" t="s">
        <v>8554</v>
      </c>
      <c r="AR1129" t="s">
        <v>8555</v>
      </c>
    </row>
    <row r="1130" spans="2:44" ht="15" customHeight="1" x14ac:dyDescent="0.25">
      <c r="B1130" s="3" t="s">
        <v>54</v>
      </c>
      <c r="C1130" t="s">
        <v>8592</v>
      </c>
      <c r="D1130" s="18" t="s">
        <v>56</v>
      </c>
      <c r="E1130" t="s">
        <v>8593</v>
      </c>
      <c r="F1130" t="s">
        <v>8594</v>
      </c>
      <c r="G1130" t="s">
        <v>190</v>
      </c>
      <c r="H1130" t="b">
        <v>1</v>
      </c>
      <c r="I1130" t="s">
        <v>2002</v>
      </c>
      <c r="J1130" s="1" t="s">
        <v>2003</v>
      </c>
      <c r="K1130" t="s">
        <v>2002</v>
      </c>
      <c r="L1130" t="s">
        <v>8595</v>
      </c>
      <c r="N1130">
        <f t="shared" si="17"/>
        <v>16</v>
      </c>
      <c r="O1130">
        <v>90431</v>
      </c>
      <c r="P1130" t="s">
        <v>8596</v>
      </c>
      <c r="S1130">
        <v>49.465757689999997</v>
      </c>
      <c r="T1130">
        <v>11.201525009999999</v>
      </c>
      <c r="V1130" t="s">
        <v>46</v>
      </c>
      <c r="W1130">
        <v>4889324608</v>
      </c>
      <c r="X1130" t="s">
        <v>8559</v>
      </c>
      <c r="AB1130" t="s">
        <v>976</v>
      </c>
      <c r="AC1130" t="s">
        <v>8597</v>
      </c>
      <c r="AD1130">
        <v>133539</v>
      </c>
      <c r="AG1130" t="s">
        <v>8594</v>
      </c>
      <c r="AH1130" t="s">
        <v>8598</v>
      </c>
      <c r="AI1130" t="s">
        <v>8599</v>
      </c>
      <c r="AK1130" t="s">
        <v>8600</v>
      </c>
      <c r="AL1130" t="s">
        <v>8594</v>
      </c>
      <c r="AM1130" t="s">
        <v>8594</v>
      </c>
      <c r="AQ1130" t="s">
        <v>8601</v>
      </c>
      <c r="AR1130" t="s">
        <v>8555</v>
      </c>
    </row>
    <row r="1131" spans="2:44" ht="15" customHeight="1" x14ac:dyDescent="0.25">
      <c r="B1131" s="3" t="s">
        <v>37</v>
      </c>
      <c r="D1131" s="13"/>
      <c r="E1131" t="s">
        <v>8602</v>
      </c>
      <c r="F1131" t="s">
        <v>8603</v>
      </c>
      <c r="G1131" t="s">
        <v>190</v>
      </c>
      <c r="H1131" t="b">
        <v>0</v>
      </c>
      <c r="I1131" t="s">
        <v>2002</v>
      </c>
      <c r="J1131" s="1" t="s">
        <v>2003</v>
      </c>
      <c r="K1131" t="s">
        <v>2002</v>
      </c>
      <c r="L1131" t="s">
        <v>8604</v>
      </c>
      <c r="N1131">
        <f t="shared" si="17"/>
        <v>17</v>
      </c>
      <c r="O1131">
        <v>97332</v>
      </c>
      <c r="P1131" t="s">
        <v>8605</v>
      </c>
      <c r="V1131" t="s">
        <v>46</v>
      </c>
      <c r="W1131">
        <v>1357461515</v>
      </c>
      <c r="AB1131" t="s">
        <v>341</v>
      </c>
      <c r="AD1131">
        <v>133539</v>
      </c>
      <c r="AG1131" t="s">
        <v>8603</v>
      </c>
      <c r="AH1131" t="s">
        <v>8606</v>
      </c>
      <c r="AL1131" t="s">
        <v>8603</v>
      </c>
      <c r="AM1131" t="s">
        <v>8603</v>
      </c>
      <c r="AQ1131" t="s">
        <v>4760</v>
      </c>
    </row>
    <row r="1132" spans="2:44" ht="15" customHeight="1" x14ac:dyDescent="0.25">
      <c r="B1132" s="3" t="s">
        <v>37</v>
      </c>
      <c r="D1132" s="13"/>
      <c r="E1132" t="s">
        <v>8607</v>
      </c>
      <c r="F1132" t="s">
        <v>8608</v>
      </c>
      <c r="G1132" t="s">
        <v>190</v>
      </c>
      <c r="H1132" t="b">
        <v>1</v>
      </c>
      <c r="I1132" t="s">
        <v>2002</v>
      </c>
      <c r="J1132" s="1" t="s">
        <v>2003</v>
      </c>
      <c r="K1132" t="s">
        <v>2002</v>
      </c>
      <c r="L1132" t="s">
        <v>8609</v>
      </c>
      <c r="N1132">
        <f t="shared" si="17"/>
        <v>22</v>
      </c>
      <c r="O1132">
        <v>79331</v>
      </c>
      <c r="P1132" t="s">
        <v>8610</v>
      </c>
      <c r="S1132">
        <v>48.115810000000003</v>
      </c>
      <c r="T1132">
        <v>7.7895599999999998</v>
      </c>
      <c r="V1132" t="s">
        <v>46</v>
      </c>
      <c r="W1132">
        <v>5336806202</v>
      </c>
      <c r="X1132" t="s">
        <v>8567</v>
      </c>
      <c r="AB1132" t="s">
        <v>8611</v>
      </c>
      <c r="AD1132">
        <v>133539</v>
      </c>
      <c r="AG1132" t="s">
        <v>8608</v>
      </c>
      <c r="AH1132" t="s">
        <v>8612</v>
      </c>
      <c r="AI1132" t="s">
        <v>8613</v>
      </c>
      <c r="AK1132" t="s">
        <v>8614</v>
      </c>
      <c r="AL1132" t="s">
        <v>8608</v>
      </c>
      <c r="AM1132" t="s">
        <v>8608</v>
      </c>
      <c r="AQ1132" t="s">
        <v>8615</v>
      </c>
      <c r="AR1132" t="s">
        <v>8555</v>
      </c>
    </row>
    <row r="1133" spans="2:44" ht="15" customHeight="1" x14ac:dyDescent="0.25">
      <c r="B1133" s="3" t="s">
        <v>37</v>
      </c>
      <c r="D1133" s="13"/>
      <c r="E1133" t="s">
        <v>8616</v>
      </c>
      <c r="F1133" t="s">
        <v>8617</v>
      </c>
      <c r="G1133" t="s">
        <v>107</v>
      </c>
      <c r="H1133" t="b">
        <v>0</v>
      </c>
      <c r="I1133" t="s">
        <v>2045</v>
      </c>
      <c r="J1133" s="1" t="s">
        <v>2046</v>
      </c>
      <c r="K1133" t="s">
        <v>2045</v>
      </c>
      <c r="L1133" t="s">
        <v>8618</v>
      </c>
      <c r="N1133">
        <f t="shared" si="17"/>
        <v>17</v>
      </c>
      <c r="O1133" t="s">
        <v>8619</v>
      </c>
      <c r="P1133" t="s">
        <v>8620</v>
      </c>
      <c r="V1133" t="s">
        <v>46</v>
      </c>
      <c r="W1133">
        <v>4753448879</v>
      </c>
      <c r="AB1133" t="s">
        <v>8621</v>
      </c>
      <c r="AG1133" t="s">
        <v>8617</v>
      </c>
      <c r="AH1133" t="s">
        <v>8622</v>
      </c>
      <c r="AI1133" t="s">
        <v>8623</v>
      </c>
      <c r="AK1133" t="s">
        <v>8624</v>
      </c>
      <c r="AL1133" t="s">
        <v>8617</v>
      </c>
      <c r="AM1133" t="s">
        <v>8617</v>
      </c>
      <c r="AQ1133" t="s">
        <v>8625</v>
      </c>
    </row>
    <row r="1134" spans="2:44" x14ac:dyDescent="0.25">
      <c r="B1134" s="3" t="s">
        <v>54</v>
      </c>
      <c r="C1134" t="s">
        <v>8626</v>
      </c>
      <c r="D1134" s="18" t="s">
        <v>416</v>
      </c>
      <c r="E1134" t="s">
        <v>8627</v>
      </c>
      <c r="F1134" t="s">
        <v>8628</v>
      </c>
      <c r="G1134" t="s">
        <v>190</v>
      </c>
      <c r="H1134" t="b">
        <v>0</v>
      </c>
      <c r="I1134" t="s">
        <v>2612</v>
      </c>
      <c r="J1134" s="1" t="s">
        <v>2613</v>
      </c>
      <c r="K1134" t="s">
        <v>2612</v>
      </c>
      <c r="L1134" t="s">
        <v>8629</v>
      </c>
      <c r="N1134">
        <f t="shared" si="17"/>
        <v>22</v>
      </c>
      <c r="O1134">
        <v>11111</v>
      </c>
      <c r="P1134" t="s">
        <v>2630</v>
      </c>
      <c r="V1134" t="s">
        <v>46</v>
      </c>
      <c r="W1134">
        <v>1145127978</v>
      </c>
      <c r="AB1134" t="s">
        <v>662</v>
      </c>
      <c r="AG1134" t="s">
        <v>8628</v>
      </c>
      <c r="AH1134" t="s">
        <v>8630</v>
      </c>
      <c r="AL1134" t="s">
        <v>8628</v>
      </c>
      <c r="AM1134" t="s">
        <v>8628</v>
      </c>
      <c r="AQ1134" t="s">
        <v>8631</v>
      </c>
    </row>
    <row r="1135" spans="2:44" ht="15" customHeight="1" x14ac:dyDescent="0.25">
      <c r="B1135" s="3" t="s">
        <v>54</v>
      </c>
      <c r="C1135" t="s">
        <v>8632</v>
      </c>
      <c r="D1135" s="18" t="s">
        <v>56</v>
      </c>
      <c r="E1135" t="s">
        <v>8633</v>
      </c>
      <c r="F1135" t="s">
        <v>8634</v>
      </c>
      <c r="G1135" t="s">
        <v>100</v>
      </c>
      <c r="H1135" t="b">
        <v>0</v>
      </c>
      <c r="I1135" t="s">
        <v>383</v>
      </c>
      <c r="J1135" s="1" t="s">
        <v>384</v>
      </c>
      <c r="K1135" t="s">
        <v>383</v>
      </c>
      <c r="L1135" t="s">
        <v>8635</v>
      </c>
      <c r="N1135">
        <f t="shared" si="17"/>
        <v>17</v>
      </c>
      <c r="O1135">
        <v>75247</v>
      </c>
      <c r="P1135" t="s">
        <v>8636</v>
      </c>
      <c r="Q1135" t="s">
        <v>1530</v>
      </c>
      <c r="S1135">
        <v>32.812402088364301</v>
      </c>
      <c r="T1135">
        <v>-96.882412999215205</v>
      </c>
      <c r="V1135" t="s">
        <v>46</v>
      </c>
      <c r="W1135">
        <v>7733031559</v>
      </c>
      <c r="X1135" t="s">
        <v>8637</v>
      </c>
      <c r="AB1135" t="s">
        <v>503</v>
      </c>
      <c r="AG1135" t="s">
        <v>8634</v>
      </c>
      <c r="AH1135" t="s">
        <v>8638</v>
      </c>
      <c r="AI1135" t="s">
        <v>8639</v>
      </c>
      <c r="AK1135" t="s">
        <v>8640</v>
      </c>
      <c r="AL1135" t="s">
        <v>8634</v>
      </c>
      <c r="AM1135" t="s">
        <v>8634</v>
      </c>
      <c r="AQ1135" t="s">
        <v>8641</v>
      </c>
      <c r="AR1135" t="s">
        <v>8642</v>
      </c>
    </row>
    <row r="1136" spans="2:44" ht="15" customHeight="1" x14ac:dyDescent="0.25">
      <c r="B1136" s="3" t="s">
        <v>54</v>
      </c>
      <c r="C1136" t="s">
        <v>8643</v>
      </c>
      <c r="D1136" s="18" t="s">
        <v>56</v>
      </c>
      <c r="E1136" t="s">
        <v>8644</v>
      </c>
      <c r="F1136" t="s">
        <v>8645</v>
      </c>
      <c r="G1136" t="s">
        <v>190</v>
      </c>
      <c r="I1136" t="s">
        <v>383</v>
      </c>
      <c r="J1136" s="1" t="s">
        <v>384</v>
      </c>
      <c r="K1136" t="s">
        <v>383</v>
      </c>
      <c r="L1136" t="s">
        <v>8646</v>
      </c>
      <c r="N1136">
        <f t="shared" si="17"/>
        <v>20</v>
      </c>
      <c r="O1136">
        <v>75831</v>
      </c>
      <c r="P1136" t="s">
        <v>8647</v>
      </c>
      <c r="Q1136" t="s">
        <v>1530</v>
      </c>
      <c r="S1136">
        <v>31.469989999999999</v>
      </c>
      <c r="T1136">
        <v>-96.107544000000004</v>
      </c>
      <c r="V1136" t="s">
        <v>46</v>
      </c>
      <c r="W1136">
        <v>1759772940</v>
      </c>
      <c r="X1136" t="s">
        <v>8648</v>
      </c>
      <c r="AB1136" t="s">
        <v>503</v>
      </c>
      <c r="AD1136">
        <v>188299</v>
      </c>
      <c r="AG1136" t="s">
        <v>8645</v>
      </c>
      <c r="AH1136" t="s">
        <v>8649</v>
      </c>
      <c r="AI1136" t="s">
        <v>8650</v>
      </c>
      <c r="AL1136" t="s">
        <v>8645</v>
      </c>
      <c r="AM1136" t="s">
        <v>8645</v>
      </c>
      <c r="AQ1136" t="s">
        <v>8651</v>
      </c>
      <c r="AR1136" t="s">
        <v>8642</v>
      </c>
    </row>
    <row r="1137" spans="2:44" ht="15" customHeight="1" x14ac:dyDescent="0.25">
      <c r="B1137" s="3" t="s">
        <v>54</v>
      </c>
      <c r="C1137" t="s">
        <v>8652</v>
      </c>
      <c r="D1137" s="18" t="s">
        <v>56</v>
      </c>
      <c r="E1137" t="s">
        <v>8653</v>
      </c>
      <c r="F1137" t="s">
        <v>8654</v>
      </c>
      <c r="G1137" t="s">
        <v>190</v>
      </c>
      <c r="H1137" t="b">
        <v>1</v>
      </c>
      <c r="I1137" t="s">
        <v>383</v>
      </c>
      <c r="J1137" s="1" t="s">
        <v>384</v>
      </c>
      <c r="K1137" t="s">
        <v>383</v>
      </c>
      <c r="L1137" t="s">
        <v>8655</v>
      </c>
      <c r="N1137">
        <f t="shared" si="17"/>
        <v>21</v>
      </c>
      <c r="O1137">
        <v>78932</v>
      </c>
      <c r="P1137" t="s">
        <v>8656</v>
      </c>
      <c r="Q1137" t="s">
        <v>1530</v>
      </c>
      <c r="S1137">
        <v>30.150580000000001</v>
      </c>
      <c r="T1137">
        <v>-96.668689999999998</v>
      </c>
      <c r="V1137" t="s">
        <v>46</v>
      </c>
      <c r="W1137">
        <v>2191708786</v>
      </c>
      <c r="AB1137" t="s">
        <v>503</v>
      </c>
      <c r="AD1137">
        <v>963958</v>
      </c>
      <c r="AG1137" t="s">
        <v>8654</v>
      </c>
      <c r="AH1137" t="s">
        <v>8657</v>
      </c>
      <c r="AI1137" t="s">
        <v>8658</v>
      </c>
      <c r="AL1137" t="s">
        <v>8654</v>
      </c>
      <c r="AM1137" t="s">
        <v>8654</v>
      </c>
      <c r="AQ1137" t="s">
        <v>8659</v>
      </c>
      <c r="AR1137" t="s">
        <v>8642</v>
      </c>
    </row>
    <row r="1138" spans="2:44" ht="15" customHeight="1" x14ac:dyDescent="0.25">
      <c r="B1138" s="3" t="s">
        <v>54</v>
      </c>
      <c r="C1138" t="s">
        <v>8660</v>
      </c>
      <c r="D1138" s="18" t="s">
        <v>56</v>
      </c>
      <c r="E1138" t="s">
        <v>8661</v>
      </c>
      <c r="F1138" t="s">
        <v>8662</v>
      </c>
      <c r="G1138" t="s">
        <v>190</v>
      </c>
      <c r="H1138" t="b">
        <v>0</v>
      </c>
      <c r="I1138" t="s">
        <v>383</v>
      </c>
      <c r="J1138" s="1" t="s">
        <v>384</v>
      </c>
      <c r="K1138" t="s">
        <v>383</v>
      </c>
      <c r="L1138" t="s">
        <v>8663</v>
      </c>
      <c r="N1138">
        <f t="shared" si="17"/>
        <v>26</v>
      </c>
      <c r="O1138">
        <v>78408</v>
      </c>
      <c r="P1138" t="s">
        <v>8664</v>
      </c>
      <c r="Q1138" t="s">
        <v>1530</v>
      </c>
      <c r="S1138">
        <v>27.790849999999999</v>
      </c>
      <c r="T1138">
        <v>-97.467500000000001</v>
      </c>
      <c r="V1138" t="s">
        <v>46</v>
      </c>
      <c r="W1138">
        <v>4642321687</v>
      </c>
      <c r="AB1138" t="s">
        <v>503</v>
      </c>
      <c r="AD1138">
        <v>1133156</v>
      </c>
      <c r="AG1138" t="s">
        <v>8662</v>
      </c>
      <c r="AH1138" t="s">
        <v>8665</v>
      </c>
      <c r="AI1138" t="s">
        <v>8666</v>
      </c>
      <c r="AL1138" t="s">
        <v>8662</v>
      </c>
      <c r="AM1138" t="s">
        <v>8662</v>
      </c>
      <c r="AQ1138" t="s">
        <v>8667</v>
      </c>
      <c r="AR1138" t="s">
        <v>8642</v>
      </c>
    </row>
    <row r="1139" spans="2:44" ht="15" customHeight="1" x14ac:dyDescent="0.25">
      <c r="B1139" s="3" t="s">
        <v>54</v>
      </c>
      <c r="C1139" t="s">
        <v>8668</v>
      </c>
      <c r="D1139" s="18" t="s">
        <v>56</v>
      </c>
      <c r="E1139" t="s">
        <v>8669</v>
      </c>
      <c r="F1139" t="s">
        <v>8670</v>
      </c>
      <c r="G1139" t="s">
        <v>190</v>
      </c>
      <c r="H1139" t="b">
        <v>1</v>
      </c>
      <c r="I1139" t="s">
        <v>383</v>
      </c>
      <c r="J1139" s="1" t="s">
        <v>384</v>
      </c>
      <c r="K1139" t="s">
        <v>383</v>
      </c>
      <c r="L1139" t="s">
        <v>8671</v>
      </c>
      <c r="N1139">
        <f t="shared" si="17"/>
        <v>23</v>
      </c>
      <c r="O1139">
        <v>75006</v>
      </c>
      <c r="P1139" t="s">
        <v>8672</v>
      </c>
      <c r="Q1139" t="s">
        <v>1530</v>
      </c>
      <c r="S1139">
        <v>32.952198000000003</v>
      </c>
      <c r="T1139">
        <v>-96.917036999999993</v>
      </c>
      <c r="V1139" t="s">
        <v>46</v>
      </c>
      <c r="W1139">
        <v>7176491437</v>
      </c>
      <c r="X1139" t="s">
        <v>8648</v>
      </c>
      <c r="AB1139" t="s">
        <v>503</v>
      </c>
      <c r="AD1139">
        <v>188300</v>
      </c>
      <c r="AG1139" t="s">
        <v>8670</v>
      </c>
      <c r="AH1139" t="s">
        <v>8673</v>
      </c>
      <c r="AI1139" t="s">
        <v>8639</v>
      </c>
      <c r="AL1139" t="s">
        <v>8670</v>
      </c>
      <c r="AM1139" t="s">
        <v>8670</v>
      </c>
      <c r="AQ1139" t="s">
        <v>8674</v>
      </c>
      <c r="AR1139" t="s">
        <v>8642</v>
      </c>
    </row>
    <row r="1140" spans="2:44" ht="15" customHeight="1" x14ac:dyDescent="0.25">
      <c r="B1140" s="3" t="s">
        <v>54</v>
      </c>
      <c r="C1140" t="s">
        <v>8675</v>
      </c>
      <c r="D1140" s="18" t="s">
        <v>56</v>
      </c>
      <c r="E1140" t="s">
        <v>8676</v>
      </c>
      <c r="F1140" t="s">
        <v>8677</v>
      </c>
      <c r="G1140" t="s">
        <v>190</v>
      </c>
      <c r="H1140" t="b">
        <v>1</v>
      </c>
      <c r="I1140" t="s">
        <v>383</v>
      </c>
      <c r="J1140" s="1" t="s">
        <v>384</v>
      </c>
      <c r="K1140" t="s">
        <v>383</v>
      </c>
      <c r="L1140" t="s">
        <v>8678</v>
      </c>
      <c r="N1140">
        <f t="shared" si="17"/>
        <v>24</v>
      </c>
      <c r="O1140" t="s">
        <v>8679</v>
      </c>
      <c r="P1140" t="s">
        <v>5504</v>
      </c>
      <c r="Q1140" t="s">
        <v>1530</v>
      </c>
      <c r="S1140">
        <v>32.839935198426197</v>
      </c>
      <c r="T1140">
        <v>-97.338758558034897</v>
      </c>
      <c r="V1140" t="s">
        <v>46</v>
      </c>
      <c r="W1140">
        <v>6882408705</v>
      </c>
      <c r="X1140" t="s">
        <v>8648</v>
      </c>
      <c r="AB1140" t="s">
        <v>503</v>
      </c>
      <c r="AD1140">
        <v>194166</v>
      </c>
      <c r="AG1140" t="s">
        <v>8677</v>
      </c>
      <c r="AH1140" t="s">
        <v>8680</v>
      </c>
      <c r="AI1140" t="s">
        <v>8681</v>
      </c>
      <c r="AL1140" t="s">
        <v>8677</v>
      </c>
      <c r="AM1140" t="s">
        <v>8677</v>
      </c>
      <c r="AQ1140" t="s">
        <v>8682</v>
      </c>
      <c r="AR1140" t="s">
        <v>8642</v>
      </c>
    </row>
    <row r="1141" spans="2:44" ht="15" customHeight="1" x14ac:dyDescent="0.25">
      <c r="B1141" s="3" t="s">
        <v>54</v>
      </c>
      <c r="C1141" t="s">
        <v>8683</v>
      </c>
      <c r="D1141" s="18" t="s">
        <v>56</v>
      </c>
      <c r="E1141" t="s">
        <v>8684</v>
      </c>
      <c r="F1141" t="s">
        <v>8685</v>
      </c>
      <c r="G1141" t="s">
        <v>190</v>
      </c>
      <c r="H1141" t="b">
        <v>1</v>
      </c>
      <c r="I1141" t="s">
        <v>383</v>
      </c>
      <c r="J1141" s="1" t="s">
        <v>384</v>
      </c>
      <c r="K1141" t="s">
        <v>383</v>
      </c>
      <c r="L1141" t="s">
        <v>8686</v>
      </c>
      <c r="N1141">
        <f t="shared" si="17"/>
        <v>15</v>
      </c>
      <c r="O1141">
        <v>77064</v>
      </c>
      <c r="P1141" t="s">
        <v>2489</v>
      </c>
      <c r="Q1141" t="s">
        <v>1530</v>
      </c>
      <c r="S1141">
        <v>29.898579999999999</v>
      </c>
      <c r="T1141">
        <v>-95.519229999999993</v>
      </c>
      <c r="V1141" t="s">
        <v>46</v>
      </c>
      <c r="W1141">
        <v>1352798934</v>
      </c>
      <c r="X1141" t="s">
        <v>8648</v>
      </c>
      <c r="AB1141" t="s">
        <v>503</v>
      </c>
      <c r="AD1141">
        <v>188222</v>
      </c>
      <c r="AG1141" t="s">
        <v>8685</v>
      </c>
      <c r="AH1141" t="s">
        <v>8687</v>
      </c>
      <c r="AI1141" t="s">
        <v>8688</v>
      </c>
      <c r="AL1141" t="s">
        <v>8685</v>
      </c>
      <c r="AM1141" t="s">
        <v>8685</v>
      </c>
      <c r="AQ1141" t="s">
        <v>8689</v>
      </c>
      <c r="AR1141" t="s">
        <v>8642</v>
      </c>
    </row>
    <row r="1142" spans="2:44" ht="15" customHeight="1" x14ac:dyDescent="0.25">
      <c r="B1142" s="3" t="s">
        <v>54</v>
      </c>
      <c r="C1142" t="s">
        <v>8690</v>
      </c>
      <c r="D1142" s="18" t="s">
        <v>56</v>
      </c>
      <c r="E1142" t="s">
        <v>8691</v>
      </c>
      <c r="F1142" t="s">
        <v>8692</v>
      </c>
      <c r="G1142" t="s">
        <v>190</v>
      </c>
      <c r="H1142" t="b">
        <v>1</v>
      </c>
      <c r="I1142" t="s">
        <v>383</v>
      </c>
      <c r="J1142" s="1" t="s">
        <v>384</v>
      </c>
      <c r="K1142" t="s">
        <v>383</v>
      </c>
      <c r="L1142" t="s">
        <v>8693</v>
      </c>
      <c r="N1142">
        <f t="shared" si="17"/>
        <v>18</v>
      </c>
      <c r="O1142">
        <v>75605</v>
      </c>
      <c r="P1142" t="s">
        <v>8694</v>
      </c>
      <c r="Q1142" t="s">
        <v>1530</v>
      </c>
      <c r="S1142">
        <v>32.516640000000002</v>
      </c>
      <c r="T1142">
        <v>-94.68432</v>
      </c>
      <c r="V1142" t="s">
        <v>46</v>
      </c>
      <c r="W1142">
        <v>9326460974</v>
      </c>
      <c r="X1142" t="s">
        <v>8648</v>
      </c>
      <c r="AB1142" t="s">
        <v>503</v>
      </c>
      <c r="AD1142">
        <v>188221</v>
      </c>
      <c r="AG1142" t="s">
        <v>8692</v>
      </c>
      <c r="AH1142" t="s">
        <v>8695</v>
      </c>
      <c r="AI1142" t="s">
        <v>8696</v>
      </c>
      <c r="AL1142" t="s">
        <v>8692</v>
      </c>
      <c r="AM1142" t="s">
        <v>8692</v>
      </c>
      <c r="AQ1142" t="s">
        <v>8697</v>
      </c>
      <c r="AR1142" t="s">
        <v>8642</v>
      </c>
    </row>
    <row r="1143" spans="2:44" ht="15" customHeight="1" x14ac:dyDescent="0.25">
      <c r="B1143" s="3" t="s">
        <v>54</v>
      </c>
      <c r="C1143" t="s">
        <v>8698</v>
      </c>
      <c r="D1143" s="18" t="s">
        <v>56</v>
      </c>
      <c r="E1143" t="s">
        <v>8699</v>
      </c>
      <c r="F1143" t="s">
        <v>8700</v>
      </c>
      <c r="G1143" t="s">
        <v>190</v>
      </c>
      <c r="H1143" t="b">
        <v>1</v>
      </c>
      <c r="I1143" t="s">
        <v>383</v>
      </c>
      <c r="J1143" s="1" t="s">
        <v>384</v>
      </c>
      <c r="K1143" t="s">
        <v>383</v>
      </c>
      <c r="L1143" t="s">
        <v>8701</v>
      </c>
      <c r="N1143">
        <f t="shared" si="17"/>
        <v>15</v>
      </c>
      <c r="O1143">
        <v>78570</v>
      </c>
      <c r="P1143" t="s">
        <v>8702</v>
      </c>
      <c r="Q1143" t="s">
        <v>1530</v>
      </c>
      <c r="S1143">
        <v>26.158562</v>
      </c>
      <c r="T1143">
        <v>-97.89743</v>
      </c>
      <c r="V1143" t="s">
        <v>46</v>
      </c>
      <c r="W1143">
        <v>5595461138</v>
      </c>
      <c r="X1143" t="s">
        <v>8648</v>
      </c>
      <c r="AB1143" t="s">
        <v>503</v>
      </c>
      <c r="AD1143">
        <v>268737</v>
      </c>
      <c r="AG1143" t="s">
        <v>8700</v>
      </c>
      <c r="AH1143" t="s">
        <v>8703</v>
      </c>
      <c r="AI1143" t="s">
        <v>8704</v>
      </c>
      <c r="AL1143" t="s">
        <v>8700</v>
      </c>
      <c r="AM1143" t="s">
        <v>8700</v>
      </c>
      <c r="AQ1143" t="s">
        <v>8705</v>
      </c>
      <c r="AR1143" t="s">
        <v>8642</v>
      </c>
    </row>
    <row r="1144" spans="2:44" ht="15" customHeight="1" x14ac:dyDescent="0.25">
      <c r="B1144" s="3" t="s">
        <v>54</v>
      </c>
      <c r="C1144" t="s">
        <v>8706</v>
      </c>
      <c r="D1144" s="18" t="s">
        <v>56</v>
      </c>
      <c r="E1144" t="s">
        <v>8707</v>
      </c>
      <c r="F1144" t="s">
        <v>8708</v>
      </c>
      <c r="G1144" t="s">
        <v>190</v>
      </c>
      <c r="H1144" t="b">
        <v>1</v>
      </c>
      <c r="I1144" t="s">
        <v>383</v>
      </c>
      <c r="J1144" s="1" t="s">
        <v>384</v>
      </c>
      <c r="K1144" t="s">
        <v>383</v>
      </c>
      <c r="L1144" t="s">
        <v>8709</v>
      </c>
      <c r="N1144">
        <f t="shared" si="17"/>
        <v>26</v>
      </c>
      <c r="O1144">
        <v>78681</v>
      </c>
      <c r="P1144" t="s">
        <v>8710</v>
      </c>
      <c r="Q1144" t="s">
        <v>1530</v>
      </c>
      <c r="S1144">
        <v>30.535990000000002</v>
      </c>
      <c r="T1144">
        <v>-97.698359999999994</v>
      </c>
      <c r="V1144" t="s">
        <v>46</v>
      </c>
      <c r="W1144">
        <v>9792987538</v>
      </c>
      <c r="X1144" t="s">
        <v>8648</v>
      </c>
      <c r="AB1144" t="s">
        <v>503</v>
      </c>
      <c r="AD1144">
        <v>188220</v>
      </c>
      <c r="AG1144" t="s">
        <v>8708</v>
      </c>
      <c r="AH1144" t="s">
        <v>8711</v>
      </c>
      <c r="AI1144" t="s">
        <v>8712</v>
      </c>
      <c r="AL1144" t="s">
        <v>8708</v>
      </c>
      <c r="AM1144" t="s">
        <v>8708</v>
      </c>
      <c r="AQ1144" t="s">
        <v>8713</v>
      </c>
      <c r="AR1144" t="s">
        <v>8642</v>
      </c>
    </row>
    <row r="1145" spans="2:44" ht="15" customHeight="1" x14ac:dyDescent="0.25">
      <c r="B1145" s="3" t="s">
        <v>82</v>
      </c>
      <c r="C1145" t="s">
        <v>8714</v>
      </c>
      <c r="D1145" s="24" t="s">
        <v>84</v>
      </c>
      <c r="E1145" t="s">
        <v>8715</v>
      </c>
      <c r="F1145" s="3" t="s">
        <v>8716</v>
      </c>
      <c r="G1145" t="s">
        <v>190</v>
      </c>
      <c r="H1145" t="b">
        <v>1</v>
      </c>
      <c r="I1145" t="s">
        <v>383</v>
      </c>
      <c r="J1145" s="1" t="s">
        <v>384</v>
      </c>
      <c r="K1145" t="s">
        <v>383</v>
      </c>
      <c r="L1145" t="s">
        <v>8717</v>
      </c>
      <c r="N1145">
        <f t="shared" si="17"/>
        <v>18</v>
      </c>
      <c r="O1145">
        <v>78220</v>
      </c>
      <c r="P1145" t="s">
        <v>8718</v>
      </c>
      <c r="Q1145" t="s">
        <v>1530</v>
      </c>
      <c r="S1145">
        <v>29.413004000000001</v>
      </c>
      <c r="T1145">
        <v>-98.388480999999999</v>
      </c>
      <c r="V1145" t="s">
        <v>46</v>
      </c>
      <c r="W1145">
        <v>2065201016</v>
      </c>
      <c r="X1145" t="s">
        <v>8648</v>
      </c>
      <c r="AB1145" t="s">
        <v>503</v>
      </c>
      <c r="AD1145">
        <v>188219</v>
      </c>
      <c r="AG1145" t="s">
        <v>8716</v>
      </c>
      <c r="AH1145" t="s">
        <v>8719</v>
      </c>
      <c r="AI1145" t="s">
        <v>8720</v>
      </c>
      <c r="AL1145" t="s">
        <v>8716</v>
      </c>
      <c r="AM1145" t="s">
        <v>8716</v>
      </c>
      <c r="AQ1145" t="s">
        <v>8721</v>
      </c>
      <c r="AR1145" t="s">
        <v>8642</v>
      </c>
    </row>
    <row r="1146" spans="2:44" ht="15" customHeight="1" x14ac:dyDescent="0.25">
      <c r="B1146" s="3" t="s">
        <v>82</v>
      </c>
      <c r="C1146" t="s">
        <v>8714</v>
      </c>
      <c r="D1146" s="24" t="s">
        <v>84</v>
      </c>
      <c r="E1146" t="s">
        <v>8722</v>
      </c>
      <c r="F1146" t="s">
        <v>8723</v>
      </c>
      <c r="G1146" t="s">
        <v>190</v>
      </c>
      <c r="I1146" t="s">
        <v>383</v>
      </c>
      <c r="J1146" s="1" t="s">
        <v>384</v>
      </c>
      <c r="K1146" t="s">
        <v>383</v>
      </c>
      <c r="L1146" t="s">
        <v>8724</v>
      </c>
      <c r="N1146">
        <f t="shared" si="17"/>
        <v>30</v>
      </c>
      <c r="O1146">
        <v>78220</v>
      </c>
      <c r="P1146" t="s">
        <v>8718</v>
      </c>
      <c r="Q1146" t="s">
        <v>1530</v>
      </c>
      <c r="S1146">
        <v>29.413004000000001</v>
      </c>
      <c r="T1146">
        <v>-98.388480999999999</v>
      </c>
      <c r="V1146" t="s">
        <v>46</v>
      </c>
      <c r="W1146">
        <v>7634461698</v>
      </c>
      <c r="X1146" t="s">
        <v>8648</v>
      </c>
      <c r="AB1146" t="s">
        <v>503</v>
      </c>
      <c r="AD1146">
        <v>275855</v>
      </c>
      <c r="AG1146" t="s">
        <v>8723</v>
      </c>
      <c r="AH1146" t="s">
        <v>8725</v>
      </c>
      <c r="AI1146" t="s">
        <v>8726</v>
      </c>
      <c r="AL1146" t="s">
        <v>8723</v>
      </c>
      <c r="AM1146" t="s">
        <v>8723</v>
      </c>
      <c r="AQ1146" t="s">
        <v>8727</v>
      </c>
      <c r="AR1146" t="s">
        <v>8642</v>
      </c>
    </row>
    <row r="1147" spans="2:44" ht="15" customHeight="1" x14ac:dyDescent="0.25">
      <c r="B1147" s="3" t="s">
        <v>37</v>
      </c>
      <c r="D1147" s="13"/>
      <c r="E1147" t="s">
        <v>8728</v>
      </c>
      <c r="F1147" t="s">
        <v>8729</v>
      </c>
      <c r="G1147" t="s">
        <v>40</v>
      </c>
      <c r="H1147" t="b">
        <v>1</v>
      </c>
      <c r="I1147" t="s">
        <v>41</v>
      </c>
      <c r="J1147" s="1" t="s">
        <v>42</v>
      </c>
      <c r="K1147" t="s">
        <v>41</v>
      </c>
      <c r="L1147" t="s">
        <v>8730</v>
      </c>
      <c r="N1147">
        <f t="shared" si="17"/>
        <v>22</v>
      </c>
      <c r="O1147">
        <v>57014</v>
      </c>
      <c r="P1147" t="s">
        <v>8731</v>
      </c>
      <c r="S1147">
        <v>43.473211501025702</v>
      </c>
      <c r="T1147">
        <v>10.4505650905239</v>
      </c>
      <c r="V1147" t="s">
        <v>46</v>
      </c>
      <c r="W1147">
        <v>1607353582</v>
      </c>
      <c r="X1147" t="s">
        <v>8732</v>
      </c>
      <c r="AB1147" t="s">
        <v>909</v>
      </c>
      <c r="AC1147" t="s">
        <v>8733</v>
      </c>
      <c r="AD1147">
        <v>501805</v>
      </c>
      <c r="AG1147" t="s">
        <v>8729</v>
      </c>
      <c r="AH1147" t="s">
        <v>8734</v>
      </c>
      <c r="AI1147" t="s">
        <v>8735</v>
      </c>
      <c r="AK1147" t="s">
        <v>8736</v>
      </c>
      <c r="AL1147" t="s">
        <v>8729</v>
      </c>
      <c r="AM1147" t="s">
        <v>8729</v>
      </c>
      <c r="AQ1147" t="s">
        <v>8737</v>
      </c>
      <c r="AR1147" t="s">
        <v>8738</v>
      </c>
    </row>
    <row r="1148" spans="2:44" ht="15" customHeight="1" x14ac:dyDescent="0.25">
      <c r="B1148" s="3" t="s">
        <v>37</v>
      </c>
      <c r="D1148" s="13"/>
      <c r="E1148" t="s">
        <v>8739</v>
      </c>
      <c r="F1148" t="s">
        <v>8740</v>
      </c>
      <c r="G1148" t="s">
        <v>190</v>
      </c>
      <c r="H1148" t="b">
        <v>0</v>
      </c>
      <c r="I1148" t="s">
        <v>383</v>
      </c>
      <c r="J1148" s="1" t="s">
        <v>384</v>
      </c>
      <c r="K1148" t="s">
        <v>383</v>
      </c>
      <c r="L1148" t="s">
        <v>8741</v>
      </c>
      <c r="N1148">
        <f t="shared" si="17"/>
        <v>27</v>
      </c>
      <c r="O1148">
        <v>85254</v>
      </c>
      <c r="P1148" t="s">
        <v>8742</v>
      </c>
      <c r="Q1148" t="s">
        <v>795</v>
      </c>
      <c r="V1148" t="s">
        <v>46</v>
      </c>
      <c r="W1148">
        <v>3125830951</v>
      </c>
      <c r="AB1148" t="s">
        <v>5280</v>
      </c>
      <c r="AG1148" t="s">
        <v>8740</v>
      </c>
      <c r="AH1148" t="s">
        <v>8743</v>
      </c>
      <c r="AL1148" t="s">
        <v>8740</v>
      </c>
      <c r="AM1148" t="s">
        <v>8740</v>
      </c>
      <c r="AQ1148" t="s">
        <v>8744</v>
      </c>
    </row>
    <row r="1149" spans="2:44" x14ac:dyDescent="0.25">
      <c r="B1149" s="3" t="s">
        <v>54</v>
      </c>
      <c r="C1149" s="22" t="s">
        <v>8745</v>
      </c>
      <c r="D1149" s="18" t="s">
        <v>416</v>
      </c>
      <c r="E1149" t="s">
        <v>8746</v>
      </c>
      <c r="F1149" t="s">
        <v>8747</v>
      </c>
      <c r="G1149" t="s">
        <v>100</v>
      </c>
      <c r="H1149" t="b">
        <v>0</v>
      </c>
      <c r="I1149" t="s">
        <v>383</v>
      </c>
      <c r="J1149" s="1" t="s">
        <v>384</v>
      </c>
      <c r="K1149" t="s">
        <v>383</v>
      </c>
      <c r="L1149" s="2" t="s">
        <v>8748</v>
      </c>
      <c r="N1149">
        <f t="shared" si="17"/>
        <v>22</v>
      </c>
      <c r="O1149">
        <v>40213</v>
      </c>
      <c r="P1149" t="s">
        <v>8749</v>
      </c>
      <c r="Q1149" t="s">
        <v>5624</v>
      </c>
      <c r="S1149">
        <v>38.1924465950623</v>
      </c>
      <c r="T1149">
        <v>-85.705942930168305</v>
      </c>
      <c r="V1149" t="s">
        <v>46</v>
      </c>
      <c r="W1149">
        <v>5232651507</v>
      </c>
      <c r="X1149" t="s">
        <v>8750</v>
      </c>
      <c r="AB1149" t="s">
        <v>503</v>
      </c>
      <c r="AG1149" t="s">
        <v>8747</v>
      </c>
      <c r="AH1149" t="s">
        <v>8751</v>
      </c>
      <c r="AI1149" t="s">
        <v>8752</v>
      </c>
      <c r="AK1149" t="s">
        <v>8753</v>
      </c>
      <c r="AL1149" t="s">
        <v>8747</v>
      </c>
      <c r="AM1149" t="s">
        <v>8747</v>
      </c>
      <c r="AQ1149" t="s">
        <v>8754</v>
      </c>
      <c r="AR1149" t="s">
        <v>8755</v>
      </c>
    </row>
    <row r="1150" spans="2:44" x14ac:dyDescent="0.25">
      <c r="B1150" s="3" t="s">
        <v>54</v>
      </c>
      <c r="C1150" s="22" t="s">
        <v>8756</v>
      </c>
      <c r="D1150" s="18" t="s">
        <v>416</v>
      </c>
      <c r="E1150" t="s">
        <v>8757</v>
      </c>
      <c r="F1150" t="s">
        <v>8758</v>
      </c>
      <c r="G1150" t="s">
        <v>190</v>
      </c>
      <c r="H1150" t="b">
        <v>1</v>
      </c>
      <c r="I1150" t="s">
        <v>383</v>
      </c>
      <c r="J1150" s="1" t="s">
        <v>384</v>
      </c>
      <c r="K1150" t="s">
        <v>383</v>
      </c>
      <c r="L1150" s="2" t="s">
        <v>8759</v>
      </c>
      <c r="N1150">
        <f t="shared" si="17"/>
        <v>22</v>
      </c>
      <c r="O1150">
        <v>45241</v>
      </c>
      <c r="P1150" t="s">
        <v>3656</v>
      </c>
      <c r="Q1150" t="s">
        <v>3657</v>
      </c>
      <c r="S1150">
        <v>39.287429000000003</v>
      </c>
      <c r="T1150">
        <v>-84.417147</v>
      </c>
      <c r="V1150" t="s">
        <v>46</v>
      </c>
      <c r="W1150">
        <v>2969746913</v>
      </c>
      <c r="AB1150" t="s">
        <v>503</v>
      </c>
      <c r="AD1150">
        <v>760415</v>
      </c>
      <c r="AG1150" t="s">
        <v>8758</v>
      </c>
      <c r="AH1150" t="s">
        <v>8760</v>
      </c>
      <c r="AI1150" t="s">
        <v>8761</v>
      </c>
      <c r="AL1150" t="s">
        <v>8758</v>
      </c>
      <c r="AM1150" t="s">
        <v>8758</v>
      </c>
      <c r="AQ1150" t="s">
        <v>8762</v>
      </c>
      <c r="AR1150" t="s">
        <v>8755</v>
      </c>
    </row>
    <row r="1151" spans="2:44" x14ac:dyDescent="0.25">
      <c r="B1151" s="3" t="s">
        <v>54</v>
      </c>
      <c r="C1151" s="22" t="s">
        <v>8763</v>
      </c>
      <c r="D1151" s="18" t="s">
        <v>416</v>
      </c>
      <c r="E1151" t="s">
        <v>8764</v>
      </c>
      <c r="F1151" t="s">
        <v>8765</v>
      </c>
      <c r="G1151" t="s">
        <v>190</v>
      </c>
      <c r="H1151" t="b">
        <v>1</v>
      </c>
      <c r="I1151" t="s">
        <v>383</v>
      </c>
      <c r="J1151" s="1" t="s">
        <v>384</v>
      </c>
      <c r="K1151" t="s">
        <v>383</v>
      </c>
      <c r="L1151" s="2" t="s">
        <v>8759</v>
      </c>
      <c r="N1151">
        <f t="shared" si="17"/>
        <v>22</v>
      </c>
      <c r="O1151">
        <v>45241</v>
      </c>
      <c r="P1151" t="s">
        <v>3656</v>
      </c>
      <c r="Q1151" t="s">
        <v>3657</v>
      </c>
      <c r="S1151">
        <v>39.287429000000003</v>
      </c>
      <c r="T1151">
        <v>-84.417147</v>
      </c>
      <c r="V1151" t="s">
        <v>46</v>
      </c>
      <c r="W1151">
        <v>8762645821</v>
      </c>
      <c r="AB1151" t="s">
        <v>503</v>
      </c>
      <c r="AD1151">
        <v>760438</v>
      </c>
      <c r="AG1151" t="s">
        <v>8765</v>
      </c>
      <c r="AH1151" t="s">
        <v>8766</v>
      </c>
      <c r="AI1151" t="s">
        <v>8761</v>
      </c>
      <c r="AL1151" t="s">
        <v>8765</v>
      </c>
      <c r="AM1151" t="s">
        <v>8765</v>
      </c>
      <c r="AQ1151" t="s">
        <v>8762</v>
      </c>
      <c r="AR1151" t="s">
        <v>8755</v>
      </c>
    </row>
    <row r="1152" spans="2:44" ht="15" customHeight="1" x14ac:dyDescent="0.25">
      <c r="B1152" s="3" t="s">
        <v>54</v>
      </c>
      <c r="C1152" t="s">
        <v>8767</v>
      </c>
      <c r="D1152" s="18" t="s">
        <v>56</v>
      </c>
      <c r="E1152" t="s">
        <v>8768</v>
      </c>
      <c r="F1152" t="s">
        <v>8769</v>
      </c>
      <c r="G1152" t="s">
        <v>190</v>
      </c>
      <c r="H1152" t="b">
        <v>1</v>
      </c>
      <c r="I1152" t="s">
        <v>383</v>
      </c>
      <c r="J1152" s="1" t="s">
        <v>384</v>
      </c>
      <c r="K1152" t="s">
        <v>383</v>
      </c>
      <c r="L1152" t="s">
        <v>8770</v>
      </c>
      <c r="N1152">
        <f t="shared" si="17"/>
        <v>14</v>
      </c>
      <c r="O1152">
        <v>16830</v>
      </c>
      <c r="P1152" t="s">
        <v>8771</v>
      </c>
      <c r="Q1152" t="s">
        <v>2242</v>
      </c>
      <c r="S1152">
        <v>41.014729000000003</v>
      </c>
      <c r="T1152">
        <v>-78.399940000000001</v>
      </c>
      <c r="V1152" t="s">
        <v>46</v>
      </c>
      <c r="W1152">
        <v>6121019106</v>
      </c>
      <c r="X1152" t="s">
        <v>8772</v>
      </c>
      <c r="AB1152" t="s">
        <v>503</v>
      </c>
      <c r="AD1152">
        <v>113300</v>
      </c>
      <c r="AG1152" t="s">
        <v>8769</v>
      </c>
      <c r="AH1152" t="s">
        <v>8773</v>
      </c>
      <c r="AI1152" t="s">
        <v>8774</v>
      </c>
      <c r="AL1152" t="s">
        <v>8769</v>
      </c>
      <c r="AM1152" t="s">
        <v>8769</v>
      </c>
      <c r="AQ1152" t="s">
        <v>8775</v>
      </c>
      <c r="AR1152" t="s">
        <v>8755</v>
      </c>
    </row>
    <row r="1153" spans="2:44" ht="15" customHeight="1" x14ac:dyDescent="0.25">
      <c r="B1153" s="3" t="s">
        <v>54</v>
      </c>
      <c r="C1153" t="s">
        <v>8776</v>
      </c>
      <c r="D1153" s="18" t="s">
        <v>56</v>
      </c>
      <c r="E1153" t="s">
        <v>8777</v>
      </c>
      <c r="F1153" t="s">
        <v>8778</v>
      </c>
      <c r="G1153" t="s">
        <v>190</v>
      </c>
      <c r="H1153" t="b">
        <v>1</v>
      </c>
      <c r="I1153" t="s">
        <v>383</v>
      </c>
      <c r="J1153" s="1" t="s">
        <v>384</v>
      </c>
      <c r="K1153" t="s">
        <v>383</v>
      </c>
      <c r="L1153" t="s">
        <v>8779</v>
      </c>
      <c r="N1153">
        <f t="shared" si="17"/>
        <v>17</v>
      </c>
      <c r="O1153">
        <v>43223</v>
      </c>
      <c r="P1153" t="s">
        <v>8780</v>
      </c>
      <c r="Q1153" t="s">
        <v>3657</v>
      </c>
      <c r="S1153">
        <v>39.905417999999997</v>
      </c>
      <c r="T1153">
        <v>-83.023223999999999</v>
      </c>
      <c r="V1153" t="s">
        <v>46</v>
      </c>
      <c r="W1153">
        <v>7485597310</v>
      </c>
      <c r="AB1153" t="s">
        <v>503</v>
      </c>
      <c r="AD1153">
        <v>784469</v>
      </c>
      <c r="AG1153" t="s">
        <v>8778</v>
      </c>
      <c r="AH1153" t="s">
        <v>8781</v>
      </c>
      <c r="AL1153" t="s">
        <v>8778</v>
      </c>
      <c r="AM1153" t="s">
        <v>8778</v>
      </c>
      <c r="AQ1153" t="s">
        <v>8782</v>
      </c>
      <c r="AR1153" t="s">
        <v>8755</v>
      </c>
    </row>
    <row r="1154" spans="2:44" ht="15" customHeight="1" x14ac:dyDescent="0.25">
      <c r="B1154" s="3" t="s">
        <v>54</v>
      </c>
      <c r="C1154" t="s">
        <v>8783</v>
      </c>
      <c r="D1154" s="18" t="s">
        <v>56</v>
      </c>
      <c r="E1154" t="s">
        <v>8784</v>
      </c>
      <c r="F1154" t="s">
        <v>8785</v>
      </c>
      <c r="G1154" t="s">
        <v>190</v>
      </c>
      <c r="H1154" t="b">
        <v>1</v>
      </c>
      <c r="I1154" t="s">
        <v>383</v>
      </c>
      <c r="J1154" s="1" t="s">
        <v>384</v>
      </c>
      <c r="K1154" t="s">
        <v>383</v>
      </c>
      <c r="L1154" t="s">
        <v>8786</v>
      </c>
      <c r="N1154">
        <f t="shared" si="17"/>
        <v>31</v>
      </c>
      <c r="O1154">
        <v>40702</v>
      </c>
      <c r="P1154" t="s">
        <v>8787</v>
      </c>
      <c r="Q1154" t="s">
        <v>5624</v>
      </c>
      <c r="S1154">
        <v>36.974719999999998</v>
      </c>
      <c r="T1154">
        <v>-84.098169999999996</v>
      </c>
      <c r="V1154" t="s">
        <v>46</v>
      </c>
      <c r="W1154">
        <v>6470174710</v>
      </c>
      <c r="X1154" t="s">
        <v>8772</v>
      </c>
      <c r="AB1154" t="s">
        <v>503</v>
      </c>
      <c r="AD1154">
        <v>126186</v>
      </c>
      <c r="AG1154" t="s">
        <v>8785</v>
      </c>
      <c r="AH1154" t="s">
        <v>8788</v>
      </c>
      <c r="AI1154" t="s">
        <v>8789</v>
      </c>
      <c r="AL1154" t="s">
        <v>8785</v>
      </c>
      <c r="AM1154" t="s">
        <v>8785</v>
      </c>
      <c r="AQ1154" t="s">
        <v>8790</v>
      </c>
      <c r="AR1154" t="s">
        <v>8755</v>
      </c>
    </row>
    <row r="1155" spans="2:44" x14ac:dyDescent="0.25">
      <c r="B1155" s="3" t="s">
        <v>54</v>
      </c>
      <c r="C1155" s="22" t="s">
        <v>8791</v>
      </c>
      <c r="D1155" s="18" t="s">
        <v>416</v>
      </c>
      <c r="E1155" t="s">
        <v>8792</v>
      </c>
      <c r="F1155" t="s">
        <v>8793</v>
      </c>
      <c r="G1155" t="s">
        <v>190</v>
      </c>
      <c r="H1155" t="b">
        <v>1</v>
      </c>
      <c r="I1155" t="s">
        <v>383</v>
      </c>
      <c r="J1155" s="1" t="s">
        <v>384</v>
      </c>
      <c r="K1155" t="s">
        <v>383</v>
      </c>
      <c r="L1155" s="2" t="s">
        <v>8794</v>
      </c>
      <c r="N1155">
        <f t="shared" si="17"/>
        <v>21</v>
      </c>
      <c r="O1155">
        <v>47725</v>
      </c>
      <c r="P1155" t="s">
        <v>8795</v>
      </c>
      <c r="Q1155" t="s">
        <v>125</v>
      </c>
      <c r="S1155">
        <v>38.041065000000003</v>
      </c>
      <c r="T1155">
        <v>-87.541190999999998</v>
      </c>
      <c r="V1155" t="s">
        <v>46</v>
      </c>
      <c r="W1155">
        <v>5346927160</v>
      </c>
      <c r="X1155" t="s">
        <v>8772</v>
      </c>
      <c r="AB1155" t="s">
        <v>503</v>
      </c>
      <c r="AD1155">
        <v>84756</v>
      </c>
      <c r="AG1155" t="s">
        <v>8793</v>
      </c>
      <c r="AH1155" t="s">
        <v>8796</v>
      </c>
      <c r="AI1155" t="s">
        <v>8797</v>
      </c>
      <c r="AL1155" t="s">
        <v>8793</v>
      </c>
      <c r="AM1155" t="s">
        <v>8793</v>
      </c>
      <c r="AQ1155" t="s">
        <v>8798</v>
      </c>
      <c r="AR1155" t="s">
        <v>8755</v>
      </c>
    </row>
    <row r="1156" spans="2:44" x14ac:dyDescent="0.25">
      <c r="B1156" s="3" t="s">
        <v>82</v>
      </c>
      <c r="C1156" t="s">
        <v>8791</v>
      </c>
      <c r="D1156" s="27" t="s">
        <v>6634</v>
      </c>
      <c r="E1156" t="s">
        <v>8799</v>
      </c>
      <c r="F1156" t="s">
        <v>8800</v>
      </c>
      <c r="G1156" t="s">
        <v>190</v>
      </c>
      <c r="H1156" t="b">
        <v>1</v>
      </c>
      <c r="I1156" t="s">
        <v>383</v>
      </c>
      <c r="J1156" s="1" t="s">
        <v>384</v>
      </c>
      <c r="K1156" t="s">
        <v>383</v>
      </c>
      <c r="L1156" s="2" t="s">
        <v>8794</v>
      </c>
      <c r="N1156">
        <f t="shared" ref="N1156:N1219" si="18">LEN(L1156)</f>
        <v>21</v>
      </c>
      <c r="O1156">
        <v>47725</v>
      </c>
      <c r="P1156" t="s">
        <v>8795</v>
      </c>
      <c r="Q1156" t="s">
        <v>125</v>
      </c>
      <c r="S1156">
        <v>38.041063999999999</v>
      </c>
      <c r="T1156">
        <v>-87.541190999999998</v>
      </c>
      <c r="V1156" t="s">
        <v>46</v>
      </c>
      <c r="W1156">
        <v>9765340333</v>
      </c>
      <c r="X1156" t="s">
        <v>8750</v>
      </c>
      <c r="AB1156" t="s">
        <v>503</v>
      </c>
      <c r="AD1156">
        <v>275854</v>
      </c>
      <c r="AG1156" t="s">
        <v>8800</v>
      </c>
      <c r="AH1156" t="s">
        <v>8801</v>
      </c>
      <c r="AI1156" t="s">
        <v>8797</v>
      </c>
      <c r="AL1156" t="s">
        <v>8800</v>
      </c>
      <c r="AM1156" t="s">
        <v>8800</v>
      </c>
      <c r="AQ1156" t="s">
        <v>8798</v>
      </c>
      <c r="AR1156" t="s">
        <v>8755</v>
      </c>
    </row>
    <row r="1157" spans="2:44" ht="15" customHeight="1" x14ac:dyDescent="0.25">
      <c r="B1157" s="3" t="s">
        <v>54</v>
      </c>
      <c r="C1157" t="s">
        <v>8802</v>
      </c>
      <c r="D1157" s="18" t="s">
        <v>56</v>
      </c>
      <c r="E1157" t="s">
        <v>8803</v>
      </c>
      <c r="F1157" t="s">
        <v>8804</v>
      </c>
      <c r="G1157" t="s">
        <v>190</v>
      </c>
      <c r="H1157" t="b">
        <v>1</v>
      </c>
      <c r="I1157" t="s">
        <v>383</v>
      </c>
      <c r="J1157" s="1" t="s">
        <v>384</v>
      </c>
      <c r="K1157" t="s">
        <v>383</v>
      </c>
      <c r="L1157" t="s">
        <v>8805</v>
      </c>
      <c r="N1157">
        <f t="shared" si="18"/>
        <v>20</v>
      </c>
      <c r="O1157">
        <v>46825</v>
      </c>
      <c r="P1157" t="s">
        <v>8806</v>
      </c>
      <c r="Q1157" t="s">
        <v>125</v>
      </c>
      <c r="S1157">
        <v>41.131774999999998</v>
      </c>
      <c r="T1157">
        <v>-85.146816999999999</v>
      </c>
      <c r="V1157" t="s">
        <v>46</v>
      </c>
      <c r="W1157">
        <v>6240861572</v>
      </c>
      <c r="X1157" t="s">
        <v>8772</v>
      </c>
      <c r="AB1157" t="s">
        <v>503</v>
      </c>
      <c r="AD1157">
        <v>126295</v>
      </c>
      <c r="AG1157" t="s">
        <v>8804</v>
      </c>
      <c r="AH1157" t="s">
        <v>8807</v>
      </c>
      <c r="AI1157" t="s">
        <v>8808</v>
      </c>
      <c r="AL1157" t="s">
        <v>8804</v>
      </c>
      <c r="AM1157" t="s">
        <v>8804</v>
      </c>
      <c r="AQ1157" t="s">
        <v>8809</v>
      </c>
      <c r="AR1157" t="s">
        <v>8755</v>
      </c>
    </row>
    <row r="1158" spans="2:44" ht="15" customHeight="1" x14ac:dyDescent="0.25">
      <c r="B1158" s="3" t="s">
        <v>54</v>
      </c>
      <c r="C1158" t="s">
        <v>8810</v>
      </c>
      <c r="D1158" s="18" t="s">
        <v>56</v>
      </c>
      <c r="E1158" t="s">
        <v>8811</v>
      </c>
      <c r="F1158" t="s">
        <v>8812</v>
      </c>
      <c r="G1158" t="s">
        <v>190</v>
      </c>
      <c r="H1158" t="b">
        <v>1</v>
      </c>
      <c r="I1158" t="s">
        <v>383</v>
      </c>
      <c r="J1158" s="1" t="s">
        <v>384</v>
      </c>
      <c r="K1158" t="s">
        <v>383</v>
      </c>
      <c r="L1158" t="s">
        <v>8813</v>
      </c>
      <c r="N1158">
        <f t="shared" si="18"/>
        <v>20</v>
      </c>
      <c r="O1158">
        <v>46221</v>
      </c>
      <c r="P1158" t="s">
        <v>8814</v>
      </c>
      <c r="Q1158" t="s">
        <v>125</v>
      </c>
      <c r="S1158">
        <v>39.727460000000001</v>
      </c>
      <c r="T1158">
        <v>-86.208500000000001</v>
      </c>
      <c r="V1158" t="s">
        <v>46</v>
      </c>
      <c r="W1158">
        <v>4927401179</v>
      </c>
      <c r="X1158" t="s">
        <v>8772</v>
      </c>
      <c r="AB1158" t="s">
        <v>503</v>
      </c>
      <c r="AD1158">
        <v>126185</v>
      </c>
      <c r="AG1158" t="s">
        <v>8812</v>
      </c>
      <c r="AH1158" t="s">
        <v>8815</v>
      </c>
      <c r="AI1158" t="s">
        <v>8816</v>
      </c>
      <c r="AL1158" t="s">
        <v>8812</v>
      </c>
      <c r="AM1158" t="s">
        <v>8812</v>
      </c>
      <c r="AQ1158" t="s">
        <v>8817</v>
      </c>
      <c r="AR1158" t="s">
        <v>8755</v>
      </c>
    </row>
    <row r="1159" spans="2:44" ht="15" customHeight="1" x14ac:dyDescent="0.25">
      <c r="B1159" s="3" t="s">
        <v>54</v>
      </c>
      <c r="C1159" t="s">
        <v>8818</v>
      </c>
      <c r="D1159" s="18" t="s">
        <v>56</v>
      </c>
      <c r="E1159" t="s">
        <v>8819</v>
      </c>
      <c r="F1159" t="s">
        <v>8820</v>
      </c>
      <c r="G1159" t="s">
        <v>190</v>
      </c>
      <c r="H1159" t="b">
        <v>1</v>
      </c>
      <c r="I1159" t="s">
        <v>383</v>
      </c>
      <c r="J1159" s="1" t="s">
        <v>384</v>
      </c>
      <c r="K1159" t="s">
        <v>383</v>
      </c>
      <c r="L1159" t="s">
        <v>8821</v>
      </c>
      <c r="N1159" s="3">
        <f t="shared" si="18"/>
        <v>49</v>
      </c>
      <c r="O1159">
        <v>15056</v>
      </c>
      <c r="P1159" t="s">
        <v>8822</v>
      </c>
      <c r="Q1159" t="s">
        <v>2242</v>
      </c>
      <c r="S1159">
        <v>40.560977999999999</v>
      </c>
      <c r="T1159">
        <v>-80.207057000000006</v>
      </c>
      <c r="V1159" t="s">
        <v>46</v>
      </c>
      <c r="W1159">
        <v>5537992727</v>
      </c>
      <c r="X1159" t="s">
        <v>8772</v>
      </c>
      <c r="AB1159" t="s">
        <v>503</v>
      </c>
      <c r="AD1159">
        <v>113299</v>
      </c>
      <c r="AG1159" t="s">
        <v>8820</v>
      </c>
      <c r="AH1159" t="s">
        <v>8823</v>
      </c>
      <c r="AI1159" t="s">
        <v>8824</v>
      </c>
      <c r="AL1159" t="s">
        <v>8820</v>
      </c>
      <c r="AM1159" t="s">
        <v>8820</v>
      </c>
      <c r="AQ1159" t="s">
        <v>8825</v>
      </c>
      <c r="AR1159" t="s">
        <v>8755</v>
      </c>
    </row>
    <row r="1160" spans="2:44" x14ac:dyDescent="0.25">
      <c r="B1160" s="3" t="s">
        <v>82</v>
      </c>
      <c r="C1160" t="s">
        <v>8826</v>
      </c>
      <c r="D1160" s="24" t="s">
        <v>84</v>
      </c>
      <c r="E1160" t="s">
        <v>8827</v>
      </c>
      <c r="F1160" t="s">
        <v>8828</v>
      </c>
      <c r="G1160" t="s">
        <v>190</v>
      </c>
      <c r="H1160" t="b">
        <v>1</v>
      </c>
      <c r="I1160" t="s">
        <v>383</v>
      </c>
      <c r="J1160" s="1" t="s">
        <v>384</v>
      </c>
      <c r="K1160" t="s">
        <v>383</v>
      </c>
      <c r="L1160" s="2" t="s">
        <v>8748</v>
      </c>
      <c r="N1160">
        <f t="shared" si="18"/>
        <v>22</v>
      </c>
      <c r="O1160">
        <v>40213</v>
      </c>
      <c r="P1160" t="s">
        <v>8749</v>
      </c>
      <c r="Q1160" t="s">
        <v>5624</v>
      </c>
      <c r="S1160">
        <v>38.191665999999998</v>
      </c>
      <c r="T1160">
        <v>-85.707085000000006</v>
      </c>
      <c r="V1160" t="s">
        <v>46</v>
      </c>
      <c r="W1160">
        <v>9853200152</v>
      </c>
      <c r="X1160" t="s">
        <v>8772</v>
      </c>
      <c r="AB1160" t="s">
        <v>503</v>
      </c>
      <c r="AD1160">
        <v>126188</v>
      </c>
      <c r="AG1160" t="s">
        <v>8828</v>
      </c>
      <c r="AH1160" t="s">
        <v>8829</v>
      </c>
      <c r="AI1160" t="s">
        <v>8752</v>
      </c>
      <c r="AL1160" t="s">
        <v>8828</v>
      </c>
      <c r="AM1160" t="s">
        <v>8828</v>
      </c>
      <c r="AQ1160" t="s">
        <v>8754</v>
      </c>
      <c r="AR1160" t="s">
        <v>8755</v>
      </c>
    </row>
    <row r="1161" spans="2:44" ht="15" customHeight="1" x14ac:dyDescent="0.25">
      <c r="B1161" s="3" t="s">
        <v>54</v>
      </c>
      <c r="C1161" t="s">
        <v>8830</v>
      </c>
      <c r="D1161" s="18" t="s">
        <v>56</v>
      </c>
      <c r="E1161" t="s">
        <v>8831</v>
      </c>
      <c r="F1161" t="s">
        <v>8832</v>
      </c>
      <c r="G1161" t="s">
        <v>190</v>
      </c>
      <c r="H1161" t="b">
        <v>1</v>
      </c>
      <c r="I1161" t="s">
        <v>383</v>
      </c>
      <c r="J1161" s="1" t="s">
        <v>384</v>
      </c>
      <c r="K1161" t="s">
        <v>383</v>
      </c>
      <c r="L1161" t="s">
        <v>8833</v>
      </c>
      <c r="N1161">
        <f t="shared" si="18"/>
        <v>35</v>
      </c>
      <c r="O1161">
        <v>25143</v>
      </c>
      <c r="P1161" t="s">
        <v>8834</v>
      </c>
      <c r="Q1161" t="s">
        <v>8835</v>
      </c>
      <c r="S1161">
        <v>38.439919000000003</v>
      </c>
      <c r="T1161">
        <v>-81.836212000000003</v>
      </c>
      <c r="V1161" t="s">
        <v>46</v>
      </c>
      <c r="W1161">
        <v>1121256401</v>
      </c>
      <c r="X1161" t="s">
        <v>8772</v>
      </c>
      <c r="AB1161" t="s">
        <v>503</v>
      </c>
      <c r="AD1161">
        <v>188301</v>
      </c>
      <c r="AG1161" t="s">
        <v>8832</v>
      </c>
      <c r="AH1161" t="s">
        <v>8836</v>
      </c>
      <c r="AI1161" t="s">
        <v>8837</v>
      </c>
      <c r="AL1161" t="s">
        <v>8832</v>
      </c>
      <c r="AM1161" t="s">
        <v>8832</v>
      </c>
      <c r="AQ1161" t="s">
        <v>8838</v>
      </c>
      <c r="AR1161" t="s">
        <v>8755</v>
      </c>
    </row>
    <row r="1162" spans="2:44" ht="15" customHeight="1" x14ac:dyDescent="0.25">
      <c r="B1162" s="3" t="s">
        <v>54</v>
      </c>
      <c r="C1162" t="s">
        <v>8839</v>
      </c>
      <c r="D1162" s="18" t="s">
        <v>56</v>
      </c>
      <c r="E1162" t="s">
        <v>8840</v>
      </c>
      <c r="F1162" t="s">
        <v>8841</v>
      </c>
      <c r="G1162" t="s">
        <v>190</v>
      </c>
      <c r="H1162" t="b">
        <v>1</v>
      </c>
      <c r="I1162" t="s">
        <v>383</v>
      </c>
      <c r="J1162" s="1" t="s">
        <v>384</v>
      </c>
      <c r="K1162" t="s">
        <v>383</v>
      </c>
      <c r="L1162" t="s">
        <v>8842</v>
      </c>
      <c r="N1162">
        <f t="shared" si="18"/>
        <v>17</v>
      </c>
      <c r="O1162">
        <v>41653</v>
      </c>
      <c r="P1162" t="s">
        <v>8843</v>
      </c>
      <c r="Q1162" t="s">
        <v>5624</v>
      </c>
      <c r="S1162">
        <v>37.655754000000002</v>
      </c>
      <c r="T1162">
        <v>-82.712540000000004</v>
      </c>
      <c r="V1162" t="s">
        <v>46</v>
      </c>
      <c r="W1162">
        <v>2882104883</v>
      </c>
      <c r="X1162" t="s">
        <v>8772</v>
      </c>
      <c r="AB1162" t="s">
        <v>503</v>
      </c>
      <c r="AD1162">
        <v>126189</v>
      </c>
      <c r="AG1162" t="s">
        <v>8841</v>
      </c>
      <c r="AH1162" t="s">
        <v>8844</v>
      </c>
      <c r="AI1162" t="s">
        <v>8845</v>
      </c>
      <c r="AL1162" t="s">
        <v>8841</v>
      </c>
      <c r="AM1162" t="s">
        <v>8841</v>
      </c>
      <c r="AQ1162" t="s">
        <v>8846</v>
      </c>
      <c r="AR1162" t="s">
        <v>8755</v>
      </c>
    </row>
    <row r="1163" spans="2:44" ht="15" customHeight="1" x14ac:dyDescent="0.25">
      <c r="B1163" s="3" t="s">
        <v>54</v>
      </c>
      <c r="C1163" t="s">
        <v>8847</v>
      </c>
      <c r="D1163" s="18" t="s">
        <v>56</v>
      </c>
      <c r="E1163" t="s">
        <v>8848</v>
      </c>
      <c r="F1163" t="s">
        <v>8849</v>
      </c>
      <c r="G1163" t="s">
        <v>190</v>
      </c>
      <c r="H1163" t="b">
        <v>1</v>
      </c>
      <c r="I1163" t="s">
        <v>383</v>
      </c>
      <c r="J1163" s="1" t="s">
        <v>384</v>
      </c>
      <c r="K1163" t="s">
        <v>383</v>
      </c>
      <c r="L1163" t="s">
        <v>8850</v>
      </c>
      <c r="N1163">
        <f t="shared" si="18"/>
        <v>25</v>
      </c>
      <c r="O1163">
        <v>63129</v>
      </c>
      <c r="P1163" t="s">
        <v>3545</v>
      </c>
      <c r="Q1163" t="s">
        <v>3546</v>
      </c>
      <c r="S1163">
        <v>38.459465000000002</v>
      </c>
      <c r="T1163">
        <v>-90.344031999999999</v>
      </c>
      <c r="V1163" t="s">
        <v>46</v>
      </c>
      <c r="W1163">
        <v>8854008922</v>
      </c>
      <c r="X1163" t="s">
        <v>8772</v>
      </c>
      <c r="AB1163" t="s">
        <v>389</v>
      </c>
      <c r="AD1163">
        <v>126187</v>
      </c>
      <c r="AG1163" t="s">
        <v>8849</v>
      </c>
      <c r="AH1163" t="s">
        <v>8851</v>
      </c>
      <c r="AI1163" t="s">
        <v>8852</v>
      </c>
      <c r="AL1163" t="s">
        <v>8849</v>
      </c>
      <c r="AM1163" t="s">
        <v>8849</v>
      </c>
      <c r="AQ1163" t="s">
        <v>8853</v>
      </c>
      <c r="AR1163" t="s">
        <v>8755</v>
      </c>
    </row>
    <row r="1164" spans="2:44" x14ac:dyDescent="0.25">
      <c r="B1164" s="3" t="s">
        <v>82</v>
      </c>
      <c r="C1164" t="s">
        <v>8826</v>
      </c>
      <c r="D1164" s="24" t="s">
        <v>84</v>
      </c>
      <c r="E1164" t="s">
        <v>8854</v>
      </c>
      <c r="F1164" t="s">
        <v>8855</v>
      </c>
      <c r="G1164" t="s">
        <v>190</v>
      </c>
      <c r="H1164" t="b">
        <v>0</v>
      </c>
      <c r="I1164" t="s">
        <v>383</v>
      </c>
      <c r="J1164" s="1" t="s">
        <v>384</v>
      </c>
      <c r="K1164" t="s">
        <v>383</v>
      </c>
      <c r="L1164" s="2" t="s">
        <v>8748</v>
      </c>
      <c r="N1164">
        <f t="shared" si="18"/>
        <v>22</v>
      </c>
      <c r="O1164">
        <v>40213</v>
      </c>
      <c r="P1164" t="s">
        <v>8749</v>
      </c>
      <c r="Q1164" t="s">
        <v>5624</v>
      </c>
      <c r="S1164">
        <v>38.1924465950623</v>
      </c>
      <c r="T1164">
        <v>-85.705942930168305</v>
      </c>
      <c r="V1164" t="s">
        <v>46</v>
      </c>
      <c r="W1164">
        <v>6542398926</v>
      </c>
      <c r="X1164" t="s">
        <v>8772</v>
      </c>
      <c r="AB1164" t="s">
        <v>6164</v>
      </c>
      <c r="AD1164">
        <v>404641</v>
      </c>
      <c r="AG1164" t="s">
        <v>8855</v>
      </c>
      <c r="AH1164" t="s">
        <v>8856</v>
      </c>
      <c r="AI1164" t="s">
        <v>8857</v>
      </c>
      <c r="AL1164" t="s">
        <v>8855</v>
      </c>
      <c r="AM1164" t="s">
        <v>8855</v>
      </c>
      <c r="AQ1164" t="s">
        <v>8754</v>
      </c>
      <c r="AR1164" t="s">
        <v>8755</v>
      </c>
    </row>
    <row r="1165" spans="2:44" ht="15" customHeight="1" x14ac:dyDescent="0.25">
      <c r="B1165" s="3" t="s">
        <v>37</v>
      </c>
      <c r="D1165" s="13"/>
      <c r="E1165" t="s">
        <v>8858</v>
      </c>
      <c r="F1165" t="s">
        <v>8859</v>
      </c>
      <c r="G1165" t="s">
        <v>107</v>
      </c>
      <c r="H1165" t="b">
        <v>0</v>
      </c>
      <c r="I1165" t="s">
        <v>2002</v>
      </c>
      <c r="J1165" s="1" t="s">
        <v>2003</v>
      </c>
      <c r="K1165" t="s">
        <v>2002</v>
      </c>
      <c r="L1165" t="s">
        <v>8860</v>
      </c>
      <c r="N1165">
        <f t="shared" si="18"/>
        <v>19</v>
      </c>
      <c r="O1165">
        <v>53947</v>
      </c>
      <c r="P1165" t="s">
        <v>8861</v>
      </c>
      <c r="V1165" t="s">
        <v>46</v>
      </c>
      <c r="W1165">
        <v>7415139346</v>
      </c>
      <c r="AB1165" t="s">
        <v>2006</v>
      </c>
      <c r="AG1165" t="s">
        <v>8859</v>
      </c>
      <c r="AH1165" t="s">
        <v>8862</v>
      </c>
      <c r="AK1165" t="s">
        <v>8863</v>
      </c>
      <c r="AL1165" t="s">
        <v>8859</v>
      </c>
      <c r="AM1165" t="s">
        <v>8859</v>
      </c>
      <c r="AQ1165" t="s">
        <v>8864</v>
      </c>
    </row>
    <row r="1166" spans="2:44" ht="15" customHeight="1" x14ac:dyDescent="0.25">
      <c r="B1166" s="3" t="s">
        <v>155</v>
      </c>
      <c r="C1166" t="s">
        <v>156</v>
      </c>
      <c r="D1166" s="23"/>
      <c r="E1166" t="s">
        <v>8865</v>
      </c>
      <c r="F1166" t="s">
        <v>8866</v>
      </c>
      <c r="G1166" t="s">
        <v>167</v>
      </c>
      <c r="H1166" t="b">
        <v>0</v>
      </c>
      <c r="I1166" t="s">
        <v>4439</v>
      </c>
      <c r="J1166" s="1" t="s">
        <v>4440</v>
      </c>
      <c r="K1166" t="s">
        <v>4439</v>
      </c>
      <c r="L1166" t="s">
        <v>8866</v>
      </c>
      <c r="N1166">
        <f t="shared" si="18"/>
        <v>23</v>
      </c>
      <c r="O1166">
        <v>0</v>
      </c>
      <c r="P1166" t="s">
        <v>8866</v>
      </c>
      <c r="V1166" t="s">
        <v>46</v>
      </c>
      <c r="W1166">
        <v>5914927864</v>
      </c>
      <c r="AB1166" t="s">
        <v>66</v>
      </c>
      <c r="AD1166">
        <v>196297</v>
      </c>
      <c r="AG1166" t="s">
        <v>8866</v>
      </c>
      <c r="AH1166" t="s">
        <v>8867</v>
      </c>
      <c r="AL1166" t="s">
        <v>8866</v>
      </c>
      <c r="AM1166" t="s">
        <v>8866</v>
      </c>
      <c r="AQ1166">
        <v>0</v>
      </c>
    </row>
    <row r="1167" spans="2:44" ht="15" customHeight="1" x14ac:dyDescent="0.25">
      <c r="B1167" s="3" t="s">
        <v>155</v>
      </c>
      <c r="C1167" t="s">
        <v>156</v>
      </c>
      <c r="D1167" s="23"/>
      <c r="E1167" t="s">
        <v>8868</v>
      </c>
      <c r="F1167" t="s">
        <v>8869</v>
      </c>
      <c r="G1167" t="s">
        <v>167</v>
      </c>
      <c r="H1167" t="b">
        <v>0</v>
      </c>
      <c r="I1167" t="s">
        <v>4439</v>
      </c>
      <c r="J1167" s="1" t="s">
        <v>4440</v>
      </c>
      <c r="K1167" t="s">
        <v>4439</v>
      </c>
      <c r="L1167" t="s">
        <v>4440</v>
      </c>
      <c r="N1167">
        <f t="shared" si="18"/>
        <v>6</v>
      </c>
      <c r="O1167">
        <v>0</v>
      </c>
      <c r="P1167" t="s">
        <v>4442</v>
      </c>
      <c r="V1167" t="s">
        <v>46</v>
      </c>
      <c r="W1167">
        <v>2680309548</v>
      </c>
      <c r="AB1167" t="s">
        <v>66</v>
      </c>
      <c r="AD1167">
        <v>196297</v>
      </c>
      <c r="AG1167" t="s">
        <v>8869</v>
      </c>
      <c r="AH1167" t="s">
        <v>8870</v>
      </c>
      <c r="AL1167" t="s">
        <v>8869</v>
      </c>
      <c r="AM1167" t="s">
        <v>8869</v>
      </c>
      <c r="AQ1167">
        <v>0</v>
      </c>
    </row>
    <row r="1168" spans="2:44" ht="15" customHeight="1" x14ac:dyDescent="0.25">
      <c r="B1168" s="3" t="s">
        <v>155</v>
      </c>
      <c r="C1168" t="s">
        <v>156</v>
      </c>
      <c r="D1168" s="23"/>
      <c r="E1168" t="s">
        <v>8871</v>
      </c>
      <c r="F1168" t="s">
        <v>8872</v>
      </c>
      <c r="G1168" t="s">
        <v>167</v>
      </c>
      <c r="I1168" t="e">
        <v>#N/A</v>
      </c>
      <c r="J1168" s="1" t="s">
        <v>8873</v>
      </c>
      <c r="K1168" t="e">
        <v>#N/A</v>
      </c>
      <c r="L1168"/>
      <c r="N1168">
        <f t="shared" si="18"/>
        <v>0</v>
      </c>
      <c r="O1168" t="s">
        <v>63</v>
      </c>
      <c r="P1168" t="s">
        <v>63</v>
      </c>
      <c r="V1168" t="s">
        <v>46</v>
      </c>
      <c r="W1168">
        <v>1418856132</v>
      </c>
      <c r="X1168" t="s">
        <v>101</v>
      </c>
      <c r="AB1168" t="s">
        <v>66</v>
      </c>
      <c r="AG1168" t="s">
        <v>8872</v>
      </c>
      <c r="AH1168" t="s">
        <v>8874</v>
      </c>
      <c r="AL1168" t="s">
        <v>8872</v>
      </c>
      <c r="AM1168" t="s">
        <v>8872</v>
      </c>
      <c r="AQ1168" t="s">
        <v>63</v>
      </c>
    </row>
    <row r="1169" spans="2:44" ht="15" customHeight="1" x14ac:dyDescent="0.25">
      <c r="B1169" s="3" t="s">
        <v>178</v>
      </c>
      <c r="C1169" t="s">
        <v>179</v>
      </c>
      <c r="D1169" s="24"/>
      <c r="E1169" t="s">
        <v>8875</v>
      </c>
      <c r="F1169" t="s">
        <v>8876</v>
      </c>
      <c r="G1169" t="s">
        <v>190</v>
      </c>
      <c r="I1169" t="s">
        <v>383</v>
      </c>
      <c r="J1169" s="1" t="s">
        <v>384</v>
      </c>
      <c r="K1169" t="s">
        <v>383</v>
      </c>
      <c r="L1169" s="2" t="s">
        <v>1943</v>
      </c>
      <c r="N1169">
        <f t="shared" si="18"/>
        <v>15</v>
      </c>
      <c r="O1169">
        <v>28803</v>
      </c>
      <c r="P1169" t="s">
        <v>386</v>
      </c>
      <c r="V1169" t="s">
        <v>46</v>
      </c>
      <c r="W1169">
        <v>8944520775</v>
      </c>
      <c r="X1169" t="s">
        <v>8877</v>
      </c>
      <c r="AB1169" t="s">
        <v>389</v>
      </c>
      <c r="AG1169" t="s">
        <v>8876</v>
      </c>
      <c r="AH1169" t="s">
        <v>8878</v>
      </c>
      <c r="AL1169" t="s">
        <v>8876</v>
      </c>
      <c r="AM1169" t="s">
        <v>8876</v>
      </c>
      <c r="AQ1169" t="s">
        <v>63</v>
      </c>
    </row>
    <row r="1170" spans="2:44" ht="15" customHeight="1" x14ac:dyDescent="0.25">
      <c r="B1170" s="3" t="s">
        <v>37</v>
      </c>
      <c r="D1170" s="13"/>
      <c r="E1170" t="s">
        <v>8879</v>
      </c>
      <c r="F1170" t="s">
        <v>8880</v>
      </c>
      <c r="G1170" t="s">
        <v>190</v>
      </c>
      <c r="H1170" t="b">
        <v>0</v>
      </c>
      <c r="I1170" t="s">
        <v>1198</v>
      </c>
      <c r="J1170" s="1" t="s">
        <v>1199</v>
      </c>
      <c r="K1170" t="s">
        <v>1198</v>
      </c>
      <c r="L1170" t="s">
        <v>8881</v>
      </c>
      <c r="N1170">
        <f t="shared" si="18"/>
        <v>32</v>
      </c>
      <c r="O1170">
        <v>500270</v>
      </c>
      <c r="P1170" t="s">
        <v>8882</v>
      </c>
      <c r="S1170">
        <v>45.382185999999997</v>
      </c>
      <c r="T1170">
        <v>25.371504000000002</v>
      </c>
      <c r="V1170" t="s">
        <v>46</v>
      </c>
      <c r="W1170">
        <v>9888867991</v>
      </c>
      <c r="AB1170" t="s">
        <v>78</v>
      </c>
      <c r="AG1170" t="s">
        <v>8880</v>
      </c>
      <c r="AH1170" t="s">
        <v>8883</v>
      </c>
      <c r="AI1170" t="s">
        <v>8884</v>
      </c>
      <c r="AK1170" t="s">
        <v>8885</v>
      </c>
      <c r="AL1170" t="s">
        <v>8880</v>
      </c>
      <c r="AM1170" t="s">
        <v>8880</v>
      </c>
      <c r="AQ1170" t="s">
        <v>8886</v>
      </c>
    </row>
    <row r="1171" spans="2:44" ht="15" customHeight="1" x14ac:dyDescent="0.25">
      <c r="B1171" s="3" t="s">
        <v>37</v>
      </c>
      <c r="D1171" s="13"/>
      <c r="E1171" t="s">
        <v>8887</v>
      </c>
      <c r="F1171" t="s">
        <v>8888</v>
      </c>
      <c r="G1171" t="s">
        <v>107</v>
      </c>
      <c r="H1171" t="b">
        <v>0</v>
      </c>
      <c r="I1171" t="s">
        <v>1198</v>
      </c>
      <c r="J1171" s="1" t="s">
        <v>1199</v>
      </c>
      <c r="K1171" t="s">
        <v>1198</v>
      </c>
      <c r="L1171" t="s">
        <v>8889</v>
      </c>
      <c r="N1171">
        <f t="shared" si="18"/>
        <v>33</v>
      </c>
      <c r="O1171">
        <v>400000</v>
      </c>
      <c r="P1171" t="s">
        <v>8890</v>
      </c>
      <c r="S1171">
        <v>46.787476553689402</v>
      </c>
      <c r="T1171">
        <v>23.649707436561499</v>
      </c>
      <c r="V1171" t="s">
        <v>46</v>
      </c>
      <c r="W1171">
        <v>1088624738</v>
      </c>
      <c r="AB1171" t="s">
        <v>48</v>
      </c>
      <c r="AG1171" t="s">
        <v>8888</v>
      </c>
      <c r="AH1171" t="s">
        <v>8891</v>
      </c>
      <c r="AK1171" t="s">
        <v>8892</v>
      </c>
      <c r="AL1171" t="s">
        <v>8888</v>
      </c>
      <c r="AM1171" t="s">
        <v>8888</v>
      </c>
      <c r="AQ1171" t="s">
        <v>8893</v>
      </c>
    </row>
    <row r="1172" spans="2:44" ht="15" customHeight="1" x14ac:dyDescent="0.25">
      <c r="B1172" s="3" t="s">
        <v>178</v>
      </c>
      <c r="C1172" t="s">
        <v>179</v>
      </c>
      <c r="D1172" s="24"/>
      <c r="E1172" t="s">
        <v>8894</v>
      </c>
      <c r="F1172" t="s">
        <v>8895</v>
      </c>
      <c r="G1172" t="s">
        <v>721</v>
      </c>
      <c r="H1172" t="b">
        <v>0</v>
      </c>
      <c r="I1172" t="s">
        <v>2002</v>
      </c>
      <c r="J1172" s="1" t="s">
        <v>2003</v>
      </c>
      <c r="K1172" t="s">
        <v>2002</v>
      </c>
      <c r="L1172" t="s">
        <v>8896</v>
      </c>
      <c r="N1172">
        <f t="shared" si="18"/>
        <v>15</v>
      </c>
      <c r="O1172">
        <v>76227</v>
      </c>
      <c r="P1172">
        <v>76227</v>
      </c>
      <c r="V1172" t="s">
        <v>46</v>
      </c>
      <c r="W1172">
        <v>7769944116</v>
      </c>
      <c r="AD1172">
        <v>6679</v>
      </c>
      <c r="AG1172" t="s">
        <v>8895</v>
      </c>
      <c r="AH1172" t="s">
        <v>8897</v>
      </c>
      <c r="AL1172" t="s">
        <v>8895</v>
      </c>
      <c r="AM1172" t="s">
        <v>8895</v>
      </c>
      <c r="AQ1172" t="s">
        <v>63</v>
      </c>
    </row>
    <row r="1173" spans="2:44" ht="30" x14ac:dyDescent="0.25">
      <c r="B1173" s="43" t="s">
        <v>54</v>
      </c>
      <c r="C1173" s="44" t="s">
        <v>8898</v>
      </c>
      <c r="D1173" s="18" t="s">
        <v>416</v>
      </c>
      <c r="E1173" t="s">
        <v>8899</v>
      </c>
      <c r="F1173" t="s">
        <v>8900</v>
      </c>
      <c r="G1173" t="s">
        <v>100</v>
      </c>
      <c r="H1173" t="b">
        <v>0</v>
      </c>
      <c r="I1173" t="s">
        <v>2002</v>
      </c>
      <c r="J1173" s="1" t="s">
        <v>2003</v>
      </c>
      <c r="K1173" t="s">
        <v>2002</v>
      </c>
      <c r="L1173" s="2" t="s">
        <v>8901</v>
      </c>
      <c r="N1173">
        <f t="shared" si="18"/>
        <v>17</v>
      </c>
      <c r="O1173">
        <v>66292</v>
      </c>
      <c r="P1173" t="s">
        <v>8902</v>
      </c>
      <c r="S1173">
        <v>49.309823049999899</v>
      </c>
      <c r="T1173">
        <v>6.9515214570000001</v>
      </c>
      <c r="V1173" t="s">
        <v>46</v>
      </c>
      <c r="W1173">
        <v>8157251788</v>
      </c>
      <c r="X1173" t="s">
        <v>8903</v>
      </c>
      <c r="AB1173" t="s">
        <v>78</v>
      </c>
      <c r="AD1173">
        <v>384085</v>
      </c>
      <c r="AG1173" t="s">
        <v>8900</v>
      </c>
      <c r="AH1173" t="s">
        <v>8904</v>
      </c>
      <c r="AI1173" t="s">
        <v>8905</v>
      </c>
      <c r="AK1173" t="s">
        <v>8906</v>
      </c>
      <c r="AL1173" t="s">
        <v>8900</v>
      </c>
      <c r="AM1173" t="s">
        <v>8900</v>
      </c>
      <c r="AQ1173" t="s">
        <v>8907</v>
      </c>
      <c r="AR1173" t="s">
        <v>8908</v>
      </c>
    </row>
    <row r="1174" spans="2:44" x14ac:dyDescent="0.25">
      <c r="B1174" s="3" t="s">
        <v>54</v>
      </c>
      <c r="C1174" t="s">
        <v>8909</v>
      </c>
      <c r="D1174" s="18" t="s">
        <v>416</v>
      </c>
      <c r="E1174" t="s">
        <v>8910</v>
      </c>
      <c r="F1174" t="s">
        <v>8911</v>
      </c>
      <c r="G1174" t="s">
        <v>190</v>
      </c>
      <c r="H1174" t="b">
        <v>1</v>
      </c>
      <c r="I1174" t="s">
        <v>2002</v>
      </c>
      <c r="J1174" s="1" t="s">
        <v>2003</v>
      </c>
      <c r="K1174" t="s">
        <v>2002</v>
      </c>
      <c r="L1174" t="s">
        <v>8912</v>
      </c>
      <c r="N1174">
        <f t="shared" si="18"/>
        <v>24</v>
      </c>
      <c r="O1174">
        <v>54329</v>
      </c>
      <c r="P1174" t="s">
        <v>3206</v>
      </c>
      <c r="S1174">
        <v>49.688650000000003</v>
      </c>
      <c r="T1174">
        <v>6.5629200000000001</v>
      </c>
      <c r="V1174" t="s">
        <v>46</v>
      </c>
      <c r="W1174">
        <v>4484244479</v>
      </c>
      <c r="X1174" t="s">
        <v>8903</v>
      </c>
      <c r="AB1174" t="s">
        <v>66</v>
      </c>
      <c r="AG1174" t="s">
        <v>8911</v>
      </c>
      <c r="AH1174" t="s">
        <v>8913</v>
      </c>
      <c r="AI1174" t="s">
        <v>8914</v>
      </c>
      <c r="AK1174" t="s">
        <v>8906</v>
      </c>
      <c r="AL1174" t="s">
        <v>8911</v>
      </c>
      <c r="AM1174" t="s">
        <v>8911</v>
      </c>
      <c r="AQ1174" t="s">
        <v>8915</v>
      </c>
      <c r="AR1174" t="s">
        <v>8908</v>
      </c>
    </row>
    <row r="1175" spans="2:44" x14ac:dyDescent="0.25">
      <c r="B1175" s="3" t="s">
        <v>37</v>
      </c>
      <c r="D1175" s="13"/>
      <c r="E1175" t="s">
        <v>8916</v>
      </c>
      <c r="F1175" t="s">
        <v>8917</v>
      </c>
      <c r="G1175" t="s">
        <v>190</v>
      </c>
      <c r="H1175" t="b">
        <v>1</v>
      </c>
      <c r="I1175" t="s">
        <v>2002</v>
      </c>
      <c r="J1175" s="1" t="s">
        <v>2003</v>
      </c>
      <c r="K1175" t="s">
        <v>2002</v>
      </c>
      <c r="L1175" s="2" t="s">
        <v>8901</v>
      </c>
      <c r="N1175">
        <f t="shared" si="18"/>
        <v>17</v>
      </c>
      <c r="O1175">
        <v>66292</v>
      </c>
      <c r="P1175" t="s">
        <v>8902</v>
      </c>
      <c r="S1175">
        <v>49.309823050738899</v>
      </c>
      <c r="T1175">
        <v>6.9515214573021202</v>
      </c>
      <c r="V1175" t="s">
        <v>46</v>
      </c>
      <c r="W1175">
        <v>1628559923</v>
      </c>
      <c r="X1175" t="s">
        <v>8903</v>
      </c>
      <c r="AB1175" t="s">
        <v>909</v>
      </c>
      <c r="AC1175" t="s">
        <v>8918</v>
      </c>
      <c r="AD1175">
        <v>384460</v>
      </c>
      <c r="AG1175" t="s">
        <v>8917</v>
      </c>
      <c r="AH1175" t="s">
        <v>8919</v>
      </c>
      <c r="AI1175" t="s">
        <v>8905</v>
      </c>
      <c r="AK1175" t="s">
        <v>8906</v>
      </c>
      <c r="AL1175" t="s">
        <v>8917</v>
      </c>
      <c r="AM1175" t="s">
        <v>8917</v>
      </c>
      <c r="AQ1175" t="s">
        <v>8907</v>
      </c>
      <c r="AR1175" t="s">
        <v>8908</v>
      </c>
    </row>
    <row r="1176" spans="2:44" ht="15" customHeight="1" x14ac:dyDescent="0.25">
      <c r="B1176" s="35" t="s">
        <v>364</v>
      </c>
      <c r="D1176" s="13"/>
      <c r="E1176" t="s">
        <v>8920</v>
      </c>
      <c r="F1176" t="s">
        <v>8921</v>
      </c>
      <c r="G1176" t="s">
        <v>190</v>
      </c>
      <c r="H1176" t="b">
        <v>0</v>
      </c>
      <c r="I1176" t="s">
        <v>690</v>
      </c>
      <c r="J1176" s="1" t="s">
        <v>691</v>
      </c>
      <c r="K1176" t="s">
        <v>690</v>
      </c>
      <c r="L1176" s="2" t="s">
        <v>2139</v>
      </c>
      <c r="N1176" s="3">
        <f t="shared" si="18"/>
        <v>50</v>
      </c>
      <c r="O1176" t="s">
        <v>2140</v>
      </c>
      <c r="P1176" t="s">
        <v>5411</v>
      </c>
      <c r="V1176" t="s">
        <v>46</v>
      </c>
      <c r="W1176">
        <v>5335005271</v>
      </c>
      <c r="AB1176" t="s">
        <v>695</v>
      </c>
      <c r="AG1176" t="s">
        <v>8921</v>
      </c>
      <c r="AH1176" t="s">
        <v>8922</v>
      </c>
      <c r="AK1176" t="s">
        <v>8923</v>
      </c>
      <c r="AL1176" t="s">
        <v>8921</v>
      </c>
      <c r="AM1176" t="s">
        <v>8921</v>
      </c>
      <c r="AQ1176" t="s">
        <v>8924</v>
      </c>
    </row>
    <row r="1177" spans="2:44" ht="15" customHeight="1" x14ac:dyDescent="0.25">
      <c r="B1177" s="3" t="s">
        <v>37</v>
      </c>
      <c r="D1177" s="13"/>
      <c r="E1177" t="s">
        <v>8925</v>
      </c>
      <c r="F1177" t="s">
        <v>8926</v>
      </c>
      <c r="G1177" t="s">
        <v>100</v>
      </c>
      <c r="H1177" t="b">
        <v>0</v>
      </c>
      <c r="I1177" t="s">
        <v>690</v>
      </c>
      <c r="J1177" s="1" t="s">
        <v>691</v>
      </c>
      <c r="K1177" t="s">
        <v>690</v>
      </c>
      <c r="L1177" t="s">
        <v>8927</v>
      </c>
      <c r="N1177" s="3">
        <f t="shared" si="18"/>
        <v>43</v>
      </c>
      <c r="O1177" t="s">
        <v>8928</v>
      </c>
      <c r="P1177" t="s">
        <v>8929</v>
      </c>
      <c r="V1177" t="s">
        <v>46</v>
      </c>
      <c r="W1177">
        <v>2834160321</v>
      </c>
      <c r="X1177" t="s">
        <v>8930</v>
      </c>
      <c r="AB1177" t="s">
        <v>389</v>
      </c>
      <c r="AG1177" t="s">
        <v>8931</v>
      </c>
      <c r="AH1177" t="s">
        <v>8932</v>
      </c>
      <c r="AI1177" t="s">
        <v>8933</v>
      </c>
      <c r="AL1177" t="s">
        <v>8926</v>
      </c>
      <c r="AM1177" t="s">
        <v>8926</v>
      </c>
      <c r="AQ1177" t="s">
        <v>8934</v>
      </c>
    </row>
    <row r="1178" spans="2:44" ht="15" customHeight="1" x14ac:dyDescent="0.25">
      <c r="B1178" s="3" t="s">
        <v>54</v>
      </c>
      <c r="C1178" t="s">
        <v>8935</v>
      </c>
      <c r="D1178" s="18" t="s">
        <v>56</v>
      </c>
      <c r="E1178" t="s">
        <v>8936</v>
      </c>
      <c r="F1178" t="s">
        <v>8937</v>
      </c>
      <c r="G1178" t="s">
        <v>40</v>
      </c>
      <c r="H1178" t="b">
        <v>1</v>
      </c>
      <c r="I1178" t="s">
        <v>41</v>
      </c>
      <c r="J1178" s="1" t="s">
        <v>42</v>
      </c>
      <c r="K1178" t="s">
        <v>41</v>
      </c>
      <c r="L1178" t="s">
        <v>8938</v>
      </c>
      <c r="N1178">
        <f t="shared" si="18"/>
        <v>17</v>
      </c>
      <c r="O1178">
        <v>33170</v>
      </c>
      <c r="P1178" t="s">
        <v>8939</v>
      </c>
      <c r="S1178">
        <v>45.953652754723798</v>
      </c>
      <c r="T1178">
        <v>12.6571097820889</v>
      </c>
      <c r="V1178" t="s">
        <v>46</v>
      </c>
      <c r="W1178">
        <v>3096070854</v>
      </c>
      <c r="X1178" t="s">
        <v>8940</v>
      </c>
      <c r="AB1178" t="s">
        <v>48</v>
      </c>
      <c r="AC1178" t="s">
        <v>8941</v>
      </c>
      <c r="AD1178">
        <v>501805</v>
      </c>
      <c r="AG1178" t="s">
        <v>8937</v>
      </c>
      <c r="AH1178" t="s">
        <v>8942</v>
      </c>
      <c r="AI1178" t="s">
        <v>8943</v>
      </c>
      <c r="AK1178" t="s">
        <v>8944</v>
      </c>
      <c r="AL1178" t="s">
        <v>8937</v>
      </c>
      <c r="AM1178" t="s">
        <v>8937</v>
      </c>
      <c r="AQ1178" t="s">
        <v>8945</v>
      </c>
    </row>
    <row r="1179" spans="2:44" ht="15" customHeight="1" x14ac:dyDescent="0.25">
      <c r="B1179" s="3" t="s">
        <v>178</v>
      </c>
      <c r="C1179" t="s">
        <v>179</v>
      </c>
      <c r="D1179" s="24"/>
      <c r="E1179" t="s">
        <v>8946</v>
      </c>
      <c r="F1179" t="s">
        <v>8947</v>
      </c>
      <c r="G1179" t="s">
        <v>100</v>
      </c>
      <c r="H1179" t="b">
        <v>0</v>
      </c>
      <c r="I1179" t="s">
        <v>690</v>
      </c>
      <c r="J1179" s="1" t="s">
        <v>691</v>
      </c>
      <c r="K1179" t="s">
        <v>690</v>
      </c>
      <c r="L1179" t="s">
        <v>8948</v>
      </c>
      <c r="N1179" s="3">
        <f t="shared" si="18"/>
        <v>56</v>
      </c>
      <c r="O1179" t="s">
        <v>2140</v>
      </c>
      <c r="P1179" t="s">
        <v>5411</v>
      </c>
      <c r="V1179" t="s">
        <v>46</v>
      </c>
      <c r="W1179">
        <v>8558234182</v>
      </c>
      <c r="X1179" t="s">
        <v>8949</v>
      </c>
      <c r="AB1179" t="s">
        <v>389</v>
      </c>
      <c r="AG1179" t="s">
        <v>8947</v>
      </c>
      <c r="AH1179" t="s">
        <v>8950</v>
      </c>
      <c r="AI1179" t="s">
        <v>8951</v>
      </c>
      <c r="AL1179" t="s">
        <v>8947</v>
      </c>
      <c r="AM1179" t="s">
        <v>8947</v>
      </c>
      <c r="AQ1179" t="s">
        <v>8952</v>
      </c>
    </row>
    <row r="1180" spans="2:44" ht="15" customHeight="1" x14ac:dyDescent="0.25">
      <c r="B1180" s="3" t="s">
        <v>178</v>
      </c>
      <c r="C1180" t="s">
        <v>179</v>
      </c>
      <c r="D1180" s="24"/>
      <c r="E1180" t="s">
        <v>8953</v>
      </c>
      <c r="F1180" t="s">
        <v>8954</v>
      </c>
      <c r="G1180" t="s">
        <v>100</v>
      </c>
      <c r="H1180" t="b">
        <v>0</v>
      </c>
      <c r="I1180" t="s">
        <v>690</v>
      </c>
      <c r="J1180" s="1" t="s">
        <v>691</v>
      </c>
      <c r="K1180" t="s">
        <v>690</v>
      </c>
      <c r="L1180" t="s">
        <v>8955</v>
      </c>
      <c r="N1180" s="3">
        <f t="shared" si="18"/>
        <v>51</v>
      </c>
      <c r="O1180" t="s">
        <v>7675</v>
      </c>
      <c r="P1180" t="s">
        <v>7676</v>
      </c>
      <c r="V1180" t="s">
        <v>46</v>
      </c>
      <c r="W1180">
        <v>1812381058</v>
      </c>
      <c r="X1180" t="s">
        <v>8956</v>
      </c>
      <c r="AB1180" t="s">
        <v>389</v>
      </c>
      <c r="AG1180" t="s">
        <v>8954</v>
      </c>
      <c r="AH1180" t="s">
        <v>8957</v>
      </c>
      <c r="AI1180" t="s">
        <v>8958</v>
      </c>
      <c r="AL1180" t="s">
        <v>8954</v>
      </c>
      <c r="AM1180" t="s">
        <v>8954</v>
      </c>
      <c r="AQ1180" t="s">
        <v>8959</v>
      </c>
    </row>
    <row r="1181" spans="2:44" ht="15" customHeight="1" x14ac:dyDescent="0.25">
      <c r="B1181" s="3" t="s">
        <v>178</v>
      </c>
      <c r="C1181" t="s">
        <v>179</v>
      </c>
      <c r="D1181" s="24"/>
      <c r="E1181" t="s">
        <v>8960</v>
      </c>
      <c r="F1181" t="s">
        <v>8961</v>
      </c>
      <c r="G1181" t="s">
        <v>100</v>
      </c>
      <c r="H1181" t="b">
        <v>0</v>
      </c>
      <c r="I1181" t="s">
        <v>690</v>
      </c>
      <c r="J1181" s="1" t="s">
        <v>691</v>
      </c>
      <c r="K1181" t="s">
        <v>690</v>
      </c>
      <c r="L1181" t="s">
        <v>8962</v>
      </c>
      <c r="N1181" s="3">
        <f t="shared" si="18"/>
        <v>50</v>
      </c>
      <c r="O1181" t="s">
        <v>8963</v>
      </c>
      <c r="P1181" t="s">
        <v>8964</v>
      </c>
      <c r="V1181" t="s">
        <v>46</v>
      </c>
      <c r="W1181">
        <v>7332820138</v>
      </c>
      <c r="X1181" t="s">
        <v>8965</v>
      </c>
      <c r="AB1181" t="s">
        <v>389</v>
      </c>
      <c r="AG1181" t="s">
        <v>8961</v>
      </c>
      <c r="AH1181" t="s">
        <v>8966</v>
      </c>
      <c r="AI1181" t="s">
        <v>8967</v>
      </c>
      <c r="AL1181" t="s">
        <v>8961</v>
      </c>
      <c r="AM1181" t="s">
        <v>8961</v>
      </c>
      <c r="AQ1181" t="s">
        <v>8967</v>
      </c>
    </row>
    <row r="1182" spans="2:44" ht="15" customHeight="1" x14ac:dyDescent="0.25">
      <c r="B1182" s="3" t="s">
        <v>178</v>
      </c>
      <c r="C1182" t="s">
        <v>179</v>
      </c>
      <c r="D1182" s="24"/>
      <c r="E1182" t="s">
        <v>8968</v>
      </c>
      <c r="F1182" t="s">
        <v>8969</v>
      </c>
      <c r="G1182" t="s">
        <v>100</v>
      </c>
      <c r="H1182" t="b">
        <v>0</v>
      </c>
      <c r="I1182" t="s">
        <v>690</v>
      </c>
      <c r="J1182" s="1" t="s">
        <v>691</v>
      </c>
      <c r="K1182" t="s">
        <v>690</v>
      </c>
      <c r="L1182" t="s">
        <v>8970</v>
      </c>
      <c r="N1182" s="3">
        <f t="shared" si="18"/>
        <v>65</v>
      </c>
      <c r="O1182" t="s">
        <v>8971</v>
      </c>
      <c r="P1182" t="s">
        <v>8972</v>
      </c>
      <c r="V1182" t="s">
        <v>46</v>
      </c>
      <c r="W1182">
        <v>3173747540</v>
      </c>
      <c r="X1182" t="s">
        <v>8973</v>
      </c>
      <c r="AB1182" t="s">
        <v>389</v>
      </c>
      <c r="AG1182" t="s">
        <v>8969</v>
      </c>
      <c r="AH1182" t="s">
        <v>8974</v>
      </c>
      <c r="AI1182" t="s">
        <v>8975</v>
      </c>
      <c r="AK1182" t="s">
        <v>8976</v>
      </c>
      <c r="AL1182" t="s">
        <v>8969</v>
      </c>
      <c r="AM1182" t="s">
        <v>8969</v>
      </c>
      <c r="AQ1182" t="s">
        <v>8977</v>
      </c>
    </row>
    <row r="1183" spans="2:44" ht="15" customHeight="1" x14ac:dyDescent="0.25">
      <c r="B1183" s="3" t="s">
        <v>37</v>
      </c>
      <c r="D1183" s="13"/>
      <c r="E1183" t="s">
        <v>8978</v>
      </c>
      <c r="F1183" t="s">
        <v>8979</v>
      </c>
      <c r="G1183" t="s">
        <v>40</v>
      </c>
      <c r="H1183" t="b">
        <v>0</v>
      </c>
      <c r="I1183" t="s">
        <v>1982</v>
      </c>
      <c r="J1183" s="1" t="s">
        <v>1983</v>
      </c>
      <c r="K1183" t="s">
        <v>1982</v>
      </c>
      <c r="N1183">
        <f t="shared" si="18"/>
        <v>0</v>
      </c>
      <c r="O1183">
        <v>11111</v>
      </c>
      <c r="P1183" t="s">
        <v>8979</v>
      </c>
      <c r="V1183" t="s">
        <v>46</v>
      </c>
      <c r="W1183">
        <v>3183053935</v>
      </c>
      <c r="AB1183" t="s">
        <v>450</v>
      </c>
      <c r="AC1183" t="s">
        <v>8980</v>
      </c>
      <c r="AD1183">
        <v>7354</v>
      </c>
      <c r="AG1183" t="s">
        <v>8979</v>
      </c>
      <c r="AH1183" t="s">
        <v>8981</v>
      </c>
      <c r="AL1183" t="s">
        <v>8979</v>
      </c>
      <c r="AM1183" t="s">
        <v>8979</v>
      </c>
      <c r="AQ1183" t="s">
        <v>63</v>
      </c>
      <c r="AR1183" t="s">
        <v>1987</v>
      </c>
    </row>
    <row r="1184" spans="2:44" ht="15" customHeight="1" x14ac:dyDescent="0.25">
      <c r="B1184" s="3" t="s">
        <v>37</v>
      </c>
      <c r="D1184" s="13"/>
      <c r="E1184" t="s">
        <v>8982</v>
      </c>
      <c r="F1184" t="s">
        <v>8983</v>
      </c>
      <c r="G1184" t="s">
        <v>40</v>
      </c>
      <c r="H1184" t="b">
        <v>0</v>
      </c>
      <c r="I1184" t="s">
        <v>1982</v>
      </c>
      <c r="J1184" s="1" t="s">
        <v>1983</v>
      </c>
      <c r="K1184" t="s">
        <v>1982</v>
      </c>
      <c r="N1184">
        <f t="shared" si="18"/>
        <v>0</v>
      </c>
      <c r="O1184">
        <v>11111</v>
      </c>
      <c r="P1184" t="s">
        <v>8983</v>
      </c>
      <c r="V1184" t="s">
        <v>46</v>
      </c>
      <c r="W1184">
        <v>8524918677</v>
      </c>
      <c r="AB1184" t="s">
        <v>450</v>
      </c>
      <c r="AC1184" t="s">
        <v>8984</v>
      </c>
      <c r="AD1184">
        <v>7354</v>
      </c>
      <c r="AG1184" t="s">
        <v>8983</v>
      </c>
      <c r="AH1184" t="s">
        <v>8985</v>
      </c>
      <c r="AL1184" t="s">
        <v>8983</v>
      </c>
      <c r="AM1184" t="s">
        <v>8983</v>
      </c>
      <c r="AQ1184" t="s">
        <v>63</v>
      </c>
      <c r="AR1184" t="s">
        <v>1987</v>
      </c>
    </row>
    <row r="1185" spans="2:44" x14ac:dyDescent="0.25">
      <c r="B1185" s="3" t="s">
        <v>82</v>
      </c>
      <c r="C1185" t="s">
        <v>8986</v>
      </c>
      <c r="D1185" s="27" t="s">
        <v>6634</v>
      </c>
      <c r="E1185" t="s">
        <v>8987</v>
      </c>
      <c r="F1185" t="s">
        <v>8988</v>
      </c>
      <c r="G1185" t="s">
        <v>100</v>
      </c>
      <c r="I1185" t="s">
        <v>8989</v>
      </c>
      <c r="J1185" s="1" t="s">
        <v>8990</v>
      </c>
      <c r="K1185" t="s">
        <v>8989</v>
      </c>
      <c r="L1185" s="2" t="s">
        <v>8991</v>
      </c>
      <c r="N1185">
        <f t="shared" si="18"/>
        <v>31</v>
      </c>
      <c r="O1185">
        <v>10173</v>
      </c>
      <c r="P1185" t="s">
        <v>8992</v>
      </c>
      <c r="S1185">
        <v>37.977001634786603</v>
      </c>
      <c r="T1185">
        <v>23.7261730074346</v>
      </c>
      <c r="V1185" t="s">
        <v>46</v>
      </c>
      <c r="W1185">
        <v>8822639643</v>
      </c>
      <c r="X1185" t="s">
        <v>8993</v>
      </c>
      <c r="AB1185" t="s">
        <v>78</v>
      </c>
      <c r="AD1185">
        <v>7827</v>
      </c>
      <c r="AG1185" t="s">
        <v>8988</v>
      </c>
      <c r="AH1185" t="s">
        <v>8994</v>
      </c>
      <c r="AI1185" t="s">
        <v>8995</v>
      </c>
      <c r="AK1185" t="s">
        <v>8996</v>
      </c>
      <c r="AL1185" t="s">
        <v>8988</v>
      </c>
      <c r="AM1185" t="s">
        <v>8988</v>
      </c>
      <c r="AQ1185" t="s">
        <v>8997</v>
      </c>
      <c r="AR1185" t="s">
        <v>8998</v>
      </c>
    </row>
    <row r="1186" spans="2:44" ht="15" customHeight="1" x14ac:dyDescent="0.25">
      <c r="B1186" s="3" t="s">
        <v>82</v>
      </c>
      <c r="C1186" t="s">
        <v>8986</v>
      </c>
      <c r="D1186" s="27" t="s">
        <v>6634</v>
      </c>
      <c r="E1186" t="s">
        <v>8999</v>
      </c>
      <c r="F1186" t="s">
        <v>9000</v>
      </c>
      <c r="G1186" t="s">
        <v>190</v>
      </c>
      <c r="H1186" t="b">
        <v>1</v>
      </c>
      <c r="I1186" t="s">
        <v>8989</v>
      </c>
      <c r="J1186" s="1" t="s">
        <v>8990</v>
      </c>
      <c r="K1186" t="s">
        <v>8989</v>
      </c>
      <c r="L1186" s="2" t="s">
        <v>8991</v>
      </c>
      <c r="N1186">
        <f t="shared" si="18"/>
        <v>31</v>
      </c>
      <c r="O1186" t="s">
        <v>9001</v>
      </c>
      <c r="P1186" t="s">
        <v>8992</v>
      </c>
      <c r="S1186">
        <v>37.977001634786603</v>
      </c>
      <c r="T1186">
        <v>23.7261730074346</v>
      </c>
      <c r="V1186" t="s">
        <v>46</v>
      </c>
      <c r="W1186">
        <v>9013084726</v>
      </c>
      <c r="X1186" t="s">
        <v>8993</v>
      </c>
      <c r="AB1186" t="s">
        <v>78</v>
      </c>
      <c r="AC1186" t="s">
        <v>8992</v>
      </c>
      <c r="AD1186">
        <v>7827</v>
      </c>
      <c r="AG1186" t="s">
        <v>9000</v>
      </c>
      <c r="AH1186" t="s">
        <v>9002</v>
      </c>
      <c r="AI1186" t="s">
        <v>9003</v>
      </c>
      <c r="AL1186" t="s">
        <v>9000</v>
      </c>
      <c r="AM1186" t="s">
        <v>9000</v>
      </c>
      <c r="AQ1186" t="s">
        <v>9004</v>
      </c>
      <c r="AR1186" t="s">
        <v>8998</v>
      </c>
    </row>
    <row r="1187" spans="2:44" ht="15" customHeight="1" x14ac:dyDescent="0.25">
      <c r="B1187" s="3" t="s">
        <v>37</v>
      </c>
      <c r="D1187" s="13"/>
      <c r="E1187" t="s">
        <v>9005</v>
      </c>
      <c r="F1187" t="s">
        <v>9006</v>
      </c>
      <c r="G1187" t="s">
        <v>190</v>
      </c>
      <c r="H1187" t="b">
        <v>1</v>
      </c>
      <c r="I1187" t="s">
        <v>8989</v>
      </c>
      <c r="J1187" s="1" t="s">
        <v>8990</v>
      </c>
      <c r="K1187" t="s">
        <v>8989</v>
      </c>
      <c r="L1187" t="s">
        <v>9007</v>
      </c>
      <c r="N1187" s="3">
        <f t="shared" si="18"/>
        <v>44</v>
      </c>
      <c r="O1187" t="s">
        <v>9008</v>
      </c>
      <c r="P1187" t="s">
        <v>9009</v>
      </c>
      <c r="S1187">
        <v>40.639584580440797</v>
      </c>
      <c r="T1187">
        <v>22.937047355635698</v>
      </c>
      <c r="V1187" t="s">
        <v>46</v>
      </c>
      <c r="W1187">
        <v>6404958379</v>
      </c>
      <c r="X1187" t="s">
        <v>8993</v>
      </c>
      <c r="AB1187" t="s">
        <v>78</v>
      </c>
      <c r="AG1187" t="s">
        <v>9006</v>
      </c>
      <c r="AH1187" t="s">
        <v>9010</v>
      </c>
      <c r="AI1187" t="s">
        <v>9011</v>
      </c>
      <c r="AL1187" t="s">
        <v>9006</v>
      </c>
      <c r="AM1187" t="s">
        <v>9006</v>
      </c>
      <c r="AQ1187" t="s">
        <v>9012</v>
      </c>
      <c r="AR1187" t="s">
        <v>8998</v>
      </c>
    </row>
    <row r="1188" spans="2:44" ht="15" customHeight="1" x14ac:dyDescent="0.25">
      <c r="B1188" s="3" t="s">
        <v>54</v>
      </c>
      <c r="C1188" t="s">
        <v>9013</v>
      </c>
      <c r="D1188" s="18" t="s">
        <v>56</v>
      </c>
      <c r="E1188" t="s">
        <v>9014</v>
      </c>
      <c r="F1188" t="s">
        <v>9015</v>
      </c>
      <c r="G1188" t="s">
        <v>190</v>
      </c>
      <c r="H1188" t="b">
        <v>0</v>
      </c>
      <c r="I1188" t="s">
        <v>5618</v>
      </c>
      <c r="J1188" s="1" t="s">
        <v>5619</v>
      </c>
      <c r="K1188" t="s">
        <v>5618</v>
      </c>
      <c r="L1188" t="s">
        <v>9016</v>
      </c>
      <c r="N1188">
        <f t="shared" si="18"/>
        <v>29</v>
      </c>
      <c r="O1188">
        <v>0</v>
      </c>
      <c r="P1188" t="s">
        <v>9017</v>
      </c>
      <c r="S1188">
        <v>36.179851999999997</v>
      </c>
      <c r="T1188">
        <v>44.016109</v>
      </c>
      <c r="V1188" t="s">
        <v>46</v>
      </c>
      <c r="W1188">
        <v>6303450721</v>
      </c>
      <c r="AB1188" t="s">
        <v>66</v>
      </c>
      <c r="AG1188" t="s">
        <v>9015</v>
      </c>
      <c r="AH1188" t="s">
        <v>9018</v>
      </c>
      <c r="AK1188" t="s">
        <v>9019</v>
      </c>
      <c r="AL1188" t="s">
        <v>9015</v>
      </c>
      <c r="AM1188" t="s">
        <v>9015</v>
      </c>
      <c r="AQ1188" t="s">
        <v>9020</v>
      </c>
    </row>
    <row r="1189" spans="2:44" ht="15" customHeight="1" x14ac:dyDescent="0.25">
      <c r="B1189" s="3" t="s">
        <v>155</v>
      </c>
      <c r="C1189" t="s">
        <v>156</v>
      </c>
      <c r="D1189" s="23"/>
      <c r="E1189" t="s">
        <v>9021</v>
      </c>
      <c r="F1189" t="s">
        <v>9022</v>
      </c>
      <c r="G1189" t="s">
        <v>167</v>
      </c>
      <c r="I1189" t="s">
        <v>232</v>
      </c>
      <c r="J1189" s="1" t="s">
        <v>233</v>
      </c>
      <c r="K1189" t="s">
        <v>232</v>
      </c>
      <c r="L1189"/>
      <c r="N1189">
        <f t="shared" si="18"/>
        <v>0</v>
      </c>
      <c r="O1189" t="s">
        <v>63</v>
      </c>
      <c r="P1189" t="s">
        <v>63</v>
      </c>
      <c r="V1189" t="s">
        <v>46</v>
      </c>
      <c r="W1189">
        <v>2240793468</v>
      </c>
      <c r="X1189" t="s">
        <v>101</v>
      </c>
      <c r="AB1189" t="s">
        <v>66</v>
      </c>
      <c r="AG1189" t="s">
        <v>233</v>
      </c>
      <c r="AH1189" t="s">
        <v>9023</v>
      </c>
      <c r="AL1189" t="s">
        <v>9022</v>
      </c>
      <c r="AM1189" t="s">
        <v>9022</v>
      </c>
      <c r="AQ1189" t="s">
        <v>63</v>
      </c>
    </row>
    <row r="1190" spans="2:44" ht="15" customHeight="1" x14ac:dyDescent="0.25">
      <c r="B1190" s="3" t="s">
        <v>37</v>
      </c>
      <c r="D1190" s="13"/>
      <c r="E1190" t="s">
        <v>9024</v>
      </c>
      <c r="F1190" t="s">
        <v>9025</v>
      </c>
      <c r="G1190" t="s">
        <v>100</v>
      </c>
      <c r="I1190" t="s">
        <v>383</v>
      </c>
      <c r="J1190" s="1" t="s">
        <v>384</v>
      </c>
      <c r="K1190" t="s">
        <v>383</v>
      </c>
      <c r="L1190" t="s">
        <v>9026</v>
      </c>
      <c r="N1190">
        <f t="shared" si="18"/>
        <v>26</v>
      </c>
      <c r="O1190">
        <v>84121</v>
      </c>
      <c r="P1190" t="s">
        <v>807</v>
      </c>
      <c r="Q1190" t="s">
        <v>808</v>
      </c>
      <c r="V1190" t="s">
        <v>46</v>
      </c>
      <c r="W1190">
        <v>7889799309</v>
      </c>
      <c r="X1190" t="s">
        <v>7647</v>
      </c>
      <c r="AB1190" t="s">
        <v>389</v>
      </c>
      <c r="AG1190" t="s">
        <v>9025</v>
      </c>
      <c r="AH1190" t="s">
        <v>9027</v>
      </c>
      <c r="AL1190" t="s">
        <v>9025</v>
      </c>
      <c r="AM1190" t="s">
        <v>9025</v>
      </c>
      <c r="AQ1190" t="s">
        <v>2859</v>
      </c>
    </row>
    <row r="1191" spans="2:44" ht="15" customHeight="1" x14ac:dyDescent="0.25">
      <c r="B1191" s="3" t="s">
        <v>37</v>
      </c>
      <c r="D1191" s="13"/>
      <c r="E1191" t="s">
        <v>9028</v>
      </c>
      <c r="F1191" t="s">
        <v>9029</v>
      </c>
      <c r="G1191" t="s">
        <v>100</v>
      </c>
      <c r="H1191" t="b">
        <v>1</v>
      </c>
      <c r="I1191" t="s">
        <v>4693</v>
      </c>
      <c r="J1191" s="1" t="s">
        <v>4694</v>
      </c>
      <c r="K1191" t="s">
        <v>4693</v>
      </c>
      <c r="L1191" t="s">
        <v>9030</v>
      </c>
      <c r="N1191">
        <f t="shared" si="18"/>
        <v>13</v>
      </c>
      <c r="O1191" t="s">
        <v>9031</v>
      </c>
      <c r="P1191" t="s">
        <v>9032</v>
      </c>
      <c r="S1191">
        <v>54.467056999999997</v>
      </c>
      <c r="T1191">
        <v>-6.1050779999999998</v>
      </c>
      <c r="V1191" t="s">
        <v>46</v>
      </c>
      <c r="W1191">
        <v>6235111554</v>
      </c>
      <c r="AB1191" t="s">
        <v>2706</v>
      </c>
      <c r="AF1191" t="s">
        <v>9033</v>
      </c>
      <c r="AG1191" t="s">
        <v>9029</v>
      </c>
      <c r="AH1191" t="s">
        <v>9034</v>
      </c>
      <c r="AI1191" t="s">
        <v>9035</v>
      </c>
      <c r="AL1191" t="s">
        <v>9029</v>
      </c>
      <c r="AM1191" t="s">
        <v>9029</v>
      </c>
      <c r="AQ1191" t="s">
        <v>9036</v>
      </c>
    </row>
    <row r="1192" spans="2:44" x14ac:dyDescent="0.25">
      <c r="B1192" s="3" t="s">
        <v>82</v>
      </c>
      <c r="C1192" t="s">
        <v>9037</v>
      </c>
      <c r="D1192" s="27" t="s">
        <v>6634</v>
      </c>
      <c r="E1192" t="s">
        <v>9038</v>
      </c>
      <c r="F1192" t="s">
        <v>9039</v>
      </c>
      <c r="G1192" t="s">
        <v>40</v>
      </c>
      <c r="H1192" t="b">
        <v>0</v>
      </c>
      <c r="I1192" t="s">
        <v>1198</v>
      </c>
      <c r="J1192" s="1" t="s">
        <v>1199</v>
      </c>
      <c r="K1192" t="s">
        <v>1198</v>
      </c>
      <c r="L1192" s="2" t="s">
        <v>9040</v>
      </c>
      <c r="N1192">
        <f t="shared" si="18"/>
        <v>14</v>
      </c>
      <c r="O1192">
        <v>500327</v>
      </c>
      <c r="P1192" t="s">
        <v>8882</v>
      </c>
      <c r="S1192">
        <v>45.655702830000003</v>
      </c>
      <c r="T1192">
        <v>25.610796619999999</v>
      </c>
      <c r="V1192" t="s">
        <v>46</v>
      </c>
      <c r="W1192">
        <v>6408656163</v>
      </c>
      <c r="X1192" t="s">
        <v>9041</v>
      </c>
      <c r="AB1192" t="s">
        <v>78</v>
      </c>
      <c r="AC1192" t="s">
        <v>9042</v>
      </c>
      <c r="AD1192">
        <v>212186</v>
      </c>
      <c r="AF1192" t="s">
        <v>9043</v>
      </c>
      <c r="AG1192" t="s">
        <v>9039</v>
      </c>
      <c r="AH1192" t="s">
        <v>9044</v>
      </c>
      <c r="AI1192" t="s">
        <v>9045</v>
      </c>
      <c r="AK1192" t="s">
        <v>9046</v>
      </c>
      <c r="AL1192" t="s">
        <v>9039</v>
      </c>
      <c r="AM1192" t="s">
        <v>9039</v>
      </c>
      <c r="AQ1192" t="s">
        <v>9047</v>
      </c>
      <c r="AR1192" t="s">
        <v>9048</v>
      </c>
    </row>
    <row r="1193" spans="2:44" x14ac:dyDescent="0.25">
      <c r="B1193" s="3" t="s">
        <v>82</v>
      </c>
      <c r="C1193" t="s">
        <v>9037</v>
      </c>
      <c r="D1193" s="27" t="s">
        <v>6634</v>
      </c>
      <c r="E1193" t="s">
        <v>9049</v>
      </c>
      <c r="F1193" t="s">
        <v>9050</v>
      </c>
      <c r="G1193" t="s">
        <v>40</v>
      </c>
      <c r="H1193" t="b">
        <v>0</v>
      </c>
      <c r="I1193" t="s">
        <v>1198</v>
      </c>
      <c r="J1193" s="1" t="s">
        <v>1199</v>
      </c>
      <c r="K1193" t="s">
        <v>1198</v>
      </c>
      <c r="L1193" s="2" t="s">
        <v>9040</v>
      </c>
      <c r="N1193">
        <f t="shared" si="18"/>
        <v>14</v>
      </c>
      <c r="O1193">
        <v>500327</v>
      </c>
      <c r="P1193" t="s">
        <v>8882</v>
      </c>
      <c r="S1193">
        <v>45.655702830000003</v>
      </c>
      <c r="T1193">
        <v>25.610796619999999</v>
      </c>
      <c r="V1193" t="s">
        <v>46</v>
      </c>
      <c r="W1193">
        <v>5138941128</v>
      </c>
      <c r="X1193" t="s">
        <v>9041</v>
      </c>
      <c r="AB1193" t="s">
        <v>48</v>
      </c>
      <c r="AD1193">
        <v>212186</v>
      </c>
      <c r="AG1193" t="s">
        <v>9050</v>
      </c>
      <c r="AH1193" t="s">
        <v>9051</v>
      </c>
      <c r="AK1193" t="s">
        <v>9046</v>
      </c>
      <c r="AL1193" t="s">
        <v>9050</v>
      </c>
      <c r="AM1193" t="s">
        <v>9050</v>
      </c>
      <c r="AQ1193" t="s">
        <v>9047</v>
      </c>
    </row>
    <row r="1194" spans="2:44" ht="15" customHeight="1" x14ac:dyDescent="0.25">
      <c r="B1194" s="3" t="s">
        <v>37</v>
      </c>
      <c r="D1194" s="13"/>
      <c r="E1194" t="s">
        <v>9052</v>
      </c>
      <c r="F1194" t="s">
        <v>9053</v>
      </c>
      <c r="G1194" t="s">
        <v>40</v>
      </c>
      <c r="H1194" t="b">
        <v>0</v>
      </c>
      <c r="I1194" t="s">
        <v>1198</v>
      </c>
      <c r="J1194" s="1" t="s">
        <v>1199</v>
      </c>
      <c r="K1194" t="s">
        <v>1198</v>
      </c>
      <c r="L1194" t="s">
        <v>9054</v>
      </c>
      <c r="N1194">
        <f t="shared" si="18"/>
        <v>22</v>
      </c>
      <c r="O1194" t="s">
        <v>7637</v>
      </c>
      <c r="P1194" t="s">
        <v>7637</v>
      </c>
      <c r="V1194" t="s">
        <v>46</v>
      </c>
      <c r="W1194">
        <v>2458011445</v>
      </c>
      <c r="AB1194" t="s">
        <v>48</v>
      </c>
      <c r="AF1194" t="s">
        <v>40</v>
      </c>
      <c r="AG1194" t="s">
        <v>9053</v>
      </c>
      <c r="AH1194" t="s">
        <v>9055</v>
      </c>
      <c r="AK1194" t="s">
        <v>9056</v>
      </c>
      <c r="AL1194" t="s">
        <v>9053</v>
      </c>
      <c r="AM1194" t="s">
        <v>9053</v>
      </c>
      <c r="AQ1194" t="s">
        <v>9057</v>
      </c>
    </row>
    <row r="1195" spans="2:44" ht="15" customHeight="1" x14ac:dyDescent="0.25">
      <c r="B1195" s="3" t="s">
        <v>37</v>
      </c>
      <c r="D1195" s="13"/>
      <c r="E1195" t="s">
        <v>9058</v>
      </c>
      <c r="F1195" t="s">
        <v>9059</v>
      </c>
      <c r="G1195" t="s">
        <v>190</v>
      </c>
      <c r="H1195" t="b">
        <v>0</v>
      </c>
      <c r="I1195" t="s">
        <v>383</v>
      </c>
      <c r="J1195" s="1" t="s">
        <v>384</v>
      </c>
      <c r="K1195" t="s">
        <v>383</v>
      </c>
      <c r="L1195" t="s">
        <v>9060</v>
      </c>
      <c r="N1195">
        <f t="shared" si="18"/>
        <v>28</v>
      </c>
      <c r="O1195">
        <v>97201</v>
      </c>
      <c r="P1195" t="s">
        <v>7441</v>
      </c>
      <c r="Q1195" t="s">
        <v>7422</v>
      </c>
      <c r="V1195" t="s">
        <v>46</v>
      </c>
      <c r="W1195">
        <v>8283997804</v>
      </c>
      <c r="AB1195" t="s">
        <v>389</v>
      </c>
      <c r="AG1195" t="s">
        <v>9059</v>
      </c>
      <c r="AH1195" t="s">
        <v>9061</v>
      </c>
      <c r="AL1195" t="s">
        <v>9059</v>
      </c>
      <c r="AM1195" t="s">
        <v>9059</v>
      </c>
      <c r="AQ1195" t="s">
        <v>9062</v>
      </c>
    </row>
    <row r="1196" spans="2:44" ht="15" customHeight="1" x14ac:dyDescent="0.25">
      <c r="B1196" s="3" t="s">
        <v>37</v>
      </c>
      <c r="D1196" s="13"/>
      <c r="E1196" t="s">
        <v>9063</v>
      </c>
      <c r="F1196" t="s">
        <v>9064</v>
      </c>
      <c r="G1196" t="s">
        <v>107</v>
      </c>
      <c r="H1196" t="b">
        <v>0</v>
      </c>
      <c r="I1196" t="s">
        <v>2002</v>
      </c>
      <c r="J1196" s="1" t="s">
        <v>2003</v>
      </c>
      <c r="K1196" t="s">
        <v>2002</v>
      </c>
      <c r="L1196" t="s">
        <v>9065</v>
      </c>
      <c r="N1196">
        <f t="shared" si="18"/>
        <v>16</v>
      </c>
      <c r="O1196">
        <v>65795</v>
      </c>
      <c r="P1196" t="s">
        <v>9066</v>
      </c>
      <c r="V1196" t="s">
        <v>46</v>
      </c>
      <c r="W1196">
        <v>9103922789</v>
      </c>
      <c r="AB1196" t="s">
        <v>2006</v>
      </c>
      <c r="AG1196" t="s">
        <v>9064</v>
      </c>
      <c r="AH1196" t="s">
        <v>9067</v>
      </c>
      <c r="AK1196" t="s">
        <v>9068</v>
      </c>
      <c r="AL1196" t="s">
        <v>9064</v>
      </c>
      <c r="AM1196" t="s">
        <v>9064</v>
      </c>
      <c r="AQ1196" t="s">
        <v>9069</v>
      </c>
    </row>
    <row r="1197" spans="2:44" ht="15" customHeight="1" x14ac:dyDescent="0.25">
      <c r="B1197" s="3" t="s">
        <v>37</v>
      </c>
      <c r="D1197" s="13"/>
      <c r="E1197" t="s">
        <v>9070</v>
      </c>
      <c r="F1197" t="s">
        <v>9071</v>
      </c>
      <c r="G1197" t="s">
        <v>100</v>
      </c>
      <c r="H1197" t="b">
        <v>0</v>
      </c>
      <c r="I1197" t="s">
        <v>2002</v>
      </c>
      <c r="J1197" s="1" t="s">
        <v>2003</v>
      </c>
      <c r="K1197" t="s">
        <v>2002</v>
      </c>
      <c r="L1197" t="s">
        <v>9072</v>
      </c>
      <c r="N1197">
        <f t="shared" si="18"/>
        <v>18</v>
      </c>
      <c r="O1197">
        <v>76706</v>
      </c>
      <c r="P1197" t="s">
        <v>9073</v>
      </c>
      <c r="V1197" t="s">
        <v>46</v>
      </c>
      <c r="W1197">
        <v>9730820651</v>
      </c>
      <c r="AB1197" t="s">
        <v>2006</v>
      </c>
      <c r="AG1197" t="s">
        <v>9071</v>
      </c>
      <c r="AH1197" t="s">
        <v>9074</v>
      </c>
      <c r="AK1197" t="s">
        <v>9075</v>
      </c>
      <c r="AL1197" t="s">
        <v>9071</v>
      </c>
      <c r="AM1197" t="s">
        <v>9071</v>
      </c>
      <c r="AQ1197">
        <v>4915142220671</v>
      </c>
    </row>
    <row r="1198" spans="2:44" x14ac:dyDescent="0.25">
      <c r="B1198" s="3" t="s">
        <v>54</v>
      </c>
      <c r="C1198" s="22" t="s">
        <v>9076</v>
      </c>
      <c r="D1198" s="18" t="s">
        <v>416</v>
      </c>
      <c r="E1198" t="s">
        <v>9077</v>
      </c>
      <c r="F1198" t="s">
        <v>9078</v>
      </c>
      <c r="G1198" t="s">
        <v>100</v>
      </c>
      <c r="H1198" t="b">
        <v>0</v>
      </c>
      <c r="I1198" t="s">
        <v>383</v>
      </c>
      <c r="J1198" s="1" t="s">
        <v>384</v>
      </c>
      <c r="K1198" t="s">
        <v>383</v>
      </c>
      <c r="L1198" s="2" t="s">
        <v>9079</v>
      </c>
      <c r="N1198">
        <f t="shared" si="18"/>
        <v>29</v>
      </c>
      <c r="O1198">
        <v>71203</v>
      </c>
      <c r="P1198" t="s">
        <v>9080</v>
      </c>
      <c r="Q1198" t="s">
        <v>9081</v>
      </c>
      <c r="S1198">
        <v>32.505519</v>
      </c>
      <c r="T1198">
        <v>-92.082609000000005</v>
      </c>
      <c r="V1198" t="s">
        <v>46</v>
      </c>
      <c r="W1198">
        <v>4563832366</v>
      </c>
      <c r="X1198" t="s">
        <v>9082</v>
      </c>
      <c r="AB1198" t="s">
        <v>503</v>
      </c>
      <c r="AD1198">
        <v>492604</v>
      </c>
      <c r="AG1198" t="s">
        <v>9083</v>
      </c>
      <c r="AH1198" t="s">
        <v>9084</v>
      </c>
      <c r="AI1198" t="s">
        <v>9085</v>
      </c>
      <c r="AL1198" t="s">
        <v>9078</v>
      </c>
      <c r="AM1198" t="s">
        <v>9078</v>
      </c>
      <c r="AQ1198" t="s">
        <v>9086</v>
      </c>
      <c r="AR1198" t="s">
        <v>9087</v>
      </c>
    </row>
    <row r="1199" spans="2:44" ht="15" customHeight="1" x14ac:dyDescent="0.25">
      <c r="B1199" s="3" t="s">
        <v>54</v>
      </c>
      <c r="C1199" t="s">
        <v>9088</v>
      </c>
      <c r="D1199" s="18" t="s">
        <v>56</v>
      </c>
      <c r="E1199" t="s">
        <v>9089</v>
      </c>
      <c r="F1199" t="s">
        <v>9090</v>
      </c>
      <c r="G1199" t="s">
        <v>190</v>
      </c>
      <c r="H1199" t="b">
        <v>1</v>
      </c>
      <c r="I1199" t="s">
        <v>383</v>
      </c>
      <c r="J1199" s="1" t="s">
        <v>384</v>
      </c>
      <c r="K1199" t="s">
        <v>383</v>
      </c>
      <c r="L1199" t="s">
        <v>9091</v>
      </c>
      <c r="N1199">
        <f t="shared" si="18"/>
        <v>20</v>
      </c>
      <c r="O1199">
        <v>71306</v>
      </c>
      <c r="P1199" t="s">
        <v>9092</v>
      </c>
      <c r="Q1199" t="s">
        <v>9081</v>
      </c>
      <c r="S1199">
        <v>31.267250000000001</v>
      </c>
      <c r="T1199">
        <v>-92.455994000000004</v>
      </c>
      <c r="V1199" t="s">
        <v>46</v>
      </c>
      <c r="W1199">
        <v>4632275380</v>
      </c>
      <c r="X1199" t="s">
        <v>9082</v>
      </c>
      <c r="AB1199" t="s">
        <v>503</v>
      </c>
      <c r="AD1199">
        <v>492607</v>
      </c>
      <c r="AG1199" t="s">
        <v>9090</v>
      </c>
      <c r="AH1199" t="s">
        <v>9093</v>
      </c>
      <c r="AI1199" t="s">
        <v>9094</v>
      </c>
      <c r="AL1199" t="s">
        <v>9090</v>
      </c>
      <c r="AM1199" t="s">
        <v>9090</v>
      </c>
      <c r="AQ1199" t="s">
        <v>9095</v>
      </c>
      <c r="AR1199" t="s">
        <v>9087</v>
      </c>
    </row>
    <row r="1200" spans="2:44" ht="15" customHeight="1" x14ac:dyDescent="0.25">
      <c r="B1200" s="3" t="s">
        <v>54</v>
      </c>
      <c r="C1200" t="s">
        <v>9096</v>
      </c>
      <c r="D1200" s="18" t="s">
        <v>56</v>
      </c>
      <c r="E1200" t="s">
        <v>9097</v>
      </c>
      <c r="F1200" t="s">
        <v>9098</v>
      </c>
      <c r="G1200" t="s">
        <v>190</v>
      </c>
      <c r="H1200" t="b">
        <v>1</v>
      </c>
      <c r="I1200" t="s">
        <v>383</v>
      </c>
      <c r="J1200" s="1" t="s">
        <v>384</v>
      </c>
      <c r="K1200" t="s">
        <v>383</v>
      </c>
      <c r="L1200" t="s">
        <v>9099</v>
      </c>
      <c r="N1200">
        <f t="shared" si="18"/>
        <v>21</v>
      </c>
      <c r="O1200">
        <v>70816</v>
      </c>
      <c r="P1200" t="s">
        <v>9100</v>
      </c>
      <c r="Q1200" t="s">
        <v>9081</v>
      </c>
      <c r="S1200">
        <v>30.418676000000001</v>
      </c>
      <c r="T1200">
        <v>-91.071573999999998</v>
      </c>
      <c r="V1200" t="s">
        <v>46</v>
      </c>
      <c r="W1200">
        <v>9299961237</v>
      </c>
      <c r="X1200" t="s">
        <v>9082</v>
      </c>
      <c r="AB1200" t="s">
        <v>503</v>
      </c>
      <c r="AD1200">
        <v>266242</v>
      </c>
      <c r="AG1200" t="s">
        <v>9101</v>
      </c>
      <c r="AH1200" t="s">
        <v>9102</v>
      </c>
      <c r="AI1200" t="s">
        <v>9103</v>
      </c>
      <c r="AL1200" t="s">
        <v>9098</v>
      </c>
      <c r="AM1200" t="s">
        <v>9098</v>
      </c>
      <c r="AQ1200" t="s">
        <v>9104</v>
      </c>
      <c r="AR1200" t="s">
        <v>9087</v>
      </c>
    </row>
    <row r="1201" spans="2:44" ht="15" customHeight="1" x14ac:dyDescent="0.25">
      <c r="B1201" s="3" t="s">
        <v>54</v>
      </c>
      <c r="C1201" t="s">
        <v>9105</v>
      </c>
      <c r="D1201" s="18" t="s">
        <v>56</v>
      </c>
      <c r="E1201" t="s">
        <v>9106</v>
      </c>
      <c r="F1201" t="s">
        <v>9107</v>
      </c>
      <c r="G1201" t="s">
        <v>190</v>
      </c>
      <c r="H1201" t="b">
        <v>1</v>
      </c>
      <c r="I1201" t="s">
        <v>383</v>
      </c>
      <c r="J1201" s="1" t="s">
        <v>384</v>
      </c>
      <c r="K1201" t="s">
        <v>383</v>
      </c>
      <c r="L1201" t="s">
        <v>9108</v>
      </c>
      <c r="N1201">
        <f t="shared" si="18"/>
        <v>12</v>
      </c>
      <c r="O1201">
        <v>70518</v>
      </c>
      <c r="P1201" t="s">
        <v>9109</v>
      </c>
      <c r="Q1201" t="s">
        <v>9081</v>
      </c>
      <c r="S1201">
        <v>30.146767000000001</v>
      </c>
      <c r="T1201">
        <v>-91.946805999999995</v>
      </c>
      <c r="V1201" t="s">
        <v>46</v>
      </c>
      <c r="W1201">
        <v>8973273768</v>
      </c>
      <c r="X1201" t="s">
        <v>9082</v>
      </c>
      <c r="AB1201" t="s">
        <v>503</v>
      </c>
      <c r="AD1201">
        <v>266241</v>
      </c>
      <c r="AG1201" t="s">
        <v>9110</v>
      </c>
      <c r="AH1201" t="s">
        <v>9111</v>
      </c>
      <c r="AI1201" t="s">
        <v>9112</v>
      </c>
      <c r="AL1201" t="s">
        <v>9107</v>
      </c>
      <c r="AM1201" t="s">
        <v>9107</v>
      </c>
      <c r="AQ1201" t="s">
        <v>9113</v>
      </c>
      <c r="AR1201" t="s">
        <v>9087</v>
      </c>
    </row>
    <row r="1202" spans="2:44" ht="15" customHeight="1" x14ac:dyDescent="0.25">
      <c r="B1202" s="3" t="s">
        <v>54</v>
      </c>
      <c r="C1202" t="s">
        <v>9114</v>
      </c>
      <c r="D1202" s="18" t="s">
        <v>56</v>
      </c>
      <c r="E1202" t="s">
        <v>9115</v>
      </c>
      <c r="F1202" t="s">
        <v>9116</v>
      </c>
      <c r="G1202" t="s">
        <v>190</v>
      </c>
      <c r="H1202" t="b">
        <v>1</v>
      </c>
      <c r="I1202" t="s">
        <v>383</v>
      </c>
      <c r="J1202" s="1" t="s">
        <v>384</v>
      </c>
      <c r="K1202" t="s">
        <v>383</v>
      </c>
      <c r="L1202" t="s">
        <v>9117</v>
      </c>
      <c r="N1202">
        <f t="shared" si="18"/>
        <v>15</v>
      </c>
      <c r="O1202">
        <v>39212</v>
      </c>
      <c r="P1202" t="s">
        <v>9118</v>
      </c>
      <c r="Q1202" t="s">
        <v>45</v>
      </c>
      <c r="S1202">
        <v>32.23995</v>
      </c>
      <c r="T1202">
        <v>-90.215310000000002</v>
      </c>
      <c r="V1202" t="s">
        <v>46</v>
      </c>
      <c r="W1202">
        <v>3537279529</v>
      </c>
      <c r="X1202" t="s">
        <v>9119</v>
      </c>
      <c r="AB1202" t="s">
        <v>503</v>
      </c>
      <c r="AD1202">
        <v>578771</v>
      </c>
      <c r="AG1202" t="s">
        <v>9116</v>
      </c>
      <c r="AH1202" t="s">
        <v>9120</v>
      </c>
      <c r="AI1202" t="s">
        <v>9121</v>
      </c>
      <c r="AL1202" t="s">
        <v>9116</v>
      </c>
      <c r="AM1202" t="s">
        <v>9116</v>
      </c>
      <c r="AQ1202" t="s">
        <v>9122</v>
      </c>
      <c r="AR1202" t="s">
        <v>9087</v>
      </c>
    </row>
    <row r="1203" spans="2:44" ht="15" customHeight="1" x14ac:dyDescent="0.25">
      <c r="B1203" s="3" t="s">
        <v>54</v>
      </c>
      <c r="C1203" t="s">
        <v>9123</v>
      </c>
      <c r="D1203" s="18" t="s">
        <v>56</v>
      </c>
      <c r="E1203" t="s">
        <v>9124</v>
      </c>
      <c r="F1203" t="s">
        <v>9125</v>
      </c>
      <c r="G1203" t="s">
        <v>190</v>
      </c>
      <c r="H1203" t="b">
        <v>1</v>
      </c>
      <c r="I1203" t="s">
        <v>383</v>
      </c>
      <c r="J1203" s="1" t="s">
        <v>384</v>
      </c>
      <c r="K1203" t="s">
        <v>383</v>
      </c>
      <c r="L1203" t="s">
        <v>9126</v>
      </c>
      <c r="N1203">
        <f t="shared" si="18"/>
        <v>17</v>
      </c>
      <c r="O1203">
        <v>70616</v>
      </c>
      <c r="P1203" t="s">
        <v>9127</v>
      </c>
      <c r="Q1203" t="s">
        <v>9081</v>
      </c>
      <c r="S1203">
        <v>30.231888000000001</v>
      </c>
      <c r="T1203">
        <v>-93.127234999999999</v>
      </c>
      <c r="V1203" t="s">
        <v>46</v>
      </c>
      <c r="W1203">
        <v>2324797109</v>
      </c>
      <c r="X1203" t="s">
        <v>9082</v>
      </c>
      <c r="AB1203" t="s">
        <v>503</v>
      </c>
      <c r="AD1203">
        <v>266244</v>
      </c>
      <c r="AG1203" t="s">
        <v>9128</v>
      </c>
      <c r="AH1203" t="s">
        <v>9129</v>
      </c>
      <c r="AI1203" t="s">
        <v>9130</v>
      </c>
      <c r="AL1203" t="s">
        <v>9125</v>
      </c>
      <c r="AM1203" t="s">
        <v>9125</v>
      </c>
      <c r="AQ1203" t="s">
        <v>9131</v>
      </c>
      <c r="AR1203" t="s">
        <v>9087</v>
      </c>
    </row>
    <row r="1204" spans="2:44" x14ac:dyDescent="0.25">
      <c r="B1204" s="3" t="s">
        <v>54</v>
      </c>
      <c r="C1204" s="22" t="s">
        <v>9132</v>
      </c>
      <c r="D1204" s="18" t="s">
        <v>416</v>
      </c>
      <c r="E1204" t="s">
        <v>9133</v>
      </c>
      <c r="F1204" t="s">
        <v>9134</v>
      </c>
      <c r="G1204" t="s">
        <v>190</v>
      </c>
      <c r="H1204" t="b">
        <v>1</v>
      </c>
      <c r="I1204" t="s">
        <v>383</v>
      </c>
      <c r="J1204" s="1" t="s">
        <v>384</v>
      </c>
      <c r="K1204" t="s">
        <v>383</v>
      </c>
      <c r="L1204" t="s">
        <v>9135</v>
      </c>
      <c r="N1204">
        <f t="shared" si="18"/>
        <v>24</v>
      </c>
      <c r="O1204">
        <v>37086</v>
      </c>
      <c r="P1204" t="s">
        <v>9136</v>
      </c>
      <c r="Q1204" t="s">
        <v>1138</v>
      </c>
      <c r="S1204">
        <v>36.004553000000001</v>
      </c>
      <c r="T1204">
        <v>-86.598091999999994</v>
      </c>
      <c r="V1204" t="s">
        <v>46</v>
      </c>
      <c r="W1204">
        <v>3590434026</v>
      </c>
      <c r="X1204" t="s">
        <v>9082</v>
      </c>
      <c r="AB1204" t="s">
        <v>503</v>
      </c>
      <c r="AD1204">
        <v>444675</v>
      </c>
      <c r="AG1204" t="s">
        <v>9137</v>
      </c>
      <c r="AH1204" t="s">
        <v>9138</v>
      </c>
      <c r="AI1204" t="s">
        <v>9139</v>
      </c>
      <c r="AL1204" t="s">
        <v>9134</v>
      </c>
      <c r="AM1204" t="s">
        <v>9134</v>
      </c>
      <c r="AQ1204" t="s">
        <v>9140</v>
      </c>
      <c r="AR1204" t="s">
        <v>9087</v>
      </c>
    </row>
    <row r="1205" spans="2:44" ht="15" customHeight="1" x14ac:dyDescent="0.25">
      <c r="B1205" s="3" t="s">
        <v>54</v>
      </c>
      <c r="C1205" t="s">
        <v>9141</v>
      </c>
      <c r="D1205" s="18" t="s">
        <v>56</v>
      </c>
      <c r="E1205" t="s">
        <v>9142</v>
      </c>
      <c r="F1205" t="s">
        <v>9143</v>
      </c>
      <c r="G1205" t="s">
        <v>190</v>
      </c>
      <c r="H1205" t="b">
        <v>1</v>
      </c>
      <c r="I1205" t="s">
        <v>383</v>
      </c>
      <c r="J1205" s="1" t="s">
        <v>384</v>
      </c>
      <c r="K1205" t="s">
        <v>383</v>
      </c>
      <c r="L1205" t="s">
        <v>9144</v>
      </c>
      <c r="N1205">
        <f t="shared" si="18"/>
        <v>23</v>
      </c>
      <c r="O1205">
        <v>38118</v>
      </c>
      <c r="P1205" t="s">
        <v>9145</v>
      </c>
      <c r="Q1205" t="s">
        <v>1138</v>
      </c>
      <c r="S1205">
        <v>35.033639999999998</v>
      </c>
      <c r="T1205">
        <v>-89.913489999999996</v>
      </c>
      <c r="V1205" t="s">
        <v>46</v>
      </c>
      <c r="W1205">
        <v>7710113940</v>
      </c>
      <c r="X1205" t="s">
        <v>9082</v>
      </c>
      <c r="AB1205" t="s">
        <v>503</v>
      </c>
      <c r="AD1205">
        <v>444676</v>
      </c>
      <c r="AG1205" t="s">
        <v>9146</v>
      </c>
      <c r="AH1205" t="s">
        <v>9147</v>
      </c>
      <c r="AI1205" t="s">
        <v>9148</v>
      </c>
      <c r="AL1205" t="s">
        <v>9143</v>
      </c>
      <c r="AM1205" t="s">
        <v>9143</v>
      </c>
      <c r="AQ1205" t="s">
        <v>9149</v>
      </c>
      <c r="AR1205" t="s">
        <v>9087</v>
      </c>
    </row>
    <row r="1206" spans="2:44" x14ac:dyDescent="0.25">
      <c r="B1206" s="3" t="s">
        <v>54</v>
      </c>
      <c r="C1206" t="s">
        <v>9150</v>
      </c>
      <c r="D1206" s="18" t="s">
        <v>416</v>
      </c>
      <c r="E1206" t="s">
        <v>9151</v>
      </c>
      <c r="F1206" t="s">
        <v>9152</v>
      </c>
      <c r="G1206" t="s">
        <v>190</v>
      </c>
      <c r="H1206" t="b">
        <v>1</v>
      </c>
      <c r="I1206" t="s">
        <v>383</v>
      </c>
      <c r="J1206" s="1" t="s">
        <v>384</v>
      </c>
      <c r="K1206" t="s">
        <v>383</v>
      </c>
      <c r="L1206" s="2" t="s">
        <v>9079</v>
      </c>
      <c r="N1206">
        <f t="shared" si="18"/>
        <v>29</v>
      </c>
      <c r="O1206">
        <v>71203</v>
      </c>
      <c r="P1206" t="s">
        <v>9080</v>
      </c>
      <c r="Q1206" t="s">
        <v>9081</v>
      </c>
      <c r="S1206">
        <v>32.505442000000002</v>
      </c>
      <c r="T1206">
        <v>-92.082673999999997</v>
      </c>
      <c r="V1206" t="s">
        <v>46</v>
      </c>
      <c r="W1206">
        <v>3256794061</v>
      </c>
      <c r="X1206" t="s">
        <v>9082</v>
      </c>
      <c r="AB1206" t="s">
        <v>503</v>
      </c>
      <c r="AD1206">
        <v>492604</v>
      </c>
      <c r="AG1206" t="s">
        <v>9152</v>
      </c>
      <c r="AH1206" t="s">
        <v>9153</v>
      </c>
      <c r="AI1206" t="s">
        <v>9085</v>
      </c>
      <c r="AL1206" t="s">
        <v>9152</v>
      </c>
      <c r="AM1206" t="s">
        <v>9152</v>
      </c>
      <c r="AQ1206" t="s">
        <v>9086</v>
      </c>
      <c r="AR1206" t="s">
        <v>9087</v>
      </c>
    </row>
    <row r="1207" spans="2:44" ht="15" customHeight="1" x14ac:dyDescent="0.25">
      <c r="B1207" s="3" t="s">
        <v>54</v>
      </c>
      <c r="C1207" t="s">
        <v>9154</v>
      </c>
      <c r="D1207" s="18" t="s">
        <v>56</v>
      </c>
      <c r="E1207" t="s">
        <v>9155</v>
      </c>
      <c r="F1207" t="s">
        <v>9156</v>
      </c>
      <c r="G1207" t="s">
        <v>190</v>
      </c>
      <c r="H1207" t="b">
        <v>1</v>
      </c>
      <c r="I1207" t="s">
        <v>383</v>
      </c>
      <c r="J1207" s="1" t="s">
        <v>384</v>
      </c>
      <c r="K1207" t="s">
        <v>383</v>
      </c>
      <c r="L1207" t="s">
        <v>9157</v>
      </c>
      <c r="N1207">
        <f t="shared" si="18"/>
        <v>23</v>
      </c>
      <c r="O1207" t="s">
        <v>9158</v>
      </c>
      <c r="P1207" t="s">
        <v>9159</v>
      </c>
      <c r="Q1207" t="s">
        <v>9081</v>
      </c>
      <c r="S1207">
        <v>32.528500000000001</v>
      </c>
      <c r="T1207">
        <v>-93.762829999999994</v>
      </c>
      <c r="V1207" t="s">
        <v>46</v>
      </c>
      <c r="W1207">
        <v>5805295291</v>
      </c>
      <c r="X1207" t="s">
        <v>9082</v>
      </c>
      <c r="AB1207" t="s">
        <v>503</v>
      </c>
      <c r="AD1207">
        <v>492603</v>
      </c>
      <c r="AG1207" t="s">
        <v>9156</v>
      </c>
      <c r="AH1207" t="s">
        <v>9160</v>
      </c>
      <c r="AI1207" t="s">
        <v>9161</v>
      </c>
      <c r="AL1207" t="s">
        <v>9156</v>
      </c>
      <c r="AM1207" t="s">
        <v>9156</v>
      </c>
      <c r="AQ1207" t="s">
        <v>9162</v>
      </c>
      <c r="AR1207" t="s">
        <v>9087</v>
      </c>
    </row>
    <row r="1208" spans="2:44" x14ac:dyDescent="0.25">
      <c r="B1208" s="3" t="s">
        <v>54</v>
      </c>
      <c r="C1208" s="22" t="s">
        <v>9163</v>
      </c>
      <c r="D1208" s="18" t="s">
        <v>416</v>
      </c>
      <c r="E1208" t="s">
        <v>9164</v>
      </c>
      <c r="F1208" t="s">
        <v>9165</v>
      </c>
      <c r="G1208" t="s">
        <v>190</v>
      </c>
      <c r="H1208" t="b">
        <v>1</v>
      </c>
      <c r="I1208" t="s">
        <v>383</v>
      </c>
      <c r="J1208" s="1" t="s">
        <v>384</v>
      </c>
      <c r="K1208" t="s">
        <v>383</v>
      </c>
      <c r="L1208" t="s">
        <v>9166</v>
      </c>
      <c r="N1208">
        <f t="shared" si="18"/>
        <v>24</v>
      </c>
      <c r="O1208">
        <v>70087</v>
      </c>
      <c r="P1208" t="s">
        <v>9167</v>
      </c>
      <c r="Q1208" t="s">
        <v>9081</v>
      </c>
      <c r="S1208">
        <v>29.978338000000001</v>
      </c>
      <c r="T1208">
        <v>-90.285697999999996</v>
      </c>
      <c r="V1208" t="s">
        <v>46</v>
      </c>
      <c r="W1208">
        <v>5812841775</v>
      </c>
      <c r="X1208" t="s">
        <v>9082</v>
      </c>
      <c r="AB1208" t="s">
        <v>503</v>
      </c>
      <c r="AD1208">
        <v>266243</v>
      </c>
      <c r="AG1208" t="s">
        <v>9168</v>
      </c>
      <c r="AH1208" t="s">
        <v>9169</v>
      </c>
      <c r="AI1208" t="s">
        <v>9170</v>
      </c>
      <c r="AL1208" t="s">
        <v>9165</v>
      </c>
      <c r="AM1208" t="s">
        <v>9165</v>
      </c>
      <c r="AQ1208" t="s">
        <v>9171</v>
      </c>
      <c r="AR1208" t="s">
        <v>9087</v>
      </c>
    </row>
    <row r="1209" spans="2:44" x14ac:dyDescent="0.25">
      <c r="B1209" s="3" t="s">
        <v>54</v>
      </c>
      <c r="C1209" t="s">
        <v>9172</v>
      </c>
      <c r="D1209" s="18" t="s">
        <v>416</v>
      </c>
      <c r="E1209" t="s">
        <v>9173</v>
      </c>
      <c r="F1209" t="s">
        <v>9174</v>
      </c>
      <c r="G1209" t="s">
        <v>100</v>
      </c>
      <c r="H1209" t="b">
        <v>0</v>
      </c>
      <c r="I1209" t="s">
        <v>383</v>
      </c>
      <c r="J1209" s="1" t="s">
        <v>384</v>
      </c>
      <c r="K1209" t="s">
        <v>383</v>
      </c>
      <c r="L1209" t="s">
        <v>9175</v>
      </c>
      <c r="N1209">
        <f t="shared" si="18"/>
        <v>12</v>
      </c>
      <c r="O1209">
        <v>68128</v>
      </c>
      <c r="P1209" t="s">
        <v>9176</v>
      </c>
      <c r="Q1209" t="s">
        <v>7632</v>
      </c>
      <c r="S1209">
        <v>41.167366999999999</v>
      </c>
      <c r="T1209">
        <v>-96.063497999999996</v>
      </c>
      <c r="V1209" t="s">
        <v>46</v>
      </c>
      <c r="W1209">
        <v>7744482259</v>
      </c>
      <c r="AB1209" t="s">
        <v>389</v>
      </c>
      <c r="AG1209" t="s">
        <v>9174</v>
      </c>
      <c r="AH1209" t="s">
        <v>9177</v>
      </c>
      <c r="AI1209" t="s">
        <v>9178</v>
      </c>
      <c r="AL1209" t="s">
        <v>9174</v>
      </c>
      <c r="AM1209" t="s">
        <v>9174</v>
      </c>
      <c r="AQ1209" t="s">
        <v>9179</v>
      </c>
      <c r="AR1209" t="s">
        <v>9180</v>
      </c>
    </row>
    <row r="1210" spans="2:44" ht="15" customHeight="1" x14ac:dyDescent="0.25">
      <c r="B1210" s="3" t="s">
        <v>54</v>
      </c>
      <c r="C1210" t="s">
        <v>9181</v>
      </c>
      <c r="D1210" s="29"/>
      <c r="E1210" t="s">
        <v>9182</v>
      </c>
      <c r="F1210" t="s">
        <v>9183</v>
      </c>
      <c r="G1210" t="s">
        <v>190</v>
      </c>
      <c r="H1210" t="b">
        <v>0</v>
      </c>
      <c r="I1210" t="s">
        <v>383</v>
      </c>
      <c r="J1210" s="1" t="s">
        <v>384</v>
      </c>
      <c r="K1210" t="s">
        <v>383</v>
      </c>
      <c r="L1210" s="2" t="s">
        <v>5360</v>
      </c>
      <c r="N1210">
        <f t="shared" si="18"/>
        <v>23</v>
      </c>
      <c r="O1210">
        <v>50021</v>
      </c>
      <c r="P1210" t="s">
        <v>5361</v>
      </c>
      <c r="Q1210" t="s">
        <v>5354</v>
      </c>
      <c r="S1210">
        <v>41.692309999999999</v>
      </c>
      <c r="T1210">
        <v>-93.56223</v>
      </c>
      <c r="V1210" t="s">
        <v>46</v>
      </c>
      <c r="W1210">
        <v>5939676658</v>
      </c>
      <c r="X1210" t="s">
        <v>5362</v>
      </c>
      <c r="AB1210" t="s">
        <v>389</v>
      </c>
      <c r="AD1210">
        <v>606957</v>
      </c>
      <c r="AG1210" t="s">
        <v>9183</v>
      </c>
      <c r="AH1210" t="s">
        <v>9184</v>
      </c>
      <c r="AI1210" t="s">
        <v>9185</v>
      </c>
      <c r="AK1210" t="s">
        <v>9186</v>
      </c>
      <c r="AL1210" t="s">
        <v>9183</v>
      </c>
      <c r="AM1210" t="s">
        <v>9183</v>
      </c>
      <c r="AQ1210" t="s">
        <v>9187</v>
      </c>
      <c r="AR1210" t="s">
        <v>9180</v>
      </c>
    </row>
    <row r="1211" spans="2:44" ht="15" customHeight="1" x14ac:dyDescent="0.25">
      <c r="B1211" s="3" t="s">
        <v>54</v>
      </c>
      <c r="C1211" t="s">
        <v>9188</v>
      </c>
      <c r="D1211" s="29"/>
      <c r="E1211" t="s">
        <v>9189</v>
      </c>
      <c r="F1211" t="s">
        <v>9190</v>
      </c>
      <c r="G1211" t="s">
        <v>190</v>
      </c>
      <c r="H1211" t="b">
        <v>0</v>
      </c>
      <c r="I1211" t="s">
        <v>383</v>
      </c>
      <c r="J1211" s="1" t="s">
        <v>384</v>
      </c>
      <c r="K1211" t="s">
        <v>383</v>
      </c>
      <c r="L1211" s="2" t="s">
        <v>5373</v>
      </c>
      <c r="N1211">
        <f t="shared" si="18"/>
        <v>21</v>
      </c>
      <c r="O1211">
        <v>52404</v>
      </c>
      <c r="P1211" t="s">
        <v>5374</v>
      </c>
      <c r="Q1211" t="s">
        <v>5354</v>
      </c>
      <c r="S1211">
        <v>41.962905999999997</v>
      </c>
      <c r="T1211">
        <v>-91.713768000000002</v>
      </c>
      <c r="V1211" t="s">
        <v>46</v>
      </c>
      <c r="W1211">
        <v>3971872098</v>
      </c>
      <c r="AB1211" t="s">
        <v>389</v>
      </c>
      <c r="AD1211">
        <v>606956</v>
      </c>
      <c r="AG1211" t="s">
        <v>9190</v>
      </c>
      <c r="AH1211" t="s">
        <v>9191</v>
      </c>
      <c r="AI1211" t="s">
        <v>9192</v>
      </c>
      <c r="AL1211" t="s">
        <v>9190</v>
      </c>
      <c r="AM1211" t="s">
        <v>9190</v>
      </c>
      <c r="AQ1211" t="s">
        <v>9193</v>
      </c>
      <c r="AR1211" t="s">
        <v>9180</v>
      </c>
    </row>
    <row r="1212" spans="2:44" ht="15" customHeight="1" x14ac:dyDescent="0.25">
      <c r="B1212" s="3" t="s">
        <v>54</v>
      </c>
      <c r="C1212" t="s">
        <v>9194</v>
      </c>
      <c r="D1212" s="18" t="s">
        <v>56</v>
      </c>
      <c r="E1212" t="s">
        <v>9195</v>
      </c>
      <c r="F1212" t="s">
        <v>9196</v>
      </c>
      <c r="G1212" t="s">
        <v>190</v>
      </c>
      <c r="H1212" t="b">
        <v>0</v>
      </c>
      <c r="I1212" t="s">
        <v>383</v>
      </c>
      <c r="J1212" s="1" t="s">
        <v>384</v>
      </c>
      <c r="K1212" t="s">
        <v>383</v>
      </c>
      <c r="L1212" t="s">
        <v>9197</v>
      </c>
      <c r="N1212">
        <f t="shared" si="18"/>
        <v>16</v>
      </c>
      <c r="O1212">
        <v>68138</v>
      </c>
      <c r="P1212" t="s">
        <v>7631</v>
      </c>
      <c r="Q1212" t="s">
        <v>7632</v>
      </c>
      <c r="S1212">
        <v>41.146191000000002</v>
      </c>
      <c r="T1212">
        <v>-96.149551000000002</v>
      </c>
      <c r="V1212" t="s">
        <v>46</v>
      </c>
      <c r="W1212">
        <v>5069749144</v>
      </c>
      <c r="X1212" t="s">
        <v>5362</v>
      </c>
      <c r="AB1212" t="s">
        <v>389</v>
      </c>
      <c r="AD1212">
        <v>606958</v>
      </c>
      <c r="AG1212" t="s">
        <v>9198</v>
      </c>
      <c r="AH1212" t="s">
        <v>9199</v>
      </c>
      <c r="AI1212" t="s">
        <v>9178</v>
      </c>
      <c r="AL1212" t="s">
        <v>9196</v>
      </c>
      <c r="AM1212" t="s">
        <v>9196</v>
      </c>
      <c r="AQ1212" t="s">
        <v>9179</v>
      </c>
      <c r="AR1212" t="s">
        <v>9180</v>
      </c>
    </row>
    <row r="1213" spans="2:44" ht="15" customHeight="1" x14ac:dyDescent="0.25">
      <c r="B1213" s="3" t="s">
        <v>37</v>
      </c>
      <c r="D1213" s="13"/>
      <c r="E1213" t="s">
        <v>9200</v>
      </c>
      <c r="F1213" t="s">
        <v>9201</v>
      </c>
      <c r="G1213" t="s">
        <v>59</v>
      </c>
      <c r="H1213" t="b">
        <v>1</v>
      </c>
      <c r="I1213" t="s">
        <v>2045</v>
      </c>
      <c r="J1213" s="1" t="s">
        <v>2046</v>
      </c>
      <c r="K1213" t="s">
        <v>2045</v>
      </c>
      <c r="L1213" t="s">
        <v>9202</v>
      </c>
      <c r="N1213">
        <f t="shared" si="18"/>
        <v>11</v>
      </c>
      <c r="O1213" t="s">
        <v>9203</v>
      </c>
      <c r="P1213" t="s">
        <v>9204</v>
      </c>
      <c r="S1213">
        <v>52.995299043674002</v>
      </c>
      <c r="T1213">
        <v>-2.1537926643662701</v>
      </c>
      <c r="V1213" t="s">
        <v>46</v>
      </c>
      <c r="W1213">
        <v>3393013775</v>
      </c>
      <c r="X1213" t="s">
        <v>9205</v>
      </c>
      <c r="AB1213" t="s">
        <v>2736</v>
      </c>
      <c r="AG1213" t="s">
        <v>9206</v>
      </c>
      <c r="AH1213" t="s">
        <v>9207</v>
      </c>
      <c r="AI1213" t="s">
        <v>9208</v>
      </c>
      <c r="AK1213" t="s">
        <v>9209</v>
      </c>
      <c r="AL1213" t="s">
        <v>9201</v>
      </c>
      <c r="AM1213" t="s">
        <v>9201</v>
      </c>
      <c r="AQ1213" t="s">
        <v>9210</v>
      </c>
      <c r="AR1213" t="s">
        <v>9211</v>
      </c>
    </row>
    <row r="1214" spans="2:44" ht="15" customHeight="1" x14ac:dyDescent="0.25">
      <c r="B1214" s="3" t="s">
        <v>37</v>
      </c>
      <c r="D1214" s="13"/>
      <c r="E1214" t="s">
        <v>9212</v>
      </c>
      <c r="F1214" t="s">
        <v>9213</v>
      </c>
      <c r="G1214" t="s">
        <v>40</v>
      </c>
      <c r="H1214" t="b">
        <v>0</v>
      </c>
      <c r="I1214" t="s">
        <v>3968</v>
      </c>
      <c r="J1214" s="1" t="s">
        <v>3969</v>
      </c>
      <c r="K1214" t="s">
        <v>3968</v>
      </c>
      <c r="L1214" t="s">
        <v>9214</v>
      </c>
      <c r="N1214">
        <f t="shared" si="18"/>
        <v>12</v>
      </c>
      <c r="O1214" t="s">
        <v>63</v>
      </c>
      <c r="P1214" t="s">
        <v>4004</v>
      </c>
      <c r="V1214" t="s">
        <v>46</v>
      </c>
      <c r="W1214">
        <v>3569902437</v>
      </c>
      <c r="AG1214" t="s">
        <v>9213</v>
      </c>
      <c r="AH1214" t="s">
        <v>9215</v>
      </c>
      <c r="AL1214" t="s">
        <v>9213</v>
      </c>
      <c r="AM1214" t="s">
        <v>9213</v>
      </c>
      <c r="AQ1214" t="s">
        <v>9216</v>
      </c>
    </row>
    <row r="1215" spans="2:44" ht="15" customHeight="1" x14ac:dyDescent="0.25">
      <c r="B1215" s="3" t="s">
        <v>155</v>
      </c>
      <c r="C1215" t="s">
        <v>156</v>
      </c>
      <c r="D1215" s="23"/>
      <c r="E1215" t="s">
        <v>9217</v>
      </c>
      <c r="F1215" t="s">
        <v>9218</v>
      </c>
      <c r="G1215" t="s">
        <v>167</v>
      </c>
      <c r="I1215" t="s">
        <v>9219</v>
      </c>
      <c r="J1215" s="1" t="s">
        <v>9220</v>
      </c>
      <c r="K1215" t="s">
        <v>9219</v>
      </c>
      <c r="L1215"/>
      <c r="N1215">
        <f t="shared" si="18"/>
        <v>0</v>
      </c>
      <c r="O1215" t="s">
        <v>63</v>
      </c>
      <c r="P1215" t="s">
        <v>63</v>
      </c>
      <c r="V1215" t="s">
        <v>46</v>
      </c>
      <c r="W1215">
        <v>9918965176</v>
      </c>
      <c r="X1215" t="s">
        <v>101</v>
      </c>
      <c r="AB1215" t="s">
        <v>66</v>
      </c>
      <c r="AG1215" t="s">
        <v>9218</v>
      </c>
      <c r="AH1215" t="s">
        <v>9221</v>
      </c>
      <c r="AL1215" t="s">
        <v>9218</v>
      </c>
      <c r="AM1215" t="s">
        <v>9218</v>
      </c>
      <c r="AQ1215" t="s">
        <v>63</v>
      </c>
    </row>
    <row r="1216" spans="2:44" ht="15" customHeight="1" x14ac:dyDescent="0.25">
      <c r="B1216" s="3" t="s">
        <v>155</v>
      </c>
      <c r="C1216" t="s">
        <v>156</v>
      </c>
      <c r="D1216" s="23"/>
      <c r="E1216" t="s">
        <v>9222</v>
      </c>
      <c r="F1216" t="s">
        <v>5411</v>
      </c>
      <c r="G1216" t="s">
        <v>190</v>
      </c>
      <c r="H1216" t="b">
        <v>0</v>
      </c>
      <c r="I1216" t="s">
        <v>690</v>
      </c>
      <c r="J1216" s="1" t="s">
        <v>691</v>
      </c>
      <c r="K1216" t="s">
        <v>690</v>
      </c>
      <c r="L1216" t="s">
        <v>9223</v>
      </c>
      <c r="N1216" s="3">
        <f t="shared" si="18"/>
        <v>49</v>
      </c>
      <c r="O1216" t="s">
        <v>2140</v>
      </c>
      <c r="P1216" t="s">
        <v>5411</v>
      </c>
      <c r="V1216" t="s">
        <v>46</v>
      </c>
      <c r="W1216">
        <v>9509530769</v>
      </c>
      <c r="AB1216" t="s">
        <v>2353</v>
      </c>
      <c r="AG1216" t="s">
        <v>5411</v>
      </c>
      <c r="AH1216" t="s">
        <v>9224</v>
      </c>
      <c r="AI1216" t="s">
        <v>9225</v>
      </c>
      <c r="AL1216" t="s">
        <v>5411</v>
      </c>
      <c r="AM1216" t="s">
        <v>5411</v>
      </c>
      <c r="AQ1216" t="s">
        <v>9226</v>
      </c>
    </row>
    <row r="1217" spans="2:43" ht="15" customHeight="1" x14ac:dyDescent="0.25">
      <c r="B1217" s="3" t="s">
        <v>155</v>
      </c>
      <c r="C1217" t="s">
        <v>156</v>
      </c>
      <c r="D1217" s="23"/>
      <c r="E1217" t="s">
        <v>9227</v>
      </c>
      <c r="F1217" t="s">
        <v>9228</v>
      </c>
      <c r="G1217" t="s">
        <v>100</v>
      </c>
      <c r="H1217" t="b">
        <v>0</v>
      </c>
      <c r="I1217" t="s">
        <v>6679</v>
      </c>
      <c r="J1217" s="1" t="s">
        <v>6680</v>
      </c>
      <c r="K1217" t="s">
        <v>6679</v>
      </c>
      <c r="L1217" t="s">
        <v>9229</v>
      </c>
      <c r="N1217">
        <f t="shared" si="18"/>
        <v>28</v>
      </c>
      <c r="O1217" t="s">
        <v>63</v>
      </c>
      <c r="P1217" t="s">
        <v>9230</v>
      </c>
      <c r="S1217">
        <v>17</v>
      </c>
      <c r="T1217">
        <v>-4</v>
      </c>
      <c r="V1217" t="s">
        <v>46</v>
      </c>
      <c r="W1217">
        <v>5500159935</v>
      </c>
      <c r="Y1217" t="s">
        <v>9231</v>
      </c>
      <c r="AB1217" t="s">
        <v>66</v>
      </c>
      <c r="AF1217" t="s">
        <v>9232</v>
      </c>
      <c r="AG1217" t="s">
        <v>9233</v>
      </c>
      <c r="AH1217" t="s">
        <v>9234</v>
      </c>
      <c r="AI1217" t="s">
        <v>9235</v>
      </c>
      <c r="AK1217" t="s">
        <v>9236</v>
      </c>
      <c r="AL1217" t="s">
        <v>9228</v>
      </c>
      <c r="AM1217" t="s">
        <v>9228</v>
      </c>
      <c r="AQ1217" t="s">
        <v>9237</v>
      </c>
    </row>
    <row r="1218" spans="2:43" ht="15" customHeight="1" x14ac:dyDescent="0.25">
      <c r="B1218" s="3" t="s">
        <v>37</v>
      </c>
      <c r="D1218" s="13"/>
      <c r="E1218" t="s">
        <v>9238</v>
      </c>
      <c r="F1218" t="s">
        <v>9239</v>
      </c>
      <c r="G1218" t="s">
        <v>100</v>
      </c>
      <c r="H1218" t="b">
        <v>0</v>
      </c>
      <c r="I1218" t="s">
        <v>6854</v>
      </c>
      <c r="J1218" s="1" t="s">
        <v>6855</v>
      </c>
      <c r="K1218" t="s">
        <v>6854</v>
      </c>
      <c r="L1218" t="s">
        <v>9240</v>
      </c>
      <c r="N1218">
        <f t="shared" si="18"/>
        <v>18</v>
      </c>
      <c r="O1218" t="s">
        <v>63</v>
      </c>
      <c r="P1218" t="s">
        <v>9241</v>
      </c>
      <c r="S1218">
        <v>18.09</v>
      </c>
      <c r="T1218">
        <v>-15.979998</v>
      </c>
      <c r="V1218" t="s">
        <v>46</v>
      </c>
      <c r="W1218">
        <v>3662600943</v>
      </c>
      <c r="Y1218" t="s">
        <v>9242</v>
      </c>
      <c r="AB1218" t="s">
        <v>66</v>
      </c>
      <c r="AG1218" t="s">
        <v>9239</v>
      </c>
      <c r="AH1218" t="s">
        <v>9243</v>
      </c>
      <c r="AI1218" t="s">
        <v>9244</v>
      </c>
      <c r="AK1218" t="s">
        <v>9245</v>
      </c>
      <c r="AL1218" t="s">
        <v>9239</v>
      </c>
      <c r="AM1218" t="s">
        <v>9239</v>
      </c>
      <c r="AQ1218" t="s">
        <v>9246</v>
      </c>
    </row>
    <row r="1219" spans="2:43" ht="15" customHeight="1" x14ac:dyDescent="0.25">
      <c r="B1219" s="3" t="s">
        <v>155</v>
      </c>
      <c r="C1219" t="s">
        <v>156</v>
      </c>
      <c r="D1219" s="23"/>
      <c r="E1219" t="s">
        <v>9247</v>
      </c>
      <c r="F1219" t="s">
        <v>9248</v>
      </c>
      <c r="G1219" t="s">
        <v>100</v>
      </c>
      <c r="H1219" t="b">
        <v>0</v>
      </c>
      <c r="I1219" t="s">
        <v>6854</v>
      </c>
      <c r="J1219" s="1" t="s">
        <v>6855</v>
      </c>
      <c r="K1219" t="s">
        <v>6854</v>
      </c>
      <c r="L1219" t="s">
        <v>9249</v>
      </c>
      <c r="N1219" s="3">
        <f t="shared" si="18"/>
        <v>48</v>
      </c>
      <c r="O1219" t="s">
        <v>63</v>
      </c>
      <c r="P1219" t="s">
        <v>9241</v>
      </c>
      <c r="S1219">
        <v>20</v>
      </c>
      <c r="T1219">
        <v>-12</v>
      </c>
      <c r="V1219" t="s">
        <v>46</v>
      </c>
      <c r="W1219">
        <v>4423066629</v>
      </c>
      <c r="Y1219" t="s">
        <v>9250</v>
      </c>
      <c r="AB1219" t="s">
        <v>66</v>
      </c>
      <c r="AF1219" t="s">
        <v>9232</v>
      </c>
      <c r="AG1219" t="s">
        <v>9251</v>
      </c>
      <c r="AH1219" t="s">
        <v>9252</v>
      </c>
      <c r="AI1219" t="s">
        <v>7188</v>
      </c>
      <c r="AK1219" t="s">
        <v>9253</v>
      </c>
      <c r="AL1219" t="s">
        <v>9248</v>
      </c>
      <c r="AM1219" t="s">
        <v>9248</v>
      </c>
      <c r="AQ1219" t="s">
        <v>7189</v>
      </c>
    </row>
    <row r="1220" spans="2:43" ht="15" customHeight="1" x14ac:dyDescent="0.25">
      <c r="B1220" s="3" t="s">
        <v>37</v>
      </c>
      <c r="D1220" s="13"/>
      <c r="E1220" t="s">
        <v>9254</v>
      </c>
      <c r="F1220" t="s">
        <v>9255</v>
      </c>
      <c r="G1220" t="s">
        <v>100</v>
      </c>
      <c r="H1220" t="b">
        <v>1</v>
      </c>
      <c r="I1220" t="s">
        <v>4091</v>
      </c>
      <c r="J1220" s="1" t="s">
        <v>4092</v>
      </c>
      <c r="K1220" t="s">
        <v>4091</v>
      </c>
      <c r="L1220" t="s">
        <v>9256</v>
      </c>
      <c r="N1220">
        <f t="shared" ref="N1220:N1283" si="19">LEN(L1220)</f>
        <v>22</v>
      </c>
      <c r="O1220">
        <v>12800</v>
      </c>
      <c r="P1220" t="s">
        <v>7032</v>
      </c>
      <c r="S1220">
        <v>-34.853344999999997</v>
      </c>
      <c r="T1220">
        <v>-56.272804000000001</v>
      </c>
      <c r="V1220" t="s">
        <v>46</v>
      </c>
      <c r="W1220">
        <v>3580601448</v>
      </c>
      <c r="AB1220" t="s">
        <v>401</v>
      </c>
      <c r="AG1220" t="s">
        <v>9255</v>
      </c>
      <c r="AH1220" t="s">
        <v>9257</v>
      </c>
      <c r="AL1220" t="s">
        <v>9255</v>
      </c>
      <c r="AM1220" t="s">
        <v>9255</v>
      </c>
      <c r="AQ1220" t="s">
        <v>9258</v>
      </c>
    </row>
    <row r="1221" spans="2:43" ht="15" customHeight="1" x14ac:dyDescent="0.25">
      <c r="B1221" s="3" t="s">
        <v>37</v>
      </c>
      <c r="D1221" s="13"/>
      <c r="E1221" t="s">
        <v>9259</v>
      </c>
      <c r="F1221" t="s">
        <v>9260</v>
      </c>
      <c r="G1221" t="s">
        <v>100</v>
      </c>
      <c r="H1221" t="b">
        <v>0</v>
      </c>
      <c r="I1221" t="s">
        <v>690</v>
      </c>
      <c r="J1221" s="1" t="s">
        <v>691</v>
      </c>
      <c r="K1221" t="s">
        <v>690</v>
      </c>
      <c r="L1221" t="s">
        <v>9261</v>
      </c>
      <c r="N1221" s="3">
        <f t="shared" si="19"/>
        <v>43</v>
      </c>
      <c r="O1221" t="s">
        <v>5497</v>
      </c>
      <c r="P1221" t="s">
        <v>3566</v>
      </c>
      <c r="V1221" t="s">
        <v>46</v>
      </c>
      <c r="W1221">
        <v>8316570994</v>
      </c>
      <c r="X1221" t="s">
        <v>9262</v>
      </c>
      <c r="AB1221" t="s">
        <v>389</v>
      </c>
      <c r="AG1221" t="s">
        <v>9260</v>
      </c>
      <c r="AH1221" t="s">
        <v>9263</v>
      </c>
      <c r="AI1221" t="s">
        <v>9264</v>
      </c>
      <c r="AL1221" t="s">
        <v>9260</v>
      </c>
      <c r="AM1221" t="s">
        <v>9260</v>
      </c>
      <c r="AQ1221" t="s">
        <v>9265</v>
      </c>
    </row>
    <row r="1222" spans="2:43" ht="15" customHeight="1" x14ac:dyDescent="0.25">
      <c r="B1222" s="3" t="s">
        <v>37</v>
      </c>
      <c r="D1222" s="13"/>
      <c r="E1222" t="s">
        <v>9266</v>
      </c>
      <c r="F1222" t="s">
        <v>9267</v>
      </c>
      <c r="G1222" t="s">
        <v>100</v>
      </c>
      <c r="H1222" t="b">
        <v>0</v>
      </c>
      <c r="I1222" t="s">
        <v>690</v>
      </c>
      <c r="J1222" s="1" t="s">
        <v>691</v>
      </c>
      <c r="K1222" t="s">
        <v>690</v>
      </c>
      <c r="L1222" t="s">
        <v>9268</v>
      </c>
      <c r="N1222" s="3">
        <f t="shared" si="19"/>
        <v>47</v>
      </c>
      <c r="O1222" t="s">
        <v>9269</v>
      </c>
      <c r="P1222" t="s">
        <v>9270</v>
      </c>
      <c r="V1222" t="s">
        <v>46</v>
      </c>
      <c r="W1222">
        <v>2621944669</v>
      </c>
      <c r="X1222" t="s">
        <v>9271</v>
      </c>
      <c r="AB1222" t="s">
        <v>389</v>
      </c>
      <c r="AG1222" t="s">
        <v>9267</v>
      </c>
      <c r="AH1222" t="s">
        <v>9272</v>
      </c>
      <c r="AI1222" t="s">
        <v>9273</v>
      </c>
      <c r="AL1222" t="s">
        <v>9267</v>
      </c>
      <c r="AM1222" t="s">
        <v>9267</v>
      </c>
      <c r="AQ1222" t="s">
        <v>9274</v>
      </c>
    </row>
    <row r="1223" spans="2:43" ht="15" customHeight="1" x14ac:dyDescent="0.25">
      <c r="B1223" s="3" t="s">
        <v>155</v>
      </c>
      <c r="C1223" t="s">
        <v>156</v>
      </c>
      <c r="D1223" s="23"/>
      <c r="E1223" t="s">
        <v>9275</v>
      </c>
      <c r="F1223" t="s">
        <v>6406</v>
      </c>
      <c r="G1223" t="s">
        <v>167</v>
      </c>
      <c r="H1223" t="b">
        <v>0</v>
      </c>
      <c r="I1223" t="s">
        <v>1088</v>
      </c>
      <c r="J1223" s="1" t="s">
        <v>6406</v>
      </c>
      <c r="K1223" t="s">
        <v>1088</v>
      </c>
      <c r="L1223" t="s">
        <v>6406</v>
      </c>
      <c r="N1223">
        <f t="shared" si="19"/>
        <v>10</v>
      </c>
      <c r="O1223" t="s">
        <v>9276</v>
      </c>
      <c r="P1223" t="s">
        <v>6406</v>
      </c>
      <c r="V1223" t="s">
        <v>46</v>
      </c>
      <c r="W1223">
        <v>7855406012</v>
      </c>
      <c r="AB1223" t="s">
        <v>66</v>
      </c>
      <c r="AG1223" t="s">
        <v>6406</v>
      </c>
      <c r="AH1223" t="s">
        <v>9277</v>
      </c>
      <c r="AL1223" t="s">
        <v>6406</v>
      </c>
      <c r="AM1223" t="s">
        <v>6406</v>
      </c>
      <c r="AQ1223" t="s">
        <v>9278</v>
      </c>
    </row>
    <row r="1224" spans="2:43" ht="15" customHeight="1" x14ac:dyDescent="0.25">
      <c r="B1224" s="3" t="s">
        <v>4333</v>
      </c>
      <c r="C1224" t="s">
        <v>9279</v>
      </c>
      <c r="D1224" s="36" t="s">
        <v>344</v>
      </c>
      <c r="E1224" t="s">
        <v>9280</v>
      </c>
      <c r="F1224" s="41" t="s">
        <v>9281</v>
      </c>
      <c r="G1224" t="s">
        <v>190</v>
      </c>
      <c r="H1224" s="41" t="b">
        <v>1</v>
      </c>
      <c r="I1224" t="s">
        <v>2057</v>
      </c>
      <c r="J1224" s="1" t="s">
        <v>2058</v>
      </c>
      <c r="K1224" t="s">
        <v>2057</v>
      </c>
      <c r="L1224" s="2" t="s">
        <v>9282</v>
      </c>
      <c r="N1224">
        <f t="shared" si="19"/>
        <v>26</v>
      </c>
      <c r="O1224">
        <v>37036</v>
      </c>
      <c r="P1224" s="41" t="s">
        <v>9283</v>
      </c>
      <c r="S1224">
        <v>40.092561560003702</v>
      </c>
      <c r="T1224">
        <v>113.28490968699499</v>
      </c>
      <c r="V1224" t="s">
        <v>46</v>
      </c>
      <c r="W1224">
        <v>6459935241</v>
      </c>
      <c r="AB1224" t="s">
        <v>48</v>
      </c>
      <c r="AG1224" t="s">
        <v>9281</v>
      </c>
      <c r="AH1224" t="s">
        <v>9284</v>
      </c>
      <c r="AI1224" t="s">
        <v>9285</v>
      </c>
      <c r="AL1224" t="s">
        <v>9281</v>
      </c>
      <c r="AM1224" t="s">
        <v>9281</v>
      </c>
      <c r="AQ1224" t="s">
        <v>9286</v>
      </c>
    </row>
    <row r="1225" spans="2:43" ht="15" customHeight="1" x14ac:dyDescent="0.25">
      <c r="B1225" s="3" t="s">
        <v>4333</v>
      </c>
      <c r="C1225" t="s">
        <v>9279</v>
      </c>
      <c r="D1225" s="36" t="s">
        <v>344</v>
      </c>
      <c r="E1225" s="31" t="s">
        <v>9287</v>
      </c>
      <c r="F1225" s="41" t="s">
        <v>9288</v>
      </c>
      <c r="G1225" t="s">
        <v>190</v>
      </c>
      <c r="H1225" s="41" t="b">
        <v>1</v>
      </c>
      <c r="I1225" t="s">
        <v>2057</v>
      </c>
      <c r="J1225" s="1" t="s">
        <v>2058</v>
      </c>
      <c r="K1225" t="s">
        <v>2057</v>
      </c>
      <c r="L1225" s="2" t="s">
        <v>9282</v>
      </c>
      <c r="N1225">
        <f t="shared" si="19"/>
        <v>26</v>
      </c>
      <c r="O1225">
        <v>37036</v>
      </c>
      <c r="P1225" s="41" t="s">
        <v>9289</v>
      </c>
      <c r="S1225">
        <v>40.092561560003702</v>
      </c>
      <c r="T1225">
        <v>113.28490968699499</v>
      </c>
      <c r="U1225" s="31"/>
      <c r="V1225" t="s">
        <v>46</v>
      </c>
      <c r="W1225">
        <v>8772147104</v>
      </c>
      <c r="AB1225" t="s">
        <v>48</v>
      </c>
      <c r="AG1225" t="s">
        <v>9288</v>
      </c>
      <c r="AH1225" t="s">
        <v>9290</v>
      </c>
      <c r="AL1225" t="s">
        <v>9288</v>
      </c>
      <c r="AM1225" t="s">
        <v>9288</v>
      </c>
      <c r="AQ1225" t="s">
        <v>9286</v>
      </c>
    </row>
    <row r="1226" spans="2:43" ht="15" customHeight="1" x14ac:dyDescent="0.25">
      <c r="B1226" s="3" t="s">
        <v>4333</v>
      </c>
      <c r="C1226" t="s">
        <v>9279</v>
      </c>
      <c r="D1226" s="36" t="s">
        <v>344</v>
      </c>
      <c r="E1226" t="s">
        <v>9291</v>
      </c>
      <c r="F1226" s="41" t="s">
        <v>9292</v>
      </c>
      <c r="G1226" t="s">
        <v>190</v>
      </c>
      <c r="H1226" s="41" t="b">
        <v>1</v>
      </c>
      <c r="I1226" t="s">
        <v>2057</v>
      </c>
      <c r="J1226" s="1" t="s">
        <v>2058</v>
      </c>
      <c r="K1226" t="s">
        <v>2057</v>
      </c>
      <c r="L1226" s="2" t="s">
        <v>9282</v>
      </c>
      <c r="N1226">
        <f t="shared" si="19"/>
        <v>26</v>
      </c>
      <c r="O1226">
        <v>37036</v>
      </c>
      <c r="P1226" s="41" t="s">
        <v>9293</v>
      </c>
      <c r="S1226">
        <v>40.092561560003702</v>
      </c>
      <c r="T1226">
        <v>113.28490968699499</v>
      </c>
      <c r="V1226" t="s">
        <v>46</v>
      </c>
      <c r="W1226">
        <v>1225724649</v>
      </c>
      <c r="AB1226" t="s">
        <v>48</v>
      </c>
      <c r="AG1226" t="s">
        <v>9292</v>
      </c>
      <c r="AH1226" t="s">
        <v>9294</v>
      </c>
      <c r="AI1226" t="s">
        <v>9285</v>
      </c>
      <c r="AL1226" t="s">
        <v>9292</v>
      </c>
      <c r="AM1226" t="s">
        <v>9292</v>
      </c>
      <c r="AQ1226" t="s">
        <v>9286</v>
      </c>
    </row>
    <row r="1227" spans="2:43" ht="15" customHeight="1" x14ac:dyDescent="0.25">
      <c r="B1227" s="3" t="s">
        <v>4333</v>
      </c>
      <c r="C1227" t="s">
        <v>9279</v>
      </c>
      <c r="D1227" s="36" t="s">
        <v>344</v>
      </c>
      <c r="E1227" t="s">
        <v>9295</v>
      </c>
      <c r="F1227" s="41" t="s">
        <v>9296</v>
      </c>
      <c r="G1227" t="s">
        <v>190</v>
      </c>
      <c r="H1227" s="41" t="b">
        <v>1</v>
      </c>
      <c r="I1227" t="s">
        <v>2057</v>
      </c>
      <c r="J1227" s="1" t="s">
        <v>2058</v>
      </c>
      <c r="K1227" t="s">
        <v>2057</v>
      </c>
      <c r="L1227" s="2" t="s">
        <v>9282</v>
      </c>
      <c r="N1227">
        <f t="shared" si="19"/>
        <v>26</v>
      </c>
      <c r="O1227">
        <v>37036</v>
      </c>
      <c r="P1227" s="41" t="s">
        <v>9283</v>
      </c>
      <c r="S1227">
        <v>40.092561560003702</v>
      </c>
      <c r="T1227">
        <v>113.28490968699499</v>
      </c>
      <c r="V1227" t="s">
        <v>46</v>
      </c>
      <c r="W1227">
        <v>7541540466</v>
      </c>
      <c r="AB1227" t="s">
        <v>48</v>
      </c>
      <c r="AD1227">
        <v>412728</v>
      </c>
      <c r="AG1227" t="s">
        <v>9296</v>
      </c>
      <c r="AH1227" t="s">
        <v>9297</v>
      </c>
      <c r="AI1227" t="s">
        <v>9285</v>
      </c>
      <c r="AL1227" t="s">
        <v>9296</v>
      </c>
      <c r="AM1227" t="s">
        <v>9296</v>
      </c>
      <c r="AQ1227" t="s">
        <v>9286</v>
      </c>
    </row>
    <row r="1228" spans="2:43" ht="15" customHeight="1" x14ac:dyDescent="0.25">
      <c r="B1228" s="3" t="s">
        <v>4333</v>
      </c>
      <c r="C1228" t="s">
        <v>9279</v>
      </c>
      <c r="D1228" s="36" t="s">
        <v>344</v>
      </c>
      <c r="E1228" t="s">
        <v>9298</v>
      </c>
      <c r="F1228" t="s">
        <v>9299</v>
      </c>
      <c r="G1228" t="s">
        <v>190</v>
      </c>
      <c r="H1228" t="b">
        <v>1</v>
      </c>
      <c r="I1228" t="s">
        <v>2057</v>
      </c>
      <c r="J1228" s="1" t="s">
        <v>2058</v>
      </c>
      <c r="K1228" t="s">
        <v>2057</v>
      </c>
      <c r="L1228" t="s">
        <v>9300</v>
      </c>
      <c r="N1228">
        <f t="shared" si="19"/>
        <v>17</v>
      </c>
      <c r="O1228">
        <v>30031</v>
      </c>
      <c r="P1228" t="s">
        <v>9301</v>
      </c>
      <c r="S1228">
        <v>37.869999999999898</v>
      </c>
      <c r="T1228">
        <v>112.55</v>
      </c>
      <c r="V1228" t="s">
        <v>46</v>
      </c>
      <c r="W1228">
        <v>6820530151</v>
      </c>
      <c r="X1228" t="s">
        <v>9302</v>
      </c>
      <c r="Y1228" t="s">
        <v>9303</v>
      </c>
      <c r="AB1228" t="s">
        <v>48</v>
      </c>
      <c r="AG1228" t="s">
        <v>9299</v>
      </c>
      <c r="AH1228" t="s">
        <v>9304</v>
      </c>
      <c r="AI1228" t="s">
        <v>9305</v>
      </c>
      <c r="AK1228" t="s">
        <v>9306</v>
      </c>
      <c r="AL1228" t="s">
        <v>9299</v>
      </c>
      <c r="AM1228" t="s">
        <v>9299</v>
      </c>
      <c r="AQ1228" t="s">
        <v>9307</v>
      </c>
    </row>
    <row r="1229" spans="2:43" ht="15" customHeight="1" x14ac:dyDescent="0.25">
      <c r="B1229" s="3" t="s">
        <v>4333</v>
      </c>
      <c r="C1229" t="s">
        <v>9279</v>
      </c>
      <c r="D1229" s="36" t="s">
        <v>344</v>
      </c>
      <c r="E1229" t="s">
        <v>9308</v>
      </c>
      <c r="F1229" s="41" t="s">
        <v>9309</v>
      </c>
      <c r="G1229" t="s">
        <v>190</v>
      </c>
      <c r="H1229" s="41" t="b">
        <v>1</v>
      </c>
      <c r="I1229" t="s">
        <v>2057</v>
      </c>
      <c r="J1229" s="1" t="s">
        <v>2058</v>
      </c>
      <c r="K1229" t="s">
        <v>2057</v>
      </c>
      <c r="L1229" s="2" t="s">
        <v>9282</v>
      </c>
      <c r="N1229">
        <f t="shared" si="19"/>
        <v>26</v>
      </c>
      <c r="O1229">
        <v>37036</v>
      </c>
      <c r="P1229" s="41" t="s">
        <v>9283</v>
      </c>
      <c r="S1229">
        <v>40.092561560003702</v>
      </c>
      <c r="T1229">
        <v>113.28490968699499</v>
      </c>
      <c r="V1229" t="s">
        <v>46</v>
      </c>
      <c r="W1229">
        <v>9189488174</v>
      </c>
      <c r="AB1229" t="s">
        <v>48</v>
      </c>
      <c r="AG1229" t="s">
        <v>9309</v>
      </c>
      <c r="AH1229" t="s">
        <v>9310</v>
      </c>
      <c r="AI1229" t="s">
        <v>9285</v>
      </c>
      <c r="AL1229" t="s">
        <v>9309</v>
      </c>
      <c r="AM1229" t="s">
        <v>9309</v>
      </c>
      <c r="AQ1229" t="s">
        <v>9286</v>
      </c>
    </row>
    <row r="1230" spans="2:43" ht="15" customHeight="1" x14ac:dyDescent="0.25">
      <c r="B1230" s="3" t="s">
        <v>54</v>
      </c>
      <c r="C1230" t="s">
        <v>9311</v>
      </c>
      <c r="D1230" s="18" t="s">
        <v>56</v>
      </c>
      <c r="E1230" t="s">
        <v>9312</v>
      </c>
      <c r="F1230" t="s">
        <v>9313</v>
      </c>
      <c r="G1230" t="s">
        <v>100</v>
      </c>
      <c r="H1230" t="b">
        <v>0</v>
      </c>
      <c r="I1230" t="s">
        <v>2057</v>
      </c>
      <c r="J1230" s="1" t="s">
        <v>2058</v>
      </c>
      <c r="K1230" t="s">
        <v>2057</v>
      </c>
      <c r="L1230" t="s">
        <v>9314</v>
      </c>
      <c r="N1230" s="3">
        <f t="shared" si="19"/>
        <v>65</v>
      </c>
      <c r="O1230">
        <v>200050</v>
      </c>
      <c r="P1230" t="s">
        <v>2720</v>
      </c>
      <c r="V1230" t="s">
        <v>46</v>
      </c>
      <c r="W1230">
        <v>6282340068</v>
      </c>
      <c r="AB1230" t="s">
        <v>2722</v>
      </c>
      <c r="AD1230">
        <v>785152</v>
      </c>
      <c r="AG1230" t="s">
        <v>9313</v>
      </c>
      <c r="AH1230" t="s">
        <v>9315</v>
      </c>
      <c r="AL1230" t="s">
        <v>9313</v>
      </c>
      <c r="AM1230" t="s">
        <v>9313</v>
      </c>
      <c r="AQ1230" t="s">
        <v>6376</v>
      </c>
    </row>
    <row r="1231" spans="2:43" ht="15" customHeight="1" x14ac:dyDescent="0.25">
      <c r="B1231" s="3" t="s">
        <v>178</v>
      </c>
      <c r="C1231" t="s">
        <v>179</v>
      </c>
      <c r="D1231" s="24"/>
      <c r="E1231" t="s">
        <v>9316</v>
      </c>
      <c r="F1231" t="s">
        <v>9317</v>
      </c>
      <c r="G1231" t="s">
        <v>100</v>
      </c>
      <c r="I1231" t="s">
        <v>383</v>
      </c>
      <c r="J1231" s="1" t="s">
        <v>384</v>
      </c>
      <c r="K1231" t="s">
        <v>383</v>
      </c>
      <c r="L1231" s="2" t="s">
        <v>1943</v>
      </c>
      <c r="N1231">
        <f t="shared" si="19"/>
        <v>15</v>
      </c>
      <c r="O1231">
        <v>28803</v>
      </c>
      <c r="P1231" t="s">
        <v>386</v>
      </c>
      <c r="V1231" t="s">
        <v>46</v>
      </c>
      <c r="W1231">
        <v>5731161309</v>
      </c>
      <c r="X1231" t="s">
        <v>8877</v>
      </c>
      <c r="AB1231" t="s">
        <v>9318</v>
      </c>
      <c r="AG1231" t="s">
        <v>9317</v>
      </c>
      <c r="AH1231" t="s">
        <v>9319</v>
      </c>
      <c r="AL1231" t="s">
        <v>9317</v>
      </c>
      <c r="AM1231" t="s">
        <v>9317</v>
      </c>
      <c r="AQ1231" t="s">
        <v>9320</v>
      </c>
    </row>
    <row r="1232" spans="2:43" ht="15" customHeight="1" x14ac:dyDescent="0.25">
      <c r="B1232" s="3" t="s">
        <v>54</v>
      </c>
      <c r="C1232" t="s">
        <v>9321</v>
      </c>
      <c r="D1232" s="29"/>
      <c r="E1232" t="s">
        <v>9322</v>
      </c>
      <c r="F1232" t="s">
        <v>9323</v>
      </c>
      <c r="G1232" t="s">
        <v>100</v>
      </c>
      <c r="H1232" t="b">
        <v>0</v>
      </c>
      <c r="I1232" t="s">
        <v>383</v>
      </c>
      <c r="J1232" s="1" t="s">
        <v>384</v>
      </c>
      <c r="K1232" t="s">
        <v>383</v>
      </c>
      <c r="L1232" s="2" t="s">
        <v>9324</v>
      </c>
      <c r="N1232">
        <f t="shared" si="19"/>
        <v>24</v>
      </c>
      <c r="O1232">
        <v>57104</v>
      </c>
      <c r="P1232" t="s">
        <v>9325</v>
      </c>
      <c r="Q1232" t="s">
        <v>355</v>
      </c>
      <c r="S1232">
        <v>43.601815431136302</v>
      </c>
      <c r="T1232">
        <v>-96.715518586898</v>
      </c>
      <c r="V1232" t="s">
        <v>46</v>
      </c>
      <c r="W1232">
        <v>2841942695</v>
      </c>
      <c r="X1232" t="s">
        <v>9326</v>
      </c>
      <c r="AB1232" t="s">
        <v>503</v>
      </c>
      <c r="AD1232">
        <v>188223</v>
      </c>
      <c r="AG1232" t="s">
        <v>9323</v>
      </c>
      <c r="AH1232" t="s">
        <v>9327</v>
      </c>
      <c r="AI1232" t="s">
        <v>9328</v>
      </c>
      <c r="AK1232" t="s">
        <v>9329</v>
      </c>
      <c r="AL1232" t="s">
        <v>9323</v>
      </c>
      <c r="AM1232" t="s">
        <v>9323</v>
      </c>
      <c r="AQ1232" t="s">
        <v>9330</v>
      </c>
    </row>
    <row r="1233" spans="2:44" ht="15" customHeight="1" x14ac:dyDescent="0.25">
      <c r="B1233" s="3" t="s">
        <v>54</v>
      </c>
      <c r="C1233" t="s">
        <v>9331</v>
      </c>
      <c r="D1233" s="29"/>
      <c r="E1233" t="s">
        <v>9332</v>
      </c>
      <c r="F1233" t="s">
        <v>9333</v>
      </c>
      <c r="G1233" t="s">
        <v>190</v>
      </c>
      <c r="H1233" t="b">
        <v>1</v>
      </c>
      <c r="I1233" t="s">
        <v>383</v>
      </c>
      <c r="J1233" s="1" t="s">
        <v>384</v>
      </c>
      <c r="K1233" t="s">
        <v>383</v>
      </c>
      <c r="L1233" s="2" t="s">
        <v>9334</v>
      </c>
      <c r="N1233">
        <f t="shared" si="19"/>
        <v>16</v>
      </c>
      <c r="O1233">
        <v>57401</v>
      </c>
      <c r="P1233" t="s">
        <v>6424</v>
      </c>
      <c r="Q1233" t="s">
        <v>355</v>
      </c>
      <c r="S1233">
        <v>45.455855999999997</v>
      </c>
      <c r="T1233">
        <v>-98.536972000000006</v>
      </c>
      <c r="V1233" t="s">
        <v>46</v>
      </c>
      <c r="W1233">
        <v>7366598258</v>
      </c>
      <c r="X1233" t="s">
        <v>9335</v>
      </c>
      <c r="AB1233" t="s">
        <v>503</v>
      </c>
      <c r="AD1233">
        <v>188224</v>
      </c>
      <c r="AG1233" t="s">
        <v>9333</v>
      </c>
      <c r="AH1233" t="s">
        <v>9336</v>
      </c>
      <c r="AI1233" t="s">
        <v>9337</v>
      </c>
      <c r="AL1233" t="s">
        <v>9333</v>
      </c>
      <c r="AM1233" t="s">
        <v>9333</v>
      </c>
      <c r="AQ1233" t="s">
        <v>9338</v>
      </c>
      <c r="AR1233" t="s">
        <v>9339</v>
      </c>
    </row>
    <row r="1234" spans="2:44" ht="15" customHeight="1" x14ac:dyDescent="0.25">
      <c r="B1234" s="3" t="s">
        <v>54</v>
      </c>
      <c r="C1234" t="s">
        <v>9340</v>
      </c>
      <c r="D1234" s="29"/>
      <c r="E1234" t="s">
        <v>9341</v>
      </c>
      <c r="F1234" t="s">
        <v>9342</v>
      </c>
      <c r="G1234" t="s">
        <v>190</v>
      </c>
      <c r="H1234" t="b">
        <v>1</v>
      </c>
      <c r="I1234" t="s">
        <v>383</v>
      </c>
      <c r="J1234" s="1" t="s">
        <v>384</v>
      </c>
      <c r="K1234" t="s">
        <v>383</v>
      </c>
      <c r="L1234" s="2" t="s">
        <v>9343</v>
      </c>
      <c r="N1234">
        <f t="shared" si="19"/>
        <v>20</v>
      </c>
      <c r="O1234">
        <v>57702</v>
      </c>
      <c r="P1234" t="s">
        <v>9344</v>
      </c>
      <c r="Q1234" t="s">
        <v>355</v>
      </c>
      <c r="S1234">
        <v>44.101607999999999</v>
      </c>
      <c r="T1234">
        <v>-103.269142</v>
      </c>
      <c r="V1234" t="s">
        <v>46</v>
      </c>
      <c r="W1234">
        <v>6554753801</v>
      </c>
      <c r="X1234" t="s">
        <v>9335</v>
      </c>
      <c r="AB1234" t="s">
        <v>503</v>
      </c>
      <c r="AD1234">
        <v>188225</v>
      </c>
      <c r="AG1234" t="s">
        <v>9342</v>
      </c>
      <c r="AH1234" t="s">
        <v>9345</v>
      </c>
      <c r="AI1234" t="s">
        <v>9346</v>
      </c>
      <c r="AL1234" t="s">
        <v>9342</v>
      </c>
      <c r="AM1234" t="s">
        <v>9342</v>
      </c>
      <c r="AQ1234" t="s">
        <v>9347</v>
      </c>
      <c r="AR1234" t="s">
        <v>9339</v>
      </c>
    </row>
    <row r="1235" spans="2:44" ht="15" customHeight="1" x14ac:dyDescent="0.25">
      <c r="B1235" s="3" t="s">
        <v>54</v>
      </c>
      <c r="C1235" t="s">
        <v>9348</v>
      </c>
      <c r="D1235" s="29"/>
      <c r="E1235" t="s">
        <v>9349</v>
      </c>
      <c r="F1235" t="s">
        <v>9350</v>
      </c>
      <c r="G1235" t="s">
        <v>190</v>
      </c>
      <c r="H1235" t="b">
        <v>1</v>
      </c>
      <c r="I1235" t="s">
        <v>383</v>
      </c>
      <c r="J1235" s="1" t="s">
        <v>384</v>
      </c>
      <c r="K1235" t="s">
        <v>383</v>
      </c>
      <c r="L1235" s="2" t="s">
        <v>9324</v>
      </c>
      <c r="N1235">
        <f t="shared" si="19"/>
        <v>24</v>
      </c>
      <c r="O1235">
        <v>57104</v>
      </c>
      <c r="P1235" t="s">
        <v>9325</v>
      </c>
      <c r="Q1235" t="s">
        <v>355</v>
      </c>
      <c r="S1235">
        <v>43.601170000000003</v>
      </c>
      <c r="T1235">
        <v>-96.715379999999996</v>
      </c>
      <c r="V1235" t="s">
        <v>46</v>
      </c>
      <c r="W1235">
        <v>4102620483</v>
      </c>
      <c r="X1235" t="s">
        <v>9335</v>
      </c>
      <c r="AB1235" t="s">
        <v>503</v>
      </c>
      <c r="AD1235">
        <v>188223</v>
      </c>
      <c r="AG1235" t="s">
        <v>9350</v>
      </c>
      <c r="AH1235" t="s">
        <v>9351</v>
      </c>
      <c r="AI1235" t="s">
        <v>9328</v>
      </c>
      <c r="AL1235" t="s">
        <v>9350</v>
      </c>
      <c r="AM1235" t="s">
        <v>9350</v>
      </c>
      <c r="AQ1235" t="s">
        <v>9330</v>
      </c>
      <c r="AR1235" t="s">
        <v>9339</v>
      </c>
    </row>
    <row r="1236" spans="2:44" ht="15" customHeight="1" x14ac:dyDescent="0.25">
      <c r="B1236" s="3" t="s">
        <v>37</v>
      </c>
      <c r="D1236" s="13"/>
      <c r="E1236" t="s">
        <v>9352</v>
      </c>
      <c r="F1236" t="s">
        <v>9353</v>
      </c>
      <c r="G1236" t="s">
        <v>190</v>
      </c>
      <c r="H1236" t="b">
        <v>1</v>
      </c>
      <c r="I1236" t="s">
        <v>2057</v>
      </c>
      <c r="J1236" s="1" t="s">
        <v>2058</v>
      </c>
      <c r="K1236" t="s">
        <v>2057</v>
      </c>
      <c r="L1236" t="s">
        <v>9354</v>
      </c>
      <c r="N1236" s="3">
        <f t="shared" si="19"/>
        <v>45</v>
      </c>
      <c r="O1236">
        <v>121000</v>
      </c>
      <c r="P1236" t="s">
        <v>9355</v>
      </c>
      <c r="S1236">
        <v>41.115290180659301</v>
      </c>
      <c r="T1236">
        <v>121.143691195066</v>
      </c>
      <c r="V1236" t="s">
        <v>46</v>
      </c>
      <c r="W1236">
        <v>3577854666</v>
      </c>
      <c r="AB1236" t="s">
        <v>389</v>
      </c>
      <c r="AG1236" t="s">
        <v>9353</v>
      </c>
      <c r="AH1236" t="s">
        <v>9356</v>
      </c>
      <c r="AI1236" t="s">
        <v>9357</v>
      </c>
      <c r="AL1236" t="s">
        <v>9353</v>
      </c>
      <c r="AM1236" t="s">
        <v>9353</v>
      </c>
      <c r="AQ1236" t="s">
        <v>9358</v>
      </c>
      <c r="AR1236" t="s">
        <v>6467</v>
      </c>
    </row>
    <row r="1237" spans="2:44" ht="15" customHeight="1" x14ac:dyDescent="0.25">
      <c r="B1237" s="35" t="s">
        <v>364</v>
      </c>
      <c r="D1237" s="13"/>
      <c r="E1237" t="s">
        <v>9359</v>
      </c>
      <c r="F1237" t="s">
        <v>9360</v>
      </c>
      <c r="G1237" t="s">
        <v>100</v>
      </c>
      <c r="H1237" t="b">
        <v>0</v>
      </c>
      <c r="I1237" t="s">
        <v>690</v>
      </c>
      <c r="J1237" s="1" t="s">
        <v>691</v>
      </c>
      <c r="K1237" t="s">
        <v>690</v>
      </c>
      <c r="L1237" s="2" t="s">
        <v>9361</v>
      </c>
      <c r="N1237" s="3">
        <f t="shared" si="19"/>
        <v>45</v>
      </c>
      <c r="O1237" t="s">
        <v>7295</v>
      </c>
      <c r="P1237" t="s">
        <v>2332</v>
      </c>
      <c r="V1237" t="s">
        <v>46</v>
      </c>
      <c r="W1237">
        <v>7910679357</v>
      </c>
      <c r="X1237" t="s">
        <v>9362</v>
      </c>
      <c r="AB1237" t="s">
        <v>389</v>
      </c>
      <c r="AG1237" t="s">
        <v>9360</v>
      </c>
      <c r="AH1237" t="s">
        <v>9363</v>
      </c>
      <c r="AI1237" t="s">
        <v>9364</v>
      </c>
      <c r="AL1237" t="s">
        <v>9360</v>
      </c>
      <c r="AM1237" t="s">
        <v>9360</v>
      </c>
      <c r="AQ1237" t="s">
        <v>9365</v>
      </c>
    </row>
    <row r="1238" spans="2:44" ht="15" customHeight="1" x14ac:dyDescent="0.25">
      <c r="B1238" s="35" t="s">
        <v>364</v>
      </c>
      <c r="D1238" s="13"/>
      <c r="E1238" t="s">
        <v>9366</v>
      </c>
      <c r="F1238" t="s">
        <v>9367</v>
      </c>
      <c r="G1238" t="s">
        <v>190</v>
      </c>
      <c r="H1238" t="b">
        <v>0</v>
      </c>
      <c r="I1238" t="s">
        <v>690</v>
      </c>
      <c r="J1238" s="1" t="s">
        <v>691</v>
      </c>
      <c r="K1238" t="s">
        <v>690</v>
      </c>
      <c r="L1238" s="2" t="s">
        <v>9368</v>
      </c>
      <c r="N1238" s="3">
        <f t="shared" si="19"/>
        <v>45</v>
      </c>
      <c r="O1238" t="s">
        <v>7295</v>
      </c>
      <c r="P1238" t="s">
        <v>7296</v>
      </c>
      <c r="V1238" t="s">
        <v>46</v>
      </c>
      <c r="W1238">
        <v>6137657826</v>
      </c>
      <c r="AB1238" t="s">
        <v>695</v>
      </c>
      <c r="AG1238" t="s">
        <v>9367</v>
      </c>
      <c r="AH1238" t="s">
        <v>9369</v>
      </c>
      <c r="AK1238" t="s">
        <v>9370</v>
      </c>
      <c r="AL1238" t="s">
        <v>9367</v>
      </c>
      <c r="AM1238" t="s">
        <v>9367</v>
      </c>
      <c r="AQ1238" t="s">
        <v>9371</v>
      </c>
    </row>
    <row r="1239" spans="2:44" ht="15" customHeight="1" x14ac:dyDescent="0.25">
      <c r="B1239" s="35" t="s">
        <v>364</v>
      </c>
      <c r="D1239" s="13"/>
      <c r="E1239" t="s">
        <v>9372</v>
      </c>
      <c r="F1239" t="s">
        <v>9373</v>
      </c>
      <c r="G1239" t="s">
        <v>190</v>
      </c>
      <c r="H1239" t="b">
        <v>0</v>
      </c>
      <c r="I1239" t="s">
        <v>690</v>
      </c>
      <c r="J1239" s="1" t="s">
        <v>691</v>
      </c>
      <c r="K1239" t="s">
        <v>690</v>
      </c>
      <c r="L1239" s="2" t="s">
        <v>9374</v>
      </c>
      <c r="N1239" s="3">
        <f t="shared" si="19"/>
        <v>43</v>
      </c>
      <c r="O1239" t="s">
        <v>8095</v>
      </c>
      <c r="P1239" t="s">
        <v>8088</v>
      </c>
      <c r="V1239" t="s">
        <v>46</v>
      </c>
      <c r="W1239">
        <v>3005545012</v>
      </c>
      <c r="AB1239" t="s">
        <v>695</v>
      </c>
      <c r="AG1239" t="s">
        <v>9373</v>
      </c>
      <c r="AH1239" t="s">
        <v>9375</v>
      </c>
      <c r="AK1239" t="s">
        <v>9376</v>
      </c>
      <c r="AL1239" t="s">
        <v>9373</v>
      </c>
      <c r="AM1239" t="s">
        <v>9373</v>
      </c>
      <c r="AQ1239" t="s">
        <v>9377</v>
      </c>
    </row>
    <row r="1240" spans="2:44" x14ac:dyDescent="0.25">
      <c r="B1240" s="3" t="s">
        <v>54</v>
      </c>
      <c r="C1240" t="s">
        <v>9378</v>
      </c>
      <c r="D1240" s="18" t="s">
        <v>416</v>
      </c>
      <c r="E1240" t="s">
        <v>9379</v>
      </c>
      <c r="F1240" t="s">
        <v>9380</v>
      </c>
      <c r="G1240" t="s">
        <v>190</v>
      </c>
      <c r="H1240" t="b">
        <v>1</v>
      </c>
      <c r="I1240" t="s">
        <v>9381</v>
      </c>
      <c r="J1240" s="1" t="s">
        <v>9382</v>
      </c>
      <c r="K1240" t="s">
        <v>9381</v>
      </c>
      <c r="L1240" s="2" t="s">
        <v>9383</v>
      </c>
      <c r="N1240">
        <f t="shared" si="19"/>
        <v>15</v>
      </c>
      <c r="O1240" t="s">
        <v>9384</v>
      </c>
      <c r="P1240" t="s">
        <v>9385</v>
      </c>
      <c r="S1240">
        <v>56.952442759916401</v>
      </c>
      <c r="T1240">
        <v>24.123442395427499</v>
      </c>
      <c r="V1240" t="s">
        <v>46</v>
      </c>
      <c r="W1240">
        <v>8011324303</v>
      </c>
      <c r="X1240" t="s">
        <v>9386</v>
      </c>
      <c r="AB1240" t="s">
        <v>66</v>
      </c>
      <c r="AC1240" t="s">
        <v>9387</v>
      </c>
      <c r="AD1240">
        <v>294151</v>
      </c>
      <c r="AG1240" t="s">
        <v>9388</v>
      </c>
      <c r="AH1240" t="s">
        <v>9389</v>
      </c>
      <c r="AI1240" t="s">
        <v>9390</v>
      </c>
      <c r="AK1240" t="s">
        <v>9391</v>
      </c>
      <c r="AL1240" t="s">
        <v>9380</v>
      </c>
      <c r="AM1240" t="s">
        <v>9380</v>
      </c>
      <c r="AQ1240" t="s">
        <v>9392</v>
      </c>
    </row>
    <row r="1241" spans="2:44" x14ac:dyDescent="0.25">
      <c r="B1241" s="3" t="s">
        <v>54</v>
      </c>
      <c r="C1241" t="s">
        <v>9393</v>
      </c>
      <c r="D1241" s="18" t="s">
        <v>416</v>
      </c>
      <c r="E1241" t="s">
        <v>9394</v>
      </c>
      <c r="F1241" t="s">
        <v>9395</v>
      </c>
      <c r="G1241" t="s">
        <v>100</v>
      </c>
      <c r="H1241" t="b">
        <v>0</v>
      </c>
      <c r="I1241" t="s">
        <v>2057</v>
      </c>
      <c r="J1241" s="1" t="s">
        <v>2058</v>
      </c>
      <c r="K1241" t="s">
        <v>2057</v>
      </c>
      <c r="L1241" t="s">
        <v>9396</v>
      </c>
      <c r="N1241" s="3">
        <f t="shared" si="19"/>
        <v>47</v>
      </c>
      <c r="O1241">
        <v>610100</v>
      </c>
      <c r="P1241" t="s">
        <v>2681</v>
      </c>
      <c r="V1241" t="s">
        <v>46</v>
      </c>
      <c r="W1241">
        <v>3414211799</v>
      </c>
      <c r="AB1241" t="s">
        <v>2722</v>
      </c>
      <c r="AD1241">
        <v>740705</v>
      </c>
      <c r="AG1241" t="s">
        <v>9395</v>
      </c>
      <c r="AH1241" t="s">
        <v>9397</v>
      </c>
      <c r="AL1241" t="s">
        <v>9395</v>
      </c>
      <c r="AM1241" t="s">
        <v>9395</v>
      </c>
      <c r="AQ1241" t="s">
        <v>6376</v>
      </c>
    </row>
    <row r="1242" spans="2:44" ht="15" customHeight="1" x14ac:dyDescent="0.25">
      <c r="B1242" s="3" t="s">
        <v>155</v>
      </c>
      <c r="C1242" t="s">
        <v>156</v>
      </c>
      <c r="D1242" s="23"/>
      <c r="E1242" t="s">
        <v>9398</v>
      </c>
      <c r="F1242" t="s">
        <v>9399</v>
      </c>
      <c r="G1242" t="s">
        <v>167</v>
      </c>
      <c r="I1242" t="s">
        <v>60</v>
      </c>
      <c r="J1242" s="1" t="s">
        <v>61</v>
      </c>
      <c r="K1242" t="s">
        <v>60</v>
      </c>
      <c r="L1242"/>
      <c r="N1242">
        <f t="shared" si="19"/>
        <v>0</v>
      </c>
      <c r="O1242" t="s">
        <v>63</v>
      </c>
      <c r="P1242" t="s">
        <v>63</v>
      </c>
      <c r="V1242" t="s">
        <v>46</v>
      </c>
      <c r="W1242">
        <v>7591342071</v>
      </c>
      <c r="X1242" t="s">
        <v>101</v>
      </c>
      <c r="AB1242" t="s">
        <v>66</v>
      </c>
      <c r="AG1242" t="s">
        <v>9399</v>
      </c>
      <c r="AH1242" t="s">
        <v>9400</v>
      </c>
      <c r="AL1242" t="s">
        <v>9399</v>
      </c>
      <c r="AM1242" t="s">
        <v>9399</v>
      </c>
      <c r="AQ1242" t="s">
        <v>63</v>
      </c>
    </row>
    <row r="1243" spans="2:44" ht="15" customHeight="1" x14ac:dyDescent="0.25">
      <c r="B1243" s="3" t="s">
        <v>54</v>
      </c>
      <c r="C1243" s="22" t="s">
        <v>9401</v>
      </c>
      <c r="D1243" s="18" t="s">
        <v>56</v>
      </c>
      <c r="E1243" t="s">
        <v>9402</v>
      </c>
      <c r="F1243" t="s">
        <v>9403</v>
      </c>
      <c r="G1243" t="s">
        <v>100</v>
      </c>
      <c r="H1243" t="b">
        <v>0</v>
      </c>
      <c r="I1243" t="s">
        <v>383</v>
      </c>
      <c r="J1243" s="1" t="s">
        <v>384</v>
      </c>
      <c r="K1243" t="s">
        <v>383</v>
      </c>
      <c r="L1243" t="s">
        <v>9404</v>
      </c>
      <c r="N1243">
        <f t="shared" si="19"/>
        <v>16</v>
      </c>
      <c r="O1243">
        <v>79915</v>
      </c>
      <c r="P1243" t="s">
        <v>9405</v>
      </c>
      <c r="Q1243" t="s">
        <v>1530</v>
      </c>
      <c r="S1243">
        <v>31.7646411891246</v>
      </c>
      <c r="T1243">
        <v>-106.381169089786</v>
      </c>
      <c r="V1243" t="s">
        <v>46</v>
      </c>
      <c r="W1243">
        <v>7258250171</v>
      </c>
      <c r="X1243" t="s">
        <v>9406</v>
      </c>
      <c r="AB1243" t="s">
        <v>4233</v>
      </c>
      <c r="AG1243" t="s">
        <v>9403</v>
      </c>
      <c r="AH1243" t="s">
        <v>9407</v>
      </c>
      <c r="AI1243" t="s">
        <v>9408</v>
      </c>
      <c r="AK1243" t="s">
        <v>9409</v>
      </c>
      <c r="AL1243" t="s">
        <v>9403</v>
      </c>
      <c r="AM1243" t="s">
        <v>9403</v>
      </c>
      <c r="AQ1243" t="s">
        <v>9410</v>
      </c>
      <c r="AR1243" t="s">
        <v>9411</v>
      </c>
    </row>
    <row r="1244" spans="2:44" ht="15" customHeight="1" x14ac:dyDescent="0.25">
      <c r="B1244" s="3" t="s">
        <v>54</v>
      </c>
      <c r="C1244" t="s">
        <v>9412</v>
      </c>
      <c r="D1244" s="18" t="s">
        <v>56</v>
      </c>
      <c r="E1244" t="s">
        <v>9413</v>
      </c>
      <c r="F1244" t="s">
        <v>9414</v>
      </c>
      <c r="G1244" t="s">
        <v>190</v>
      </c>
      <c r="H1244" t="b">
        <v>1</v>
      </c>
      <c r="I1244" t="s">
        <v>383</v>
      </c>
      <c r="J1244" s="1" t="s">
        <v>384</v>
      </c>
      <c r="K1244" t="s">
        <v>383</v>
      </c>
      <c r="L1244" t="s">
        <v>9415</v>
      </c>
      <c r="N1244">
        <f t="shared" si="19"/>
        <v>20</v>
      </c>
      <c r="O1244">
        <v>88210</v>
      </c>
      <c r="P1244" t="s">
        <v>9416</v>
      </c>
      <c r="Q1244" t="s">
        <v>4795</v>
      </c>
      <c r="S1244">
        <v>32.883934000000004</v>
      </c>
      <c r="T1244">
        <v>-104.407387</v>
      </c>
      <c r="V1244" t="s">
        <v>46</v>
      </c>
      <c r="W1244">
        <v>4165261390</v>
      </c>
      <c r="AB1244" t="s">
        <v>503</v>
      </c>
      <c r="AD1244">
        <v>630699</v>
      </c>
      <c r="AG1244" t="s">
        <v>9414</v>
      </c>
      <c r="AH1244" t="s">
        <v>9417</v>
      </c>
      <c r="AI1244" t="s">
        <v>9418</v>
      </c>
      <c r="AL1244" t="s">
        <v>9414</v>
      </c>
      <c r="AM1244" t="s">
        <v>9414</v>
      </c>
      <c r="AQ1244" t="s">
        <v>9419</v>
      </c>
      <c r="AR1244" t="s">
        <v>9411</v>
      </c>
    </row>
    <row r="1245" spans="2:44" ht="15" customHeight="1" x14ac:dyDescent="0.25">
      <c r="B1245" s="3" t="s">
        <v>54</v>
      </c>
      <c r="C1245" t="s">
        <v>9420</v>
      </c>
      <c r="D1245" s="18" t="s">
        <v>56</v>
      </c>
      <c r="E1245" s="31" t="s">
        <v>9421</v>
      </c>
      <c r="F1245" s="3" t="s">
        <v>9422</v>
      </c>
      <c r="G1245" t="s">
        <v>190</v>
      </c>
      <c r="H1245" t="b">
        <v>1</v>
      </c>
      <c r="I1245" t="s">
        <v>383</v>
      </c>
      <c r="J1245" s="1" t="s">
        <v>384</v>
      </c>
      <c r="K1245" t="s">
        <v>383</v>
      </c>
      <c r="L1245" t="s">
        <v>9423</v>
      </c>
      <c r="N1245">
        <f t="shared" si="19"/>
        <v>17</v>
      </c>
      <c r="O1245">
        <v>79915</v>
      </c>
      <c r="P1245" t="s">
        <v>9405</v>
      </c>
      <c r="Q1245" t="s">
        <v>1530</v>
      </c>
      <c r="S1245">
        <v>31.765979999999999</v>
      </c>
      <c r="T1245">
        <v>-106.3817</v>
      </c>
      <c r="U1245" s="31"/>
      <c r="V1245" t="s">
        <v>46</v>
      </c>
      <c r="W1245">
        <v>6272558676</v>
      </c>
      <c r="X1245" t="s">
        <v>9424</v>
      </c>
      <c r="AB1245" t="s">
        <v>503</v>
      </c>
      <c r="AD1245">
        <v>101041</v>
      </c>
      <c r="AG1245" t="s">
        <v>9422</v>
      </c>
      <c r="AH1245" t="s">
        <v>9425</v>
      </c>
      <c r="AI1245" t="s">
        <v>9408</v>
      </c>
      <c r="AL1245" t="s">
        <v>9422</v>
      </c>
      <c r="AM1245" t="s">
        <v>9422</v>
      </c>
      <c r="AQ1245" t="s">
        <v>9410</v>
      </c>
      <c r="AR1245" t="s">
        <v>9411</v>
      </c>
    </row>
    <row r="1246" spans="2:44" x14ac:dyDescent="0.25">
      <c r="B1246" s="3" t="s">
        <v>82</v>
      </c>
      <c r="C1246" t="s">
        <v>9426</v>
      </c>
      <c r="D1246" s="13"/>
      <c r="E1246" t="s">
        <v>9427</v>
      </c>
      <c r="F1246" t="s">
        <v>9428</v>
      </c>
      <c r="G1246" t="s">
        <v>190</v>
      </c>
      <c r="H1246" t="b">
        <v>1</v>
      </c>
      <c r="I1246" t="s">
        <v>9429</v>
      </c>
      <c r="J1246" s="1" t="s">
        <v>9430</v>
      </c>
      <c r="K1246" t="s">
        <v>9429</v>
      </c>
      <c r="L1246" t="s">
        <v>9431</v>
      </c>
      <c r="N1246">
        <f t="shared" si="19"/>
        <v>31</v>
      </c>
      <c r="O1246">
        <v>1582</v>
      </c>
      <c r="P1246" t="s">
        <v>9432</v>
      </c>
      <c r="S1246">
        <v>42.646195862990297</v>
      </c>
      <c r="T1246">
        <v>23.412712812423699</v>
      </c>
      <c r="V1246" t="s">
        <v>46</v>
      </c>
      <c r="W1246">
        <v>4796587970</v>
      </c>
      <c r="X1246" t="s">
        <v>9433</v>
      </c>
      <c r="AB1246" t="s">
        <v>66</v>
      </c>
      <c r="AC1246" t="s">
        <v>9434</v>
      </c>
      <c r="AD1246">
        <v>503699</v>
      </c>
      <c r="AG1246" t="s">
        <v>9428</v>
      </c>
      <c r="AH1246" t="s">
        <v>9435</v>
      </c>
      <c r="AI1246" t="s">
        <v>9436</v>
      </c>
      <c r="AK1246" t="s">
        <v>9437</v>
      </c>
      <c r="AL1246" t="s">
        <v>9428</v>
      </c>
      <c r="AM1246" t="s">
        <v>9428</v>
      </c>
      <c r="AQ1246" t="s">
        <v>9438</v>
      </c>
    </row>
    <row r="1247" spans="2:44" x14ac:dyDescent="0.25">
      <c r="B1247" s="3" t="s">
        <v>54</v>
      </c>
      <c r="C1247" t="s">
        <v>9426</v>
      </c>
      <c r="D1247" s="18" t="s">
        <v>416</v>
      </c>
      <c r="E1247" t="s">
        <v>9439</v>
      </c>
      <c r="F1247" t="s">
        <v>9440</v>
      </c>
      <c r="G1247" t="s">
        <v>190</v>
      </c>
      <c r="H1247" t="b">
        <v>1</v>
      </c>
      <c r="I1247" t="s">
        <v>9429</v>
      </c>
      <c r="J1247" s="1" t="s">
        <v>9430</v>
      </c>
      <c r="K1247" t="s">
        <v>9429</v>
      </c>
      <c r="L1247" t="s">
        <v>9441</v>
      </c>
      <c r="N1247">
        <f t="shared" si="19"/>
        <v>19</v>
      </c>
      <c r="O1247">
        <v>1404</v>
      </c>
      <c r="P1247" t="s">
        <v>9432</v>
      </c>
      <c r="S1247">
        <v>42.651454000000001</v>
      </c>
      <c r="T1247">
        <v>23.289318999999999</v>
      </c>
      <c r="V1247" t="s">
        <v>46</v>
      </c>
      <c r="W1247">
        <v>7037889530</v>
      </c>
      <c r="X1247" t="s">
        <v>9433</v>
      </c>
      <c r="AB1247" t="s">
        <v>66</v>
      </c>
      <c r="AC1247" t="s">
        <v>9442</v>
      </c>
      <c r="AD1247">
        <v>503699</v>
      </c>
      <c r="AG1247" t="s">
        <v>9443</v>
      </c>
      <c r="AH1247" t="s">
        <v>9444</v>
      </c>
      <c r="AI1247" t="s">
        <v>9445</v>
      </c>
      <c r="AK1247" t="s">
        <v>9437</v>
      </c>
      <c r="AL1247" t="s">
        <v>9440</v>
      </c>
      <c r="AM1247" t="s">
        <v>9440</v>
      </c>
      <c r="AQ1247" t="s">
        <v>9446</v>
      </c>
    </row>
    <row r="1248" spans="2:44" ht="15" customHeight="1" x14ac:dyDescent="0.25">
      <c r="B1248" s="3" t="s">
        <v>37</v>
      </c>
      <c r="D1248" s="13"/>
      <c r="E1248" t="s">
        <v>9447</v>
      </c>
      <c r="F1248" t="s">
        <v>9448</v>
      </c>
      <c r="G1248" t="s">
        <v>40</v>
      </c>
      <c r="H1248" t="b">
        <v>1</v>
      </c>
      <c r="I1248" t="s">
        <v>9429</v>
      </c>
      <c r="J1248" s="1" t="s">
        <v>9430</v>
      </c>
      <c r="K1248" t="s">
        <v>9429</v>
      </c>
      <c r="L1248" t="s">
        <v>9449</v>
      </c>
      <c r="N1248">
        <f t="shared" si="19"/>
        <v>21</v>
      </c>
      <c r="O1248">
        <v>7000</v>
      </c>
      <c r="P1248" t="s">
        <v>9450</v>
      </c>
      <c r="S1248">
        <v>43.855077999999999</v>
      </c>
      <c r="T1248">
        <v>25.960692999999999</v>
      </c>
      <c r="V1248" t="s">
        <v>46</v>
      </c>
      <c r="W1248">
        <v>6550180085</v>
      </c>
      <c r="AB1248" t="s">
        <v>372</v>
      </c>
      <c r="AG1248" t="s">
        <v>9448</v>
      </c>
      <c r="AH1248" t="s">
        <v>9451</v>
      </c>
      <c r="AK1248" t="s">
        <v>9437</v>
      </c>
      <c r="AL1248" t="s">
        <v>9448</v>
      </c>
      <c r="AM1248" t="s">
        <v>9448</v>
      </c>
      <c r="AQ1248" t="s">
        <v>9452</v>
      </c>
    </row>
    <row r="1249" spans="2:44" ht="15" customHeight="1" x14ac:dyDescent="0.25">
      <c r="B1249" s="3" t="s">
        <v>37</v>
      </c>
      <c r="D1249" s="13"/>
      <c r="E1249" t="s">
        <v>9453</v>
      </c>
      <c r="F1249" t="s">
        <v>9454</v>
      </c>
      <c r="G1249" t="s">
        <v>190</v>
      </c>
      <c r="H1249" t="b">
        <v>0</v>
      </c>
      <c r="I1249" t="s">
        <v>383</v>
      </c>
      <c r="J1249" s="1" t="s">
        <v>384</v>
      </c>
      <c r="K1249" t="s">
        <v>383</v>
      </c>
      <c r="L1249" t="s">
        <v>9454</v>
      </c>
      <c r="N1249">
        <f t="shared" si="19"/>
        <v>21</v>
      </c>
      <c r="O1249">
        <v>7305</v>
      </c>
      <c r="P1249" t="s">
        <v>9455</v>
      </c>
      <c r="Q1249" t="s">
        <v>7596</v>
      </c>
      <c r="V1249" t="s">
        <v>46</v>
      </c>
      <c r="W1249">
        <v>7866878808</v>
      </c>
      <c r="X1249" t="s">
        <v>9456</v>
      </c>
      <c r="AB1249" t="s">
        <v>924</v>
      </c>
      <c r="AG1249" t="s">
        <v>9454</v>
      </c>
      <c r="AH1249" t="s">
        <v>9457</v>
      </c>
      <c r="AL1249" t="s">
        <v>9454</v>
      </c>
      <c r="AM1249" t="s">
        <v>9454</v>
      </c>
      <c r="AQ1249" t="s">
        <v>9458</v>
      </c>
    </row>
    <row r="1250" spans="2:44" ht="15" customHeight="1" x14ac:dyDescent="0.25">
      <c r="B1250" s="3" t="s">
        <v>178</v>
      </c>
      <c r="C1250" t="s">
        <v>179</v>
      </c>
      <c r="D1250" s="24"/>
      <c r="E1250" t="s">
        <v>9459</v>
      </c>
      <c r="F1250" t="s">
        <v>9460</v>
      </c>
      <c r="G1250" t="s">
        <v>190</v>
      </c>
      <c r="I1250" t="s">
        <v>383</v>
      </c>
      <c r="J1250" s="1" t="s">
        <v>384</v>
      </c>
      <c r="K1250" t="s">
        <v>383</v>
      </c>
      <c r="L1250" s="2" t="s">
        <v>1943</v>
      </c>
      <c r="N1250">
        <f t="shared" si="19"/>
        <v>15</v>
      </c>
      <c r="O1250">
        <v>28803</v>
      </c>
      <c r="P1250" t="s">
        <v>386</v>
      </c>
      <c r="V1250" t="s">
        <v>46</v>
      </c>
      <c r="W1250">
        <v>1262822283</v>
      </c>
      <c r="X1250" t="s">
        <v>8877</v>
      </c>
      <c r="AB1250" t="s">
        <v>503</v>
      </c>
      <c r="AG1250" t="s">
        <v>9460</v>
      </c>
      <c r="AH1250" t="s">
        <v>9461</v>
      </c>
      <c r="AL1250" t="s">
        <v>9460</v>
      </c>
      <c r="AM1250" t="s">
        <v>9460</v>
      </c>
      <c r="AQ1250" t="s">
        <v>9462</v>
      </c>
    </row>
    <row r="1251" spans="2:44" ht="15" customHeight="1" x14ac:dyDescent="0.25">
      <c r="B1251" s="3" t="s">
        <v>178</v>
      </c>
      <c r="C1251" t="s">
        <v>179</v>
      </c>
      <c r="D1251" s="24"/>
      <c r="E1251" t="s">
        <v>9463</v>
      </c>
      <c r="F1251" t="s">
        <v>9464</v>
      </c>
      <c r="G1251" t="s">
        <v>721</v>
      </c>
      <c r="I1251" t="s">
        <v>722</v>
      </c>
      <c r="J1251" s="1" t="s">
        <v>723</v>
      </c>
      <c r="K1251" t="s">
        <v>722</v>
      </c>
      <c r="L1251" t="s">
        <v>9465</v>
      </c>
      <c r="N1251">
        <f t="shared" si="19"/>
        <v>14</v>
      </c>
      <c r="O1251" t="s">
        <v>9466</v>
      </c>
      <c r="P1251" t="s">
        <v>9467</v>
      </c>
      <c r="V1251" t="s">
        <v>46</v>
      </c>
      <c r="W1251">
        <v>5214526400</v>
      </c>
      <c r="AB1251" t="s">
        <v>727</v>
      </c>
      <c r="AC1251" t="s">
        <v>9468</v>
      </c>
      <c r="AD1251">
        <v>363483</v>
      </c>
      <c r="AG1251" t="s">
        <v>9464</v>
      </c>
      <c r="AH1251" t="s">
        <v>9469</v>
      </c>
      <c r="AL1251" t="s">
        <v>9464</v>
      </c>
      <c r="AM1251" t="s">
        <v>9464</v>
      </c>
      <c r="AQ1251" t="s">
        <v>63</v>
      </c>
    </row>
    <row r="1252" spans="2:44" ht="15" customHeight="1" x14ac:dyDescent="0.25">
      <c r="B1252" s="3" t="s">
        <v>37</v>
      </c>
      <c r="D1252" s="13"/>
      <c r="E1252" t="s">
        <v>9470</v>
      </c>
      <c r="F1252" t="s">
        <v>9471</v>
      </c>
      <c r="G1252" t="s">
        <v>190</v>
      </c>
      <c r="H1252" t="b">
        <v>1</v>
      </c>
      <c r="I1252" t="s">
        <v>9472</v>
      </c>
      <c r="J1252" s="1" t="s">
        <v>9473</v>
      </c>
      <c r="K1252" t="s">
        <v>9472</v>
      </c>
      <c r="L1252" t="s">
        <v>9474</v>
      </c>
      <c r="N1252" s="3">
        <f t="shared" si="19"/>
        <v>65</v>
      </c>
      <c r="O1252" t="s">
        <v>63</v>
      </c>
      <c r="P1252" t="s">
        <v>9475</v>
      </c>
      <c r="S1252">
        <v>-29.902270000000001</v>
      </c>
      <c r="T1252">
        <v>-71.250313000000006</v>
      </c>
      <c r="V1252" t="s">
        <v>46</v>
      </c>
      <c r="W1252">
        <v>4279875094</v>
      </c>
      <c r="AB1252" t="s">
        <v>401</v>
      </c>
      <c r="AG1252" t="s">
        <v>9471</v>
      </c>
      <c r="AH1252" t="s">
        <v>9476</v>
      </c>
      <c r="AL1252" t="s">
        <v>9471</v>
      </c>
      <c r="AM1252" t="s">
        <v>9471</v>
      </c>
      <c r="AQ1252" t="s">
        <v>9477</v>
      </c>
    </row>
    <row r="1253" spans="2:44" ht="15" customHeight="1" x14ac:dyDescent="0.25">
      <c r="B1253" s="3" t="s">
        <v>54</v>
      </c>
      <c r="C1253" t="s">
        <v>9478</v>
      </c>
      <c r="D1253" s="18" t="s">
        <v>56</v>
      </c>
      <c r="E1253" t="s">
        <v>9479</v>
      </c>
      <c r="F1253" t="s">
        <v>9480</v>
      </c>
      <c r="G1253" t="s">
        <v>100</v>
      </c>
      <c r="H1253" t="b">
        <v>1</v>
      </c>
      <c r="I1253" t="s">
        <v>9472</v>
      </c>
      <c r="J1253" s="1" t="s">
        <v>9473</v>
      </c>
      <c r="K1253" t="s">
        <v>9472</v>
      </c>
      <c r="L1253" t="s">
        <v>9481</v>
      </c>
      <c r="N1253" s="3">
        <f t="shared" si="19"/>
        <v>72</v>
      </c>
      <c r="O1253">
        <v>9390406</v>
      </c>
      <c r="P1253" t="s">
        <v>9482</v>
      </c>
      <c r="S1253">
        <v>-33.322299000000001</v>
      </c>
      <c r="T1253">
        <v>-70.720543000000006</v>
      </c>
      <c r="V1253" t="s">
        <v>46</v>
      </c>
      <c r="W1253">
        <v>8840323685</v>
      </c>
      <c r="X1253" t="s">
        <v>9483</v>
      </c>
      <c r="AB1253" t="s">
        <v>401</v>
      </c>
      <c r="AD1253">
        <v>516828</v>
      </c>
      <c r="AF1253" t="s">
        <v>9484</v>
      </c>
      <c r="AG1253" t="s">
        <v>9480</v>
      </c>
      <c r="AH1253" t="s">
        <v>9485</v>
      </c>
      <c r="AI1253" t="s">
        <v>9486</v>
      </c>
      <c r="AL1253" t="s">
        <v>9480</v>
      </c>
      <c r="AM1253" t="s">
        <v>9480</v>
      </c>
      <c r="AQ1253" t="s">
        <v>9487</v>
      </c>
      <c r="AR1253" t="s">
        <v>9488</v>
      </c>
    </row>
    <row r="1254" spans="2:44" ht="15" customHeight="1" x14ac:dyDescent="0.25">
      <c r="B1254" s="3" t="s">
        <v>37</v>
      </c>
      <c r="D1254" s="13"/>
      <c r="E1254" t="s">
        <v>9489</v>
      </c>
      <c r="F1254" t="s">
        <v>9490</v>
      </c>
      <c r="G1254" t="s">
        <v>190</v>
      </c>
      <c r="H1254" t="b">
        <v>1</v>
      </c>
      <c r="I1254" t="s">
        <v>9472</v>
      </c>
      <c r="J1254" s="1" t="s">
        <v>9473</v>
      </c>
      <c r="K1254" t="s">
        <v>9472</v>
      </c>
      <c r="L1254" t="s">
        <v>9491</v>
      </c>
      <c r="N1254" s="3">
        <f t="shared" si="19"/>
        <v>50</v>
      </c>
      <c r="O1254" t="s">
        <v>63</v>
      </c>
      <c r="P1254" t="s">
        <v>9492</v>
      </c>
      <c r="S1254">
        <v>-23.65</v>
      </c>
      <c r="T1254">
        <v>-70.400000000000006</v>
      </c>
      <c r="V1254" t="s">
        <v>46</v>
      </c>
      <c r="W1254">
        <v>1320376875</v>
      </c>
      <c r="X1254" t="s">
        <v>9483</v>
      </c>
      <c r="AB1254" t="s">
        <v>401</v>
      </c>
      <c r="AC1254" t="s">
        <v>9493</v>
      </c>
      <c r="AD1254">
        <v>135171</v>
      </c>
      <c r="AG1254" t="s">
        <v>9490</v>
      </c>
      <c r="AH1254" t="s">
        <v>9494</v>
      </c>
      <c r="AI1254" t="s">
        <v>9495</v>
      </c>
      <c r="AL1254" t="s">
        <v>9490</v>
      </c>
      <c r="AM1254" t="s">
        <v>9490</v>
      </c>
      <c r="AQ1254" t="s">
        <v>9496</v>
      </c>
      <c r="AR1254" t="s">
        <v>9488</v>
      </c>
    </row>
    <row r="1255" spans="2:44" ht="15" customHeight="1" x14ac:dyDescent="0.25">
      <c r="B1255" s="3" t="s">
        <v>37</v>
      </c>
      <c r="D1255" s="13"/>
      <c r="E1255" t="s">
        <v>9497</v>
      </c>
      <c r="F1255" t="s">
        <v>9498</v>
      </c>
      <c r="G1255" t="s">
        <v>190</v>
      </c>
      <c r="H1255" t="b">
        <v>1</v>
      </c>
      <c r="I1255" t="s">
        <v>9472</v>
      </c>
      <c r="J1255" s="1" t="s">
        <v>9473</v>
      </c>
      <c r="K1255" t="s">
        <v>9472</v>
      </c>
      <c r="L1255" t="s">
        <v>9499</v>
      </c>
      <c r="N1255">
        <f t="shared" si="19"/>
        <v>39</v>
      </c>
      <c r="O1255" t="s">
        <v>63</v>
      </c>
      <c r="P1255" t="s">
        <v>9500</v>
      </c>
      <c r="S1255">
        <v>-22.466666700000001</v>
      </c>
      <c r="T1255">
        <v>-68.933333300000001</v>
      </c>
      <c r="V1255" t="s">
        <v>46</v>
      </c>
      <c r="W1255">
        <v>4369716973</v>
      </c>
      <c r="AB1255" t="s">
        <v>401</v>
      </c>
      <c r="AG1255" t="s">
        <v>9498</v>
      </c>
      <c r="AH1255" t="s">
        <v>9501</v>
      </c>
      <c r="AI1255" t="s">
        <v>9502</v>
      </c>
      <c r="AL1255" t="s">
        <v>9498</v>
      </c>
      <c r="AM1255" t="s">
        <v>9498</v>
      </c>
      <c r="AQ1255" t="s">
        <v>9502</v>
      </c>
      <c r="AR1255" t="s">
        <v>9488</v>
      </c>
    </row>
    <row r="1256" spans="2:44" ht="15" customHeight="1" x14ac:dyDescent="0.25">
      <c r="B1256" s="3" t="s">
        <v>37</v>
      </c>
      <c r="D1256" s="13"/>
      <c r="E1256" t="s">
        <v>9503</v>
      </c>
      <c r="F1256" t="s">
        <v>9504</v>
      </c>
      <c r="G1256" t="s">
        <v>190</v>
      </c>
      <c r="H1256" t="b">
        <v>1</v>
      </c>
      <c r="I1256" t="s">
        <v>9472</v>
      </c>
      <c r="J1256" s="1" t="s">
        <v>9473</v>
      </c>
      <c r="K1256" t="s">
        <v>9472</v>
      </c>
      <c r="L1256" t="s">
        <v>9505</v>
      </c>
      <c r="N1256">
        <f t="shared" si="19"/>
        <v>30</v>
      </c>
      <c r="O1256" t="s">
        <v>63</v>
      </c>
      <c r="P1256" t="s">
        <v>9506</v>
      </c>
      <c r="S1256">
        <v>-36.8333333</v>
      </c>
      <c r="T1256">
        <v>-73.05</v>
      </c>
      <c r="V1256" t="s">
        <v>46</v>
      </c>
      <c r="W1256">
        <v>6887260365</v>
      </c>
      <c r="X1256" t="s">
        <v>9483</v>
      </c>
      <c r="AB1256" t="s">
        <v>401</v>
      </c>
      <c r="AC1256" t="s">
        <v>9507</v>
      </c>
      <c r="AD1256">
        <v>135171</v>
      </c>
      <c r="AG1256" t="s">
        <v>9504</v>
      </c>
      <c r="AH1256" t="s">
        <v>9508</v>
      </c>
      <c r="AI1256" t="s">
        <v>9509</v>
      </c>
      <c r="AL1256" t="s">
        <v>9504</v>
      </c>
      <c r="AM1256" t="s">
        <v>9504</v>
      </c>
      <c r="AQ1256" t="s">
        <v>9510</v>
      </c>
      <c r="AR1256" t="s">
        <v>9488</v>
      </c>
    </row>
    <row r="1257" spans="2:44" ht="15" customHeight="1" x14ac:dyDescent="0.25">
      <c r="B1257" s="3" t="s">
        <v>37</v>
      </c>
      <c r="D1257" s="13"/>
      <c r="E1257" t="s">
        <v>9511</v>
      </c>
      <c r="F1257" t="s">
        <v>9512</v>
      </c>
      <c r="G1257" t="s">
        <v>190</v>
      </c>
      <c r="H1257" t="b">
        <v>1</v>
      </c>
      <c r="I1257" t="s">
        <v>9472</v>
      </c>
      <c r="J1257" s="1" t="s">
        <v>9473</v>
      </c>
      <c r="K1257" t="s">
        <v>9472</v>
      </c>
      <c r="L1257" t="s">
        <v>9513</v>
      </c>
      <c r="N1257">
        <f t="shared" si="19"/>
        <v>26</v>
      </c>
      <c r="O1257" t="s">
        <v>63</v>
      </c>
      <c r="P1257" t="s">
        <v>9514</v>
      </c>
      <c r="S1257">
        <v>-27.3666667</v>
      </c>
      <c r="T1257">
        <v>-70.333333300000007</v>
      </c>
      <c r="V1257" t="s">
        <v>46</v>
      </c>
      <c r="W1257">
        <v>2177426874</v>
      </c>
      <c r="X1257" t="s">
        <v>9483</v>
      </c>
      <c r="AB1257" t="s">
        <v>401</v>
      </c>
      <c r="AC1257" t="s">
        <v>9515</v>
      </c>
      <c r="AD1257">
        <v>135171</v>
      </c>
      <c r="AG1257" t="s">
        <v>9512</v>
      </c>
      <c r="AH1257" t="s">
        <v>9516</v>
      </c>
      <c r="AI1257" t="s">
        <v>9517</v>
      </c>
      <c r="AL1257" t="s">
        <v>9512</v>
      </c>
      <c r="AM1257" t="s">
        <v>9512</v>
      </c>
      <c r="AQ1257" t="s">
        <v>9518</v>
      </c>
      <c r="AR1257" t="s">
        <v>9488</v>
      </c>
    </row>
    <row r="1258" spans="2:44" ht="15" customHeight="1" x14ac:dyDescent="0.25">
      <c r="B1258" s="3" t="s">
        <v>37</v>
      </c>
      <c r="D1258" s="13"/>
      <c r="E1258" t="s">
        <v>9519</v>
      </c>
      <c r="F1258" t="s">
        <v>9520</v>
      </c>
      <c r="G1258" t="s">
        <v>190</v>
      </c>
      <c r="H1258" t="b">
        <v>1</v>
      </c>
      <c r="I1258" t="s">
        <v>9472</v>
      </c>
      <c r="J1258" s="1" t="s">
        <v>9473</v>
      </c>
      <c r="K1258" t="s">
        <v>9472</v>
      </c>
      <c r="L1258" t="s">
        <v>9521</v>
      </c>
      <c r="N1258" s="3">
        <f t="shared" si="19"/>
        <v>70</v>
      </c>
      <c r="O1258" t="s">
        <v>63</v>
      </c>
      <c r="P1258" t="s">
        <v>9522</v>
      </c>
      <c r="S1258">
        <v>-20.216666700000001</v>
      </c>
      <c r="T1258">
        <v>-70.166666699999993</v>
      </c>
      <c r="V1258" t="s">
        <v>46</v>
      </c>
      <c r="W1258">
        <v>9768734491</v>
      </c>
      <c r="X1258" t="s">
        <v>9483</v>
      </c>
      <c r="AB1258" t="s">
        <v>401</v>
      </c>
      <c r="AC1258" t="s">
        <v>9523</v>
      </c>
      <c r="AD1258">
        <v>135171</v>
      </c>
      <c r="AG1258" t="s">
        <v>9520</v>
      </c>
      <c r="AH1258" t="s">
        <v>9524</v>
      </c>
      <c r="AI1258" t="s">
        <v>9525</v>
      </c>
      <c r="AL1258" t="s">
        <v>9520</v>
      </c>
      <c r="AM1258" t="s">
        <v>9520</v>
      </c>
      <c r="AQ1258" t="s">
        <v>9526</v>
      </c>
      <c r="AR1258" t="s">
        <v>9488</v>
      </c>
    </row>
    <row r="1259" spans="2:44" ht="15" customHeight="1" x14ac:dyDescent="0.25">
      <c r="B1259" s="3" t="s">
        <v>37</v>
      </c>
      <c r="D1259" s="13"/>
      <c r="E1259" t="s">
        <v>9527</v>
      </c>
      <c r="F1259" t="s">
        <v>9528</v>
      </c>
      <c r="G1259" t="s">
        <v>190</v>
      </c>
      <c r="H1259" t="b">
        <v>1</v>
      </c>
      <c r="I1259" t="s">
        <v>9472</v>
      </c>
      <c r="J1259" s="1" t="s">
        <v>9473</v>
      </c>
      <c r="K1259" t="s">
        <v>9472</v>
      </c>
      <c r="L1259" t="s">
        <v>9529</v>
      </c>
      <c r="N1259">
        <f t="shared" si="19"/>
        <v>40</v>
      </c>
      <c r="O1259" t="s">
        <v>63</v>
      </c>
      <c r="P1259" t="s">
        <v>9530</v>
      </c>
      <c r="S1259">
        <v>-41.4716667</v>
      </c>
      <c r="T1259">
        <v>-72.936944400000002</v>
      </c>
      <c r="V1259" t="s">
        <v>46</v>
      </c>
      <c r="W1259">
        <v>6813430264</v>
      </c>
      <c r="X1259" t="s">
        <v>9483</v>
      </c>
      <c r="AB1259" t="s">
        <v>401</v>
      </c>
      <c r="AG1259" t="s">
        <v>9528</v>
      </c>
      <c r="AH1259" t="s">
        <v>9531</v>
      </c>
      <c r="AI1259" t="s">
        <v>9532</v>
      </c>
      <c r="AL1259" t="s">
        <v>9528</v>
      </c>
      <c r="AM1259" t="s">
        <v>9528</v>
      </c>
      <c r="AQ1259" t="s">
        <v>9533</v>
      </c>
      <c r="AR1259" t="s">
        <v>9488</v>
      </c>
    </row>
    <row r="1260" spans="2:44" ht="15" customHeight="1" x14ac:dyDescent="0.25">
      <c r="B1260" s="3" t="s">
        <v>37</v>
      </c>
      <c r="D1260" s="13"/>
      <c r="E1260" t="s">
        <v>9534</v>
      </c>
      <c r="F1260" t="s">
        <v>9535</v>
      </c>
      <c r="G1260" t="s">
        <v>190</v>
      </c>
      <c r="H1260" t="b">
        <v>1</v>
      </c>
      <c r="I1260" t="s">
        <v>9472</v>
      </c>
      <c r="J1260" s="1" t="s">
        <v>9473</v>
      </c>
      <c r="K1260" t="s">
        <v>9472</v>
      </c>
      <c r="L1260" t="s">
        <v>9536</v>
      </c>
      <c r="N1260">
        <f t="shared" si="19"/>
        <v>32</v>
      </c>
      <c r="O1260" t="s">
        <v>63</v>
      </c>
      <c r="P1260" t="s">
        <v>9537</v>
      </c>
      <c r="S1260">
        <v>-35.441141000000002</v>
      </c>
      <c r="T1260">
        <v>-71.640625999999997</v>
      </c>
      <c r="V1260" t="s">
        <v>46</v>
      </c>
      <c r="W1260">
        <v>2981488283</v>
      </c>
      <c r="X1260" t="s">
        <v>9483</v>
      </c>
      <c r="AB1260" t="s">
        <v>401</v>
      </c>
      <c r="AC1260" t="s">
        <v>9523</v>
      </c>
      <c r="AD1260">
        <v>135171</v>
      </c>
      <c r="AG1260" t="s">
        <v>9535</v>
      </c>
      <c r="AH1260" t="s">
        <v>9538</v>
      </c>
      <c r="AI1260" t="s">
        <v>9539</v>
      </c>
      <c r="AK1260" t="s">
        <v>9540</v>
      </c>
      <c r="AL1260" t="s">
        <v>9535</v>
      </c>
      <c r="AM1260" t="s">
        <v>9535</v>
      </c>
      <c r="AQ1260" t="s">
        <v>9541</v>
      </c>
      <c r="AR1260" t="s">
        <v>9488</v>
      </c>
    </row>
    <row r="1261" spans="2:44" ht="15" customHeight="1" x14ac:dyDescent="0.25">
      <c r="B1261" s="3" t="s">
        <v>37</v>
      </c>
      <c r="D1261" s="13"/>
      <c r="E1261" t="s">
        <v>9542</v>
      </c>
      <c r="F1261" t="s">
        <v>9543</v>
      </c>
      <c r="G1261" t="s">
        <v>190</v>
      </c>
      <c r="H1261" t="b">
        <v>1</v>
      </c>
      <c r="I1261" t="s">
        <v>9472</v>
      </c>
      <c r="J1261" s="1" t="s">
        <v>9473</v>
      </c>
      <c r="K1261" t="s">
        <v>9472</v>
      </c>
      <c r="L1261" t="s">
        <v>9544</v>
      </c>
      <c r="N1261" s="3">
        <f t="shared" si="19"/>
        <v>46</v>
      </c>
      <c r="O1261" t="s">
        <v>63</v>
      </c>
      <c r="P1261" t="s">
        <v>9545</v>
      </c>
      <c r="S1261">
        <v>-37.6666667</v>
      </c>
      <c r="T1261">
        <v>-73.383333300000004</v>
      </c>
      <c r="V1261" t="s">
        <v>46</v>
      </c>
      <c r="W1261">
        <v>7248980642</v>
      </c>
      <c r="X1261" t="s">
        <v>9483</v>
      </c>
      <c r="AB1261" t="s">
        <v>401</v>
      </c>
      <c r="AC1261" t="s">
        <v>9546</v>
      </c>
      <c r="AD1261">
        <v>135171</v>
      </c>
      <c r="AG1261" t="s">
        <v>9543</v>
      </c>
      <c r="AH1261" t="s">
        <v>9547</v>
      </c>
      <c r="AI1261" t="s">
        <v>9548</v>
      </c>
      <c r="AL1261" t="s">
        <v>9543</v>
      </c>
      <c r="AM1261" t="s">
        <v>9543</v>
      </c>
      <c r="AQ1261" t="s">
        <v>9549</v>
      </c>
      <c r="AR1261" t="s">
        <v>9488</v>
      </c>
    </row>
    <row r="1262" spans="2:44" ht="15" customHeight="1" x14ac:dyDescent="0.25">
      <c r="B1262" s="3" t="s">
        <v>37</v>
      </c>
      <c r="D1262" s="13"/>
      <c r="E1262" t="s">
        <v>9550</v>
      </c>
      <c r="F1262" t="s">
        <v>9551</v>
      </c>
      <c r="G1262" t="s">
        <v>59</v>
      </c>
      <c r="H1262" t="b">
        <v>1</v>
      </c>
      <c r="I1262" t="s">
        <v>2045</v>
      </c>
      <c r="J1262" s="1" t="s">
        <v>2046</v>
      </c>
      <c r="K1262" t="s">
        <v>2045</v>
      </c>
      <c r="L1262" t="s">
        <v>9552</v>
      </c>
      <c r="N1262">
        <f t="shared" si="19"/>
        <v>19</v>
      </c>
      <c r="O1262" t="s">
        <v>9553</v>
      </c>
      <c r="P1262" t="s">
        <v>3366</v>
      </c>
      <c r="S1262">
        <v>52.502330000000001</v>
      </c>
      <c r="T1262">
        <v>-1.8564499999999999</v>
      </c>
      <c r="V1262" t="s">
        <v>46</v>
      </c>
      <c r="W1262">
        <v>6182175023</v>
      </c>
      <c r="X1262" t="s">
        <v>9554</v>
      </c>
      <c r="AB1262" t="s">
        <v>9555</v>
      </c>
      <c r="AG1262" t="s">
        <v>9551</v>
      </c>
      <c r="AH1262" t="s">
        <v>9556</v>
      </c>
      <c r="AI1262" t="s">
        <v>9557</v>
      </c>
      <c r="AK1262" t="s">
        <v>9558</v>
      </c>
      <c r="AL1262" t="s">
        <v>9551</v>
      </c>
      <c r="AM1262" t="s">
        <v>9551</v>
      </c>
      <c r="AQ1262" t="s">
        <v>9559</v>
      </c>
      <c r="AR1262" t="s">
        <v>9560</v>
      </c>
    </row>
    <row r="1263" spans="2:44" ht="15" customHeight="1" x14ac:dyDescent="0.25">
      <c r="B1263" s="3" t="s">
        <v>54</v>
      </c>
      <c r="C1263" t="s">
        <v>9561</v>
      </c>
      <c r="D1263" s="18" t="s">
        <v>56</v>
      </c>
      <c r="E1263" t="s">
        <v>9562</v>
      </c>
      <c r="F1263" t="s">
        <v>9563</v>
      </c>
      <c r="G1263" t="s">
        <v>59</v>
      </c>
      <c r="H1263" t="b">
        <v>1</v>
      </c>
      <c r="I1263" t="s">
        <v>2045</v>
      </c>
      <c r="J1263" s="1" t="s">
        <v>2046</v>
      </c>
      <c r="K1263" t="s">
        <v>2045</v>
      </c>
      <c r="L1263" t="s">
        <v>9564</v>
      </c>
      <c r="N1263">
        <f t="shared" si="19"/>
        <v>33</v>
      </c>
      <c r="O1263" t="s">
        <v>9565</v>
      </c>
      <c r="P1263" t="s">
        <v>9566</v>
      </c>
      <c r="S1263">
        <v>52.370400328991799</v>
      </c>
      <c r="T1263">
        <v>-1.2867898171055401</v>
      </c>
      <c r="V1263" t="s">
        <v>46</v>
      </c>
      <c r="W1263">
        <v>7204102027</v>
      </c>
      <c r="X1263" t="s">
        <v>9554</v>
      </c>
      <c r="AB1263" t="s">
        <v>9555</v>
      </c>
      <c r="AG1263" t="s">
        <v>9563</v>
      </c>
      <c r="AH1263" t="s">
        <v>9567</v>
      </c>
      <c r="AI1263" t="s">
        <v>9568</v>
      </c>
      <c r="AK1263" t="s">
        <v>9569</v>
      </c>
      <c r="AL1263" t="s">
        <v>9563</v>
      </c>
      <c r="AM1263" t="s">
        <v>9563</v>
      </c>
      <c r="AQ1263" t="s">
        <v>9570</v>
      </c>
      <c r="AR1263" t="s">
        <v>9571</v>
      </c>
    </row>
    <row r="1264" spans="2:44" ht="15" customHeight="1" x14ac:dyDescent="0.25">
      <c r="B1264" s="3" t="s">
        <v>37</v>
      </c>
      <c r="D1264" s="13"/>
      <c r="E1264" t="s">
        <v>9572</v>
      </c>
      <c r="F1264" t="s">
        <v>9573</v>
      </c>
      <c r="G1264" t="s">
        <v>190</v>
      </c>
      <c r="H1264" t="b">
        <v>0</v>
      </c>
      <c r="I1264" t="s">
        <v>2360</v>
      </c>
      <c r="J1264" s="1" t="s">
        <v>2361</v>
      </c>
      <c r="K1264" t="s">
        <v>2360</v>
      </c>
      <c r="L1264" t="s">
        <v>9574</v>
      </c>
      <c r="N1264">
        <f t="shared" si="19"/>
        <v>23</v>
      </c>
      <c r="O1264">
        <v>1300</v>
      </c>
      <c r="P1264" t="s">
        <v>9575</v>
      </c>
      <c r="V1264" t="s">
        <v>46</v>
      </c>
      <c r="W1264">
        <v>5762622551</v>
      </c>
      <c r="AB1264" t="s">
        <v>389</v>
      </c>
      <c r="AD1264">
        <v>480480</v>
      </c>
      <c r="AG1264" t="s">
        <v>9573</v>
      </c>
      <c r="AH1264" t="s">
        <v>9576</v>
      </c>
      <c r="AK1264" t="s">
        <v>9577</v>
      </c>
      <c r="AL1264" t="s">
        <v>9573</v>
      </c>
      <c r="AM1264" t="s">
        <v>9573</v>
      </c>
      <c r="AQ1264" t="s">
        <v>9578</v>
      </c>
    </row>
    <row r="1265" spans="2:44" ht="15" customHeight="1" x14ac:dyDescent="0.25">
      <c r="B1265" s="3" t="s">
        <v>54</v>
      </c>
      <c r="C1265" t="s">
        <v>9579</v>
      </c>
      <c r="D1265" s="18" t="s">
        <v>56</v>
      </c>
      <c r="E1265" t="s">
        <v>9580</v>
      </c>
      <c r="F1265" t="s">
        <v>9581</v>
      </c>
      <c r="G1265" t="s">
        <v>100</v>
      </c>
      <c r="H1265" t="b">
        <v>0</v>
      </c>
      <c r="I1265" t="s">
        <v>168</v>
      </c>
      <c r="J1265" s="1" t="s">
        <v>169</v>
      </c>
      <c r="K1265" t="s">
        <v>168</v>
      </c>
      <c r="L1265" t="s">
        <v>9582</v>
      </c>
      <c r="N1265" s="3">
        <f t="shared" si="19"/>
        <v>61</v>
      </c>
      <c r="O1265">
        <v>16012</v>
      </c>
      <c r="P1265" t="s">
        <v>9583</v>
      </c>
      <c r="V1265" t="s">
        <v>46</v>
      </c>
      <c r="W1265">
        <v>8935508543</v>
      </c>
      <c r="AB1265" t="s">
        <v>78</v>
      </c>
      <c r="AG1265" t="s">
        <v>9581</v>
      </c>
      <c r="AH1265" t="s">
        <v>9584</v>
      </c>
      <c r="AL1265" t="s">
        <v>9581</v>
      </c>
      <c r="AM1265" t="s">
        <v>9581</v>
      </c>
      <c r="AQ1265" t="s">
        <v>9585</v>
      </c>
    </row>
    <row r="1266" spans="2:44" x14ac:dyDescent="0.25">
      <c r="B1266" s="3" t="s">
        <v>82</v>
      </c>
      <c r="C1266" t="s">
        <v>9586</v>
      </c>
      <c r="D1266" s="19" t="s">
        <v>84</v>
      </c>
      <c r="E1266" t="s">
        <v>9587</v>
      </c>
      <c r="F1266" t="s">
        <v>9588</v>
      </c>
      <c r="G1266" t="s">
        <v>100</v>
      </c>
      <c r="H1266" t="b">
        <v>0</v>
      </c>
      <c r="I1266" t="s">
        <v>2360</v>
      </c>
      <c r="J1266" s="1" t="s">
        <v>2361</v>
      </c>
      <c r="K1266" t="s">
        <v>2360</v>
      </c>
      <c r="L1266" s="2" t="s">
        <v>9589</v>
      </c>
      <c r="N1266">
        <f t="shared" si="19"/>
        <v>12</v>
      </c>
      <c r="O1266">
        <v>1800</v>
      </c>
      <c r="P1266" t="s">
        <v>9590</v>
      </c>
      <c r="S1266">
        <v>50.921947000000003</v>
      </c>
      <c r="T1266">
        <v>4.4430040000000002</v>
      </c>
      <c r="V1266" t="s">
        <v>46</v>
      </c>
      <c r="W1266">
        <v>2625622919</v>
      </c>
      <c r="X1266" t="s">
        <v>9591</v>
      </c>
      <c r="AB1266" t="s">
        <v>1285</v>
      </c>
      <c r="AC1266" t="s">
        <v>9592</v>
      </c>
      <c r="AD1266">
        <v>140177</v>
      </c>
      <c r="AG1266" t="s">
        <v>9588</v>
      </c>
      <c r="AH1266" t="s">
        <v>9593</v>
      </c>
      <c r="AI1266" t="s">
        <v>9594</v>
      </c>
      <c r="AK1266" t="s">
        <v>9595</v>
      </c>
      <c r="AL1266" t="s">
        <v>9588</v>
      </c>
      <c r="AM1266" t="s">
        <v>9588</v>
      </c>
      <c r="AQ1266" t="s">
        <v>9596</v>
      </c>
      <c r="AR1266" t="s">
        <v>9597</v>
      </c>
    </row>
    <row r="1267" spans="2:44" x14ac:dyDescent="0.25">
      <c r="B1267" s="3" t="s">
        <v>82</v>
      </c>
      <c r="C1267" t="s">
        <v>9586</v>
      </c>
      <c r="D1267" s="19" t="s">
        <v>84</v>
      </c>
      <c r="E1267" t="s">
        <v>9598</v>
      </c>
      <c r="F1267" t="s">
        <v>9599</v>
      </c>
      <c r="G1267" t="s">
        <v>190</v>
      </c>
      <c r="H1267" t="b">
        <v>1</v>
      </c>
      <c r="I1267" t="s">
        <v>2360</v>
      </c>
      <c r="J1267" s="1" t="s">
        <v>2361</v>
      </c>
      <c r="K1267" t="s">
        <v>2360</v>
      </c>
      <c r="L1267" s="2" t="s">
        <v>9589</v>
      </c>
      <c r="N1267">
        <f t="shared" si="19"/>
        <v>12</v>
      </c>
      <c r="O1267">
        <v>1800</v>
      </c>
      <c r="P1267" t="s">
        <v>9590</v>
      </c>
      <c r="S1267">
        <v>50.921947000000003</v>
      </c>
      <c r="T1267">
        <v>4.4430040000000002</v>
      </c>
      <c r="V1267" t="s">
        <v>46</v>
      </c>
      <c r="W1267">
        <v>2299521637</v>
      </c>
      <c r="X1267" t="s">
        <v>9591</v>
      </c>
      <c r="AB1267" t="s">
        <v>1285</v>
      </c>
      <c r="AC1267" t="s">
        <v>9592</v>
      </c>
      <c r="AD1267">
        <v>140177</v>
      </c>
      <c r="AG1267" t="s">
        <v>9599</v>
      </c>
      <c r="AH1267" t="s">
        <v>9600</v>
      </c>
      <c r="AI1267" t="s">
        <v>9601</v>
      </c>
      <c r="AK1267" t="s">
        <v>9595</v>
      </c>
      <c r="AL1267" t="s">
        <v>9599</v>
      </c>
      <c r="AM1267" t="s">
        <v>9599</v>
      </c>
      <c r="AQ1267" t="s">
        <v>9602</v>
      </c>
      <c r="AR1267" t="s">
        <v>9597</v>
      </c>
    </row>
    <row r="1268" spans="2:44" ht="15" customHeight="1" x14ac:dyDescent="0.25">
      <c r="B1268" s="3" t="s">
        <v>54</v>
      </c>
      <c r="C1268" t="s">
        <v>9603</v>
      </c>
      <c r="D1268" s="18" t="s">
        <v>56</v>
      </c>
      <c r="E1268" t="s">
        <v>9604</v>
      </c>
      <c r="F1268" t="s">
        <v>9605</v>
      </c>
      <c r="G1268" t="s">
        <v>190</v>
      </c>
      <c r="H1268" t="b">
        <v>1</v>
      </c>
      <c r="I1268" t="s">
        <v>2134</v>
      </c>
      <c r="J1268" s="1" t="s">
        <v>2135</v>
      </c>
      <c r="K1268" t="s">
        <v>2134</v>
      </c>
      <c r="L1268" t="s">
        <v>9606</v>
      </c>
      <c r="N1268">
        <f t="shared" si="19"/>
        <v>40</v>
      </c>
      <c r="O1268" t="s">
        <v>9607</v>
      </c>
      <c r="P1268" t="s">
        <v>9608</v>
      </c>
      <c r="S1268">
        <v>6.3869999999999996</v>
      </c>
      <c r="T1268">
        <v>2.3780000000000001</v>
      </c>
      <c r="V1268" t="s">
        <v>46</v>
      </c>
      <c r="W1268">
        <v>8502526733</v>
      </c>
      <c r="AB1268" t="s">
        <v>66</v>
      </c>
      <c r="AG1268" t="s">
        <v>9605</v>
      </c>
      <c r="AH1268" t="s">
        <v>9609</v>
      </c>
      <c r="AI1268">
        <v>22921381437</v>
      </c>
      <c r="AK1268" t="s">
        <v>9610</v>
      </c>
      <c r="AL1268" t="s">
        <v>9605</v>
      </c>
      <c r="AM1268" t="s">
        <v>9605</v>
      </c>
      <c r="AQ1268">
        <v>22921381438</v>
      </c>
    </row>
    <row r="1269" spans="2:44" ht="15" customHeight="1" x14ac:dyDescent="0.25">
      <c r="B1269" s="3" t="s">
        <v>54</v>
      </c>
      <c r="C1269" t="s">
        <v>9611</v>
      </c>
      <c r="D1269" s="18" t="s">
        <v>56</v>
      </c>
      <c r="E1269" t="s">
        <v>9612</v>
      </c>
      <c r="F1269" t="s">
        <v>9613</v>
      </c>
      <c r="G1269" t="s">
        <v>190</v>
      </c>
      <c r="H1269" t="b">
        <v>0</v>
      </c>
      <c r="I1269" t="s">
        <v>9614</v>
      </c>
      <c r="J1269" s="1" t="s">
        <v>9615</v>
      </c>
      <c r="K1269" t="s">
        <v>9614</v>
      </c>
      <c r="L1269" t="s">
        <v>9616</v>
      </c>
      <c r="N1269">
        <f t="shared" si="19"/>
        <v>28</v>
      </c>
      <c r="O1269" t="s">
        <v>9617</v>
      </c>
      <c r="P1269" t="s">
        <v>9618</v>
      </c>
      <c r="V1269" t="s">
        <v>46</v>
      </c>
      <c r="W1269">
        <v>2913852684</v>
      </c>
      <c r="AB1269" t="s">
        <v>389</v>
      </c>
      <c r="AG1269" t="s">
        <v>9613</v>
      </c>
      <c r="AH1269" t="s">
        <v>9619</v>
      </c>
      <c r="AL1269" t="s">
        <v>9613</v>
      </c>
      <c r="AM1269" t="s">
        <v>9613</v>
      </c>
      <c r="AQ1269">
        <v>22666770101</v>
      </c>
    </row>
    <row r="1270" spans="2:44" ht="15" customHeight="1" x14ac:dyDescent="0.25">
      <c r="B1270" s="3" t="s">
        <v>54</v>
      </c>
      <c r="C1270" t="s">
        <v>9620</v>
      </c>
      <c r="D1270" s="18" t="s">
        <v>56</v>
      </c>
      <c r="E1270" t="s">
        <v>9621</v>
      </c>
      <c r="F1270" t="s">
        <v>9622</v>
      </c>
      <c r="G1270" t="s">
        <v>100</v>
      </c>
      <c r="H1270" t="b">
        <v>0</v>
      </c>
      <c r="I1270" t="s">
        <v>9623</v>
      </c>
      <c r="J1270" s="1" t="s">
        <v>9624</v>
      </c>
      <c r="K1270" t="s">
        <v>9623</v>
      </c>
      <c r="L1270" t="s">
        <v>9625</v>
      </c>
      <c r="N1270">
        <f t="shared" si="19"/>
        <v>6</v>
      </c>
      <c r="O1270" t="s">
        <v>63</v>
      </c>
      <c r="P1270" t="s">
        <v>9625</v>
      </c>
      <c r="V1270" t="s">
        <v>46</v>
      </c>
      <c r="W1270">
        <v>1418671726</v>
      </c>
      <c r="X1270" t="s">
        <v>9626</v>
      </c>
      <c r="AB1270" t="s">
        <v>389</v>
      </c>
      <c r="AG1270" t="s">
        <v>9622</v>
      </c>
      <c r="AH1270" t="s">
        <v>9627</v>
      </c>
      <c r="AK1270" t="s">
        <v>9628</v>
      </c>
      <c r="AL1270" t="s">
        <v>9622</v>
      </c>
      <c r="AM1270" t="s">
        <v>9622</v>
      </c>
      <c r="AQ1270" t="s">
        <v>9629</v>
      </c>
    </row>
    <row r="1271" spans="2:44" x14ac:dyDescent="0.25">
      <c r="B1271" s="3" t="s">
        <v>82</v>
      </c>
      <c r="C1271" t="s">
        <v>9586</v>
      </c>
      <c r="D1271" s="19" t="s">
        <v>84</v>
      </c>
      <c r="E1271" t="s">
        <v>9630</v>
      </c>
      <c r="F1271" t="s">
        <v>9631</v>
      </c>
      <c r="G1271" t="s">
        <v>190</v>
      </c>
      <c r="H1271" t="b">
        <v>0</v>
      </c>
      <c r="I1271" t="s">
        <v>2360</v>
      </c>
      <c r="J1271" s="1" t="s">
        <v>2361</v>
      </c>
      <c r="K1271" t="s">
        <v>2360</v>
      </c>
      <c r="L1271" s="2" t="s">
        <v>9589</v>
      </c>
      <c r="N1271">
        <f t="shared" si="19"/>
        <v>12</v>
      </c>
      <c r="O1271">
        <v>1800</v>
      </c>
      <c r="P1271" t="s">
        <v>9590</v>
      </c>
      <c r="V1271" t="s">
        <v>46</v>
      </c>
      <c r="W1271">
        <v>5636036667</v>
      </c>
      <c r="AB1271" t="s">
        <v>6570</v>
      </c>
      <c r="AD1271">
        <v>140177</v>
      </c>
      <c r="AG1271" t="s">
        <v>9631</v>
      </c>
      <c r="AH1271" t="s">
        <v>9632</v>
      </c>
      <c r="AL1271" t="s">
        <v>9631</v>
      </c>
      <c r="AM1271" t="s">
        <v>9631</v>
      </c>
      <c r="AQ1271" t="s">
        <v>9633</v>
      </c>
    </row>
    <row r="1272" spans="2:44" ht="15" customHeight="1" x14ac:dyDescent="0.25">
      <c r="B1272" s="3" t="s">
        <v>54</v>
      </c>
      <c r="C1272" t="s">
        <v>9634</v>
      </c>
      <c r="D1272" s="29"/>
      <c r="E1272" t="s">
        <v>9635</v>
      </c>
      <c r="F1272" t="s">
        <v>9636</v>
      </c>
      <c r="G1272" t="s">
        <v>100</v>
      </c>
      <c r="H1272" t="b">
        <v>0</v>
      </c>
      <c r="I1272" t="s">
        <v>9637</v>
      </c>
      <c r="J1272" s="1" t="s">
        <v>9638</v>
      </c>
      <c r="K1272" t="s">
        <v>9637</v>
      </c>
      <c r="L1272" s="2" t="s">
        <v>8315</v>
      </c>
      <c r="N1272">
        <f t="shared" si="19"/>
        <v>11</v>
      </c>
      <c r="O1272" t="s">
        <v>63</v>
      </c>
      <c r="P1272" t="s">
        <v>8315</v>
      </c>
      <c r="V1272" t="s">
        <v>46</v>
      </c>
      <c r="W1272">
        <v>5464811916</v>
      </c>
      <c r="Y1272" t="s">
        <v>9639</v>
      </c>
      <c r="AB1272" t="s">
        <v>389</v>
      </c>
      <c r="AG1272" t="s">
        <v>9636</v>
      </c>
      <c r="AH1272" t="s">
        <v>9640</v>
      </c>
      <c r="AK1272" t="s">
        <v>9641</v>
      </c>
      <c r="AL1272" t="s">
        <v>9636</v>
      </c>
      <c r="AM1272" t="s">
        <v>9636</v>
      </c>
      <c r="AQ1272" t="s">
        <v>9642</v>
      </c>
    </row>
    <row r="1273" spans="2:44" x14ac:dyDescent="0.25">
      <c r="B1273" s="3" t="s">
        <v>82</v>
      </c>
      <c r="C1273" t="s">
        <v>9586</v>
      </c>
      <c r="D1273" s="19" t="s">
        <v>84</v>
      </c>
      <c r="E1273" t="s">
        <v>9643</v>
      </c>
      <c r="F1273" t="s">
        <v>9644</v>
      </c>
      <c r="G1273" t="s">
        <v>190</v>
      </c>
      <c r="H1273" t="b">
        <v>0</v>
      </c>
      <c r="I1273" t="s">
        <v>2360</v>
      </c>
      <c r="J1273" s="1" t="s">
        <v>2361</v>
      </c>
      <c r="K1273" t="s">
        <v>2360</v>
      </c>
      <c r="L1273" s="2" t="s">
        <v>9589</v>
      </c>
      <c r="N1273">
        <f t="shared" si="19"/>
        <v>12</v>
      </c>
      <c r="O1273">
        <v>1800</v>
      </c>
      <c r="P1273" t="s">
        <v>9590</v>
      </c>
      <c r="V1273" t="s">
        <v>46</v>
      </c>
      <c r="W1273">
        <v>7132573159</v>
      </c>
      <c r="AB1273" t="s">
        <v>1285</v>
      </c>
      <c r="AG1273" t="s">
        <v>9644</v>
      </c>
      <c r="AH1273" t="s">
        <v>9645</v>
      </c>
      <c r="AK1273" t="s">
        <v>9646</v>
      </c>
      <c r="AL1273" t="s">
        <v>9644</v>
      </c>
      <c r="AM1273" t="s">
        <v>9644</v>
      </c>
      <c r="AQ1273" t="s">
        <v>9602</v>
      </c>
    </row>
    <row r="1274" spans="2:44" ht="15" customHeight="1" x14ac:dyDescent="0.25">
      <c r="B1274" s="3" t="s">
        <v>54</v>
      </c>
      <c r="C1274" t="s">
        <v>9647</v>
      </c>
      <c r="D1274" s="18" t="s">
        <v>56</v>
      </c>
      <c r="E1274" t="s">
        <v>9648</v>
      </c>
      <c r="F1274" t="s">
        <v>9649</v>
      </c>
      <c r="G1274" t="s">
        <v>100</v>
      </c>
      <c r="H1274" t="b">
        <v>0</v>
      </c>
      <c r="I1274" t="s">
        <v>9637</v>
      </c>
      <c r="J1274" s="1" t="s">
        <v>9638</v>
      </c>
      <c r="K1274" t="s">
        <v>9637</v>
      </c>
      <c r="L1274" t="s">
        <v>9650</v>
      </c>
      <c r="N1274">
        <f t="shared" si="19"/>
        <v>34</v>
      </c>
      <c r="O1274" t="s">
        <v>63</v>
      </c>
      <c r="P1274" t="s">
        <v>9651</v>
      </c>
      <c r="V1274" t="s">
        <v>46</v>
      </c>
      <c r="W1274">
        <v>8012260659</v>
      </c>
      <c r="AB1274" t="s">
        <v>389</v>
      </c>
      <c r="AD1274">
        <v>982694</v>
      </c>
      <c r="AG1274" t="s">
        <v>9649</v>
      </c>
      <c r="AH1274" t="s">
        <v>9652</v>
      </c>
      <c r="AK1274" t="s">
        <v>9653</v>
      </c>
      <c r="AL1274" t="s">
        <v>9649</v>
      </c>
      <c r="AM1274" t="s">
        <v>9649</v>
      </c>
      <c r="AQ1274" t="s">
        <v>9654</v>
      </c>
    </row>
    <row r="1275" spans="2:44" ht="15" customHeight="1" x14ac:dyDescent="0.25">
      <c r="B1275" s="3" t="s">
        <v>54</v>
      </c>
      <c r="C1275" t="s">
        <v>9655</v>
      </c>
      <c r="D1275" s="18" t="s">
        <v>56</v>
      </c>
      <c r="E1275" t="s">
        <v>9656</v>
      </c>
      <c r="F1275" t="s">
        <v>9657</v>
      </c>
      <c r="G1275" t="s">
        <v>190</v>
      </c>
      <c r="H1275" t="b">
        <v>1</v>
      </c>
      <c r="I1275" t="s">
        <v>3929</v>
      </c>
      <c r="J1275" s="1" t="s">
        <v>3930</v>
      </c>
      <c r="K1275" t="s">
        <v>3929</v>
      </c>
      <c r="L1275" t="s">
        <v>9658</v>
      </c>
      <c r="N1275">
        <f t="shared" si="19"/>
        <v>37</v>
      </c>
      <c r="O1275">
        <v>20600</v>
      </c>
      <c r="P1275" t="s">
        <v>9659</v>
      </c>
      <c r="S1275">
        <v>33.602915376723999</v>
      </c>
      <c r="T1275">
        <v>-7.6127196743528804</v>
      </c>
      <c r="V1275" t="s">
        <v>46</v>
      </c>
      <c r="W1275">
        <v>2275174527</v>
      </c>
      <c r="X1275" t="s">
        <v>9660</v>
      </c>
      <c r="AB1275" t="s">
        <v>66</v>
      </c>
      <c r="AD1275">
        <v>496190</v>
      </c>
      <c r="AG1275" t="s">
        <v>9661</v>
      </c>
      <c r="AH1275" t="s">
        <v>9662</v>
      </c>
      <c r="AI1275" t="s">
        <v>9663</v>
      </c>
      <c r="AK1275" t="s">
        <v>9664</v>
      </c>
      <c r="AL1275" t="s">
        <v>9657</v>
      </c>
      <c r="AM1275" t="s">
        <v>9657</v>
      </c>
      <c r="AQ1275" t="s">
        <v>9665</v>
      </c>
      <c r="AR1275" t="s">
        <v>6394</v>
      </c>
    </row>
    <row r="1276" spans="2:44" ht="15" customHeight="1" x14ac:dyDescent="0.25">
      <c r="B1276" s="3" t="s">
        <v>54</v>
      </c>
      <c r="C1276" t="s">
        <v>9666</v>
      </c>
      <c r="D1276" s="18" t="s">
        <v>56</v>
      </c>
      <c r="E1276" t="s">
        <v>9667</v>
      </c>
      <c r="F1276" t="s">
        <v>9668</v>
      </c>
      <c r="G1276" t="s">
        <v>190</v>
      </c>
      <c r="H1276" t="b">
        <v>0</v>
      </c>
      <c r="I1276" t="s">
        <v>669</v>
      </c>
      <c r="J1276" s="1" t="s">
        <v>9669</v>
      </c>
      <c r="K1276" t="s">
        <v>669</v>
      </c>
      <c r="L1276" t="s">
        <v>9670</v>
      </c>
      <c r="N1276">
        <f t="shared" si="19"/>
        <v>25</v>
      </c>
      <c r="O1276" t="s">
        <v>9671</v>
      </c>
      <c r="P1276" t="s">
        <v>9672</v>
      </c>
      <c r="V1276" t="s">
        <v>46</v>
      </c>
      <c r="W1276">
        <v>3153002264</v>
      </c>
      <c r="AB1276" t="s">
        <v>389</v>
      </c>
      <c r="AG1276" t="s">
        <v>9668</v>
      </c>
      <c r="AH1276" t="s">
        <v>9673</v>
      </c>
      <c r="AL1276" t="s">
        <v>9668</v>
      </c>
      <c r="AM1276" t="s">
        <v>9668</v>
      </c>
      <c r="AQ1276">
        <v>24107515008</v>
      </c>
    </row>
    <row r="1277" spans="2:44" ht="15" customHeight="1" x14ac:dyDescent="0.25">
      <c r="B1277" s="3" t="s">
        <v>54</v>
      </c>
      <c r="C1277" t="s">
        <v>9674</v>
      </c>
      <c r="D1277" s="29"/>
      <c r="E1277" t="s">
        <v>9675</v>
      </c>
      <c r="F1277" t="s">
        <v>9676</v>
      </c>
      <c r="G1277" t="s">
        <v>100</v>
      </c>
      <c r="H1277" t="b">
        <v>0</v>
      </c>
      <c r="I1277" t="s">
        <v>2045</v>
      </c>
      <c r="J1277" s="1" t="s">
        <v>2046</v>
      </c>
      <c r="K1277" t="s">
        <v>2045</v>
      </c>
      <c r="L1277" s="2" t="s">
        <v>5058</v>
      </c>
      <c r="N1277">
        <f t="shared" si="19"/>
        <v>14</v>
      </c>
      <c r="O1277" t="s">
        <v>5059</v>
      </c>
      <c r="P1277" t="s">
        <v>9677</v>
      </c>
      <c r="S1277">
        <v>52.1012723928866</v>
      </c>
      <c r="T1277">
        <v>0.15816875916272</v>
      </c>
      <c r="V1277" t="s">
        <v>46</v>
      </c>
      <c r="W1277">
        <v>2415300618</v>
      </c>
      <c r="X1277" t="s">
        <v>9678</v>
      </c>
      <c r="AB1277" t="s">
        <v>78</v>
      </c>
      <c r="AC1277" t="s">
        <v>9679</v>
      </c>
      <c r="AD1277">
        <v>49829</v>
      </c>
      <c r="AG1277" t="s">
        <v>9676</v>
      </c>
      <c r="AH1277" t="s">
        <v>9680</v>
      </c>
      <c r="AI1277" t="s">
        <v>9681</v>
      </c>
      <c r="AL1277" t="s">
        <v>9676</v>
      </c>
      <c r="AM1277" t="s">
        <v>9676</v>
      </c>
      <c r="AQ1277" t="s">
        <v>9682</v>
      </c>
      <c r="AR1277" t="s">
        <v>9683</v>
      </c>
    </row>
    <row r="1278" spans="2:44" ht="15" customHeight="1" x14ac:dyDescent="0.25">
      <c r="B1278" s="3" t="s">
        <v>37</v>
      </c>
      <c r="D1278" s="13"/>
      <c r="E1278" t="s">
        <v>9684</v>
      </c>
      <c r="F1278" t="s">
        <v>9685</v>
      </c>
      <c r="G1278" t="s">
        <v>190</v>
      </c>
      <c r="H1278" t="b">
        <v>0</v>
      </c>
      <c r="I1278" t="s">
        <v>2045</v>
      </c>
      <c r="J1278" s="1" t="s">
        <v>2046</v>
      </c>
      <c r="K1278" t="s">
        <v>2045</v>
      </c>
      <c r="L1278" t="s">
        <v>9686</v>
      </c>
      <c r="N1278">
        <f t="shared" si="19"/>
        <v>39</v>
      </c>
      <c r="O1278" t="s">
        <v>9687</v>
      </c>
      <c r="P1278" t="s">
        <v>9688</v>
      </c>
      <c r="S1278">
        <v>53.610192361470503</v>
      </c>
      <c r="T1278">
        <v>-2.6040710927698898</v>
      </c>
      <c r="V1278" t="s">
        <v>46</v>
      </c>
      <c r="W1278">
        <v>9695499748</v>
      </c>
      <c r="X1278" t="s">
        <v>9689</v>
      </c>
      <c r="AB1278" t="s">
        <v>1285</v>
      </c>
      <c r="AG1278" t="s">
        <v>9685</v>
      </c>
      <c r="AH1278" t="s">
        <v>9690</v>
      </c>
      <c r="AI1278" t="s">
        <v>9691</v>
      </c>
      <c r="AL1278" t="s">
        <v>9685</v>
      </c>
      <c r="AM1278" t="s">
        <v>9685</v>
      </c>
      <c r="AQ1278" t="s">
        <v>9692</v>
      </c>
      <c r="AR1278" t="s">
        <v>9693</v>
      </c>
    </row>
    <row r="1279" spans="2:44" ht="15" customHeight="1" x14ac:dyDescent="0.25">
      <c r="B1279" s="3" t="s">
        <v>37</v>
      </c>
      <c r="D1279" s="13"/>
      <c r="E1279" t="s">
        <v>9694</v>
      </c>
      <c r="F1279" t="s">
        <v>9695</v>
      </c>
      <c r="G1279" t="s">
        <v>190</v>
      </c>
      <c r="H1279" t="b">
        <v>1</v>
      </c>
      <c r="I1279" t="s">
        <v>2045</v>
      </c>
      <c r="J1279" s="1" t="s">
        <v>2046</v>
      </c>
      <c r="K1279" t="s">
        <v>2045</v>
      </c>
      <c r="L1279" t="s">
        <v>9696</v>
      </c>
      <c r="N1279">
        <f t="shared" si="19"/>
        <v>10</v>
      </c>
      <c r="O1279" t="s">
        <v>9697</v>
      </c>
      <c r="P1279" t="s">
        <v>9698</v>
      </c>
      <c r="S1279">
        <v>52.527068533893697</v>
      </c>
      <c r="T1279">
        <v>-1.7892569706627499</v>
      </c>
      <c r="V1279" t="s">
        <v>46</v>
      </c>
      <c r="W1279">
        <v>2868835203</v>
      </c>
      <c r="X1279" t="s">
        <v>9699</v>
      </c>
      <c r="AB1279" t="s">
        <v>78</v>
      </c>
      <c r="AC1279" t="s">
        <v>3309</v>
      </c>
      <c r="AD1279">
        <v>49829</v>
      </c>
      <c r="AG1279" t="s">
        <v>9695</v>
      </c>
      <c r="AH1279" t="s">
        <v>9700</v>
      </c>
      <c r="AI1279" t="s">
        <v>9701</v>
      </c>
      <c r="AK1279" t="s">
        <v>9702</v>
      </c>
      <c r="AL1279" t="s">
        <v>9695</v>
      </c>
      <c r="AM1279" t="s">
        <v>9695</v>
      </c>
      <c r="AQ1279" t="s">
        <v>9703</v>
      </c>
      <c r="AR1279" t="s">
        <v>9693</v>
      </c>
    </row>
    <row r="1280" spans="2:44" ht="15" customHeight="1" x14ac:dyDescent="0.25">
      <c r="B1280" s="3" t="s">
        <v>37</v>
      </c>
      <c r="D1280" s="13"/>
      <c r="E1280" t="s">
        <v>9704</v>
      </c>
      <c r="F1280" t="s">
        <v>9705</v>
      </c>
      <c r="G1280" t="s">
        <v>190</v>
      </c>
      <c r="H1280" t="b">
        <v>0</v>
      </c>
      <c r="I1280" t="s">
        <v>2045</v>
      </c>
      <c r="J1280" s="1" t="s">
        <v>2046</v>
      </c>
      <c r="K1280" t="s">
        <v>2045</v>
      </c>
      <c r="L1280" t="s">
        <v>9706</v>
      </c>
      <c r="N1280">
        <f t="shared" si="19"/>
        <v>38</v>
      </c>
      <c r="O1280" t="s">
        <v>9707</v>
      </c>
      <c r="P1280" t="s">
        <v>9708</v>
      </c>
      <c r="V1280" t="s">
        <v>46</v>
      </c>
      <c r="W1280">
        <v>7682526624</v>
      </c>
      <c r="AB1280" t="s">
        <v>78</v>
      </c>
      <c r="AD1280">
        <v>49829</v>
      </c>
      <c r="AG1280" t="s">
        <v>9705</v>
      </c>
      <c r="AH1280" t="s">
        <v>9709</v>
      </c>
      <c r="AL1280" t="s">
        <v>9705</v>
      </c>
      <c r="AM1280" t="s">
        <v>9705</v>
      </c>
      <c r="AQ1280" t="s">
        <v>9710</v>
      </c>
    </row>
    <row r="1281" spans="2:44" ht="15" customHeight="1" x14ac:dyDescent="0.25">
      <c r="B1281" s="3" t="s">
        <v>54</v>
      </c>
      <c r="C1281" t="s">
        <v>9711</v>
      </c>
      <c r="D1281" s="29"/>
      <c r="E1281" t="s">
        <v>9712</v>
      </c>
      <c r="F1281" t="s">
        <v>9713</v>
      </c>
      <c r="G1281" t="s">
        <v>190</v>
      </c>
      <c r="H1281" t="b">
        <v>1</v>
      </c>
      <c r="I1281" t="s">
        <v>2045</v>
      </c>
      <c r="J1281" s="1" t="s">
        <v>2046</v>
      </c>
      <c r="K1281" t="s">
        <v>2045</v>
      </c>
      <c r="L1281" s="2" t="s">
        <v>5058</v>
      </c>
      <c r="N1281">
        <f t="shared" si="19"/>
        <v>14</v>
      </c>
      <c r="O1281" t="s">
        <v>5059</v>
      </c>
      <c r="P1281" t="s">
        <v>3690</v>
      </c>
      <c r="S1281">
        <v>52.1012723928866</v>
      </c>
      <c r="T1281">
        <v>0.15816875916272</v>
      </c>
      <c r="V1281" t="s">
        <v>46</v>
      </c>
      <c r="W1281">
        <v>8119293570</v>
      </c>
      <c r="X1281" t="s">
        <v>9714</v>
      </c>
      <c r="AB1281" t="s">
        <v>78</v>
      </c>
      <c r="AC1281" t="s">
        <v>9679</v>
      </c>
      <c r="AD1281">
        <v>49829</v>
      </c>
      <c r="AG1281" t="s">
        <v>9713</v>
      </c>
      <c r="AH1281" t="s">
        <v>9715</v>
      </c>
      <c r="AI1281" t="s">
        <v>9681</v>
      </c>
      <c r="AK1281" t="s">
        <v>9702</v>
      </c>
      <c r="AL1281" t="s">
        <v>9713</v>
      </c>
      <c r="AM1281" t="s">
        <v>9713</v>
      </c>
      <c r="AQ1281" t="s">
        <v>9682</v>
      </c>
      <c r="AR1281" t="s">
        <v>9693</v>
      </c>
    </row>
    <row r="1282" spans="2:44" ht="15" customHeight="1" x14ac:dyDescent="0.25">
      <c r="B1282" s="3" t="s">
        <v>37</v>
      </c>
      <c r="D1282" s="13"/>
      <c r="E1282" t="s">
        <v>9716</v>
      </c>
      <c r="F1282" t="s">
        <v>9717</v>
      </c>
      <c r="G1282" t="s">
        <v>190</v>
      </c>
      <c r="H1282" t="b">
        <v>1</v>
      </c>
      <c r="I1282" t="s">
        <v>2045</v>
      </c>
      <c r="J1282" s="1" t="s">
        <v>2046</v>
      </c>
      <c r="K1282" t="s">
        <v>2045</v>
      </c>
      <c r="L1282" t="s">
        <v>9718</v>
      </c>
      <c r="N1282">
        <f t="shared" si="19"/>
        <v>39</v>
      </c>
      <c r="O1282" t="s">
        <v>9719</v>
      </c>
      <c r="P1282" t="s">
        <v>9720</v>
      </c>
      <c r="S1282">
        <v>51.037350000000004</v>
      </c>
      <c r="T1282">
        <v>-0.34531000000000001</v>
      </c>
      <c r="V1282" t="s">
        <v>46</v>
      </c>
      <c r="W1282">
        <v>4699235528</v>
      </c>
      <c r="X1282" t="s">
        <v>9721</v>
      </c>
      <c r="AB1282" t="s">
        <v>78</v>
      </c>
      <c r="AC1282" t="s">
        <v>9722</v>
      </c>
      <c r="AD1282">
        <v>49829</v>
      </c>
      <c r="AG1282" t="s">
        <v>9717</v>
      </c>
      <c r="AH1282" t="s">
        <v>9723</v>
      </c>
      <c r="AI1282" t="s">
        <v>9724</v>
      </c>
      <c r="AK1282" t="s">
        <v>9702</v>
      </c>
      <c r="AL1282" t="s">
        <v>9717</v>
      </c>
      <c r="AM1282" t="s">
        <v>9717</v>
      </c>
      <c r="AQ1282" t="s">
        <v>9725</v>
      </c>
      <c r="AR1282" t="s">
        <v>9693</v>
      </c>
    </row>
    <row r="1283" spans="2:44" ht="15" customHeight="1" x14ac:dyDescent="0.25">
      <c r="B1283" s="3" t="s">
        <v>37</v>
      </c>
      <c r="D1283" s="13"/>
      <c r="E1283" t="s">
        <v>9726</v>
      </c>
      <c r="F1283" t="s">
        <v>9727</v>
      </c>
      <c r="G1283" t="s">
        <v>190</v>
      </c>
      <c r="H1283" t="b">
        <v>0</v>
      </c>
      <c r="I1283" t="s">
        <v>2045</v>
      </c>
      <c r="J1283" s="1" t="s">
        <v>2046</v>
      </c>
      <c r="K1283" t="s">
        <v>2045</v>
      </c>
      <c r="L1283" t="s">
        <v>9728</v>
      </c>
      <c r="N1283" s="3">
        <f t="shared" si="19"/>
        <v>71</v>
      </c>
      <c r="O1283" t="s">
        <v>9729</v>
      </c>
      <c r="P1283" t="s">
        <v>9730</v>
      </c>
      <c r="V1283" t="s">
        <v>46</v>
      </c>
      <c r="W1283">
        <v>1377345610</v>
      </c>
      <c r="AB1283" t="s">
        <v>78</v>
      </c>
      <c r="AD1283">
        <v>49829</v>
      </c>
      <c r="AG1283" t="s">
        <v>9727</v>
      </c>
      <c r="AH1283" t="s">
        <v>9731</v>
      </c>
      <c r="AL1283" t="s">
        <v>9727</v>
      </c>
      <c r="AM1283" t="s">
        <v>9727</v>
      </c>
      <c r="AQ1283" t="s">
        <v>9732</v>
      </c>
    </row>
    <row r="1284" spans="2:44" ht="15" customHeight="1" x14ac:dyDescent="0.25">
      <c r="B1284" s="3" t="s">
        <v>54</v>
      </c>
      <c r="C1284" t="s">
        <v>9733</v>
      </c>
      <c r="D1284" s="18" t="s">
        <v>56</v>
      </c>
      <c r="E1284" t="s">
        <v>9734</v>
      </c>
      <c r="F1284" t="s">
        <v>9735</v>
      </c>
      <c r="G1284" t="s">
        <v>190</v>
      </c>
      <c r="H1284" t="b">
        <v>1</v>
      </c>
      <c r="I1284" t="s">
        <v>2045</v>
      </c>
      <c r="J1284" s="1" t="s">
        <v>2046</v>
      </c>
      <c r="K1284" t="s">
        <v>2045</v>
      </c>
      <c r="L1284" t="s">
        <v>9736</v>
      </c>
      <c r="N1284">
        <f t="shared" ref="N1284:N1347" si="20">LEN(L1284)</f>
        <v>36</v>
      </c>
      <c r="O1284" t="s">
        <v>9737</v>
      </c>
      <c r="P1284" t="s">
        <v>9738</v>
      </c>
      <c r="S1284">
        <v>53.640700000000002</v>
      </c>
      <c r="T1284">
        <v>0.27929999999999999</v>
      </c>
      <c r="V1284" t="s">
        <v>46</v>
      </c>
      <c r="W1284">
        <v>9897301257</v>
      </c>
      <c r="X1284" t="s">
        <v>9739</v>
      </c>
      <c r="AB1284" t="s">
        <v>78</v>
      </c>
      <c r="AC1284" t="s">
        <v>9740</v>
      </c>
      <c r="AD1284">
        <v>49829</v>
      </c>
      <c r="AG1284" t="s">
        <v>9735</v>
      </c>
      <c r="AH1284" t="s">
        <v>9741</v>
      </c>
      <c r="AI1284" t="s">
        <v>9742</v>
      </c>
      <c r="AK1284" t="s">
        <v>9702</v>
      </c>
      <c r="AL1284" t="s">
        <v>9735</v>
      </c>
      <c r="AM1284" t="s">
        <v>9735</v>
      </c>
      <c r="AQ1284" t="s">
        <v>9743</v>
      </c>
      <c r="AR1284" t="s">
        <v>9693</v>
      </c>
    </row>
    <row r="1285" spans="2:44" ht="15" customHeight="1" x14ac:dyDescent="0.25">
      <c r="B1285" s="3" t="s">
        <v>54</v>
      </c>
      <c r="C1285" t="s">
        <v>9744</v>
      </c>
      <c r="D1285" s="18" t="s">
        <v>56</v>
      </c>
      <c r="E1285" t="s">
        <v>9745</v>
      </c>
      <c r="F1285" t="s">
        <v>9746</v>
      </c>
      <c r="G1285" t="s">
        <v>190</v>
      </c>
      <c r="H1285" t="b">
        <v>1</v>
      </c>
      <c r="I1285" t="s">
        <v>2045</v>
      </c>
      <c r="J1285" s="1" t="s">
        <v>2046</v>
      </c>
      <c r="K1285" t="s">
        <v>2045</v>
      </c>
      <c r="L1285" t="s">
        <v>9747</v>
      </c>
      <c r="N1285">
        <f t="shared" si="20"/>
        <v>15</v>
      </c>
      <c r="O1285" t="s">
        <v>9748</v>
      </c>
      <c r="P1285" t="s">
        <v>9749</v>
      </c>
      <c r="S1285">
        <v>54.895299189701902</v>
      </c>
      <c r="T1285">
        <v>-1.5614114325772499</v>
      </c>
      <c r="V1285" t="s">
        <v>46</v>
      </c>
      <c r="W1285">
        <v>2236922626</v>
      </c>
      <c r="X1285" t="s">
        <v>9750</v>
      </c>
      <c r="AB1285" t="s">
        <v>78</v>
      </c>
      <c r="AC1285" t="s">
        <v>3042</v>
      </c>
      <c r="AD1285">
        <v>49829</v>
      </c>
      <c r="AG1285" t="s">
        <v>9746</v>
      </c>
      <c r="AH1285" t="s">
        <v>9751</v>
      </c>
      <c r="AK1285" t="s">
        <v>9702</v>
      </c>
      <c r="AL1285" t="s">
        <v>9746</v>
      </c>
      <c r="AM1285" t="s">
        <v>9746</v>
      </c>
      <c r="AQ1285" t="s">
        <v>9752</v>
      </c>
      <c r="AR1285" t="s">
        <v>9693</v>
      </c>
    </row>
    <row r="1286" spans="2:44" ht="15" customHeight="1" x14ac:dyDescent="0.25">
      <c r="B1286" s="3" t="s">
        <v>54</v>
      </c>
      <c r="C1286" t="s">
        <v>9753</v>
      </c>
      <c r="D1286" s="18" t="s">
        <v>56</v>
      </c>
      <c r="E1286" t="s">
        <v>9754</v>
      </c>
      <c r="F1286" t="s">
        <v>9755</v>
      </c>
      <c r="G1286" t="s">
        <v>190</v>
      </c>
      <c r="H1286" t="b">
        <v>1</v>
      </c>
      <c r="I1286" t="s">
        <v>2045</v>
      </c>
      <c r="J1286" s="1" t="s">
        <v>2046</v>
      </c>
      <c r="K1286" t="s">
        <v>2045</v>
      </c>
      <c r="L1286" t="s">
        <v>9756</v>
      </c>
      <c r="N1286">
        <f t="shared" si="20"/>
        <v>15</v>
      </c>
      <c r="O1286" t="s">
        <v>9757</v>
      </c>
      <c r="P1286" t="s">
        <v>9758</v>
      </c>
      <c r="S1286">
        <v>56.1132256479912</v>
      </c>
      <c r="T1286">
        <v>-3.9247499601448901</v>
      </c>
      <c r="V1286" t="s">
        <v>46</v>
      </c>
      <c r="W1286">
        <v>9725394803</v>
      </c>
      <c r="X1286" t="s">
        <v>9759</v>
      </c>
      <c r="AB1286" t="s">
        <v>78</v>
      </c>
      <c r="AC1286" t="s">
        <v>9760</v>
      </c>
      <c r="AD1286">
        <v>49829</v>
      </c>
      <c r="AG1286" t="s">
        <v>9755</v>
      </c>
      <c r="AH1286" t="s">
        <v>9761</v>
      </c>
      <c r="AI1286" t="s">
        <v>9762</v>
      </c>
      <c r="AK1286" t="s">
        <v>9702</v>
      </c>
      <c r="AL1286" t="s">
        <v>9755</v>
      </c>
      <c r="AM1286" t="s">
        <v>9755</v>
      </c>
      <c r="AQ1286" t="s">
        <v>9763</v>
      </c>
      <c r="AR1286" t="s">
        <v>9693</v>
      </c>
    </row>
    <row r="1287" spans="2:44" ht="15" customHeight="1" x14ac:dyDescent="0.25">
      <c r="B1287" s="3" t="s">
        <v>54</v>
      </c>
      <c r="C1287" t="s">
        <v>9764</v>
      </c>
      <c r="D1287" s="18" t="s">
        <v>56</v>
      </c>
      <c r="E1287" t="s">
        <v>9765</v>
      </c>
      <c r="F1287" t="s">
        <v>9766</v>
      </c>
      <c r="G1287" t="s">
        <v>190</v>
      </c>
      <c r="H1287" t="b">
        <v>1</v>
      </c>
      <c r="I1287" t="s">
        <v>2045</v>
      </c>
      <c r="J1287" s="1" t="s">
        <v>2046</v>
      </c>
      <c r="K1287" t="s">
        <v>2045</v>
      </c>
      <c r="L1287" t="s">
        <v>9767</v>
      </c>
      <c r="N1287">
        <f t="shared" si="20"/>
        <v>14</v>
      </c>
      <c r="O1287" t="s">
        <v>9768</v>
      </c>
      <c r="P1287" t="s">
        <v>9769</v>
      </c>
      <c r="S1287">
        <v>51.564049294675598</v>
      </c>
      <c r="T1287">
        <v>-3.28305370378345</v>
      </c>
      <c r="V1287" t="s">
        <v>46</v>
      </c>
      <c r="W1287">
        <v>3553742630</v>
      </c>
      <c r="X1287" t="s">
        <v>9770</v>
      </c>
      <c r="AB1287" t="s">
        <v>78</v>
      </c>
      <c r="AC1287" t="s">
        <v>9771</v>
      </c>
      <c r="AD1287">
        <v>49829</v>
      </c>
      <c r="AG1287" t="s">
        <v>9766</v>
      </c>
      <c r="AH1287" t="s">
        <v>9772</v>
      </c>
      <c r="AI1287" t="s">
        <v>9773</v>
      </c>
      <c r="AK1287" t="s">
        <v>9702</v>
      </c>
      <c r="AL1287" t="s">
        <v>9766</v>
      </c>
      <c r="AM1287" t="s">
        <v>9766</v>
      </c>
      <c r="AQ1287" t="s">
        <v>9774</v>
      </c>
      <c r="AR1287" t="s">
        <v>9693</v>
      </c>
    </row>
    <row r="1288" spans="2:44" ht="15" customHeight="1" x14ac:dyDescent="0.25">
      <c r="B1288" s="3" t="s">
        <v>37</v>
      </c>
      <c r="D1288" s="13"/>
      <c r="E1288" t="s">
        <v>9775</v>
      </c>
      <c r="F1288" t="s">
        <v>9776</v>
      </c>
      <c r="G1288" t="s">
        <v>190</v>
      </c>
      <c r="H1288" t="b">
        <v>1</v>
      </c>
      <c r="I1288" t="s">
        <v>2045</v>
      </c>
      <c r="J1288" s="1" t="s">
        <v>2046</v>
      </c>
      <c r="K1288" t="s">
        <v>2045</v>
      </c>
      <c r="L1288" t="s">
        <v>9777</v>
      </c>
      <c r="N1288">
        <f t="shared" si="20"/>
        <v>12</v>
      </c>
      <c r="O1288" t="s">
        <v>9778</v>
      </c>
      <c r="P1288" t="s">
        <v>9779</v>
      </c>
      <c r="S1288">
        <v>53.4320067961985</v>
      </c>
      <c r="T1288">
        <v>-2.5175550903594601</v>
      </c>
      <c r="V1288" t="s">
        <v>46</v>
      </c>
      <c r="W1288">
        <v>1626153283</v>
      </c>
      <c r="X1288" t="s">
        <v>9780</v>
      </c>
      <c r="AB1288" t="s">
        <v>78</v>
      </c>
      <c r="AC1288" t="s">
        <v>9781</v>
      </c>
      <c r="AD1288">
        <v>49829</v>
      </c>
      <c r="AG1288" t="s">
        <v>9776</v>
      </c>
      <c r="AH1288" t="s">
        <v>9782</v>
      </c>
      <c r="AI1288" t="s">
        <v>9783</v>
      </c>
      <c r="AK1288" t="s">
        <v>9702</v>
      </c>
      <c r="AL1288" t="s">
        <v>9776</v>
      </c>
      <c r="AM1288" t="s">
        <v>9776</v>
      </c>
      <c r="AQ1288" t="s">
        <v>9784</v>
      </c>
      <c r="AR1288" t="s">
        <v>9693</v>
      </c>
    </row>
    <row r="1289" spans="2:44" ht="15" customHeight="1" x14ac:dyDescent="0.25">
      <c r="B1289" s="3" t="s">
        <v>54</v>
      </c>
      <c r="C1289" t="s">
        <v>9785</v>
      </c>
      <c r="D1289" s="18" t="s">
        <v>56</v>
      </c>
      <c r="E1289" t="s">
        <v>9786</v>
      </c>
      <c r="F1289" t="s">
        <v>9787</v>
      </c>
      <c r="G1289" t="s">
        <v>190</v>
      </c>
      <c r="H1289" t="b">
        <v>1</v>
      </c>
      <c r="I1289" t="s">
        <v>4770</v>
      </c>
      <c r="J1289" s="1" t="s">
        <v>4771</v>
      </c>
      <c r="K1289" t="s">
        <v>4770</v>
      </c>
      <c r="L1289" t="s">
        <v>9788</v>
      </c>
      <c r="N1289">
        <f t="shared" si="20"/>
        <v>19</v>
      </c>
      <c r="O1289" t="s">
        <v>70</v>
      </c>
      <c r="P1289" t="s">
        <v>9789</v>
      </c>
      <c r="S1289">
        <v>5.5590179678266098</v>
      </c>
      <c r="T1289">
        <v>-0.200696464302656</v>
      </c>
      <c r="V1289" t="s">
        <v>46</v>
      </c>
      <c r="W1289">
        <v>4231627224</v>
      </c>
      <c r="X1289" t="s">
        <v>9790</v>
      </c>
      <c r="AB1289" t="s">
        <v>66</v>
      </c>
      <c r="AD1289">
        <v>102027</v>
      </c>
      <c r="AG1289" t="s">
        <v>9787</v>
      </c>
      <c r="AH1289" t="s">
        <v>9791</v>
      </c>
      <c r="AI1289" t="s">
        <v>9792</v>
      </c>
      <c r="AK1289" t="s">
        <v>9793</v>
      </c>
      <c r="AL1289" t="s">
        <v>9787</v>
      </c>
      <c r="AM1289" t="s">
        <v>9787</v>
      </c>
      <c r="AQ1289" t="s">
        <v>9794</v>
      </c>
      <c r="AR1289" t="s">
        <v>9795</v>
      </c>
    </row>
    <row r="1290" spans="2:44" ht="15" customHeight="1" x14ac:dyDescent="0.25">
      <c r="B1290" s="3" t="s">
        <v>37</v>
      </c>
      <c r="D1290" s="13"/>
      <c r="E1290" t="s">
        <v>9796</v>
      </c>
      <c r="F1290" t="s">
        <v>9797</v>
      </c>
      <c r="G1290" t="s">
        <v>190</v>
      </c>
      <c r="H1290" t="b">
        <v>0</v>
      </c>
      <c r="I1290" t="s">
        <v>2360</v>
      </c>
      <c r="J1290" s="1" t="s">
        <v>2361</v>
      </c>
      <c r="K1290" t="s">
        <v>2360</v>
      </c>
      <c r="L1290" t="s">
        <v>9798</v>
      </c>
      <c r="N1290">
        <f t="shared" si="20"/>
        <v>38</v>
      </c>
      <c r="O1290">
        <v>1300</v>
      </c>
      <c r="P1290" t="s">
        <v>9799</v>
      </c>
      <c r="V1290" t="s">
        <v>46</v>
      </c>
      <c r="W1290">
        <v>7571966198</v>
      </c>
      <c r="AB1290" t="s">
        <v>389</v>
      </c>
      <c r="AD1290">
        <v>480480</v>
      </c>
      <c r="AG1290" t="s">
        <v>9797</v>
      </c>
      <c r="AH1290" t="s">
        <v>9800</v>
      </c>
      <c r="AK1290" t="s">
        <v>9577</v>
      </c>
      <c r="AL1290" t="s">
        <v>9797</v>
      </c>
      <c r="AM1290" t="s">
        <v>9797</v>
      </c>
      <c r="AQ1290" t="s">
        <v>9578</v>
      </c>
    </row>
    <row r="1291" spans="2:44" ht="15" customHeight="1" x14ac:dyDescent="0.25">
      <c r="B1291" s="3" t="s">
        <v>54</v>
      </c>
      <c r="C1291" t="s">
        <v>9801</v>
      </c>
      <c r="D1291" s="18" t="s">
        <v>56</v>
      </c>
      <c r="E1291" t="s">
        <v>9802</v>
      </c>
      <c r="F1291" t="s">
        <v>9803</v>
      </c>
      <c r="G1291" t="s">
        <v>100</v>
      </c>
      <c r="H1291" t="b">
        <v>1</v>
      </c>
      <c r="I1291" t="s">
        <v>1564</v>
      </c>
      <c r="J1291" s="1" t="s">
        <v>1565</v>
      </c>
      <c r="K1291" t="s">
        <v>1564</v>
      </c>
      <c r="L1291" t="s">
        <v>9804</v>
      </c>
      <c r="N1291">
        <f t="shared" si="20"/>
        <v>26</v>
      </c>
      <c r="O1291" t="s">
        <v>9805</v>
      </c>
      <c r="P1291" t="s">
        <v>1567</v>
      </c>
      <c r="S1291">
        <v>5.4010999999999996</v>
      </c>
      <c r="T1291">
        <v>4.1452</v>
      </c>
      <c r="V1291" t="s">
        <v>46</v>
      </c>
      <c r="W1291">
        <v>6490838011</v>
      </c>
      <c r="AB1291" t="s">
        <v>389</v>
      </c>
      <c r="AG1291" t="s">
        <v>9803</v>
      </c>
      <c r="AH1291" t="s">
        <v>9806</v>
      </c>
      <c r="AK1291" t="s">
        <v>9807</v>
      </c>
      <c r="AL1291" t="s">
        <v>9803</v>
      </c>
      <c r="AM1291" t="s">
        <v>9803</v>
      </c>
      <c r="AQ1291" t="s">
        <v>9808</v>
      </c>
      <c r="AR1291" t="s">
        <v>9809</v>
      </c>
    </row>
    <row r="1292" spans="2:44" ht="15" customHeight="1" x14ac:dyDescent="0.25">
      <c r="B1292" s="3" t="s">
        <v>54</v>
      </c>
      <c r="C1292" t="s">
        <v>9810</v>
      </c>
      <c r="D1292" s="18" t="s">
        <v>56</v>
      </c>
      <c r="E1292" t="s">
        <v>9811</v>
      </c>
      <c r="F1292" t="s">
        <v>9812</v>
      </c>
      <c r="G1292" t="s">
        <v>190</v>
      </c>
      <c r="H1292" t="b">
        <v>0</v>
      </c>
      <c r="I1292" t="s">
        <v>9813</v>
      </c>
      <c r="J1292" s="1" t="s">
        <v>9814</v>
      </c>
      <c r="K1292" t="s">
        <v>9813</v>
      </c>
      <c r="L1292" t="s">
        <v>9815</v>
      </c>
      <c r="N1292">
        <f t="shared" si="20"/>
        <v>18</v>
      </c>
      <c r="O1292" t="s">
        <v>9816</v>
      </c>
      <c r="P1292" t="s">
        <v>9817</v>
      </c>
      <c r="V1292" t="s">
        <v>46</v>
      </c>
      <c r="W1292">
        <v>6660307003</v>
      </c>
      <c r="AB1292" t="s">
        <v>389</v>
      </c>
      <c r="AG1292" t="s">
        <v>9812</v>
      </c>
      <c r="AH1292" t="s">
        <v>9818</v>
      </c>
      <c r="AL1292" t="s">
        <v>9812</v>
      </c>
      <c r="AM1292" t="s">
        <v>9812</v>
      </c>
      <c r="AQ1292">
        <v>231777793369</v>
      </c>
    </row>
    <row r="1293" spans="2:44" ht="15" customHeight="1" x14ac:dyDescent="0.25">
      <c r="B1293" s="3" t="s">
        <v>54</v>
      </c>
      <c r="C1293" t="s">
        <v>9819</v>
      </c>
      <c r="D1293" s="18" t="s">
        <v>56</v>
      </c>
      <c r="E1293" t="s">
        <v>9820</v>
      </c>
      <c r="F1293" t="s">
        <v>9821</v>
      </c>
      <c r="G1293" t="s">
        <v>190</v>
      </c>
      <c r="H1293" t="b">
        <v>1</v>
      </c>
      <c r="I1293" t="s">
        <v>9822</v>
      </c>
      <c r="J1293" s="1" t="s">
        <v>9823</v>
      </c>
      <c r="K1293" t="s">
        <v>9822</v>
      </c>
      <c r="L1293" t="s">
        <v>9824</v>
      </c>
      <c r="N1293">
        <f t="shared" si="20"/>
        <v>14</v>
      </c>
      <c r="O1293">
        <v>4410</v>
      </c>
      <c r="P1293" t="s">
        <v>9825</v>
      </c>
      <c r="S1293">
        <v>49.536172000000001</v>
      </c>
      <c r="T1293">
        <v>5.9373379999999996</v>
      </c>
      <c r="V1293" t="s">
        <v>46</v>
      </c>
      <c r="W1293">
        <v>1165859866</v>
      </c>
      <c r="X1293" t="s">
        <v>9826</v>
      </c>
      <c r="AB1293" t="s">
        <v>909</v>
      </c>
      <c r="AC1293" t="s">
        <v>9827</v>
      </c>
      <c r="AD1293">
        <v>114808</v>
      </c>
      <c r="AG1293" t="s">
        <v>9821</v>
      </c>
      <c r="AH1293" t="s">
        <v>9828</v>
      </c>
      <c r="AI1293" t="s">
        <v>9829</v>
      </c>
      <c r="AL1293" t="s">
        <v>9821</v>
      </c>
      <c r="AM1293" t="s">
        <v>9821</v>
      </c>
      <c r="AQ1293" t="s">
        <v>9830</v>
      </c>
    </row>
    <row r="1294" spans="2:44" x14ac:dyDescent="0.25">
      <c r="B1294" s="3" t="s">
        <v>82</v>
      </c>
      <c r="C1294" t="s">
        <v>9831</v>
      </c>
      <c r="D1294" s="24" t="s">
        <v>84</v>
      </c>
      <c r="E1294" t="s">
        <v>9832</v>
      </c>
      <c r="F1294" t="s">
        <v>9833</v>
      </c>
      <c r="G1294" t="s">
        <v>107</v>
      </c>
      <c r="H1294" t="b">
        <v>0</v>
      </c>
      <c r="I1294" t="s">
        <v>6091</v>
      </c>
      <c r="J1294" s="1" t="s">
        <v>6092</v>
      </c>
      <c r="K1294" t="s">
        <v>6091</v>
      </c>
      <c r="L1294" t="s">
        <v>9834</v>
      </c>
      <c r="N1294">
        <f t="shared" si="20"/>
        <v>8</v>
      </c>
      <c r="O1294" t="s">
        <v>9835</v>
      </c>
      <c r="P1294" t="s">
        <v>9836</v>
      </c>
      <c r="V1294" t="s">
        <v>46</v>
      </c>
      <c r="W1294">
        <v>5019757307</v>
      </c>
      <c r="X1294" t="s">
        <v>9837</v>
      </c>
      <c r="AB1294" t="s">
        <v>2290</v>
      </c>
      <c r="AG1294" t="s">
        <v>9833</v>
      </c>
      <c r="AH1294" t="s">
        <v>9838</v>
      </c>
      <c r="AI1294" t="s">
        <v>9839</v>
      </c>
      <c r="AK1294" t="s">
        <v>9840</v>
      </c>
      <c r="AL1294" t="s">
        <v>9833</v>
      </c>
      <c r="AM1294" t="s">
        <v>9833</v>
      </c>
      <c r="AQ1294" t="s">
        <v>9841</v>
      </c>
    </row>
    <row r="1295" spans="2:44" x14ac:dyDescent="0.25">
      <c r="B1295" s="3" t="s">
        <v>82</v>
      </c>
      <c r="C1295" t="s">
        <v>9831</v>
      </c>
      <c r="D1295" s="24" t="s">
        <v>84</v>
      </c>
      <c r="E1295" t="s">
        <v>9842</v>
      </c>
      <c r="F1295" t="s">
        <v>9843</v>
      </c>
      <c r="G1295" t="s">
        <v>190</v>
      </c>
      <c r="H1295" t="b">
        <v>0</v>
      </c>
      <c r="I1295" t="s">
        <v>6091</v>
      </c>
      <c r="J1295" s="1" t="s">
        <v>6092</v>
      </c>
      <c r="K1295" t="s">
        <v>6091</v>
      </c>
      <c r="L1295" s="2" t="s">
        <v>9844</v>
      </c>
      <c r="N1295">
        <f t="shared" si="20"/>
        <v>8</v>
      </c>
      <c r="O1295" t="s">
        <v>9835</v>
      </c>
      <c r="P1295" t="s">
        <v>9836</v>
      </c>
      <c r="V1295" t="s">
        <v>46</v>
      </c>
      <c r="W1295">
        <v>7498061303</v>
      </c>
      <c r="AB1295" t="s">
        <v>7052</v>
      </c>
      <c r="AD1295">
        <v>13478</v>
      </c>
      <c r="AG1295" t="s">
        <v>9843</v>
      </c>
      <c r="AH1295" t="s">
        <v>9845</v>
      </c>
      <c r="AI1295" t="s">
        <v>9839</v>
      </c>
      <c r="AK1295" t="s">
        <v>9840</v>
      </c>
      <c r="AL1295" t="s">
        <v>9843</v>
      </c>
      <c r="AM1295" t="s">
        <v>9843</v>
      </c>
      <c r="AQ1295" t="s">
        <v>9841</v>
      </c>
    </row>
    <row r="1296" spans="2:44" x14ac:dyDescent="0.25">
      <c r="B1296" s="3" t="s">
        <v>82</v>
      </c>
      <c r="C1296" t="s">
        <v>9831</v>
      </c>
      <c r="D1296" s="24" t="s">
        <v>84</v>
      </c>
      <c r="E1296" t="s">
        <v>9846</v>
      </c>
      <c r="F1296" t="s">
        <v>9847</v>
      </c>
      <c r="G1296" t="s">
        <v>190</v>
      </c>
      <c r="H1296" t="b">
        <v>0</v>
      </c>
      <c r="I1296" t="s">
        <v>6091</v>
      </c>
      <c r="J1296" s="1" t="s">
        <v>6092</v>
      </c>
      <c r="K1296" t="s">
        <v>6091</v>
      </c>
      <c r="L1296" s="2" t="s">
        <v>9844</v>
      </c>
      <c r="N1296">
        <f t="shared" si="20"/>
        <v>8</v>
      </c>
      <c r="O1296" t="s">
        <v>9835</v>
      </c>
      <c r="P1296" t="s">
        <v>9836</v>
      </c>
      <c r="V1296" t="s">
        <v>46</v>
      </c>
      <c r="W1296">
        <v>7358561117</v>
      </c>
      <c r="AB1296" t="s">
        <v>7052</v>
      </c>
      <c r="AG1296" t="s">
        <v>9847</v>
      </c>
      <c r="AH1296" t="s">
        <v>9848</v>
      </c>
      <c r="AI1296" t="s">
        <v>9839</v>
      </c>
      <c r="AK1296" t="s">
        <v>9840</v>
      </c>
      <c r="AL1296" t="s">
        <v>9847</v>
      </c>
      <c r="AM1296" t="s">
        <v>9847</v>
      </c>
      <c r="AQ1296" t="s">
        <v>9841</v>
      </c>
    </row>
    <row r="1297" spans="2:44" x14ac:dyDescent="0.25">
      <c r="B1297" s="3" t="s">
        <v>82</v>
      </c>
      <c r="C1297" t="s">
        <v>9831</v>
      </c>
      <c r="D1297" s="24" t="s">
        <v>84</v>
      </c>
      <c r="E1297" t="s">
        <v>9849</v>
      </c>
      <c r="F1297" t="s">
        <v>9850</v>
      </c>
      <c r="G1297" t="s">
        <v>190</v>
      </c>
      <c r="H1297" t="b">
        <v>0</v>
      </c>
      <c r="I1297" t="s">
        <v>6091</v>
      </c>
      <c r="J1297" s="1" t="s">
        <v>6092</v>
      </c>
      <c r="K1297" t="s">
        <v>6091</v>
      </c>
      <c r="L1297" s="2" t="s">
        <v>9844</v>
      </c>
      <c r="N1297">
        <f t="shared" si="20"/>
        <v>8</v>
      </c>
      <c r="O1297" t="s">
        <v>9835</v>
      </c>
      <c r="P1297" t="s">
        <v>9836</v>
      </c>
      <c r="V1297" t="s">
        <v>46</v>
      </c>
      <c r="W1297">
        <v>9779653778</v>
      </c>
      <c r="AB1297" t="s">
        <v>7052</v>
      </c>
      <c r="AG1297" t="s">
        <v>9850</v>
      </c>
      <c r="AH1297" t="s">
        <v>9851</v>
      </c>
      <c r="AI1297" t="s">
        <v>9839</v>
      </c>
      <c r="AK1297" t="s">
        <v>9840</v>
      </c>
      <c r="AL1297" t="s">
        <v>9850</v>
      </c>
      <c r="AM1297" t="s">
        <v>9850</v>
      </c>
      <c r="AQ1297" t="s">
        <v>9841</v>
      </c>
    </row>
    <row r="1298" spans="2:44" x14ac:dyDescent="0.25">
      <c r="B1298" s="3" t="s">
        <v>82</v>
      </c>
      <c r="C1298" t="s">
        <v>9831</v>
      </c>
      <c r="D1298" s="24" t="s">
        <v>84</v>
      </c>
      <c r="E1298" t="s">
        <v>9852</v>
      </c>
      <c r="F1298" t="s">
        <v>9853</v>
      </c>
      <c r="G1298" t="s">
        <v>190</v>
      </c>
      <c r="H1298" t="b">
        <v>0</v>
      </c>
      <c r="I1298" t="s">
        <v>6091</v>
      </c>
      <c r="J1298" s="1" t="s">
        <v>6092</v>
      </c>
      <c r="K1298" t="s">
        <v>6091</v>
      </c>
      <c r="L1298" s="2" t="s">
        <v>9844</v>
      </c>
      <c r="N1298">
        <f t="shared" si="20"/>
        <v>8</v>
      </c>
      <c r="O1298" t="s">
        <v>9835</v>
      </c>
      <c r="P1298" t="s">
        <v>9836</v>
      </c>
      <c r="V1298" t="s">
        <v>46</v>
      </c>
      <c r="W1298">
        <v>1114236100</v>
      </c>
      <c r="AB1298" t="s">
        <v>66</v>
      </c>
      <c r="AG1298" t="s">
        <v>9853</v>
      </c>
      <c r="AH1298" t="s">
        <v>9854</v>
      </c>
      <c r="AI1298" t="s">
        <v>9839</v>
      </c>
      <c r="AK1298" t="s">
        <v>9840</v>
      </c>
      <c r="AL1298" t="s">
        <v>9853</v>
      </c>
      <c r="AM1298" t="s">
        <v>9853</v>
      </c>
      <c r="AQ1298" t="s">
        <v>9841</v>
      </c>
    </row>
    <row r="1299" spans="2:44" x14ac:dyDescent="0.25">
      <c r="B1299" s="3" t="s">
        <v>82</v>
      </c>
      <c r="C1299" t="s">
        <v>9831</v>
      </c>
      <c r="D1299" s="24" t="s">
        <v>84</v>
      </c>
      <c r="E1299" t="s">
        <v>9855</v>
      </c>
      <c r="F1299" t="s">
        <v>9856</v>
      </c>
      <c r="G1299" t="s">
        <v>190</v>
      </c>
      <c r="H1299" t="b">
        <v>1</v>
      </c>
      <c r="I1299" t="s">
        <v>6091</v>
      </c>
      <c r="J1299" s="1" t="s">
        <v>6092</v>
      </c>
      <c r="K1299" t="s">
        <v>6091</v>
      </c>
      <c r="L1299" s="2" t="s">
        <v>9844</v>
      </c>
      <c r="N1299">
        <f t="shared" si="20"/>
        <v>8</v>
      </c>
      <c r="O1299" t="s">
        <v>9835</v>
      </c>
      <c r="P1299" t="s">
        <v>9836</v>
      </c>
      <c r="S1299">
        <v>52.704652921188803</v>
      </c>
      <c r="T1299">
        <v>5.7979458161601602</v>
      </c>
      <c r="V1299" t="s">
        <v>46</v>
      </c>
      <c r="W1299">
        <v>7941274617</v>
      </c>
      <c r="X1299" t="s">
        <v>9857</v>
      </c>
      <c r="AB1299" t="s">
        <v>66</v>
      </c>
      <c r="AC1299" t="s">
        <v>9858</v>
      </c>
      <c r="AD1299">
        <v>13478</v>
      </c>
      <c r="AG1299" t="s">
        <v>9856</v>
      </c>
      <c r="AH1299" t="s">
        <v>9859</v>
      </c>
      <c r="AI1299" t="s">
        <v>9839</v>
      </c>
      <c r="AK1299" t="s">
        <v>9840</v>
      </c>
      <c r="AL1299" t="s">
        <v>9856</v>
      </c>
      <c r="AM1299" t="s">
        <v>9856</v>
      </c>
      <c r="AQ1299" t="s">
        <v>9841</v>
      </c>
      <c r="AR1299" t="s">
        <v>9860</v>
      </c>
    </row>
    <row r="1300" spans="2:44" x14ac:dyDescent="0.25">
      <c r="B1300" s="3" t="s">
        <v>82</v>
      </c>
      <c r="C1300" t="s">
        <v>9831</v>
      </c>
      <c r="D1300" s="24" t="s">
        <v>84</v>
      </c>
      <c r="E1300" t="s">
        <v>9861</v>
      </c>
      <c r="F1300" t="s">
        <v>9862</v>
      </c>
      <c r="G1300" t="s">
        <v>190</v>
      </c>
      <c r="H1300" t="b">
        <v>0</v>
      </c>
      <c r="I1300" t="s">
        <v>6091</v>
      </c>
      <c r="J1300" s="1" t="s">
        <v>6092</v>
      </c>
      <c r="K1300" t="s">
        <v>6091</v>
      </c>
      <c r="L1300" s="2" t="s">
        <v>9844</v>
      </c>
      <c r="N1300">
        <f t="shared" si="20"/>
        <v>8</v>
      </c>
      <c r="O1300" t="s">
        <v>9835</v>
      </c>
      <c r="P1300" t="s">
        <v>9836</v>
      </c>
      <c r="V1300" t="s">
        <v>46</v>
      </c>
      <c r="W1300">
        <v>7653295760</v>
      </c>
      <c r="AB1300" t="s">
        <v>66</v>
      </c>
      <c r="AG1300" t="s">
        <v>9862</v>
      </c>
      <c r="AH1300" t="s">
        <v>9863</v>
      </c>
      <c r="AI1300" t="s">
        <v>9839</v>
      </c>
      <c r="AK1300" t="s">
        <v>9840</v>
      </c>
      <c r="AL1300" t="s">
        <v>9862</v>
      </c>
      <c r="AM1300" t="s">
        <v>9862</v>
      </c>
      <c r="AQ1300" t="s">
        <v>9841</v>
      </c>
    </row>
    <row r="1301" spans="2:44" ht="15" customHeight="1" x14ac:dyDescent="0.25">
      <c r="B1301" s="3" t="s">
        <v>364</v>
      </c>
      <c r="D1301" s="19" t="s">
        <v>84</v>
      </c>
      <c r="E1301" t="s">
        <v>9864</v>
      </c>
      <c r="F1301" t="s">
        <v>9865</v>
      </c>
      <c r="G1301" t="s">
        <v>190</v>
      </c>
      <c r="H1301" t="b">
        <v>1</v>
      </c>
      <c r="I1301" t="s">
        <v>6091</v>
      </c>
      <c r="J1301" s="1" t="s">
        <v>6092</v>
      </c>
      <c r="K1301" t="s">
        <v>6091</v>
      </c>
      <c r="L1301" s="2" t="s">
        <v>9866</v>
      </c>
      <c r="N1301">
        <f t="shared" si="20"/>
        <v>9</v>
      </c>
      <c r="O1301" t="s">
        <v>9867</v>
      </c>
      <c r="P1301" t="s">
        <v>9868</v>
      </c>
      <c r="S1301">
        <v>51.583121989405001</v>
      </c>
      <c r="T1301">
        <v>5.5428654242131898</v>
      </c>
      <c r="V1301" t="s">
        <v>46</v>
      </c>
      <c r="W1301">
        <v>2331301224</v>
      </c>
      <c r="X1301" t="s">
        <v>9869</v>
      </c>
      <c r="AB1301" t="s">
        <v>66</v>
      </c>
      <c r="AC1301" t="s">
        <v>9870</v>
      </c>
      <c r="AD1301">
        <v>13478</v>
      </c>
      <c r="AG1301" t="s">
        <v>9865</v>
      </c>
      <c r="AH1301" t="s">
        <v>9871</v>
      </c>
      <c r="AI1301" t="s">
        <v>9839</v>
      </c>
      <c r="AK1301" t="s">
        <v>9840</v>
      </c>
      <c r="AL1301" t="s">
        <v>9865</v>
      </c>
      <c r="AM1301" t="s">
        <v>9865</v>
      </c>
      <c r="AQ1301" t="s">
        <v>9841</v>
      </c>
    </row>
    <row r="1302" spans="2:44" ht="15" customHeight="1" x14ac:dyDescent="0.25">
      <c r="B1302" s="3" t="s">
        <v>364</v>
      </c>
      <c r="D1302" s="19" t="s">
        <v>84</v>
      </c>
      <c r="E1302" t="s">
        <v>9872</v>
      </c>
      <c r="F1302" t="s">
        <v>9873</v>
      </c>
      <c r="G1302" t="s">
        <v>190</v>
      </c>
      <c r="H1302" t="b">
        <v>1</v>
      </c>
      <c r="I1302" t="s">
        <v>6091</v>
      </c>
      <c r="J1302" s="1" t="s">
        <v>6092</v>
      </c>
      <c r="K1302" t="s">
        <v>6091</v>
      </c>
      <c r="L1302" s="2" t="s">
        <v>9866</v>
      </c>
      <c r="N1302">
        <f t="shared" si="20"/>
        <v>9</v>
      </c>
      <c r="O1302" t="s">
        <v>9867</v>
      </c>
      <c r="P1302" t="s">
        <v>9868</v>
      </c>
      <c r="S1302">
        <v>51.7344204256556</v>
      </c>
      <c r="T1302">
        <v>4.4600838775724698</v>
      </c>
      <c r="V1302" t="s">
        <v>46</v>
      </c>
      <c r="W1302">
        <v>1553409072</v>
      </c>
      <c r="X1302" t="s">
        <v>9857</v>
      </c>
      <c r="AB1302" t="s">
        <v>66</v>
      </c>
      <c r="AC1302" t="s">
        <v>9874</v>
      </c>
      <c r="AD1302">
        <v>256998</v>
      </c>
      <c r="AG1302" t="s">
        <v>9873</v>
      </c>
      <c r="AH1302" t="s">
        <v>9875</v>
      </c>
      <c r="AI1302" t="s">
        <v>9839</v>
      </c>
      <c r="AK1302" t="s">
        <v>9840</v>
      </c>
      <c r="AL1302" t="s">
        <v>9873</v>
      </c>
      <c r="AM1302" t="s">
        <v>9873</v>
      </c>
      <c r="AQ1302" t="s">
        <v>9841</v>
      </c>
      <c r="AR1302" t="s">
        <v>9860</v>
      </c>
    </row>
    <row r="1303" spans="2:44" x14ac:dyDescent="0.25">
      <c r="B1303" s="3" t="s">
        <v>82</v>
      </c>
      <c r="C1303" t="s">
        <v>9831</v>
      </c>
      <c r="D1303" s="24" t="s">
        <v>84</v>
      </c>
      <c r="E1303" t="s">
        <v>9876</v>
      </c>
      <c r="F1303" t="s">
        <v>9877</v>
      </c>
      <c r="G1303" t="s">
        <v>190</v>
      </c>
      <c r="H1303" t="b">
        <v>0</v>
      </c>
      <c r="I1303" t="s">
        <v>6091</v>
      </c>
      <c r="J1303" s="1" t="s">
        <v>6092</v>
      </c>
      <c r="K1303" t="s">
        <v>6091</v>
      </c>
      <c r="L1303" s="2" t="s">
        <v>9844</v>
      </c>
      <c r="N1303">
        <f t="shared" si="20"/>
        <v>8</v>
      </c>
      <c r="O1303" t="s">
        <v>9835</v>
      </c>
      <c r="P1303" t="s">
        <v>9836</v>
      </c>
      <c r="V1303" t="s">
        <v>46</v>
      </c>
      <c r="W1303">
        <v>1769322610</v>
      </c>
      <c r="AB1303" t="s">
        <v>66</v>
      </c>
      <c r="AG1303" t="s">
        <v>9877</v>
      </c>
      <c r="AH1303" t="s">
        <v>9878</v>
      </c>
      <c r="AI1303" t="s">
        <v>9839</v>
      </c>
      <c r="AK1303" t="s">
        <v>9840</v>
      </c>
      <c r="AL1303" t="s">
        <v>9877</v>
      </c>
      <c r="AM1303" t="s">
        <v>9877</v>
      </c>
      <c r="AQ1303" t="s">
        <v>9841</v>
      </c>
    </row>
    <row r="1304" spans="2:44" x14ac:dyDescent="0.25">
      <c r="B1304" s="3" t="s">
        <v>82</v>
      </c>
      <c r="C1304" t="s">
        <v>9831</v>
      </c>
      <c r="D1304" s="24" t="s">
        <v>84</v>
      </c>
      <c r="E1304" t="s">
        <v>9879</v>
      </c>
      <c r="F1304" t="s">
        <v>9880</v>
      </c>
      <c r="G1304" t="s">
        <v>190</v>
      </c>
      <c r="H1304" t="b">
        <v>0</v>
      </c>
      <c r="I1304" t="s">
        <v>6091</v>
      </c>
      <c r="J1304" s="1" t="s">
        <v>6092</v>
      </c>
      <c r="K1304" t="s">
        <v>6091</v>
      </c>
      <c r="L1304" s="2" t="s">
        <v>9844</v>
      </c>
      <c r="N1304">
        <f t="shared" si="20"/>
        <v>8</v>
      </c>
      <c r="O1304" t="s">
        <v>9835</v>
      </c>
      <c r="P1304" t="s">
        <v>9836</v>
      </c>
      <c r="V1304" t="s">
        <v>46</v>
      </c>
      <c r="W1304">
        <v>2237098157</v>
      </c>
      <c r="AB1304" t="s">
        <v>66</v>
      </c>
      <c r="AG1304" t="s">
        <v>9880</v>
      </c>
      <c r="AH1304" t="s">
        <v>9881</v>
      </c>
      <c r="AI1304" t="s">
        <v>9839</v>
      </c>
      <c r="AK1304" t="s">
        <v>9840</v>
      </c>
      <c r="AL1304" t="s">
        <v>9880</v>
      </c>
      <c r="AM1304" t="s">
        <v>9880</v>
      </c>
      <c r="AQ1304" t="s">
        <v>9841</v>
      </c>
    </row>
    <row r="1305" spans="2:44" ht="15" customHeight="1" x14ac:dyDescent="0.25">
      <c r="B1305" s="3" t="s">
        <v>364</v>
      </c>
      <c r="D1305" s="13" t="s">
        <v>1509</v>
      </c>
      <c r="E1305" t="s">
        <v>9882</v>
      </c>
      <c r="F1305" t="s">
        <v>9883</v>
      </c>
      <c r="G1305" t="s">
        <v>190</v>
      </c>
      <c r="H1305" t="b">
        <v>1</v>
      </c>
      <c r="I1305" t="s">
        <v>6091</v>
      </c>
      <c r="J1305" s="1" t="s">
        <v>6092</v>
      </c>
      <c r="K1305" t="s">
        <v>6091</v>
      </c>
      <c r="L1305" s="2" t="s">
        <v>9866</v>
      </c>
      <c r="N1305">
        <f t="shared" si="20"/>
        <v>9</v>
      </c>
      <c r="O1305" t="s">
        <v>9867</v>
      </c>
      <c r="P1305" t="s">
        <v>9868</v>
      </c>
      <c r="S1305">
        <v>52.527068533893697</v>
      </c>
      <c r="T1305">
        <v>4.7266767217764603</v>
      </c>
      <c r="V1305" t="s">
        <v>46</v>
      </c>
      <c r="W1305">
        <v>8060968612</v>
      </c>
      <c r="X1305" t="s">
        <v>9857</v>
      </c>
      <c r="AB1305" t="s">
        <v>66</v>
      </c>
      <c r="AC1305" t="s">
        <v>9884</v>
      </c>
      <c r="AD1305">
        <v>257002</v>
      </c>
      <c r="AG1305" t="s">
        <v>9883</v>
      </c>
      <c r="AH1305" t="s">
        <v>9885</v>
      </c>
      <c r="AI1305" t="s">
        <v>9839</v>
      </c>
      <c r="AK1305" t="s">
        <v>9840</v>
      </c>
      <c r="AL1305" t="s">
        <v>9883</v>
      </c>
      <c r="AM1305" t="s">
        <v>9883</v>
      </c>
      <c r="AQ1305" t="s">
        <v>9841</v>
      </c>
      <c r="AR1305" t="s">
        <v>9860</v>
      </c>
    </row>
    <row r="1306" spans="2:44" x14ac:dyDescent="0.25">
      <c r="B1306" s="3" t="s">
        <v>82</v>
      </c>
      <c r="C1306" t="s">
        <v>9831</v>
      </c>
      <c r="D1306" s="24" t="s">
        <v>84</v>
      </c>
      <c r="E1306" t="s">
        <v>9886</v>
      </c>
      <c r="F1306" t="s">
        <v>9887</v>
      </c>
      <c r="G1306" t="s">
        <v>190</v>
      </c>
      <c r="H1306" t="b">
        <v>0</v>
      </c>
      <c r="I1306" t="s">
        <v>6091</v>
      </c>
      <c r="J1306" s="1" t="s">
        <v>6092</v>
      </c>
      <c r="K1306" t="s">
        <v>6091</v>
      </c>
      <c r="L1306" s="2" t="s">
        <v>9844</v>
      </c>
      <c r="N1306">
        <f t="shared" si="20"/>
        <v>8</v>
      </c>
      <c r="O1306" t="s">
        <v>9835</v>
      </c>
      <c r="P1306" t="s">
        <v>9836</v>
      </c>
      <c r="V1306" t="s">
        <v>46</v>
      </c>
      <c r="W1306">
        <v>8803159625</v>
      </c>
      <c r="AB1306" t="s">
        <v>7052</v>
      </c>
      <c r="AD1306">
        <v>13478</v>
      </c>
      <c r="AG1306" t="s">
        <v>9887</v>
      </c>
      <c r="AH1306" t="s">
        <v>9888</v>
      </c>
      <c r="AI1306" t="s">
        <v>9839</v>
      </c>
      <c r="AK1306" t="s">
        <v>9840</v>
      </c>
      <c r="AL1306" t="s">
        <v>9887</v>
      </c>
      <c r="AM1306" t="s">
        <v>9887</v>
      </c>
      <c r="AQ1306" t="s">
        <v>9841</v>
      </c>
    </row>
    <row r="1307" spans="2:44" x14ac:dyDescent="0.25">
      <c r="B1307" s="3" t="s">
        <v>82</v>
      </c>
      <c r="C1307" t="s">
        <v>9831</v>
      </c>
      <c r="D1307" s="24" t="s">
        <v>84</v>
      </c>
      <c r="E1307" t="s">
        <v>9889</v>
      </c>
      <c r="F1307" t="s">
        <v>9890</v>
      </c>
      <c r="G1307" t="s">
        <v>190</v>
      </c>
      <c r="H1307" t="b">
        <v>0</v>
      </c>
      <c r="I1307" t="s">
        <v>6091</v>
      </c>
      <c r="J1307" s="1" t="s">
        <v>6092</v>
      </c>
      <c r="K1307" t="s">
        <v>6091</v>
      </c>
      <c r="L1307" s="2" t="s">
        <v>9844</v>
      </c>
      <c r="N1307">
        <f t="shared" si="20"/>
        <v>8</v>
      </c>
      <c r="O1307" t="s">
        <v>9835</v>
      </c>
      <c r="P1307" t="s">
        <v>9836</v>
      </c>
      <c r="V1307" t="s">
        <v>46</v>
      </c>
      <c r="W1307">
        <v>8725630576</v>
      </c>
      <c r="X1307" t="s">
        <v>9869</v>
      </c>
      <c r="AB1307" t="s">
        <v>7052</v>
      </c>
      <c r="AD1307">
        <v>13478</v>
      </c>
      <c r="AG1307" t="s">
        <v>9890</v>
      </c>
      <c r="AH1307" t="s">
        <v>9891</v>
      </c>
      <c r="AI1307" t="s">
        <v>9839</v>
      </c>
      <c r="AK1307" t="s">
        <v>9840</v>
      </c>
      <c r="AL1307" t="s">
        <v>9890</v>
      </c>
      <c r="AM1307" t="s">
        <v>9890</v>
      </c>
      <c r="AQ1307" t="s">
        <v>9841</v>
      </c>
    </row>
    <row r="1308" spans="2:44" x14ac:dyDescent="0.25">
      <c r="B1308" s="3" t="s">
        <v>82</v>
      </c>
      <c r="C1308" t="s">
        <v>9831</v>
      </c>
      <c r="D1308" s="24" t="s">
        <v>84</v>
      </c>
      <c r="E1308" t="s">
        <v>9892</v>
      </c>
      <c r="F1308" t="s">
        <v>9893</v>
      </c>
      <c r="G1308" t="s">
        <v>190</v>
      </c>
      <c r="H1308" t="b">
        <v>0</v>
      </c>
      <c r="I1308" t="s">
        <v>6091</v>
      </c>
      <c r="J1308" s="1" t="s">
        <v>6092</v>
      </c>
      <c r="K1308" t="s">
        <v>6091</v>
      </c>
      <c r="L1308" s="2" t="s">
        <v>9844</v>
      </c>
      <c r="N1308">
        <f t="shared" si="20"/>
        <v>8</v>
      </c>
      <c r="O1308" t="s">
        <v>9835</v>
      </c>
      <c r="P1308" t="s">
        <v>9836</v>
      </c>
      <c r="V1308" t="s">
        <v>46</v>
      </c>
      <c r="W1308">
        <v>3584947959</v>
      </c>
      <c r="X1308" t="s">
        <v>9869</v>
      </c>
      <c r="AB1308" t="s">
        <v>7052</v>
      </c>
      <c r="AG1308" t="s">
        <v>9893</v>
      </c>
      <c r="AH1308" t="s">
        <v>9894</v>
      </c>
      <c r="AI1308" t="s">
        <v>9839</v>
      </c>
      <c r="AK1308" t="s">
        <v>9840</v>
      </c>
      <c r="AL1308" t="s">
        <v>9893</v>
      </c>
      <c r="AM1308" t="s">
        <v>9893</v>
      </c>
      <c r="AQ1308" t="s">
        <v>9841</v>
      </c>
    </row>
    <row r="1309" spans="2:44" x14ac:dyDescent="0.25">
      <c r="B1309" s="3" t="s">
        <v>82</v>
      </c>
      <c r="C1309" t="s">
        <v>9831</v>
      </c>
      <c r="D1309" s="24" t="s">
        <v>84</v>
      </c>
      <c r="E1309" t="s">
        <v>9895</v>
      </c>
      <c r="F1309" t="s">
        <v>9896</v>
      </c>
      <c r="G1309" t="s">
        <v>190</v>
      </c>
      <c r="H1309" t="b">
        <v>0</v>
      </c>
      <c r="I1309" t="s">
        <v>6091</v>
      </c>
      <c r="J1309" s="1" t="s">
        <v>6092</v>
      </c>
      <c r="K1309" t="s">
        <v>6091</v>
      </c>
      <c r="L1309" s="2" t="s">
        <v>9844</v>
      </c>
      <c r="N1309">
        <f t="shared" si="20"/>
        <v>8</v>
      </c>
      <c r="O1309" t="s">
        <v>9835</v>
      </c>
      <c r="P1309" t="s">
        <v>9836</v>
      </c>
      <c r="V1309" t="s">
        <v>46</v>
      </c>
      <c r="W1309">
        <v>8572399221</v>
      </c>
      <c r="AB1309" t="s">
        <v>66</v>
      </c>
      <c r="AG1309" t="s">
        <v>9896</v>
      </c>
      <c r="AH1309" t="s">
        <v>9897</v>
      </c>
      <c r="AI1309" t="s">
        <v>9839</v>
      </c>
      <c r="AK1309" t="s">
        <v>9840</v>
      </c>
      <c r="AL1309" t="s">
        <v>9896</v>
      </c>
      <c r="AM1309" t="s">
        <v>9896</v>
      </c>
      <c r="AQ1309" t="s">
        <v>9841</v>
      </c>
    </row>
    <row r="1310" spans="2:44" x14ac:dyDescent="0.25">
      <c r="B1310" s="3" t="s">
        <v>82</v>
      </c>
      <c r="C1310" t="s">
        <v>9831</v>
      </c>
      <c r="D1310" s="24" t="s">
        <v>84</v>
      </c>
      <c r="E1310" t="s">
        <v>9898</v>
      </c>
      <c r="F1310" t="s">
        <v>9899</v>
      </c>
      <c r="G1310" t="s">
        <v>190</v>
      </c>
      <c r="H1310" t="b">
        <v>0</v>
      </c>
      <c r="I1310" t="s">
        <v>6091</v>
      </c>
      <c r="J1310" s="1" t="s">
        <v>6092</v>
      </c>
      <c r="K1310" t="s">
        <v>6091</v>
      </c>
      <c r="L1310" s="2" t="s">
        <v>9844</v>
      </c>
      <c r="N1310">
        <f t="shared" si="20"/>
        <v>8</v>
      </c>
      <c r="O1310" t="s">
        <v>9835</v>
      </c>
      <c r="P1310" t="s">
        <v>9836</v>
      </c>
      <c r="V1310" t="s">
        <v>46</v>
      </c>
      <c r="W1310">
        <v>5750802973</v>
      </c>
      <c r="AB1310" t="s">
        <v>66</v>
      </c>
      <c r="AD1310">
        <v>13478</v>
      </c>
      <c r="AG1310" t="s">
        <v>9899</v>
      </c>
      <c r="AH1310" t="s">
        <v>9900</v>
      </c>
      <c r="AI1310" t="s">
        <v>9839</v>
      </c>
      <c r="AK1310" t="s">
        <v>9840</v>
      </c>
      <c r="AL1310" t="s">
        <v>9899</v>
      </c>
      <c r="AM1310" t="s">
        <v>9899</v>
      </c>
      <c r="AQ1310" t="s">
        <v>9841</v>
      </c>
    </row>
    <row r="1311" spans="2:44" x14ac:dyDescent="0.25">
      <c r="B1311" s="3" t="s">
        <v>82</v>
      </c>
      <c r="C1311" t="s">
        <v>9831</v>
      </c>
      <c r="D1311" s="24" t="s">
        <v>84</v>
      </c>
      <c r="E1311" t="s">
        <v>9901</v>
      </c>
      <c r="F1311" t="s">
        <v>9902</v>
      </c>
      <c r="G1311" t="s">
        <v>190</v>
      </c>
      <c r="H1311" t="b">
        <v>0</v>
      </c>
      <c r="I1311" t="s">
        <v>6091</v>
      </c>
      <c r="J1311" s="1" t="s">
        <v>6092</v>
      </c>
      <c r="K1311" t="s">
        <v>6091</v>
      </c>
      <c r="L1311" s="2" t="s">
        <v>9844</v>
      </c>
      <c r="N1311">
        <f t="shared" si="20"/>
        <v>8</v>
      </c>
      <c r="O1311" t="s">
        <v>9835</v>
      </c>
      <c r="P1311" t="s">
        <v>9836</v>
      </c>
      <c r="S1311">
        <v>52.716329999999999</v>
      </c>
      <c r="T1311">
        <v>5.7760199999999999</v>
      </c>
      <c r="V1311" t="s">
        <v>46</v>
      </c>
      <c r="W1311">
        <v>4038361086</v>
      </c>
      <c r="AB1311" t="s">
        <v>66</v>
      </c>
      <c r="AG1311" t="s">
        <v>9902</v>
      </c>
      <c r="AH1311" t="s">
        <v>9903</v>
      </c>
      <c r="AI1311" t="s">
        <v>9839</v>
      </c>
      <c r="AK1311" t="s">
        <v>9840</v>
      </c>
      <c r="AL1311" t="s">
        <v>9902</v>
      </c>
      <c r="AM1311" t="s">
        <v>9902</v>
      </c>
      <c r="AQ1311" t="s">
        <v>9904</v>
      </c>
      <c r="AR1311" t="s">
        <v>9860</v>
      </c>
    </row>
    <row r="1312" spans="2:44" x14ac:dyDescent="0.25">
      <c r="B1312" s="3" t="s">
        <v>82</v>
      </c>
      <c r="C1312" t="s">
        <v>9831</v>
      </c>
      <c r="D1312" s="24" t="s">
        <v>84</v>
      </c>
      <c r="E1312" t="s">
        <v>9905</v>
      </c>
      <c r="F1312" t="s">
        <v>9906</v>
      </c>
      <c r="G1312" t="s">
        <v>190</v>
      </c>
      <c r="H1312" t="b">
        <v>0</v>
      </c>
      <c r="I1312" t="s">
        <v>6091</v>
      </c>
      <c r="J1312" s="1" t="s">
        <v>6092</v>
      </c>
      <c r="K1312" t="s">
        <v>6091</v>
      </c>
      <c r="L1312" s="2" t="s">
        <v>9844</v>
      </c>
      <c r="N1312">
        <f t="shared" si="20"/>
        <v>8</v>
      </c>
      <c r="O1312" t="s">
        <v>9835</v>
      </c>
      <c r="P1312" t="s">
        <v>9836</v>
      </c>
      <c r="V1312" t="s">
        <v>46</v>
      </c>
      <c r="W1312">
        <v>4223239230</v>
      </c>
      <c r="AB1312" t="s">
        <v>66</v>
      </c>
      <c r="AG1312" t="s">
        <v>9906</v>
      </c>
      <c r="AH1312" t="s">
        <v>9907</v>
      </c>
      <c r="AI1312" t="s">
        <v>9839</v>
      </c>
      <c r="AK1312" t="s">
        <v>9840</v>
      </c>
      <c r="AL1312" t="s">
        <v>9906</v>
      </c>
      <c r="AM1312" t="s">
        <v>9906</v>
      </c>
      <c r="AQ1312" t="s">
        <v>9841</v>
      </c>
    </row>
    <row r="1313" spans="2:44" ht="15" customHeight="1" x14ac:dyDescent="0.25">
      <c r="B1313" s="3" t="s">
        <v>364</v>
      </c>
      <c r="D1313" s="13" t="s">
        <v>1477</v>
      </c>
      <c r="E1313" t="s">
        <v>9908</v>
      </c>
      <c r="F1313" t="s">
        <v>9909</v>
      </c>
      <c r="G1313" t="s">
        <v>190</v>
      </c>
      <c r="H1313" t="b">
        <v>0</v>
      </c>
      <c r="I1313" t="s">
        <v>6091</v>
      </c>
      <c r="J1313" s="1" t="s">
        <v>6092</v>
      </c>
      <c r="K1313" t="s">
        <v>6091</v>
      </c>
      <c r="L1313" s="2" t="s">
        <v>9866</v>
      </c>
      <c r="N1313">
        <f t="shared" si="20"/>
        <v>9</v>
      </c>
      <c r="O1313" t="s">
        <v>9867</v>
      </c>
      <c r="P1313" t="s">
        <v>9868</v>
      </c>
      <c r="V1313" t="s">
        <v>46</v>
      </c>
      <c r="W1313">
        <v>8680960540</v>
      </c>
      <c r="AB1313" t="s">
        <v>66</v>
      </c>
      <c r="AG1313" t="s">
        <v>9909</v>
      </c>
      <c r="AH1313" t="s">
        <v>9910</v>
      </c>
      <c r="AI1313" t="s">
        <v>9839</v>
      </c>
      <c r="AL1313" t="s">
        <v>9909</v>
      </c>
      <c r="AM1313" t="s">
        <v>9909</v>
      </c>
      <c r="AQ1313" t="s">
        <v>9841</v>
      </c>
    </row>
    <row r="1314" spans="2:44" x14ac:dyDescent="0.25">
      <c r="B1314" s="3" t="s">
        <v>82</v>
      </c>
      <c r="C1314" t="s">
        <v>9831</v>
      </c>
      <c r="D1314" s="24" t="s">
        <v>84</v>
      </c>
      <c r="E1314" t="s">
        <v>9911</v>
      </c>
      <c r="F1314" t="s">
        <v>9912</v>
      </c>
      <c r="G1314" t="s">
        <v>190</v>
      </c>
      <c r="H1314" t="b">
        <v>0</v>
      </c>
      <c r="I1314" t="s">
        <v>6091</v>
      </c>
      <c r="J1314" s="1" t="s">
        <v>6092</v>
      </c>
      <c r="K1314" t="s">
        <v>6091</v>
      </c>
      <c r="L1314" s="2" t="s">
        <v>9844</v>
      </c>
      <c r="N1314">
        <f t="shared" si="20"/>
        <v>8</v>
      </c>
      <c r="O1314" t="s">
        <v>9835</v>
      </c>
      <c r="P1314" t="s">
        <v>9836</v>
      </c>
      <c r="V1314" t="s">
        <v>46</v>
      </c>
      <c r="W1314">
        <v>4452093081</v>
      </c>
      <c r="AB1314" t="s">
        <v>66</v>
      </c>
      <c r="AG1314" t="s">
        <v>9912</v>
      </c>
      <c r="AH1314" t="s">
        <v>9913</v>
      </c>
      <c r="AI1314" t="s">
        <v>9839</v>
      </c>
      <c r="AK1314" t="s">
        <v>9840</v>
      </c>
      <c r="AL1314" t="s">
        <v>9912</v>
      </c>
      <c r="AM1314" t="s">
        <v>9912</v>
      </c>
      <c r="AQ1314" t="s">
        <v>9841</v>
      </c>
    </row>
    <row r="1315" spans="2:44" x14ac:dyDescent="0.25">
      <c r="B1315" s="3" t="s">
        <v>82</v>
      </c>
      <c r="C1315" t="s">
        <v>9831</v>
      </c>
      <c r="D1315" s="24" t="s">
        <v>84</v>
      </c>
      <c r="E1315" t="s">
        <v>9914</v>
      </c>
      <c r="F1315" t="s">
        <v>9915</v>
      </c>
      <c r="G1315" t="s">
        <v>100</v>
      </c>
      <c r="H1315" t="b">
        <v>0</v>
      </c>
      <c r="I1315" t="s">
        <v>6091</v>
      </c>
      <c r="J1315" s="1" t="s">
        <v>6092</v>
      </c>
      <c r="K1315" t="s">
        <v>6091</v>
      </c>
      <c r="L1315" s="2" t="s">
        <v>9844</v>
      </c>
      <c r="N1315">
        <f t="shared" si="20"/>
        <v>8</v>
      </c>
      <c r="O1315" t="s">
        <v>9835</v>
      </c>
      <c r="P1315" t="s">
        <v>9836</v>
      </c>
      <c r="S1315">
        <v>52.704652921188803</v>
      </c>
      <c r="T1315">
        <v>5.7979458161601602</v>
      </c>
      <c r="V1315" t="s">
        <v>46</v>
      </c>
      <c r="W1315">
        <v>8714922112</v>
      </c>
      <c r="X1315" t="s">
        <v>9857</v>
      </c>
      <c r="AB1315" t="s">
        <v>66</v>
      </c>
      <c r="AD1315">
        <v>13478</v>
      </c>
      <c r="AG1315" t="s">
        <v>9915</v>
      </c>
      <c r="AH1315" t="s">
        <v>9916</v>
      </c>
      <c r="AI1315" t="s">
        <v>9917</v>
      </c>
      <c r="AK1315" t="s">
        <v>9918</v>
      </c>
      <c r="AL1315" t="s">
        <v>9915</v>
      </c>
      <c r="AM1315" t="s">
        <v>9915</v>
      </c>
      <c r="AQ1315" t="s">
        <v>9841</v>
      </c>
      <c r="AR1315" t="s">
        <v>9860</v>
      </c>
    </row>
    <row r="1316" spans="2:44" ht="15" customHeight="1" x14ac:dyDescent="0.25">
      <c r="B1316" s="3" t="s">
        <v>54</v>
      </c>
      <c r="C1316" t="s">
        <v>9919</v>
      </c>
      <c r="D1316" s="18" t="s">
        <v>56</v>
      </c>
      <c r="E1316" t="s">
        <v>9920</v>
      </c>
      <c r="F1316" t="s">
        <v>9921</v>
      </c>
      <c r="G1316" t="s">
        <v>190</v>
      </c>
      <c r="H1316" t="b">
        <v>1</v>
      </c>
      <c r="I1316" t="s">
        <v>7236</v>
      </c>
      <c r="J1316" s="1" t="s">
        <v>7237</v>
      </c>
      <c r="K1316" t="s">
        <v>7236</v>
      </c>
      <c r="L1316" t="s">
        <v>9922</v>
      </c>
      <c r="N1316">
        <f t="shared" si="20"/>
        <v>18</v>
      </c>
      <c r="O1316" t="s">
        <v>63</v>
      </c>
      <c r="P1316" t="s">
        <v>7239</v>
      </c>
      <c r="S1316">
        <v>6.5830000000000002</v>
      </c>
      <c r="T1316">
        <v>3.3740000000000001</v>
      </c>
      <c r="V1316" t="s">
        <v>46</v>
      </c>
      <c r="W1316">
        <v>5032115087</v>
      </c>
      <c r="X1316" t="s">
        <v>9923</v>
      </c>
      <c r="AB1316" t="s">
        <v>66</v>
      </c>
      <c r="AD1316">
        <v>480480</v>
      </c>
      <c r="AF1316" t="s">
        <v>9924</v>
      </c>
      <c r="AG1316" t="s">
        <v>9921</v>
      </c>
      <c r="AH1316" t="s">
        <v>9925</v>
      </c>
      <c r="AK1316" t="s">
        <v>9926</v>
      </c>
      <c r="AL1316" t="s">
        <v>9921</v>
      </c>
      <c r="AM1316" t="s">
        <v>9921</v>
      </c>
      <c r="AQ1316" t="s">
        <v>9927</v>
      </c>
      <c r="AR1316" t="s">
        <v>9928</v>
      </c>
    </row>
    <row r="1317" spans="2:44" ht="15" customHeight="1" x14ac:dyDescent="0.25">
      <c r="B1317" s="3" t="s">
        <v>54</v>
      </c>
      <c r="C1317" t="s">
        <v>9929</v>
      </c>
      <c r="D1317" s="18" t="s">
        <v>56</v>
      </c>
      <c r="E1317" t="s">
        <v>9930</v>
      </c>
      <c r="F1317" t="s">
        <v>9931</v>
      </c>
      <c r="G1317" t="s">
        <v>190</v>
      </c>
      <c r="H1317" t="b">
        <v>0</v>
      </c>
      <c r="I1317" t="s">
        <v>9219</v>
      </c>
      <c r="J1317" s="1" t="s">
        <v>9220</v>
      </c>
      <c r="K1317" t="s">
        <v>9219</v>
      </c>
      <c r="L1317" t="s">
        <v>9932</v>
      </c>
      <c r="N1317" s="3">
        <f t="shared" si="20"/>
        <v>58</v>
      </c>
      <c r="O1317" t="s">
        <v>297</v>
      </c>
      <c r="P1317" t="s">
        <v>9933</v>
      </c>
      <c r="V1317" t="s">
        <v>46</v>
      </c>
      <c r="W1317">
        <v>1161357983</v>
      </c>
      <c r="AB1317" t="s">
        <v>9934</v>
      </c>
      <c r="AD1317">
        <v>480480</v>
      </c>
      <c r="AG1317" t="s">
        <v>9931</v>
      </c>
      <c r="AH1317" t="s">
        <v>9935</v>
      </c>
      <c r="AL1317" t="s">
        <v>9931</v>
      </c>
      <c r="AM1317" t="s">
        <v>9931</v>
      </c>
      <c r="AQ1317" t="s">
        <v>9936</v>
      </c>
    </row>
    <row r="1318" spans="2:44" ht="15" customHeight="1" x14ac:dyDescent="0.25">
      <c r="B1318" s="3" t="s">
        <v>54</v>
      </c>
      <c r="C1318" t="s">
        <v>9937</v>
      </c>
      <c r="D1318" s="18" t="s">
        <v>56</v>
      </c>
      <c r="E1318" t="s">
        <v>9938</v>
      </c>
      <c r="F1318" t="s">
        <v>9939</v>
      </c>
      <c r="G1318" t="s">
        <v>190</v>
      </c>
      <c r="H1318" t="b">
        <v>0</v>
      </c>
      <c r="I1318" t="s">
        <v>9940</v>
      </c>
      <c r="J1318" s="1" t="s">
        <v>9941</v>
      </c>
      <c r="K1318" t="s">
        <v>9940</v>
      </c>
      <c r="L1318" t="s">
        <v>9942</v>
      </c>
      <c r="N1318">
        <f t="shared" si="20"/>
        <v>8</v>
      </c>
      <c r="O1318" t="s">
        <v>297</v>
      </c>
      <c r="P1318" t="s">
        <v>9943</v>
      </c>
      <c r="V1318" t="s">
        <v>46</v>
      </c>
      <c r="W1318">
        <v>1118762263</v>
      </c>
      <c r="Y1318" t="s">
        <v>9944</v>
      </c>
      <c r="AB1318" t="s">
        <v>9945</v>
      </c>
      <c r="AG1318" t="s">
        <v>9939</v>
      </c>
      <c r="AH1318" t="s">
        <v>9946</v>
      </c>
      <c r="AL1318" t="s">
        <v>9939</v>
      </c>
      <c r="AM1318" t="s">
        <v>9939</v>
      </c>
      <c r="AQ1318">
        <v>22899999215</v>
      </c>
    </row>
    <row r="1319" spans="2:44" ht="15" customHeight="1" x14ac:dyDescent="0.25">
      <c r="B1319" s="3" t="s">
        <v>54</v>
      </c>
      <c r="C1319" t="s">
        <v>9947</v>
      </c>
      <c r="D1319" s="18" t="s">
        <v>56</v>
      </c>
      <c r="E1319" t="s">
        <v>9948</v>
      </c>
      <c r="F1319" t="s">
        <v>9949</v>
      </c>
      <c r="G1319" t="s">
        <v>100</v>
      </c>
      <c r="H1319" t="b">
        <v>0</v>
      </c>
      <c r="I1319" t="s">
        <v>2124</v>
      </c>
      <c r="J1319" s="1" t="s">
        <v>2125</v>
      </c>
      <c r="K1319" t="s">
        <v>2124</v>
      </c>
      <c r="L1319" t="s">
        <v>9950</v>
      </c>
      <c r="N1319">
        <f t="shared" si="20"/>
        <v>15</v>
      </c>
      <c r="O1319">
        <v>29510</v>
      </c>
      <c r="P1319" t="s">
        <v>9951</v>
      </c>
      <c r="V1319" t="s">
        <v>46</v>
      </c>
      <c r="W1319">
        <v>2462177637</v>
      </c>
      <c r="X1319" t="s">
        <v>9952</v>
      </c>
      <c r="AB1319" t="s">
        <v>1204</v>
      </c>
      <c r="AD1319">
        <v>821171</v>
      </c>
      <c r="AG1319" t="s">
        <v>9949</v>
      </c>
      <c r="AH1319" t="s">
        <v>9953</v>
      </c>
      <c r="AI1319" t="s">
        <v>9954</v>
      </c>
      <c r="AL1319" t="s">
        <v>9949</v>
      </c>
      <c r="AM1319" t="s">
        <v>9949</v>
      </c>
      <c r="AQ1319" t="s">
        <v>9955</v>
      </c>
    </row>
    <row r="1320" spans="2:44" ht="15" customHeight="1" x14ac:dyDescent="0.25">
      <c r="B1320" s="3" t="s">
        <v>710</v>
      </c>
      <c r="C1320" t="s">
        <v>2551</v>
      </c>
      <c r="D1320" s="23"/>
      <c r="E1320" t="s">
        <v>9956</v>
      </c>
      <c r="F1320" t="s">
        <v>9957</v>
      </c>
      <c r="G1320" t="s">
        <v>100</v>
      </c>
      <c r="H1320" t="b">
        <v>0</v>
      </c>
      <c r="I1320" t="s">
        <v>383</v>
      </c>
      <c r="J1320" s="1" t="s">
        <v>384</v>
      </c>
      <c r="K1320" t="s">
        <v>383</v>
      </c>
      <c r="L1320" t="s">
        <v>2551</v>
      </c>
      <c r="N1320">
        <f t="shared" si="20"/>
        <v>4</v>
      </c>
      <c r="O1320" t="s">
        <v>2551</v>
      </c>
      <c r="P1320" t="s">
        <v>2551</v>
      </c>
      <c r="V1320" t="s">
        <v>46</v>
      </c>
      <c r="W1320">
        <v>4639862446</v>
      </c>
      <c r="AB1320" t="s">
        <v>389</v>
      </c>
      <c r="AG1320" t="s">
        <v>9957</v>
      </c>
      <c r="AH1320" t="s">
        <v>9958</v>
      </c>
      <c r="AI1320" t="s">
        <v>297</v>
      </c>
      <c r="AL1320" t="s">
        <v>9957</v>
      </c>
      <c r="AM1320" t="s">
        <v>9957</v>
      </c>
      <c r="AQ1320" t="s">
        <v>297</v>
      </c>
    </row>
    <row r="1321" spans="2:44" x14ac:dyDescent="0.25">
      <c r="B1321" s="3" t="s">
        <v>54</v>
      </c>
      <c r="C1321" t="s">
        <v>9959</v>
      </c>
      <c r="D1321" s="18" t="s">
        <v>416</v>
      </c>
      <c r="E1321" t="s">
        <v>9960</v>
      </c>
      <c r="F1321" t="s">
        <v>9961</v>
      </c>
      <c r="G1321" t="s">
        <v>100</v>
      </c>
      <c r="H1321" t="b">
        <v>1</v>
      </c>
      <c r="I1321" t="s">
        <v>9962</v>
      </c>
      <c r="J1321" s="1" t="s">
        <v>9963</v>
      </c>
      <c r="K1321" t="s">
        <v>9962</v>
      </c>
      <c r="L1321" t="s">
        <v>9964</v>
      </c>
      <c r="N1321" s="3">
        <f t="shared" si="20"/>
        <v>57</v>
      </c>
      <c r="O1321">
        <v>1212</v>
      </c>
      <c r="P1321" t="s">
        <v>9965</v>
      </c>
      <c r="V1321" t="s">
        <v>46</v>
      </c>
      <c r="W1321">
        <v>9215283566</v>
      </c>
      <c r="Y1321" t="s">
        <v>9966</v>
      </c>
      <c r="AB1321" t="s">
        <v>9967</v>
      </c>
      <c r="AD1321">
        <v>789005</v>
      </c>
      <c r="AF1321" t="s">
        <v>9961</v>
      </c>
      <c r="AG1321" t="s">
        <v>9961</v>
      </c>
      <c r="AH1321" t="s">
        <v>9968</v>
      </c>
      <c r="AI1321" t="s">
        <v>9969</v>
      </c>
      <c r="AK1321" t="s">
        <v>9970</v>
      </c>
      <c r="AL1321" t="s">
        <v>9961</v>
      </c>
      <c r="AM1321" t="s">
        <v>9961</v>
      </c>
      <c r="AQ1321" t="s">
        <v>9971</v>
      </c>
      <c r="AR1321" t="s">
        <v>9972</v>
      </c>
    </row>
    <row r="1322" spans="2:44" ht="15" customHeight="1" x14ac:dyDescent="0.25">
      <c r="B1322" s="3" t="s">
        <v>37</v>
      </c>
      <c r="D1322" s="13"/>
      <c r="E1322" t="s">
        <v>9973</v>
      </c>
      <c r="F1322" t="s">
        <v>9974</v>
      </c>
      <c r="G1322" t="s">
        <v>107</v>
      </c>
      <c r="H1322" t="b">
        <v>0</v>
      </c>
      <c r="I1322" t="s">
        <v>2124</v>
      </c>
      <c r="J1322" s="1" t="s">
        <v>2125</v>
      </c>
      <c r="K1322" t="s">
        <v>2124</v>
      </c>
      <c r="L1322" t="s">
        <v>9975</v>
      </c>
      <c r="N1322">
        <f t="shared" si="20"/>
        <v>17</v>
      </c>
      <c r="O1322">
        <v>54700</v>
      </c>
      <c r="P1322" t="s">
        <v>9976</v>
      </c>
      <c r="V1322" t="s">
        <v>46</v>
      </c>
      <c r="W1322">
        <v>3461792079</v>
      </c>
      <c r="X1322" t="s">
        <v>9977</v>
      </c>
      <c r="AB1322" t="s">
        <v>1204</v>
      </c>
      <c r="AD1322">
        <v>228375</v>
      </c>
      <c r="AG1322" t="s">
        <v>9974</v>
      </c>
      <c r="AH1322" t="s">
        <v>9978</v>
      </c>
      <c r="AI1322" t="s">
        <v>9979</v>
      </c>
      <c r="AL1322" t="s">
        <v>9974</v>
      </c>
      <c r="AM1322" t="s">
        <v>9974</v>
      </c>
      <c r="AQ1322" t="s">
        <v>9980</v>
      </c>
    </row>
    <row r="1323" spans="2:44" ht="15" customHeight="1" x14ac:dyDescent="0.25">
      <c r="B1323" s="3" t="s">
        <v>155</v>
      </c>
      <c r="C1323" t="s">
        <v>156</v>
      </c>
      <c r="D1323" s="23"/>
      <c r="E1323" t="s">
        <v>9981</v>
      </c>
      <c r="F1323" t="s">
        <v>9982</v>
      </c>
      <c r="G1323" t="s">
        <v>167</v>
      </c>
      <c r="I1323" t="s">
        <v>1617</v>
      </c>
      <c r="J1323" s="1" t="s">
        <v>1618</v>
      </c>
      <c r="K1323" t="s">
        <v>1617</v>
      </c>
      <c r="L1323"/>
      <c r="N1323">
        <f t="shared" si="20"/>
        <v>0</v>
      </c>
      <c r="O1323" t="s">
        <v>63</v>
      </c>
      <c r="P1323" t="s">
        <v>63</v>
      </c>
      <c r="V1323" t="s">
        <v>46</v>
      </c>
      <c r="W1323">
        <v>3634574685</v>
      </c>
      <c r="X1323" t="s">
        <v>101</v>
      </c>
      <c r="AB1323" t="s">
        <v>66</v>
      </c>
      <c r="AG1323" t="s">
        <v>9982</v>
      </c>
      <c r="AH1323" t="s">
        <v>9983</v>
      </c>
      <c r="AL1323" t="s">
        <v>9982</v>
      </c>
      <c r="AM1323" t="s">
        <v>9982</v>
      </c>
      <c r="AQ1323" t="s">
        <v>63</v>
      </c>
    </row>
    <row r="1324" spans="2:44" ht="15" customHeight="1" x14ac:dyDescent="0.25">
      <c r="B1324" s="3" t="s">
        <v>54</v>
      </c>
      <c r="C1324" s="22" t="s">
        <v>9984</v>
      </c>
      <c r="D1324" s="18"/>
      <c r="E1324" t="s">
        <v>9985</v>
      </c>
      <c r="F1324" t="s">
        <v>9986</v>
      </c>
      <c r="G1324" t="s">
        <v>190</v>
      </c>
      <c r="H1324" t="b">
        <v>0</v>
      </c>
      <c r="I1324" t="s">
        <v>690</v>
      </c>
      <c r="J1324" s="1" t="s">
        <v>691</v>
      </c>
      <c r="K1324" t="s">
        <v>690</v>
      </c>
      <c r="L1324" t="s">
        <v>9987</v>
      </c>
      <c r="N1324" s="3">
        <f t="shared" si="20"/>
        <v>49</v>
      </c>
      <c r="O1324" t="s">
        <v>9988</v>
      </c>
      <c r="P1324" t="s">
        <v>8972</v>
      </c>
      <c r="V1324" t="s">
        <v>46</v>
      </c>
      <c r="W1324">
        <v>9303380439</v>
      </c>
      <c r="AB1324" t="s">
        <v>9989</v>
      </c>
      <c r="AG1324" t="s">
        <v>9986</v>
      </c>
      <c r="AH1324" t="s">
        <v>9990</v>
      </c>
      <c r="AI1324" t="s">
        <v>9991</v>
      </c>
      <c r="AL1324" t="s">
        <v>9986</v>
      </c>
      <c r="AM1324" t="s">
        <v>9986</v>
      </c>
      <c r="AQ1324" t="s">
        <v>9992</v>
      </c>
    </row>
    <row r="1325" spans="2:44" ht="15" customHeight="1" x14ac:dyDescent="0.25">
      <c r="B1325" s="3" t="s">
        <v>37</v>
      </c>
      <c r="D1325" s="13"/>
      <c r="E1325" t="s">
        <v>9993</v>
      </c>
      <c r="F1325" t="s">
        <v>9994</v>
      </c>
      <c r="G1325" t="s">
        <v>40</v>
      </c>
      <c r="H1325" t="b">
        <v>1</v>
      </c>
      <c r="I1325" t="s">
        <v>41</v>
      </c>
      <c r="J1325" s="1" t="s">
        <v>42</v>
      </c>
      <c r="K1325" t="s">
        <v>41</v>
      </c>
      <c r="L1325" t="s">
        <v>9995</v>
      </c>
      <c r="N1325">
        <f t="shared" si="20"/>
        <v>37</v>
      </c>
      <c r="O1325">
        <v>9032</v>
      </c>
      <c r="P1325" t="s">
        <v>3111</v>
      </c>
      <c r="S1325">
        <v>39.269411066895898</v>
      </c>
      <c r="T1325">
        <v>9.0035912224039496</v>
      </c>
      <c r="V1325" t="s">
        <v>46</v>
      </c>
      <c r="W1325">
        <v>5717819540</v>
      </c>
      <c r="AB1325" t="s">
        <v>8621</v>
      </c>
      <c r="AG1325" t="s">
        <v>9994</v>
      </c>
      <c r="AH1325" t="s">
        <v>9996</v>
      </c>
      <c r="AI1325" t="s">
        <v>3115</v>
      </c>
      <c r="AK1325" t="s">
        <v>9997</v>
      </c>
      <c r="AL1325" t="s">
        <v>9994</v>
      </c>
      <c r="AM1325" t="s">
        <v>9994</v>
      </c>
      <c r="AQ1325" t="s">
        <v>3117</v>
      </c>
    </row>
    <row r="1326" spans="2:44" x14ac:dyDescent="0.25">
      <c r="B1326" s="3" t="s">
        <v>54</v>
      </c>
      <c r="C1326" t="s">
        <v>9998</v>
      </c>
      <c r="D1326" s="18" t="s">
        <v>416</v>
      </c>
      <c r="E1326" t="s">
        <v>9999</v>
      </c>
      <c r="F1326" t="s">
        <v>10000</v>
      </c>
      <c r="G1326" t="s">
        <v>107</v>
      </c>
      <c r="H1326" t="b">
        <v>1</v>
      </c>
      <c r="I1326" t="s">
        <v>41</v>
      </c>
      <c r="J1326" s="1" t="s">
        <v>42</v>
      </c>
      <c r="K1326" t="s">
        <v>41</v>
      </c>
      <c r="L1326" t="s">
        <v>10001</v>
      </c>
      <c r="N1326">
        <f t="shared" si="20"/>
        <v>10</v>
      </c>
      <c r="O1326">
        <v>56121</v>
      </c>
      <c r="P1326" t="s">
        <v>10002</v>
      </c>
      <c r="S1326">
        <v>43.68526</v>
      </c>
      <c r="T1326">
        <v>10.436572</v>
      </c>
      <c r="V1326" t="s">
        <v>46</v>
      </c>
      <c r="W1326">
        <v>2441931452</v>
      </c>
      <c r="AB1326" t="s">
        <v>10003</v>
      </c>
      <c r="AG1326" t="s">
        <v>10000</v>
      </c>
      <c r="AH1326" t="s">
        <v>10004</v>
      </c>
      <c r="AI1326" t="s">
        <v>10005</v>
      </c>
      <c r="AK1326" t="s">
        <v>10006</v>
      </c>
      <c r="AL1326" t="s">
        <v>10000</v>
      </c>
      <c r="AM1326" t="s">
        <v>10000</v>
      </c>
      <c r="AQ1326" t="s">
        <v>10007</v>
      </c>
    </row>
    <row r="1327" spans="2:44" ht="15" customHeight="1" x14ac:dyDescent="0.25">
      <c r="B1327" s="3" t="s">
        <v>54</v>
      </c>
      <c r="C1327" t="s">
        <v>10008</v>
      </c>
      <c r="D1327" s="18" t="s">
        <v>56</v>
      </c>
      <c r="E1327" t="s">
        <v>10009</v>
      </c>
      <c r="F1327" t="s">
        <v>10010</v>
      </c>
      <c r="G1327" t="s">
        <v>100</v>
      </c>
      <c r="H1327" t="b">
        <v>0</v>
      </c>
      <c r="I1327" t="s">
        <v>2119</v>
      </c>
      <c r="J1327" s="1" t="s">
        <v>2120</v>
      </c>
      <c r="K1327" t="s">
        <v>2119</v>
      </c>
      <c r="L1327" t="s">
        <v>10011</v>
      </c>
      <c r="N1327">
        <f t="shared" si="20"/>
        <v>34</v>
      </c>
      <c r="O1327">
        <v>220019</v>
      </c>
      <c r="P1327" t="s">
        <v>10012</v>
      </c>
      <c r="V1327" t="s">
        <v>46</v>
      </c>
      <c r="W1327">
        <v>4196043520</v>
      </c>
      <c r="Y1327" t="s">
        <v>10013</v>
      </c>
      <c r="AB1327" t="s">
        <v>10014</v>
      </c>
      <c r="AG1327" t="s">
        <v>10010</v>
      </c>
      <c r="AH1327" t="s">
        <v>10015</v>
      </c>
      <c r="AI1327" t="s">
        <v>10016</v>
      </c>
      <c r="AL1327" t="s">
        <v>10010</v>
      </c>
      <c r="AM1327" t="s">
        <v>10010</v>
      </c>
      <c r="AQ1327" t="s">
        <v>10017</v>
      </c>
    </row>
    <row r="1328" spans="2:44" ht="15" customHeight="1" x14ac:dyDescent="0.25">
      <c r="B1328" s="3" t="s">
        <v>37</v>
      </c>
      <c r="D1328" s="13"/>
      <c r="E1328" t="s">
        <v>10018</v>
      </c>
      <c r="F1328" t="s">
        <v>10019</v>
      </c>
      <c r="G1328" t="s">
        <v>190</v>
      </c>
      <c r="H1328" t="b">
        <v>0</v>
      </c>
      <c r="I1328" t="s">
        <v>383</v>
      </c>
      <c r="J1328" s="1" t="s">
        <v>384</v>
      </c>
      <c r="K1328" t="s">
        <v>383</v>
      </c>
      <c r="L1328" t="s">
        <v>10020</v>
      </c>
      <c r="N1328">
        <f t="shared" si="20"/>
        <v>21</v>
      </c>
      <c r="O1328">
        <v>44147</v>
      </c>
      <c r="P1328" t="s">
        <v>10021</v>
      </c>
      <c r="Q1328" t="s">
        <v>3657</v>
      </c>
      <c r="V1328" t="s">
        <v>46</v>
      </c>
      <c r="W1328">
        <v>9518180321</v>
      </c>
      <c r="X1328" t="s">
        <v>3095</v>
      </c>
      <c r="AB1328" t="s">
        <v>389</v>
      </c>
      <c r="AG1328" t="s">
        <v>10019</v>
      </c>
      <c r="AH1328" t="s">
        <v>10022</v>
      </c>
      <c r="AL1328" t="s">
        <v>10019</v>
      </c>
      <c r="AM1328" t="s">
        <v>10019</v>
      </c>
      <c r="AQ1328" t="s">
        <v>10023</v>
      </c>
    </row>
    <row r="1329" spans="2:44" ht="15" customHeight="1" x14ac:dyDescent="0.25">
      <c r="B1329" s="3" t="s">
        <v>155</v>
      </c>
      <c r="C1329" t="s">
        <v>2551</v>
      </c>
      <c r="D1329" s="23"/>
      <c r="E1329" t="s">
        <v>10024</v>
      </c>
      <c r="F1329" t="s">
        <v>10025</v>
      </c>
      <c r="G1329" t="s">
        <v>721</v>
      </c>
      <c r="H1329" t="b">
        <v>0</v>
      </c>
      <c r="I1329" t="s">
        <v>722</v>
      </c>
      <c r="J1329" s="1" t="s">
        <v>723</v>
      </c>
      <c r="K1329" t="s">
        <v>722</v>
      </c>
      <c r="L1329" t="s">
        <v>10026</v>
      </c>
      <c r="N1329">
        <f t="shared" si="20"/>
        <v>11</v>
      </c>
      <c r="O1329" t="s">
        <v>10027</v>
      </c>
      <c r="P1329" t="s">
        <v>10028</v>
      </c>
      <c r="V1329" t="s">
        <v>46</v>
      </c>
      <c r="W1329">
        <v>6653350531</v>
      </c>
      <c r="AB1329" t="s">
        <v>503</v>
      </c>
      <c r="AG1329" t="s">
        <v>10025</v>
      </c>
      <c r="AH1329" t="s">
        <v>10029</v>
      </c>
      <c r="AL1329" t="s">
        <v>10025</v>
      </c>
      <c r="AM1329" t="s">
        <v>10025</v>
      </c>
      <c r="AQ1329" t="s">
        <v>10030</v>
      </c>
    </row>
    <row r="1330" spans="2:44" ht="15" customHeight="1" x14ac:dyDescent="0.25">
      <c r="B1330" s="3" t="s">
        <v>37</v>
      </c>
      <c r="D1330" s="13"/>
      <c r="E1330" t="s">
        <v>10031</v>
      </c>
      <c r="F1330" t="s">
        <v>10032</v>
      </c>
      <c r="G1330" t="s">
        <v>107</v>
      </c>
      <c r="H1330" t="b">
        <v>0</v>
      </c>
      <c r="I1330" t="s">
        <v>2002</v>
      </c>
      <c r="J1330" s="1" t="s">
        <v>2003</v>
      </c>
      <c r="K1330" t="s">
        <v>2002</v>
      </c>
      <c r="L1330" t="s">
        <v>10033</v>
      </c>
      <c r="N1330">
        <f t="shared" si="20"/>
        <v>13</v>
      </c>
      <c r="O1330">
        <v>23881</v>
      </c>
      <c r="P1330" t="s">
        <v>10034</v>
      </c>
      <c r="V1330" t="s">
        <v>46</v>
      </c>
      <c r="W1330">
        <v>3538142046</v>
      </c>
      <c r="AB1330" t="s">
        <v>6570</v>
      </c>
      <c r="AG1330" t="s">
        <v>10032</v>
      </c>
      <c r="AH1330" t="s">
        <v>10035</v>
      </c>
      <c r="AK1330" t="s">
        <v>10036</v>
      </c>
      <c r="AL1330" t="s">
        <v>10032</v>
      </c>
      <c r="AM1330" t="s">
        <v>10032</v>
      </c>
      <c r="AQ1330" t="s">
        <v>10037</v>
      </c>
    </row>
    <row r="1331" spans="2:44" ht="15" customHeight="1" x14ac:dyDescent="0.25">
      <c r="B1331" s="3" t="s">
        <v>54</v>
      </c>
      <c r="C1331" t="s">
        <v>10038</v>
      </c>
      <c r="D1331" s="18" t="s">
        <v>56</v>
      </c>
      <c r="E1331" t="s">
        <v>10039</v>
      </c>
      <c r="F1331" t="s">
        <v>10040</v>
      </c>
      <c r="G1331" t="s">
        <v>190</v>
      </c>
      <c r="H1331" t="b">
        <v>1</v>
      </c>
      <c r="I1331" t="s">
        <v>1664</v>
      </c>
      <c r="J1331" s="1" t="s">
        <v>4865</v>
      </c>
      <c r="K1331" t="s">
        <v>1664</v>
      </c>
      <c r="L1331" t="s">
        <v>10041</v>
      </c>
      <c r="N1331">
        <f t="shared" si="20"/>
        <v>24</v>
      </c>
      <c r="O1331" t="s">
        <v>10042</v>
      </c>
      <c r="P1331" t="s">
        <v>10043</v>
      </c>
      <c r="S1331">
        <v>49.211500000000001</v>
      </c>
      <c r="T1331">
        <v>-68.235140000000001</v>
      </c>
      <c r="V1331" t="s">
        <v>46</v>
      </c>
      <c r="W1331">
        <v>3147854705</v>
      </c>
      <c r="X1331" t="s">
        <v>10044</v>
      </c>
      <c r="AB1331" t="s">
        <v>503</v>
      </c>
      <c r="AD1331">
        <v>492608</v>
      </c>
      <c r="AG1331" t="s">
        <v>10040</v>
      </c>
      <c r="AH1331" t="s">
        <v>10045</v>
      </c>
      <c r="AI1331" t="s">
        <v>10046</v>
      </c>
      <c r="AL1331" t="s">
        <v>10040</v>
      </c>
      <c r="AM1331" t="s">
        <v>10040</v>
      </c>
      <c r="AQ1331" t="s">
        <v>10047</v>
      </c>
      <c r="AR1331" t="s">
        <v>10048</v>
      </c>
    </row>
    <row r="1332" spans="2:44" ht="15" customHeight="1" x14ac:dyDescent="0.25">
      <c r="B1332" s="3" t="s">
        <v>54</v>
      </c>
      <c r="C1332" t="s">
        <v>10049</v>
      </c>
      <c r="D1332" s="18" t="s">
        <v>56</v>
      </c>
      <c r="E1332" t="s">
        <v>10050</v>
      </c>
      <c r="F1332" t="s">
        <v>10051</v>
      </c>
      <c r="G1332" t="s">
        <v>190</v>
      </c>
      <c r="H1332" t="b">
        <v>1</v>
      </c>
      <c r="I1332" t="s">
        <v>1664</v>
      </c>
      <c r="J1332" s="1" t="s">
        <v>4865</v>
      </c>
      <c r="K1332" t="s">
        <v>1664</v>
      </c>
      <c r="L1332" t="s">
        <v>10052</v>
      </c>
      <c r="N1332">
        <f t="shared" si="20"/>
        <v>21</v>
      </c>
      <c r="O1332" t="s">
        <v>10053</v>
      </c>
      <c r="P1332" t="s">
        <v>10054</v>
      </c>
      <c r="S1332">
        <v>45.558867999999997</v>
      </c>
      <c r="T1332">
        <v>-73.428047000000007</v>
      </c>
      <c r="V1332" t="s">
        <v>46</v>
      </c>
      <c r="W1332">
        <v>2944067531</v>
      </c>
      <c r="AB1332" t="s">
        <v>503</v>
      </c>
      <c r="AD1332">
        <v>683813</v>
      </c>
      <c r="AG1332" t="s">
        <v>10051</v>
      </c>
      <c r="AH1332" t="s">
        <v>10055</v>
      </c>
      <c r="AI1332" t="s">
        <v>10056</v>
      </c>
      <c r="AL1332" t="s">
        <v>10051</v>
      </c>
      <c r="AM1332" t="s">
        <v>10051</v>
      </c>
      <c r="AQ1332" t="s">
        <v>10057</v>
      </c>
      <c r="AR1332" t="s">
        <v>10048</v>
      </c>
    </row>
    <row r="1333" spans="2:44" ht="15" customHeight="1" x14ac:dyDescent="0.25">
      <c r="B1333" s="3" t="s">
        <v>54</v>
      </c>
      <c r="C1333" t="s">
        <v>10058</v>
      </c>
      <c r="D1333" s="18" t="s">
        <v>56</v>
      </c>
      <c r="E1333" t="s">
        <v>10059</v>
      </c>
      <c r="F1333" t="s">
        <v>10060</v>
      </c>
      <c r="G1333" t="s">
        <v>190</v>
      </c>
      <c r="H1333" t="b">
        <v>1</v>
      </c>
      <c r="I1333" t="s">
        <v>1664</v>
      </c>
      <c r="J1333" s="1" t="s">
        <v>4865</v>
      </c>
      <c r="K1333" t="s">
        <v>1664</v>
      </c>
      <c r="L1333" t="s">
        <v>10061</v>
      </c>
      <c r="N1333">
        <f t="shared" si="20"/>
        <v>17</v>
      </c>
      <c r="O1333" t="s">
        <v>10062</v>
      </c>
      <c r="P1333" t="s">
        <v>10063</v>
      </c>
      <c r="S1333">
        <v>48.399287999999999</v>
      </c>
      <c r="T1333">
        <v>-71.121521000000001</v>
      </c>
      <c r="V1333" t="s">
        <v>46</v>
      </c>
      <c r="W1333">
        <v>3397589982</v>
      </c>
      <c r="X1333" t="s">
        <v>10044</v>
      </c>
      <c r="AB1333" t="s">
        <v>503</v>
      </c>
      <c r="AD1333">
        <v>180847</v>
      </c>
      <c r="AG1333" t="s">
        <v>10060</v>
      </c>
      <c r="AH1333" t="s">
        <v>10064</v>
      </c>
      <c r="AI1333" t="s">
        <v>10065</v>
      </c>
      <c r="AL1333" t="s">
        <v>10060</v>
      </c>
      <c r="AM1333" t="s">
        <v>10060</v>
      </c>
      <c r="AQ1333" t="s">
        <v>10066</v>
      </c>
      <c r="AR1333" t="s">
        <v>10048</v>
      </c>
    </row>
    <row r="1334" spans="2:44" ht="15" customHeight="1" x14ac:dyDescent="0.25">
      <c r="B1334" s="3" t="s">
        <v>54</v>
      </c>
      <c r="C1334" t="s">
        <v>10067</v>
      </c>
      <c r="D1334" s="18" t="s">
        <v>56</v>
      </c>
      <c r="E1334" t="s">
        <v>10068</v>
      </c>
      <c r="F1334" t="s">
        <v>10069</v>
      </c>
      <c r="G1334" t="s">
        <v>190</v>
      </c>
      <c r="H1334" t="b">
        <v>1</v>
      </c>
      <c r="I1334" t="s">
        <v>1664</v>
      </c>
      <c r="J1334" s="1" t="s">
        <v>4865</v>
      </c>
      <c r="K1334" t="s">
        <v>1664</v>
      </c>
      <c r="L1334" t="s">
        <v>10070</v>
      </c>
      <c r="N1334">
        <f t="shared" si="20"/>
        <v>23</v>
      </c>
      <c r="O1334" t="s">
        <v>10071</v>
      </c>
      <c r="P1334" t="s">
        <v>10072</v>
      </c>
      <c r="S1334">
        <v>45.565809999999999</v>
      </c>
      <c r="T1334">
        <v>-73.790030000000002</v>
      </c>
      <c r="V1334" t="s">
        <v>46</v>
      </c>
      <c r="W1334">
        <v>1083702507</v>
      </c>
      <c r="X1334" t="s">
        <v>10044</v>
      </c>
      <c r="AB1334" t="s">
        <v>503</v>
      </c>
      <c r="AD1334">
        <v>180845</v>
      </c>
      <c r="AG1334" t="s">
        <v>10069</v>
      </c>
      <c r="AH1334" t="s">
        <v>10073</v>
      </c>
      <c r="AI1334" t="s">
        <v>10074</v>
      </c>
      <c r="AL1334" t="s">
        <v>10069</v>
      </c>
      <c r="AM1334" t="s">
        <v>10069</v>
      </c>
      <c r="AQ1334" t="s">
        <v>10075</v>
      </c>
      <c r="AR1334" t="s">
        <v>10048</v>
      </c>
    </row>
    <row r="1335" spans="2:44" ht="15" customHeight="1" x14ac:dyDescent="0.25">
      <c r="B1335" s="3" t="s">
        <v>54</v>
      </c>
      <c r="C1335" t="s">
        <v>10076</v>
      </c>
      <c r="D1335" s="18" t="s">
        <v>56</v>
      </c>
      <c r="E1335" t="s">
        <v>10077</v>
      </c>
      <c r="F1335" t="s">
        <v>10078</v>
      </c>
      <c r="G1335" t="s">
        <v>190</v>
      </c>
      <c r="H1335" t="b">
        <v>1</v>
      </c>
      <c r="I1335" t="s">
        <v>1664</v>
      </c>
      <c r="J1335" s="1" t="s">
        <v>4865</v>
      </c>
      <c r="K1335" t="s">
        <v>1664</v>
      </c>
      <c r="L1335" t="s">
        <v>10079</v>
      </c>
      <c r="N1335">
        <f t="shared" si="20"/>
        <v>20</v>
      </c>
      <c r="O1335" t="s">
        <v>10080</v>
      </c>
      <c r="P1335" t="s">
        <v>10081</v>
      </c>
      <c r="S1335">
        <v>46.75985</v>
      </c>
      <c r="T1335">
        <v>-71.453289999999996</v>
      </c>
      <c r="V1335" t="s">
        <v>46</v>
      </c>
      <c r="W1335">
        <v>3098700979</v>
      </c>
      <c r="X1335" t="s">
        <v>10044</v>
      </c>
      <c r="AB1335" t="s">
        <v>503</v>
      </c>
      <c r="AD1335">
        <v>180848</v>
      </c>
      <c r="AG1335" t="s">
        <v>10078</v>
      </c>
      <c r="AH1335" t="s">
        <v>10082</v>
      </c>
      <c r="AI1335" t="s">
        <v>10083</v>
      </c>
      <c r="AL1335" t="s">
        <v>10078</v>
      </c>
      <c r="AM1335" t="s">
        <v>10078</v>
      </c>
      <c r="AQ1335" t="s">
        <v>10084</v>
      </c>
      <c r="AR1335" t="s">
        <v>10048</v>
      </c>
    </row>
    <row r="1336" spans="2:44" ht="15" customHeight="1" x14ac:dyDescent="0.25">
      <c r="B1336" s="3" t="s">
        <v>54</v>
      </c>
      <c r="C1336" t="s">
        <v>10085</v>
      </c>
      <c r="D1336" s="18" t="s">
        <v>56</v>
      </c>
      <c r="E1336" t="s">
        <v>10086</v>
      </c>
      <c r="F1336" t="s">
        <v>10087</v>
      </c>
      <c r="G1336" t="s">
        <v>190</v>
      </c>
      <c r="H1336" t="b">
        <v>1</v>
      </c>
      <c r="I1336" t="s">
        <v>1664</v>
      </c>
      <c r="J1336" s="1" t="s">
        <v>4865</v>
      </c>
      <c r="K1336" t="s">
        <v>1664</v>
      </c>
      <c r="L1336" t="s">
        <v>10088</v>
      </c>
      <c r="N1336">
        <f t="shared" si="20"/>
        <v>25</v>
      </c>
      <c r="O1336" t="s">
        <v>10089</v>
      </c>
      <c r="P1336" t="s">
        <v>10090</v>
      </c>
      <c r="S1336">
        <v>46.335152000000001</v>
      </c>
      <c r="T1336">
        <v>-72.585357999999999</v>
      </c>
      <c r="V1336" t="s">
        <v>46</v>
      </c>
      <c r="W1336">
        <v>9682363503</v>
      </c>
      <c r="AB1336" t="s">
        <v>503</v>
      </c>
      <c r="AD1336">
        <v>966968</v>
      </c>
      <c r="AG1336" t="s">
        <v>10087</v>
      </c>
      <c r="AH1336" t="s">
        <v>10091</v>
      </c>
      <c r="AL1336" t="s">
        <v>10087</v>
      </c>
      <c r="AM1336" t="s">
        <v>10087</v>
      </c>
      <c r="AQ1336" t="s">
        <v>10092</v>
      </c>
      <c r="AR1336" t="s">
        <v>10048</v>
      </c>
    </row>
    <row r="1337" spans="2:44" ht="15" customHeight="1" x14ac:dyDescent="0.25">
      <c r="B1337" s="3" t="s">
        <v>54</v>
      </c>
      <c r="C1337" t="s">
        <v>10093</v>
      </c>
      <c r="D1337" s="18" t="s">
        <v>56</v>
      </c>
      <c r="E1337" t="s">
        <v>10094</v>
      </c>
      <c r="F1337" t="s">
        <v>10095</v>
      </c>
      <c r="G1337" t="s">
        <v>190</v>
      </c>
      <c r="H1337" t="b">
        <v>1</v>
      </c>
      <c r="I1337" t="s">
        <v>1664</v>
      </c>
      <c r="J1337" s="1" t="s">
        <v>4865</v>
      </c>
      <c r="K1337" t="s">
        <v>1664</v>
      </c>
      <c r="L1337" t="s">
        <v>10096</v>
      </c>
      <c r="N1337">
        <f t="shared" si="20"/>
        <v>19</v>
      </c>
      <c r="O1337" t="s">
        <v>10097</v>
      </c>
      <c r="P1337" t="s">
        <v>10098</v>
      </c>
      <c r="S1337">
        <v>48.113962999999998</v>
      </c>
      <c r="T1337">
        <v>-77.795524999999998</v>
      </c>
      <c r="V1337" t="s">
        <v>46</v>
      </c>
      <c r="W1337">
        <v>6773838381</v>
      </c>
      <c r="X1337" t="s">
        <v>10044</v>
      </c>
      <c r="AB1337" t="s">
        <v>503</v>
      </c>
      <c r="AD1337">
        <v>180849</v>
      </c>
      <c r="AG1337" t="s">
        <v>10095</v>
      </c>
      <c r="AH1337" t="s">
        <v>10099</v>
      </c>
      <c r="AI1337" t="s">
        <v>10100</v>
      </c>
      <c r="AL1337" t="s">
        <v>10095</v>
      </c>
      <c r="AM1337" t="s">
        <v>10095</v>
      </c>
      <c r="AQ1337" t="s">
        <v>10101</v>
      </c>
      <c r="AR1337" t="s">
        <v>10048</v>
      </c>
    </row>
    <row r="1338" spans="2:44" ht="15" customHeight="1" x14ac:dyDescent="0.25">
      <c r="B1338" s="3" t="s">
        <v>54</v>
      </c>
      <c r="C1338" t="s">
        <v>10102</v>
      </c>
      <c r="D1338" s="18" t="s">
        <v>56</v>
      </c>
      <c r="E1338" t="s">
        <v>10103</v>
      </c>
      <c r="F1338" t="s">
        <v>10104</v>
      </c>
      <c r="G1338" t="s">
        <v>190</v>
      </c>
      <c r="H1338" t="b">
        <v>1</v>
      </c>
      <c r="I1338" t="s">
        <v>1664</v>
      </c>
      <c r="J1338" s="1" t="s">
        <v>4865</v>
      </c>
      <c r="K1338" t="s">
        <v>1664</v>
      </c>
      <c r="L1338" t="s">
        <v>10105</v>
      </c>
      <c r="N1338">
        <f t="shared" si="20"/>
        <v>15</v>
      </c>
      <c r="O1338" t="s">
        <v>10106</v>
      </c>
      <c r="P1338" t="s">
        <v>10107</v>
      </c>
      <c r="S1338">
        <v>53.562877999999998</v>
      </c>
      <c r="T1338">
        <v>-113.759377</v>
      </c>
      <c r="V1338" t="s">
        <v>46</v>
      </c>
      <c r="W1338">
        <v>4126199056</v>
      </c>
      <c r="X1338" t="s">
        <v>10044</v>
      </c>
      <c r="AB1338" t="s">
        <v>503</v>
      </c>
      <c r="AD1338">
        <v>273908</v>
      </c>
      <c r="AG1338" t="s">
        <v>10104</v>
      </c>
      <c r="AH1338" t="s">
        <v>10108</v>
      </c>
      <c r="AL1338" t="s">
        <v>10104</v>
      </c>
      <c r="AM1338" t="s">
        <v>10104</v>
      </c>
      <c r="AQ1338" t="s">
        <v>10109</v>
      </c>
      <c r="AR1338" t="s">
        <v>10048</v>
      </c>
    </row>
    <row r="1339" spans="2:44" ht="15" customHeight="1" x14ac:dyDescent="0.25">
      <c r="B1339" s="3" t="s">
        <v>54</v>
      </c>
      <c r="C1339" t="s">
        <v>10110</v>
      </c>
      <c r="D1339" s="18" t="s">
        <v>56</v>
      </c>
      <c r="E1339" t="s">
        <v>10111</v>
      </c>
      <c r="F1339" t="s">
        <v>10112</v>
      </c>
      <c r="G1339" t="s">
        <v>190</v>
      </c>
      <c r="H1339" t="b">
        <v>1</v>
      </c>
      <c r="I1339" t="s">
        <v>1664</v>
      </c>
      <c r="J1339" s="1" t="s">
        <v>4865</v>
      </c>
      <c r="K1339" t="s">
        <v>1664</v>
      </c>
      <c r="L1339" t="s">
        <v>10113</v>
      </c>
      <c r="N1339">
        <f t="shared" si="20"/>
        <v>22</v>
      </c>
      <c r="O1339" t="s">
        <v>10114</v>
      </c>
      <c r="P1339" t="s">
        <v>10115</v>
      </c>
      <c r="S1339">
        <v>50.982399999999998</v>
      </c>
      <c r="T1339">
        <v>-113.95735000000001</v>
      </c>
      <c r="V1339" t="s">
        <v>46</v>
      </c>
      <c r="W1339">
        <v>1358538810</v>
      </c>
      <c r="X1339" t="s">
        <v>10044</v>
      </c>
      <c r="AB1339" t="s">
        <v>503</v>
      </c>
      <c r="AD1339">
        <v>273909</v>
      </c>
      <c r="AG1339" t="s">
        <v>10112</v>
      </c>
      <c r="AH1339" t="s">
        <v>10116</v>
      </c>
      <c r="AI1339" t="s">
        <v>10117</v>
      </c>
      <c r="AL1339" t="s">
        <v>10112</v>
      </c>
      <c r="AM1339" t="s">
        <v>10112</v>
      </c>
      <c r="AQ1339" t="s">
        <v>10118</v>
      </c>
      <c r="AR1339" t="s">
        <v>10048</v>
      </c>
    </row>
    <row r="1340" spans="2:44" ht="15" customHeight="1" x14ac:dyDescent="0.25">
      <c r="B1340" s="3" t="s">
        <v>54</v>
      </c>
      <c r="C1340" t="s">
        <v>10119</v>
      </c>
      <c r="D1340" s="18" t="s">
        <v>56</v>
      </c>
      <c r="E1340" t="s">
        <v>10120</v>
      </c>
      <c r="F1340" t="s">
        <v>10121</v>
      </c>
      <c r="G1340" t="s">
        <v>190</v>
      </c>
      <c r="H1340" t="b">
        <v>1</v>
      </c>
      <c r="I1340" t="s">
        <v>1664</v>
      </c>
      <c r="J1340" s="1" t="s">
        <v>4865</v>
      </c>
      <c r="K1340" t="s">
        <v>1664</v>
      </c>
      <c r="L1340" t="s">
        <v>10122</v>
      </c>
      <c r="N1340">
        <f t="shared" si="20"/>
        <v>14</v>
      </c>
      <c r="O1340" t="s">
        <v>10123</v>
      </c>
      <c r="P1340" t="s">
        <v>10124</v>
      </c>
      <c r="S1340">
        <v>44.706940000000003</v>
      </c>
      <c r="T1340">
        <v>-63.597591000000001</v>
      </c>
      <c r="V1340" t="s">
        <v>46</v>
      </c>
      <c r="W1340">
        <v>5860736744</v>
      </c>
      <c r="X1340" t="s">
        <v>10044</v>
      </c>
      <c r="AB1340" t="s">
        <v>503</v>
      </c>
      <c r="AD1340">
        <v>126191</v>
      </c>
      <c r="AG1340" t="s">
        <v>10121</v>
      </c>
      <c r="AH1340" t="s">
        <v>10125</v>
      </c>
      <c r="AI1340" t="s">
        <v>10126</v>
      </c>
      <c r="AL1340" t="s">
        <v>10121</v>
      </c>
      <c r="AM1340" t="s">
        <v>10121</v>
      </c>
      <c r="AQ1340" t="s">
        <v>10127</v>
      </c>
      <c r="AR1340" t="s">
        <v>10048</v>
      </c>
    </row>
    <row r="1341" spans="2:44" ht="15" customHeight="1" x14ac:dyDescent="0.25">
      <c r="B1341" s="3" t="s">
        <v>54</v>
      </c>
      <c r="C1341" t="s">
        <v>10128</v>
      </c>
      <c r="D1341" s="18" t="s">
        <v>56</v>
      </c>
      <c r="E1341" t="s">
        <v>10129</v>
      </c>
      <c r="F1341" t="s">
        <v>10130</v>
      </c>
      <c r="G1341" t="s">
        <v>190</v>
      </c>
      <c r="H1341" t="b">
        <v>1</v>
      </c>
      <c r="I1341" t="s">
        <v>1664</v>
      </c>
      <c r="J1341" s="1" t="s">
        <v>4865</v>
      </c>
      <c r="K1341" t="s">
        <v>1664</v>
      </c>
      <c r="L1341" t="s">
        <v>10131</v>
      </c>
      <c r="N1341">
        <f t="shared" si="20"/>
        <v>22</v>
      </c>
      <c r="O1341" t="s">
        <v>10132</v>
      </c>
      <c r="P1341" t="s">
        <v>10133</v>
      </c>
      <c r="S1341">
        <v>56.660130000000002</v>
      </c>
      <c r="T1341">
        <v>-111.33574</v>
      </c>
      <c r="V1341" t="s">
        <v>46</v>
      </c>
      <c r="W1341">
        <v>6990823750</v>
      </c>
      <c r="AB1341" t="s">
        <v>503</v>
      </c>
      <c r="AD1341">
        <v>659843</v>
      </c>
      <c r="AG1341" t="s">
        <v>10130</v>
      </c>
      <c r="AH1341" t="s">
        <v>10134</v>
      </c>
      <c r="AI1341" t="s">
        <v>10135</v>
      </c>
      <c r="AL1341" t="s">
        <v>10130</v>
      </c>
      <c r="AM1341" t="s">
        <v>10130</v>
      </c>
      <c r="AQ1341" t="s">
        <v>10136</v>
      </c>
      <c r="AR1341" t="s">
        <v>10048</v>
      </c>
    </row>
    <row r="1342" spans="2:44" ht="15" customHeight="1" x14ac:dyDescent="0.25">
      <c r="B1342" s="3" t="s">
        <v>54</v>
      </c>
      <c r="C1342" t="s">
        <v>10137</v>
      </c>
      <c r="D1342" s="18" t="s">
        <v>56</v>
      </c>
      <c r="E1342" t="s">
        <v>10138</v>
      </c>
      <c r="F1342" t="s">
        <v>10139</v>
      </c>
      <c r="G1342" t="s">
        <v>190</v>
      </c>
      <c r="H1342" t="b">
        <v>1</v>
      </c>
      <c r="I1342" t="s">
        <v>1664</v>
      </c>
      <c r="J1342" s="1" t="s">
        <v>4865</v>
      </c>
      <c r="K1342" t="s">
        <v>1664</v>
      </c>
      <c r="L1342" t="s">
        <v>10140</v>
      </c>
      <c r="N1342">
        <f t="shared" si="20"/>
        <v>15</v>
      </c>
      <c r="O1342" t="s">
        <v>10141</v>
      </c>
      <c r="P1342" t="s">
        <v>10142</v>
      </c>
      <c r="S1342">
        <v>55.158799999999999</v>
      </c>
      <c r="T1342">
        <v>-118.83872</v>
      </c>
      <c r="V1342" t="s">
        <v>46</v>
      </c>
      <c r="W1342">
        <v>6359680585</v>
      </c>
      <c r="X1342" t="s">
        <v>10044</v>
      </c>
      <c r="AB1342" t="s">
        <v>503</v>
      </c>
      <c r="AD1342">
        <v>273910</v>
      </c>
      <c r="AG1342" t="s">
        <v>10139</v>
      </c>
      <c r="AH1342" t="s">
        <v>10143</v>
      </c>
      <c r="AI1342" t="s">
        <v>10144</v>
      </c>
      <c r="AL1342" t="s">
        <v>10139</v>
      </c>
      <c r="AM1342" t="s">
        <v>10139</v>
      </c>
      <c r="AQ1342" t="s">
        <v>10145</v>
      </c>
      <c r="AR1342" t="s">
        <v>10048</v>
      </c>
    </row>
    <row r="1343" spans="2:44" ht="15" customHeight="1" x14ac:dyDescent="0.25">
      <c r="B1343" s="3" t="s">
        <v>54</v>
      </c>
      <c r="C1343" t="s">
        <v>10146</v>
      </c>
      <c r="D1343" s="18" t="s">
        <v>56</v>
      </c>
      <c r="E1343" t="s">
        <v>10147</v>
      </c>
      <c r="F1343" t="s">
        <v>10148</v>
      </c>
      <c r="G1343" t="s">
        <v>190</v>
      </c>
      <c r="H1343" t="b">
        <v>1</v>
      </c>
      <c r="I1343" t="s">
        <v>1664</v>
      </c>
      <c r="J1343" s="1" t="s">
        <v>4865</v>
      </c>
      <c r="K1343" t="s">
        <v>1664</v>
      </c>
      <c r="L1343" t="s">
        <v>10149</v>
      </c>
      <c r="N1343">
        <f t="shared" si="20"/>
        <v>13</v>
      </c>
      <c r="O1343" t="s">
        <v>10150</v>
      </c>
      <c r="P1343" t="s">
        <v>10151</v>
      </c>
      <c r="S1343">
        <v>43.210099999999997</v>
      </c>
      <c r="T1343">
        <v>-79.614789999999999</v>
      </c>
      <c r="V1343" t="s">
        <v>46</v>
      </c>
      <c r="W1343">
        <v>7242226817</v>
      </c>
      <c r="X1343" t="s">
        <v>10044</v>
      </c>
      <c r="AB1343" t="s">
        <v>503</v>
      </c>
      <c r="AD1343">
        <v>188231</v>
      </c>
      <c r="AG1343" t="s">
        <v>10148</v>
      </c>
      <c r="AH1343" t="s">
        <v>10152</v>
      </c>
      <c r="AI1343" t="s">
        <v>10153</v>
      </c>
      <c r="AL1343" t="s">
        <v>10148</v>
      </c>
      <c r="AM1343" t="s">
        <v>10148</v>
      </c>
      <c r="AQ1343" t="s">
        <v>10154</v>
      </c>
      <c r="AR1343" t="s">
        <v>10048</v>
      </c>
    </row>
    <row r="1344" spans="2:44" ht="15" customHeight="1" x14ac:dyDescent="0.25">
      <c r="B1344" s="3" t="s">
        <v>54</v>
      </c>
      <c r="C1344" t="s">
        <v>10155</v>
      </c>
      <c r="D1344" s="18" t="s">
        <v>56</v>
      </c>
      <c r="E1344" t="s">
        <v>10156</v>
      </c>
      <c r="F1344" t="s">
        <v>10157</v>
      </c>
      <c r="G1344" t="s">
        <v>190</v>
      </c>
      <c r="H1344" t="b">
        <v>1</v>
      </c>
      <c r="I1344" t="s">
        <v>1664</v>
      </c>
      <c r="J1344" s="1" t="s">
        <v>4865</v>
      </c>
      <c r="K1344" t="s">
        <v>1664</v>
      </c>
      <c r="L1344" t="s">
        <v>10158</v>
      </c>
      <c r="N1344">
        <f t="shared" si="20"/>
        <v>26</v>
      </c>
      <c r="O1344" t="s">
        <v>10159</v>
      </c>
      <c r="P1344" t="s">
        <v>10160</v>
      </c>
      <c r="S1344">
        <v>43.47486</v>
      </c>
      <c r="T1344">
        <v>-80.430989999999994</v>
      </c>
      <c r="V1344" t="s">
        <v>46</v>
      </c>
      <c r="W1344">
        <v>5436278571</v>
      </c>
      <c r="X1344" t="s">
        <v>10044</v>
      </c>
      <c r="AB1344" t="s">
        <v>503</v>
      </c>
      <c r="AD1344">
        <v>188229</v>
      </c>
      <c r="AG1344" t="s">
        <v>10157</v>
      </c>
      <c r="AH1344" t="s">
        <v>10161</v>
      </c>
      <c r="AI1344" t="s">
        <v>10162</v>
      </c>
      <c r="AL1344" t="s">
        <v>10157</v>
      </c>
      <c r="AM1344" t="s">
        <v>10157</v>
      </c>
      <c r="AQ1344" t="s">
        <v>10163</v>
      </c>
      <c r="AR1344" t="s">
        <v>10048</v>
      </c>
    </row>
    <row r="1345" spans="2:44" ht="15" customHeight="1" x14ac:dyDescent="0.25">
      <c r="B1345" s="3" t="s">
        <v>54</v>
      </c>
      <c r="C1345" t="s">
        <v>10164</v>
      </c>
      <c r="D1345" s="18" t="s">
        <v>56</v>
      </c>
      <c r="E1345" t="s">
        <v>10165</v>
      </c>
      <c r="F1345" t="s">
        <v>10166</v>
      </c>
      <c r="G1345" t="s">
        <v>190</v>
      </c>
      <c r="H1345" t="b">
        <v>1</v>
      </c>
      <c r="I1345" t="s">
        <v>1664</v>
      </c>
      <c r="J1345" s="1" t="s">
        <v>4865</v>
      </c>
      <c r="K1345" t="s">
        <v>1664</v>
      </c>
      <c r="L1345" t="s">
        <v>10167</v>
      </c>
      <c r="N1345">
        <f t="shared" si="20"/>
        <v>22</v>
      </c>
      <c r="O1345" t="s">
        <v>10168</v>
      </c>
      <c r="P1345" t="s">
        <v>10169</v>
      </c>
      <c r="S1345">
        <v>46.430981000000003</v>
      </c>
      <c r="T1345">
        <v>-81.113112999999998</v>
      </c>
      <c r="V1345" t="s">
        <v>46</v>
      </c>
      <c r="W1345">
        <v>7646981728</v>
      </c>
      <c r="X1345" t="s">
        <v>10044</v>
      </c>
      <c r="AB1345" t="s">
        <v>503</v>
      </c>
      <c r="AD1345">
        <v>194167</v>
      </c>
      <c r="AG1345" t="s">
        <v>10166</v>
      </c>
      <c r="AH1345" t="s">
        <v>10170</v>
      </c>
      <c r="AI1345" t="s">
        <v>10171</v>
      </c>
      <c r="AL1345" t="s">
        <v>10166</v>
      </c>
      <c r="AM1345" t="s">
        <v>10166</v>
      </c>
      <c r="AQ1345" t="s">
        <v>10172</v>
      </c>
      <c r="AR1345" t="s">
        <v>10048</v>
      </c>
    </row>
    <row r="1346" spans="2:44" ht="15" customHeight="1" x14ac:dyDescent="0.25">
      <c r="B1346" s="3" t="s">
        <v>54</v>
      </c>
      <c r="C1346" t="s">
        <v>10173</v>
      </c>
      <c r="D1346" s="18" t="s">
        <v>56</v>
      </c>
      <c r="E1346" t="s">
        <v>10174</v>
      </c>
      <c r="F1346" t="s">
        <v>10175</v>
      </c>
      <c r="G1346" t="s">
        <v>190</v>
      </c>
      <c r="H1346" t="b">
        <v>1</v>
      </c>
      <c r="I1346" t="s">
        <v>1664</v>
      </c>
      <c r="J1346" s="1" t="s">
        <v>4865</v>
      </c>
      <c r="K1346" t="s">
        <v>1664</v>
      </c>
      <c r="L1346" t="s">
        <v>10176</v>
      </c>
      <c r="N1346">
        <f t="shared" si="20"/>
        <v>24</v>
      </c>
      <c r="O1346" t="s">
        <v>10177</v>
      </c>
      <c r="P1346" t="s">
        <v>10178</v>
      </c>
      <c r="S1346">
        <v>42.862299999999998</v>
      </c>
      <c r="T1346">
        <v>-81.280699999999996</v>
      </c>
      <c r="V1346" t="s">
        <v>46</v>
      </c>
      <c r="W1346">
        <v>3307380189</v>
      </c>
      <c r="X1346" t="s">
        <v>10044</v>
      </c>
      <c r="AB1346" t="s">
        <v>503</v>
      </c>
      <c r="AD1346">
        <v>194170</v>
      </c>
      <c r="AG1346" t="s">
        <v>10175</v>
      </c>
      <c r="AH1346" t="s">
        <v>10179</v>
      </c>
      <c r="AI1346" t="s">
        <v>10180</v>
      </c>
      <c r="AL1346" t="s">
        <v>10175</v>
      </c>
      <c r="AM1346" t="s">
        <v>10175</v>
      </c>
      <c r="AQ1346" t="s">
        <v>10181</v>
      </c>
      <c r="AR1346" t="s">
        <v>10048</v>
      </c>
    </row>
    <row r="1347" spans="2:44" x14ac:dyDescent="0.25">
      <c r="B1347" s="3" t="s">
        <v>54</v>
      </c>
      <c r="C1347" t="s">
        <v>10182</v>
      </c>
      <c r="D1347" s="18" t="s">
        <v>416</v>
      </c>
      <c r="E1347" t="s">
        <v>10183</v>
      </c>
      <c r="F1347" t="s">
        <v>10184</v>
      </c>
      <c r="G1347" t="s">
        <v>190</v>
      </c>
      <c r="H1347" t="b">
        <v>1</v>
      </c>
      <c r="I1347" t="s">
        <v>1664</v>
      </c>
      <c r="J1347" s="1" t="s">
        <v>4865</v>
      </c>
      <c r="K1347" t="s">
        <v>1664</v>
      </c>
      <c r="L1347" s="2" t="s">
        <v>10185</v>
      </c>
      <c r="N1347">
        <f t="shared" si="20"/>
        <v>20</v>
      </c>
      <c r="O1347" t="s">
        <v>10186</v>
      </c>
      <c r="P1347" t="s">
        <v>10187</v>
      </c>
      <c r="S1347">
        <v>43.653574999999996</v>
      </c>
      <c r="T1347">
        <v>-79.637281999999999</v>
      </c>
      <c r="V1347" t="s">
        <v>46</v>
      </c>
      <c r="W1347">
        <v>7541178936</v>
      </c>
      <c r="X1347" t="s">
        <v>10044</v>
      </c>
      <c r="AB1347" t="s">
        <v>503</v>
      </c>
      <c r="AD1347">
        <v>84766</v>
      </c>
      <c r="AG1347" t="s">
        <v>10184</v>
      </c>
      <c r="AH1347" t="s">
        <v>10188</v>
      </c>
      <c r="AI1347" t="s">
        <v>10189</v>
      </c>
      <c r="AL1347" t="s">
        <v>10184</v>
      </c>
      <c r="AM1347" t="s">
        <v>10184</v>
      </c>
      <c r="AQ1347" t="s">
        <v>10190</v>
      </c>
      <c r="AR1347" t="s">
        <v>10048</v>
      </c>
    </row>
    <row r="1348" spans="2:44" ht="15" customHeight="1" x14ac:dyDescent="0.25">
      <c r="B1348" s="3" t="s">
        <v>54</v>
      </c>
      <c r="C1348" t="s">
        <v>10191</v>
      </c>
      <c r="D1348" s="18" t="s">
        <v>56</v>
      </c>
      <c r="E1348" t="s">
        <v>10192</v>
      </c>
      <c r="F1348" t="s">
        <v>10193</v>
      </c>
      <c r="G1348" t="s">
        <v>190</v>
      </c>
      <c r="H1348" t="b">
        <v>1</v>
      </c>
      <c r="I1348" t="s">
        <v>1664</v>
      </c>
      <c r="J1348" s="1" t="s">
        <v>4865</v>
      </c>
      <c r="K1348" t="s">
        <v>1664</v>
      </c>
      <c r="L1348" t="s">
        <v>10194</v>
      </c>
      <c r="N1348">
        <f t="shared" ref="N1348:N1411" si="21">LEN(L1348)</f>
        <v>18</v>
      </c>
      <c r="O1348" t="s">
        <v>10195</v>
      </c>
      <c r="P1348" t="s">
        <v>10196</v>
      </c>
      <c r="S1348">
        <v>46.074939999999998</v>
      </c>
      <c r="T1348">
        <v>-64.826958000000005</v>
      </c>
      <c r="V1348" t="s">
        <v>46</v>
      </c>
      <c r="W1348">
        <v>6669657226</v>
      </c>
      <c r="X1348" t="s">
        <v>10044</v>
      </c>
      <c r="AB1348" t="s">
        <v>503</v>
      </c>
      <c r="AD1348">
        <v>126193</v>
      </c>
      <c r="AG1348" t="s">
        <v>10193</v>
      </c>
      <c r="AH1348" t="s">
        <v>10197</v>
      </c>
      <c r="AI1348" t="s">
        <v>10198</v>
      </c>
      <c r="AL1348" t="s">
        <v>10193</v>
      </c>
      <c r="AM1348" t="s">
        <v>10193</v>
      </c>
      <c r="AQ1348" t="s">
        <v>10199</v>
      </c>
      <c r="AR1348" t="s">
        <v>10048</v>
      </c>
    </row>
    <row r="1349" spans="2:44" ht="15" customHeight="1" x14ac:dyDescent="0.25">
      <c r="B1349" s="3" t="s">
        <v>54</v>
      </c>
      <c r="C1349" t="s">
        <v>10200</v>
      </c>
      <c r="D1349" s="18" t="s">
        <v>56</v>
      </c>
      <c r="E1349" t="s">
        <v>10201</v>
      </c>
      <c r="F1349" t="s">
        <v>10202</v>
      </c>
      <c r="G1349" t="s">
        <v>190</v>
      </c>
      <c r="H1349" t="b">
        <v>1</v>
      </c>
      <c r="I1349" t="s">
        <v>1664</v>
      </c>
      <c r="J1349" s="1" t="s">
        <v>4865</v>
      </c>
      <c r="K1349" t="s">
        <v>1664</v>
      </c>
      <c r="L1349" t="s">
        <v>10203</v>
      </c>
      <c r="N1349">
        <f t="shared" si="21"/>
        <v>16</v>
      </c>
      <c r="O1349" t="s">
        <v>10204</v>
      </c>
      <c r="P1349" t="s">
        <v>10205</v>
      </c>
      <c r="S1349">
        <v>47.523333000000001</v>
      </c>
      <c r="T1349">
        <v>-52.843176</v>
      </c>
      <c r="V1349" t="s">
        <v>46</v>
      </c>
      <c r="W1349">
        <v>2356295892</v>
      </c>
      <c r="AB1349" t="s">
        <v>503</v>
      </c>
      <c r="AD1349">
        <v>683822</v>
      </c>
      <c r="AG1349" t="s">
        <v>10202</v>
      </c>
      <c r="AH1349" t="s">
        <v>10206</v>
      </c>
      <c r="AI1349" t="s">
        <v>10207</v>
      </c>
      <c r="AL1349" t="s">
        <v>10202</v>
      </c>
      <c r="AM1349" t="s">
        <v>10202</v>
      </c>
      <c r="AQ1349" t="s">
        <v>10208</v>
      </c>
      <c r="AR1349" t="s">
        <v>10048</v>
      </c>
    </row>
    <row r="1350" spans="2:44" ht="15" customHeight="1" x14ac:dyDescent="0.25">
      <c r="B1350" s="3" t="s">
        <v>54</v>
      </c>
      <c r="C1350" t="s">
        <v>10209</v>
      </c>
      <c r="D1350" s="18" t="s">
        <v>56</v>
      </c>
      <c r="E1350" t="s">
        <v>10210</v>
      </c>
      <c r="F1350" t="s">
        <v>10211</v>
      </c>
      <c r="G1350" t="s">
        <v>190</v>
      </c>
      <c r="H1350" t="b">
        <v>1</v>
      </c>
      <c r="I1350" t="s">
        <v>1664</v>
      </c>
      <c r="J1350" s="1" t="s">
        <v>4865</v>
      </c>
      <c r="K1350" t="s">
        <v>1664</v>
      </c>
      <c r="L1350" t="s">
        <v>10212</v>
      </c>
      <c r="N1350">
        <f t="shared" si="21"/>
        <v>17</v>
      </c>
      <c r="O1350" t="s">
        <v>10213</v>
      </c>
      <c r="P1350" t="s">
        <v>10214</v>
      </c>
      <c r="S1350">
        <v>44.590359999999997</v>
      </c>
      <c r="T1350">
        <v>-79.426959999999994</v>
      </c>
      <c r="V1350" t="s">
        <v>46</v>
      </c>
      <c r="W1350">
        <v>6817836123</v>
      </c>
      <c r="AB1350" t="s">
        <v>503</v>
      </c>
      <c r="AD1350">
        <v>809982</v>
      </c>
      <c r="AG1350" t="s">
        <v>10211</v>
      </c>
      <c r="AH1350" t="s">
        <v>10215</v>
      </c>
      <c r="AI1350" t="s">
        <v>63</v>
      </c>
      <c r="AL1350" t="s">
        <v>10211</v>
      </c>
      <c r="AM1350" t="s">
        <v>10211</v>
      </c>
      <c r="AQ1350" t="s">
        <v>10216</v>
      </c>
      <c r="AR1350" t="s">
        <v>10048</v>
      </c>
    </row>
    <row r="1351" spans="2:44" ht="15" customHeight="1" x14ac:dyDescent="0.25">
      <c r="B1351" s="3" t="s">
        <v>54</v>
      </c>
      <c r="C1351" t="s">
        <v>10217</v>
      </c>
      <c r="D1351" s="18" t="s">
        <v>56</v>
      </c>
      <c r="E1351" t="s">
        <v>10218</v>
      </c>
      <c r="F1351" t="s">
        <v>10219</v>
      </c>
      <c r="G1351" t="s">
        <v>190</v>
      </c>
      <c r="H1351" t="b">
        <v>1</v>
      </c>
      <c r="I1351" t="s">
        <v>1664</v>
      </c>
      <c r="J1351" s="1" t="s">
        <v>4865</v>
      </c>
      <c r="K1351" t="s">
        <v>1664</v>
      </c>
      <c r="L1351" t="s">
        <v>10220</v>
      </c>
      <c r="N1351">
        <f t="shared" si="21"/>
        <v>21</v>
      </c>
      <c r="O1351" t="s">
        <v>10221</v>
      </c>
      <c r="P1351" t="s">
        <v>10222</v>
      </c>
      <c r="S1351">
        <v>52.289290999999999</v>
      </c>
      <c r="T1351">
        <v>-113.874619</v>
      </c>
      <c r="V1351" t="s">
        <v>46</v>
      </c>
      <c r="W1351">
        <v>4968031673</v>
      </c>
      <c r="AB1351" t="s">
        <v>503</v>
      </c>
      <c r="AD1351">
        <v>689652</v>
      </c>
      <c r="AG1351" t="s">
        <v>10219</v>
      </c>
      <c r="AH1351" t="s">
        <v>10223</v>
      </c>
      <c r="AI1351" t="s">
        <v>10224</v>
      </c>
      <c r="AL1351" t="s">
        <v>10219</v>
      </c>
      <c r="AM1351" t="s">
        <v>10219</v>
      </c>
      <c r="AQ1351" t="s">
        <v>10225</v>
      </c>
      <c r="AR1351" t="s">
        <v>10226</v>
      </c>
    </row>
    <row r="1352" spans="2:44" ht="15" customHeight="1" x14ac:dyDescent="0.25">
      <c r="B1352" s="3" t="s">
        <v>54</v>
      </c>
      <c r="C1352" t="s">
        <v>10227</v>
      </c>
      <c r="D1352" s="18" t="s">
        <v>56</v>
      </c>
      <c r="E1352" t="s">
        <v>10228</v>
      </c>
      <c r="F1352" t="s">
        <v>10229</v>
      </c>
      <c r="G1352" t="s">
        <v>190</v>
      </c>
      <c r="H1352" t="b">
        <v>1</v>
      </c>
      <c r="I1352" t="s">
        <v>1664</v>
      </c>
      <c r="J1352" s="1" t="s">
        <v>4865</v>
      </c>
      <c r="K1352" t="s">
        <v>1664</v>
      </c>
      <c r="L1352" t="s">
        <v>10230</v>
      </c>
      <c r="N1352">
        <f t="shared" si="21"/>
        <v>12</v>
      </c>
      <c r="O1352" t="s">
        <v>10231</v>
      </c>
      <c r="P1352" t="s">
        <v>10232</v>
      </c>
      <c r="S1352">
        <v>45.279620999999999</v>
      </c>
      <c r="T1352">
        <v>-75.909142000000003</v>
      </c>
      <c r="V1352" t="s">
        <v>46</v>
      </c>
      <c r="W1352">
        <v>1198990899</v>
      </c>
      <c r="X1352" t="s">
        <v>10044</v>
      </c>
      <c r="AB1352" t="s">
        <v>503</v>
      </c>
      <c r="AD1352">
        <v>194168</v>
      </c>
      <c r="AG1352" t="s">
        <v>10229</v>
      </c>
      <c r="AH1352" t="s">
        <v>10233</v>
      </c>
      <c r="AI1352" t="s">
        <v>10234</v>
      </c>
      <c r="AL1352" t="s">
        <v>10229</v>
      </c>
      <c r="AM1352" t="s">
        <v>10229</v>
      </c>
      <c r="AQ1352" t="s">
        <v>10235</v>
      </c>
      <c r="AR1352" t="s">
        <v>10048</v>
      </c>
    </row>
    <row r="1353" spans="2:44" ht="15" customHeight="1" x14ac:dyDescent="0.25">
      <c r="B1353" s="3" t="s">
        <v>54</v>
      </c>
      <c r="C1353" t="s">
        <v>10236</v>
      </c>
      <c r="D1353" s="18" t="s">
        <v>56</v>
      </c>
      <c r="E1353" t="s">
        <v>10237</v>
      </c>
      <c r="F1353" t="s">
        <v>10238</v>
      </c>
      <c r="G1353" t="s">
        <v>190</v>
      </c>
      <c r="H1353" t="b">
        <v>1</v>
      </c>
      <c r="I1353" t="s">
        <v>1664</v>
      </c>
      <c r="J1353" s="1" t="s">
        <v>4865</v>
      </c>
      <c r="K1353" t="s">
        <v>1664</v>
      </c>
      <c r="L1353" t="s">
        <v>10239</v>
      </c>
      <c r="N1353">
        <f t="shared" si="21"/>
        <v>20</v>
      </c>
      <c r="O1353" t="s">
        <v>10240</v>
      </c>
      <c r="P1353" t="s">
        <v>10241</v>
      </c>
      <c r="S1353">
        <v>48.375819999999997</v>
      </c>
      <c r="T1353">
        <v>-89.295640000000006</v>
      </c>
      <c r="V1353" t="s">
        <v>46</v>
      </c>
      <c r="W1353">
        <v>8205239950</v>
      </c>
      <c r="X1353" t="s">
        <v>10044</v>
      </c>
      <c r="AB1353" t="s">
        <v>503</v>
      </c>
      <c r="AD1353">
        <v>194169</v>
      </c>
      <c r="AG1353" t="s">
        <v>10238</v>
      </c>
      <c r="AH1353" t="s">
        <v>10242</v>
      </c>
      <c r="AI1353" t="s">
        <v>10243</v>
      </c>
      <c r="AL1353" t="s">
        <v>10238</v>
      </c>
      <c r="AM1353" t="s">
        <v>10238</v>
      </c>
      <c r="AQ1353" t="s">
        <v>10244</v>
      </c>
      <c r="AR1353" t="s">
        <v>10048</v>
      </c>
    </row>
    <row r="1354" spans="2:44" x14ac:dyDescent="0.25">
      <c r="B1354" s="3" t="s">
        <v>54</v>
      </c>
      <c r="C1354" s="22" t="s">
        <v>10245</v>
      </c>
      <c r="D1354" s="18" t="s">
        <v>416</v>
      </c>
      <c r="E1354" t="s">
        <v>10246</v>
      </c>
      <c r="F1354" t="s">
        <v>10247</v>
      </c>
      <c r="G1354" t="s">
        <v>100</v>
      </c>
      <c r="H1354" t="b">
        <v>0</v>
      </c>
      <c r="I1354" t="s">
        <v>1664</v>
      </c>
      <c r="J1354" s="1" t="s">
        <v>4865</v>
      </c>
      <c r="K1354" t="s">
        <v>1664</v>
      </c>
      <c r="L1354" s="2" t="s">
        <v>10185</v>
      </c>
      <c r="N1354">
        <f t="shared" si="21"/>
        <v>20</v>
      </c>
      <c r="O1354" t="s">
        <v>10186</v>
      </c>
      <c r="P1354" t="s">
        <v>10187</v>
      </c>
      <c r="S1354">
        <v>43.653440106684201</v>
      </c>
      <c r="T1354">
        <v>-79.6377128543607</v>
      </c>
      <c r="V1354" t="s">
        <v>46</v>
      </c>
      <c r="W1354">
        <v>4825898894</v>
      </c>
      <c r="X1354" t="s">
        <v>10044</v>
      </c>
      <c r="AB1354" t="s">
        <v>503</v>
      </c>
      <c r="AC1354">
        <v>84766</v>
      </c>
      <c r="AD1354">
        <v>84766</v>
      </c>
      <c r="AG1354" t="s">
        <v>10247</v>
      </c>
      <c r="AH1354" t="s">
        <v>10248</v>
      </c>
      <c r="AI1354" t="s">
        <v>10189</v>
      </c>
      <c r="AL1354" t="s">
        <v>10247</v>
      </c>
      <c r="AM1354" t="s">
        <v>10247</v>
      </c>
      <c r="AQ1354" t="s">
        <v>10190</v>
      </c>
      <c r="AR1354" t="s">
        <v>10048</v>
      </c>
    </row>
    <row r="1355" spans="2:44" ht="15" customHeight="1" x14ac:dyDescent="0.25">
      <c r="B1355" s="35" t="s">
        <v>155</v>
      </c>
      <c r="C1355" t="s">
        <v>2357</v>
      </c>
      <c r="D1355" s="23"/>
      <c r="E1355" t="s">
        <v>10249</v>
      </c>
      <c r="F1355" t="s">
        <v>10250</v>
      </c>
      <c r="G1355" t="s">
        <v>107</v>
      </c>
      <c r="H1355" t="b">
        <v>0</v>
      </c>
      <c r="I1355" t="s">
        <v>690</v>
      </c>
      <c r="J1355" s="1" t="s">
        <v>691</v>
      </c>
      <c r="K1355" t="s">
        <v>690</v>
      </c>
      <c r="L1355" s="2" t="s">
        <v>5829</v>
      </c>
      <c r="N1355">
        <f t="shared" si="21"/>
        <v>39</v>
      </c>
      <c r="O1355" t="s">
        <v>5830</v>
      </c>
      <c r="P1355" t="s">
        <v>5828</v>
      </c>
      <c r="V1355" t="s">
        <v>46</v>
      </c>
      <c r="W1355">
        <v>2286557273</v>
      </c>
      <c r="AB1355" t="s">
        <v>2353</v>
      </c>
      <c r="AG1355" t="s">
        <v>10250</v>
      </c>
      <c r="AH1355" t="s">
        <v>10251</v>
      </c>
      <c r="AI1355" t="s">
        <v>5832</v>
      </c>
      <c r="AL1355" t="s">
        <v>10250</v>
      </c>
      <c r="AM1355" t="s">
        <v>10250</v>
      </c>
      <c r="AQ1355" t="s">
        <v>5833</v>
      </c>
    </row>
    <row r="1356" spans="2:44" ht="15" customHeight="1" x14ac:dyDescent="0.25">
      <c r="B1356" s="35" t="s">
        <v>155</v>
      </c>
      <c r="C1356" t="s">
        <v>164</v>
      </c>
      <c r="D1356" s="23"/>
      <c r="E1356" t="s">
        <v>10252</v>
      </c>
      <c r="F1356" t="s">
        <v>10253</v>
      </c>
      <c r="G1356" t="s">
        <v>59</v>
      </c>
      <c r="H1356" t="b">
        <v>0</v>
      </c>
      <c r="I1356" t="s">
        <v>690</v>
      </c>
      <c r="J1356" s="1" t="s">
        <v>691</v>
      </c>
      <c r="K1356" t="s">
        <v>690</v>
      </c>
      <c r="L1356" s="2" t="s">
        <v>5419</v>
      </c>
      <c r="N1356" s="3">
        <f t="shared" si="21"/>
        <v>44</v>
      </c>
      <c r="O1356" t="s">
        <v>3454</v>
      </c>
      <c r="P1356" t="s">
        <v>5420</v>
      </c>
      <c r="V1356" t="s">
        <v>46</v>
      </c>
      <c r="W1356">
        <v>1695542521</v>
      </c>
      <c r="AB1356" t="s">
        <v>2353</v>
      </c>
      <c r="AG1356" t="s">
        <v>10253</v>
      </c>
      <c r="AH1356" t="s">
        <v>10254</v>
      </c>
      <c r="AL1356" t="s">
        <v>10253</v>
      </c>
      <c r="AM1356" t="s">
        <v>10253</v>
      </c>
      <c r="AQ1356">
        <f>82-31-610-7901</f>
        <v>-8460</v>
      </c>
    </row>
    <row r="1357" spans="2:44" ht="15" customHeight="1" x14ac:dyDescent="0.25">
      <c r="B1357" s="3" t="s">
        <v>54</v>
      </c>
      <c r="C1357" t="s">
        <v>10255</v>
      </c>
      <c r="D1357" s="18" t="s">
        <v>56</v>
      </c>
      <c r="E1357" t="s">
        <v>10256</v>
      </c>
      <c r="F1357" t="s">
        <v>10257</v>
      </c>
      <c r="G1357" t="s">
        <v>190</v>
      </c>
      <c r="H1357" t="b">
        <v>1</v>
      </c>
      <c r="I1357" t="s">
        <v>125</v>
      </c>
      <c r="J1357" s="1" t="s">
        <v>126</v>
      </c>
      <c r="K1357" t="s">
        <v>125</v>
      </c>
      <c r="L1357" t="s">
        <v>10258</v>
      </c>
      <c r="N1357" s="3">
        <f t="shared" si="21"/>
        <v>52</v>
      </c>
      <c r="O1357">
        <v>781024</v>
      </c>
      <c r="P1357" t="s">
        <v>10259</v>
      </c>
      <c r="S1357">
        <v>26.1840185417695</v>
      </c>
      <c r="T1357">
        <v>91.751283498236901</v>
      </c>
      <c r="V1357" t="s">
        <v>46</v>
      </c>
      <c r="W1357">
        <v>9256711892</v>
      </c>
      <c r="AB1357" t="s">
        <v>10260</v>
      </c>
      <c r="AD1357">
        <v>773944</v>
      </c>
      <c r="AG1357" t="s">
        <v>10257</v>
      </c>
      <c r="AH1357" t="s">
        <v>10261</v>
      </c>
      <c r="AI1357" t="s">
        <v>10262</v>
      </c>
      <c r="AK1357" t="s">
        <v>10263</v>
      </c>
      <c r="AL1357" t="s">
        <v>10257</v>
      </c>
      <c r="AM1357" t="s">
        <v>10257</v>
      </c>
      <c r="AQ1357" t="s">
        <v>10264</v>
      </c>
      <c r="AR1357" t="s">
        <v>3854</v>
      </c>
    </row>
    <row r="1358" spans="2:44" ht="15" customHeight="1" x14ac:dyDescent="0.25">
      <c r="B1358" s="3" t="s">
        <v>37</v>
      </c>
      <c r="D1358" s="13"/>
      <c r="E1358" t="s">
        <v>10265</v>
      </c>
      <c r="F1358" t="s">
        <v>10266</v>
      </c>
      <c r="G1358" t="s">
        <v>100</v>
      </c>
      <c r="H1358" t="b">
        <v>1</v>
      </c>
      <c r="I1358" t="s">
        <v>125</v>
      </c>
      <c r="J1358" s="1" t="s">
        <v>126</v>
      </c>
      <c r="K1358" t="s">
        <v>125</v>
      </c>
      <c r="L1358" t="s">
        <v>10267</v>
      </c>
      <c r="N1358">
        <f t="shared" si="21"/>
        <v>22</v>
      </c>
      <c r="O1358">
        <v>700073</v>
      </c>
      <c r="P1358" t="s">
        <v>10268</v>
      </c>
      <c r="S1358">
        <v>22.574229414471901</v>
      </c>
      <c r="T1358">
        <v>88.3586875563566</v>
      </c>
      <c r="V1358" t="s">
        <v>46</v>
      </c>
      <c r="W1358">
        <v>1229963229</v>
      </c>
      <c r="X1358" t="s">
        <v>10269</v>
      </c>
      <c r="AB1358" t="s">
        <v>10260</v>
      </c>
      <c r="AD1358">
        <v>710649</v>
      </c>
      <c r="AG1358" t="s">
        <v>10266</v>
      </c>
      <c r="AH1358" t="s">
        <v>10270</v>
      </c>
      <c r="AI1358" t="s">
        <v>10271</v>
      </c>
      <c r="AK1358" t="s">
        <v>10263</v>
      </c>
      <c r="AL1358" t="s">
        <v>10266</v>
      </c>
      <c r="AM1358" t="s">
        <v>10266</v>
      </c>
      <c r="AQ1358" t="s">
        <v>10272</v>
      </c>
      <c r="AR1358" t="s">
        <v>3854</v>
      </c>
    </row>
    <row r="1359" spans="2:44" ht="15" customHeight="1" x14ac:dyDescent="0.25">
      <c r="B1359" s="3" t="s">
        <v>155</v>
      </c>
      <c r="C1359" t="s">
        <v>156</v>
      </c>
      <c r="D1359" s="23"/>
      <c r="E1359" s="31" t="s">
        <v>10273</v>
      </c>
      <c r="F1359" t="s">
        <v>10274</v>
      </c>
      <c r="G1359" t="s">
        <v>167</v>
      </c>
      <c r="I1359" t="s">
        <v>355</v>
      </c>
      <c r="J1359" s="1" t="s">
        <v>356</v>
      </c>
      <c r="K1359" t="s">
        <v>355</v>
      </c>
      <c r="L1359"/>
      <c r="N1359">
        <f t="shared" si="21"/>
        <v>0</v>
      </c>
      <c r="O1359" t="s">
        <v>63</v>
      </c>
      <c r="P1359" t="s">
        <v>63</v>
      </c>
      <c r="U1359" s="31"/>
      <c r="V1359" t="s">
        <v>46</v>
      </c>
      <c r="W1359">
        <v>3063962501</v>
      </c>
      <c r="X1359" t="s">
        <v>101</v>
      </c>
      <c r="AB1359" t="s">
        <v>66</v>
      </c>
      <c r="AG1359" t="s">
        <v>10274</v>
      </c>
      <c r="AH1359" t="s">
        <v>10275</v>
      </c>
      <c r="AL1359" t="s">
        <v>10274</v>
      </c>
      <c r="AM1359" t="s">
        <v>10274</v>
      </c>
      <c r="AQ1359" t="s">
        <v>63</v>
      </c>
    </row>
    <row r="1360" spans="2:44" x14ac:dyDescent="0.25">
      <c r="B1360" s="3" t="s">
        <v>37</v>
      </c>
      <c r="D1360" s="13"/>
      <c r="E1360" t="s">
        <v>10276</v>
      </c>
      <c r="F1360" t="s">
        <v>10277</v>
      </c>
      <c r="G1360" t="s">
        <v>100</v>
      </c>
      <c r="H1360" t="b">
        <v>0</v>
      </c>
      <c r="I1360" t="s">
        <v>831</v>
      </c>
      <c r="J1360" s="1" t="s">
        <v>7803</v>
      </c>
      <c r="K1360" t="s">
        <v>831</v>
      </c>
      <c r="L1360" s="2" t="s">
        <v>8082</v>
      </c>
      <c r="N1360" s="3">
        <f t="shared" si="21"/>
        <v>56</v>
      </c>
      <c r="O1360">
        <v>14130</v>
      </c>
      <c r="P1360" t="s">
        <v>2141</v>
      </c>
      <c r="V1360" t="s">
        <v>46</v>
      </c>
      <c r="W1360">
        <v>4385279402</v>
      </c>
      <c r="AB1360" t="s">
        <v>10278</v>
      </c>
      <c r="AG1360" t="s">
        <v>10277</v>
      </c>
      <c r="AH1360" t="s">
        <v>10279</v>
      </c>
      <c r="AL1360" t="s">
        <v>10277</v>
      </c>
      <c r="AM1360" t="s">
        <v>10277</v>
      </c>
      <c r="AQ1360">
        <f>62-21-4412168</f>
        <v>-4412127</v>
      </c>
    </row>
    <row r="1361" spans="2:44" ht="15" customHeight="1" x14ac:dyDescent="0.25">
      <c r="B1361" s="3" t="s">
        <v>37</v>
      </c>
      <c r="D1361" s="13"/>
      <c r="E1361" t="s">
        <v>10280</v>
      </c>
      <c r="F1361" t="s">
        <v>10281</v>
      </c>
      <c r="G1361" t="s">
        <v>190</v>
      </c>
      <c r="H1361" t="b">
        <v>0</v>
      </c>
      <c r="I1361" t="s">
        <v>383</v>
      </c>
      <c r="J1361" s="1" t="s">
        <v>384</v>
      </c>
      <c r="K1361" t="s">
        <v>383</v>
      </c>
      <c r="L1361" t="s">
        <v>10282</v>
      </c>
      <c r="N1361">
        <f t="shared" si="21"/>
        <v>20</v>
      </c>
      <c r="O1361">
        <v>850340000</v>
      </c>
      <c r="P1361" t="s">
        <v>10283</v>
      </c>
      <c r="Q1361" t="s">
        <v>795</v>
      </c>
      <c r="V1361" t="s">
        <v>46</v>
      </c>
      <c r="W1361">
        <v>2027180986</v>
      </c>
      <c r="AB1361" t="s">
        <v>5280</v>
      </c>
      <c r="AG1361" t="s">
        <v>10281</v>
      </c>
      <c r="AH1361" t="s">
        <v>10284</v>
      </c>
      <c r="AL1361" t="s">
        <v>10281</v>
      </c>
      <c r="AM1361" t="s">
        <v>10281</v>
      </c>
      <c r="AQ1361" t="s">
        <v>7162</v>
      </c>
    </row>
    <row r="1362" spans="2:44" ht="15" customHeight="1" x14ac:dyDescent="0.25">
      <c r="B1362" s="3" t="s">
        <v>37</v>
      </c>
      <c r="D1362" s="13"/>
      <c r="E1362" t="s">
        <v>10285</v>
      </c>
      <c r="F1362" t="s">
        <v>10286</v>
      </c>
      <c r="G1362" t="s">
        <v>190</v>
      </c>
      <c r="H1362" t="b">
        <v>0</v>
      </c>
      <c r="I1362" t="s">
        <v>383</v>
      </c>
      <c r="J1362" s="1" t="s">
        <v>384</v>
      </c>
      <c r="K1362" t="s">
        <v>383</v>
      </c>
      <c r="L1362" t="s">
        <v>10287</v>
      </c>
      <c r="N1362">
        <f t="shared" si="21"/>
        <v>27</v>
      </c>
      <c r="O1362">
        <v>282410000</v>
      </c>
      <c r="P1362" t="s">
        <v>10288</v>
      </c>
      <c r="Q1362" t="s">
        <v>387</v>
      </c>
      <c r="V1362" t="s">
        <v>46</v>
      </c>
      <c r="W1362">
        <v>5253569525</v>
      </c>
      <c r="AB1362" t="s">
        <v>5280</v>
      </c>
      <c r="AG1362" t="s">
        <v>10286</v>
      </c>
      <c r="AH1362" t="s">
        <v>10289</v>
      </c>
      <c r="AL1362" t="s">
        <v>10286</v>
      </c>
      <c r="AM1362" t="s">
        <v>10286</v>
      </c>
      <c r="AQ1362" t="s">
        <v>7162</v>
      </c>
    </row>
    <row r="1363" spans="2:44" ht="15" customHeight="1" x14ac:dyDescent="0.25">
      <c r="B1363" s="3" t="s">
        <v>37</v>
      </c>
      <c r="D1363" s="13"/>
      <c r="E1363" t="s">
        <v>10290</v>
      </c>
      <c r="F1363" t="s">
        <v>10291</v>
      </c>
      <c r="G1363" t="s">
        <v>100</v>
      </c>
      <c r="H1363" t="b">
        <v>0</v>
      </c>
      <c r="I1363" t="s">
        <v>690</v>
      </c>
      <c r="J1363" s="1" t="s">
        <v>691</v>
      </c>
      <c r="K1363" t="s">
        <v>690</v>
      </c>
      <c r="L1363" t="s">
        <v>10292</v>
      </c>
      <c r="N1363" s="3">
        <f t="shared" si="21"/>
        <v>55</v>
      </c>
      <c r="O1363" t="s">
        <v>10293</v>
      </c>
      <c r="P1363" t="s">
        <v>10294</v>
      </c>
      <c r="V1363" t="s">
        <v>46</v>
      </c>
      <c r="W1363">
        <v>7710580379</v>
      </c>
      <c r="X1363" t="s">
        <v>10295</v>
      </c>
      <c r="AB1363" t="s">
        <v>389</v>
      </c>
      <c r="AG1363" t="s">
        <v>10291</v>
      </c>
      <c r="AH1363" t="s">
        <v>10296</v>
      </c>
      <c r="AI1363" t="s">
        <v>10297</v>
      </c>
      <c r="AL1363" t="s">
        <v>10291</v>
      </c>
      <c r="AM1363" t="s">
        <v>10291</v>
      </c>
      <c r="AQ1363" t="s">
        <v>10298</v>
      </c>
    </row>
    <row r="1364" spans="2:44" ht="15" customHeight="1" x14ac:dyDescent="0.25">
      <c r="B1364" s="3" t="s">
        <v>37</v>
      </c>
      <c r="D1364" s="13"/>
      <c r="E1364" t="s">
        <v>10299</v>
      </c>
      <c r="F1364" t="s">
        <v>10300</v>
      </c>
      <c r="G1364" t="s">
        <v>100</v>
      </c>
      <c r="H1364" t="b">
        <v>0</v>
      </c>
      <c r="I1364" t="s">
        <v>690</v>
      </c>
      <c r="J1364" s="1" t="s">
        <v>691</v>
      </c>
      <c r="K1364" t="s">
        <v>690</v>
      </c>
      <c r="L1364" t="s">
        <v>10301</v>
      </c>
      <c r="N1364">
        <f t="shared" si="21"/>
        <v>40</v>
      </c>
      <c r="O1364" t="s">
        <v>10302</v>
      </c>
      <c r="P1364" t="s">
        <v>10303</v>
      </c>
      <c r="V1364" t="s">
        <v>46</v>
      </c>
      <c r="W1364">
        <v>8631737291</v>
      </c>
      <c r="X1364" t="s">
        <v>10304</v>
      </c>
      <c r="AB1364" t="s">
        <v>389</v>
      </c>
      <c r="AG1364" t="s">
        <v>10300</v>
      </c>
      <c r="AH1364" t="s">
        <v>10305</v>
      </c>
      <c r="AI1364" t="s">
        <v>10306</v>
      </c>
      <c r="AL1364" t="s">
        <v>10300</v>
      </c>
      <c r="AM1364" t="s">
        <v>10300</v>
      </c>
      <c r="AQ1364" t="s">
        <v>10307</v>
      </c>
    </row>
    <row r="1365" spans="2:44" ht="15" customHeight="1" x14ac:dyDescent="0.25">
      <c r="B1365" s="3" t="s">
        <v>37</v>
      </c>
      <c r="D1365" s="13"/>
      <c r="E1365" t="s">
        <v>10308</v>
      </c>
      <c r="F1365" t="s">
        <v>10309</v>
      </c>
      <c r="G1365" t="s">
        <v>100</v>
      </c>
      <c r="H1365" t="b">
        <v>0</v>
      </c>
      <c r="I1365" t="s">
        <v>690</v>
      </c>
      <c r="J1365" s="1" t="s">
        <v>691</v>
      </c>
      <c r="K1365" t="s">
        <v>690</v>
      </c>
      <c r="L1365" t="s">
        <v>10310</v>
      </c>
      <c r="N1365" s="3">
        <f t="shared" si="21"/>
        <v>56</v>
      </c>
      <c r="O1365" t="s">
        <v>10311</v>
      </c>
      <c r="P1365" t="s">
        <v>2332</v>
      </c>
      <c r="V1365" t="s">
        <v>46</v>
      </c>
      <c r="W1365">
        <v>4739181850</v>
      </c>
      <c r="X1365" t="s">
        <v>10312</v>
      </c>
      <c r="AB1365" t="s">
        <v>389</v>
      </c>
      <c r="AG1365" t="s">
        <v>10309</v>
      </c>
      <c r="AH1365" t="s">
        <v>10313</v>
      </c>
      <c r="AI1365" t="s">
        <v>10314</v>
      </c>
      <c r="AL1365" t="s">
        <v>10309</v>
      </c>
      <c r="AM1365" t="s">
        <v>10309</v>
      </c>
      <c r="AQ1365" t="s">
        <v>10315</v>
      </c>
    </row>
    <row r="1366" spans="2:44" ht="15" customHeight="1" x14ac:dyDescent="0.25">
      <c r="B1366" s="3" t="s">
        <v>37</v>
      </c>
      <c r="D1366" s="13"/>
      <c r="E1366" t="s">
        <v>10316</v>
      </c>
      <c r="F1366" t="s">
        <v>10317</v>
      </c>
      <c r="G1366" t="s">
        <v>40</v>
      </c>
      <c r="H1366" t="b">
        <v>0</v>
      </c>
      <c r="I1366" t="s">
        <v>1982</v>
      </c>
      <c r="J1366" s="1" t="s">
        <v>1983</v>
      </c>
      <c r="K1366" t="s">
        <v>1982</v>
      </c>
      <c r="L1366" t="s">
        <v>10317</v>
      </c>
      <c r="N1366">
        <f t="shared" si="21"/>
        <v>8</v>
      </c>
      <c r="O1366">
        <v>111111</v>
      </c>
      <c r="P1366" t="s">
        <v>10317</v>
      </c>
      <c r="V1366" t="s">
        <v>46</v>
      </c>
      <c r="W1366">
        <v>2717795120</v>
      </c>
      <c r="AB1366" t="s">
        <v>450</v>
      </c>
      <c r="AC1366" t="s">
        <v>10318</v>
      </c>
      <c r="AD1366">
        <v>7354</v>
      </c>
      <c r="AG1366" t="s">
        <v>10317</v>
      </c>
      <c r="AH1366" t="s">
        <v>10319</v>
      </c>
      <c r="AL1366" t="s">
        <v>10317</v>
      </c>
      <c r="AM1366" t="s">
        <v>10317</v>
      </c>
      <c r="AQ1366" t="s">
        <v>63</v>
      </c>
      <c r="AR1366" t="s">
        <v>1987</v>
      </c>
    </row>
    <row r="1367" spans="2:44" ht="15" customHeight="1" x14ac:dyDescent="0.25">
      <c r="B1367" s="3" t="s">
        <v>2699</v>
      </c>
      <c r="C1367" t="s">
        <v>10320</v>
      </c>
      <c r="D1367" s="18" t="s">
        <v>56</v>
      </c>
      <c r="E1367" t="s">
        <v>10321</v>
      </c>
      <c r="F1367" t="s">
        <v>10322</v>
      </c>
      <c r="G1367" t="s">
        <v>40</v>
      </c>
      <c r="H1367" t="b">
        <v>1</v>
      </c>
      <c r="I1367" t="s">
        <v>722</v>
      </c>
      <c r="J1367" s="1" t="s">
        <v>723</v>
      </c>
      <c r="K1367" t="s">
        <v>722</v>
      </c>
      <c r="L1367" t="s">
        <v>10323</v>
      </c>
      <c r="N1367">
        <f t="shared" si="21"/>
        <v>12</v>
      </c>
      <c r="O1367">
        <v>62121</v>
      </c>
      <c r="P1367" t="s">
        <v>10324</v>
      </c>
      <c r="S1367">
        <v>57.638470589999997</v>
      </c>
      <c r="T1367">
        <v>18.300066080000001</v>
      </c>
      <c r="V1367" t="s">
        <v>46</v>
      </c>
      <c r="W1367">
        <v>9229466408</v>
      </c>
      <c r="X1367" t="s">
        <v>10325</v>
      </c>
      <c r="AB1367" t="s">
        <v>727</v>
      </c>
      <c r="AC1367" t="s">
        <v>10326</v>
      </c>
      <c r="AD1367">
        <v>363483</v>
      </c>
      <c r="AG1367" t="s">
        <v>10322</v>
      </c>
      <c r="AH1367" t="s">
        <v>10327</v>
      </c>
      <c r="AI1367" t="s">
        <v>10328</v>
      </c>
      <c r="AL1367" t="s">
        <v>10322</v>
      </c>
      <c r="AM1367" t="s">
        <v>10322</v>
      </c>
      <c r="AQ1367" t="s">
        <v>10329</v>
      </c>
    </row>
    <row r="1368" spans="2:44" ht="15" customHeight="1" x14ac:dyDescent="0.25">
      <c r="B1368" s="3" t="s">
        <v>178</v>
      </c>
      <c r="C1368" t="s">
        <v>179</v>
      </c>
      <c r="D1368" s="24"/>
      <c r="E1368" t="s">
        <v>10330</v>
      </c>
      <c r="F1368" t="s">
        <v>10331</v>
      </c>
      <c r="G1368" t="s">
        <v>721</v>
      </c>
      <c r="I1368" t="s">
        <v>722</v>
      </c>
      <c r="J1368" s="1" t="s">
        <v>723</v>
      </c>
      <c r="K1368" t="s">
        <v>722</v>
      </c>
      <c r="L1368" t="s">
        <v>10332</v>
      </c>
      <c r="N1368">
        <f t="shared" si="21"/>
        <v>5</v>
      </c>
      <c r="O1368" t="s">
        <v>10333</v>
      </c>
      <c r="P1368" t="s">
        <v>4427</v>
      </c>
      <c r="V1368" t="s">
        <v>46</v>
      </c>
      <c r="W1368">
        <v>9643963168</v>
      </c>
      <c r="AB1368" t="s">
        <v>727</v>
      </c>
      <c r="AC1368" t="s">
        <v>10334</v>
      </c>
      <c r="AD1368">
        <v>442517</v>
      </c>
      <c r="AG1368" t="s">
        <v>10335</v>
      </c>
      <c r="AH1368" t="s">
        <v>10336</v>
      </c>
      <c r="AL1368" t="s">
        <v>10331</v>
      </c>
      <c r="AM1368" t="s">
        <v>10331</v>
      </c>
      <c r="AQ1368" t="s">
        <v>63</v>
      </c>
    </row>
    <row r="1369" spans="2:44" ht="15" customHeight="1" x14ac:dyDescent="0.25">
      <c r="B1369" s="3" t="s">
        <v>178</v>
      </c>
      <c r="C1369" t="s">
        <v>179</v>
      </c>
      <c r="D1369" s="24"/>
      <c r="E1369" t="s">
        <v>10337</v>
      </c>
      <c r="F1369" t="s">
        <v>10338</v>
      </c>
      <c r="G1369" t="s">
        <v>721</v>
      </c>
      <c r="I1369" t="s">
        <v>722</v>
      </c>
      <c r="J1369" s="1" t="s">
        <v>723</v>
      </c>
      <c r="K1369" t="s">
        <v>722</v>
      </c>
      <c r="L1369" t="s">
        <v>10339</v>
      </c>
      <c r="N1369">
        <f t="shared" si="21"/>
        <v>12</v>
      </c>
      <c r="O1369" t="s">
        <v>10340</v>
      </c>
      <c r="P1369" t="s">
        <v>10341</v>
      </c>
      <c r="V1369" t="s">
        <v>46</v>
      </c>
      <c r="W1369">
        <v>5504672100</v>
      </c>
      <c r="AB1369" t="s">
        <v>727</v>
      </c>
      <c r="AC1369" t="s">
        <v>10342</v>
      </c>
      <c r="AD1369">
        <v>442517</v>
      </c>
      <c r="AG1369" t="s">
        <v>10343</v>
      </c>
      <c r="AH1369" t="s">
        <v>10344</v>
      </c>
      <c r="AL1369" t="s">
        <v>10338</v>
      </c>
      <c r="AM1369" t="s">
        <v>10338</v>
      </c>
      <c r="AQ1369" t="s">
        <v>63</v>
      </c>
    </row>
    <row r="1370" spans="2:44" ht="15" customHeight="1" x14ac:dyDescent="0.25">
      <c r="B1370" s="3" t="s">
        <v>178</v>
      </c>
      <c r="C1370" t="s">
        <v>179</v>
      </c>
      <c r="D1370" s="24"/>
      <c r="E1370" t="s">
        <v>10345</v>
      </c>
      <c r="F1370" t="s">
        <v>10346</v>
      </c>
      <c r="G1370" t="s">
        <v>721</v>
      </c>
      <c r="I1370" t="s">
        <v>722</v>
      </c>
      <c r="J1370" s="1" t="s">
        <v>723</v>
      </c>
      <c r="K1370" t="s">
        <v>722</v>
      </c>
      <c r="L1370" t="s">
        <v>10347</v>
      </c>
      <c r="N1370">
        <f t="shared" si="21"/>
        <v>15</v>
      </c>
      <c r="O1370">
        <v>46065</v>
      </c>
      <c r="P1370" t="s">
        <v>10348</v>
      </c>
      <c r="V1370" t="s">
        <v>46</v>
      </c>
      <c r="W1370">
        <v>1311539722</v>
      </c>
      <c r="AB1370" t="s">
        <v>727</v>
      </c>
      <c r="AC1370" t="s">
        <v>10349</v>
      </c>
      <c r="AD1370">
        <v>204776</v>
      </c>
      <c r="AG1370" t="s">
        <v>10350</v>
      </c>
      <c r="AH1370" t="s">
        <v>10351</v>
      </c>
      <c r="AL1370" t="s">
        <v>10346</v>
      </c>
      <c r="AM1370" t="s">
        <v>10346</v>
      </c>
      <c r="AQ1370" t="s">
        <v>63</v>
      </c>
    </row>
    <row r="1371" spans="2:44" ht="15" customHeight="1" x14ac:dyDescent="0.25">
      <c r="B1371" s="3" t="s">
        <v>178</v>
      </c>
      <c r="C1371" t="s">
        <v>179</v>
      </c>
      <c r="D1371" s="24"/>
      <c r="E1371" t="s">
        <v>10352</v>
      </c>
      <c r="F1371" t="s">
        <v>10353</v>
      </c>
      <c r="G1371" t="s">
        <v>721</v>
      </c>
      <c r="I1371" t="s">
        <v>722</v>
      </c>
      <c r="J1371" s="1" t="s">
        <v>723</v>
      </c>
      <c r="K1371" t="s">
        <v>722</v>
      </c>
      <c r="L1371" t="s">
        <v>10354</v>
      </c>
      <c r="N1371">
        <f t="shared" si="21"/>
        <v>12</v>
      </c>
      <c r="O1371" t="s">
        <v>10355</v>
      </c>
      <c r="P1371" t="s">
        <v>10356</v>
      </c>
      <c r="V1371" t="s">
        <v>46</v>
      </c>
      <c r="W1371">
        <v>3070485392</v>
      </c>
      <c r="AB1371" t="s">
        <v>727</v>
      </c>
      <c r="AC1371" t="s">
        <v>10357</v>
      </c>
      <c r="AD1371">
        <v>442506</v>
      </c>
      <c r="AG1371" t="s">
        <v>10358</v>
      </c>
      <c r="AH1371" t="s">
        <v>10359</v>
      </c>
      <c r="AL1371" t="s">
        <v>10353</v>
      </c>
      <c r="AM1371" t="s">
        <v>10353</v>
      </c>
      <c r="AQ1371" t="s">
        <v>63</v>
      </c>
    </row>
    <row r="1372" spans="2:44" ht="15" customHeight="1" x14ac:dyDescent="0.25">
      <c r="B1372" s="3" t="s">
        <v>178</v>
      </c>
      <c r="C1372" t="s">
        <v>179</v>
      </c>
      <c r="D1372" s="24"/>
      <c r="E1372" t="s">
        <v>10360</v>
      </c>
      <c r="F1372" t="s">
        <v>10361</v>
      </c>
      <c r="G1372" t="s">
        <v>721</v>
      </c>
      <c r="I1372" t="s">
        <v>722</v>
      </c>
      <c r="J1372" s="1" t="s">
        <v>723</v>
      </c>
      <c r="K1372" t="s">
        <v>722</v>
      </c>
      <c r="L1372" t="s">
        <v>10362</v>
      </c>
      <c r="N1372">
        <f t="shared" si="21"/>
        <v>7</v>
      </c>
      <c r="O1372" t="s">
        <v>10363</v>
      </c>
      <c r="P1372" t="s">
        <v>10364</v>
      </c>
      <c r="V1372" t="s">
        <v>46</v>
      </c>
      <c r="W1372">
        <v>2679291003</v>
      </c>
      <c r="AB1372" t="s">
        <v>727</v>
      </c>
      <c r="AC1372" t="s">
        <v>10365</v>
      </c>
      <c r="AD1372">
        <v>442516</v>
      </c>
      <c r="AG1372" t="s">
        <v>10366</v>
      </c>
      <c r="AH1372" t="s">
        <v>10367</v>
      </c>
      <c r="AL1372" t="s">
        <v>10361</v>
      </c>
      <c r="AM1372" t="s">
        <v>10361</v>
      </c>
      <c r="AQ1372" t="s">
        <v>63</v>
      </c>
    </row>
    <row r="1373" spans="2:44" ht="15" customHeight="1" x14ac:dyDescent="0.25">
      <c r="B1373" s="3" t="s">
        <v>178</v>
      </c>
      <c r="C1373" t="s">
        <v>179</v>
      </c>
      <c r="D1373" s="24"/>
      <c r="E1373" t="s">
        <v>10368</v>
      </c>
      <c r="F1373" t="s">
        <v>10369</v>
      </c>
      <c r="G1373" t="s">
        <v>721</v>
      </c>
      <c r="I1373" t="s">
        <v>722</v>
      </c>
      <c r="J1373" s="1" t="s">
        <v>723</v>
      </c>
      <c r="K1373" t="s">
        <v>722</v>
      </c>
      <c r="L1373" t="s">
        <v>10370</v>
      </c>
      <c r="N1373">
        <f t="shared" si="21"/>
        <v>19</v>
      </c>
      <c r="O1373" t="s">
        <v>10371</v>
      </c>
      <c r="P1373" t="s">
        <v>10372</v>
      </c>
      <c r="V1373" t="s">
        <v>46</v>
      </c>
      <c r="W1373">
        <v>1453047728</v>
      </c>
      <c r="AB1373" t="s">
        <v>727</v>
      </c>
      <c r="AC1373" t="s">
        <v>10373</v>
      </c>
      <c r="AD1373">
        <v>442504</v>
      </c>
      <c r="AG1373" t="s">
        <v>10374</v>
      </c>
      <c r="AH1373" t="s">
        <v>10375</v>
      </c>
      <c r="AL1373" t="s">
        <v>10369</v>
      </c>
      <c r="AM1373" t="s">
        <v>10369</v>
      </c>
      <c r="AQ1373" t="s">
        <v>63</v>
      </c>
    </row>
    <row r="1374" spans="2:44" ht="15" customHeight="1" x14ac:dyDescent="0.25">
      <c r="B1374" s="3" t="s">
        <v>178</v>
      </c>
      <c r="C1374" t="s">
        <v>179</v>
      </c>
      <c r="D1374" s="24"/>
      <c r="E1374" t="s">
        <v>10376</v>
      </c>
      <c r="F1374" t="s">
        <v>10377</v>
      </c>
      <c r="G1374" t="s">
        <v>721</v>
      </c>
      <c r="I1374" t="s">
        <v>722</v>
      </c>
      <c r="J1374" s="1" t="s">
        <v>723</v>
      </c>
      <c r="K1374" t="s">
        <v>722</v>
      </c>
      <c r="L1374" t="s">
        <v>10378</v>
      </c>
      <c r="N1374">
        <f t="shared" si="21"/>
        <v>13</v>
      </c>
      <c r="O1374">
        <v>52141</v>
      </c>
      <c r="P1374" t="s">
        <v>10379</v>
      </c>
      <c r="V1374" t="s">
        <v>46</v>
      </c>
      <c r="W1374">
        <v>5481155217</v>
      </c>
      <c r="AB1374" t="s">
        <v>727</v>
      </c>
      <c r="AC1374" t="s">
        <v>10380</v>
      </c>
      <c r="AD1374">
        <v>442510</v>
      </c>
      <c r="AG1374" t="s">
        <v>10381</v>
      </c>
      <c r="AH1374" t="s">
        <v>10382</v>
      </c>
      <c r="AL1374" t="s">
        <v>10377</v>
      </c>
      <c r="AM1374" t="s">
        <v>10377</v>
      </c>
      <c r="AQ1374" t="s">
        <v>63</v>
      </c>
    </row>
    <row r="1375" spans="2:44" ht="15" customHeight="1" x14ac:dyDescent="0.25">
      <c r="B1375" s="3" t="s">
        <v>178</v>
      </c>
      <c r="C1375" t="s">
        <v>179</v>
      </c>
      <c r="D1375" s="24"/>
      <c r="E1375" t="s">
        <v>10383</v>
      </c>
      <c r="F1375" t="s">
        <v>10384</v>
      </c>
      <c r="G1375" t="s">
        <v>721</v>
      </c>
      <c r="I1375" t="s">
        <v>722</v>
      </c>
      <c r="J1375" s="1" t="s">
        <v>723</v>
      </c>
      <c r="K1375" t="s">
        <v>722</v>
      </c>
      <c r="L1375" t="s">
        <v>10385</v>
      </c>
      <c r="N1375">
        <f t="shared" si="21"/>
        <v>15</v>
      </c>
      <c r="O1375" t="s">
        <v>10386</v>
      </c>
      <c r="P1375" t="s">
        <v>10387</v>
      </c>
      <c r="V1375" t="s">
        <v>46</v>
      </c>
      <c r="W1375">
        <v>3118089047</v>
      </c>
      <c r="AB1375" t="s">
        <v>727</v>
      </c>
      <c r="AC1375" t="s">
        <v>10388</v>
      </c>
      <c r="AD1375">
        <v>442506</v>
      </c>
      <c r="AG1375" t="s">
        <v>10389</v>
      </c>
      <c r="AH1375" t="s">
        <v>10390</v>
      </c>
      <c r="AL1375" t="s">
        <v>10384</v>
      </c>
      <c r="AM1375" t="s">
        <v>10384</v>
      </c>
      <c r="AQ1375" t="s">
        <v>63</v>
      </c>
    </row>
    <row r="1376" spans="2:44" ht="15" customHeight="1" x14ac:dyDescent="0.25">
      <c r="B1376" s="3" t="s">
        <v>178</v>
      </c>
      <c r="C1376" t="s">
        <v>179</v>
      </c>
      <c r="D1376" s="24"/>
      <c r="E1376" t="s">
        <v>10391</v>
      </c>
      <c r="F1376" t="s">
        <v>10392</v>
      </c>
      <c r="G1376" t="s">
        <v>721</v>
      </c>
      <c r="I1376" t="s">
        <v>722</v>
      </c>
      <c r="J1376" s="1" t="s">
        <v>723</v>
      </c>
      <c r="K1376" t="s">
        <v>722</v>
      </c>
      <c r="L1376" s="2" t="s">
        <v>10393</v>
      </c>
      <c r="N1376">
        <f t="shared" si="21"/>
        <v>6</v>
      </c>
      <c r="O1376" t="s">
        <v>10394</v>
      </c>
      <c r="P1376" t="s">
        <v>10395</v>
      </c>
      <c r="V1376" t="s">
        <v>46</v>
      </c>
      <c r="W1376">
        <v>2263833965</v>
      </c>
      <c r="AB1376" t="s">
        <v>727</v>
      </c>
      <c r="AC1376" t="s">
        <v>10396</v>
      </c>
      <c r="AD1376">
        <v>442505</v>
      </c>
      <c r="AG1376" t="s">
        <v>10397</v>
      </c>
      <c r="AH1376" t="s">
        <v>10398</v>
      </c>
      <c r="AL1376" t="s">
        <v>10392</v>
      </c>
      <c r="AM1376" t="s">
        <v>10392</v>
      </c>
      <c r="AQ1376" t="s">
        <v>63</v>
      </c>
    </row>
    <row r="1377" spans="2:43" ht="15" customHeight="1" x14ac:dyDescent="0.25">
      <c r="B1377" s="3" t="s">
        <v>178</v>
      </c>
      <c r="C1377" t="s">
        <v>179</v>
      </c>
      <c r="D1377" s="24"/>
      <c r="E1377" t="s">
        <v>10399</v>
      </c>
      <c r="F1377" t="s">
        <v>10400</v>
      </c>
      <c r="G1377" t="s">
        <v>721</v>
      </c>
      <c r="I1377" t="s">
        <v>722</v>
      </c>
      <c r="J1377" s="1" t="s">
        <v>723</v>
      </c>
      <c r="K1377" t="s">
        <v>722</v>
      </c>
      <c r="L1377" t="s">
        <v>10401</v>
      </c>
      <c r="N1377">
        <f t="shared" si="21"/>
        <v>14</v>
      </c>
      <c r="O1377" t="s">
        <v>10402</v>
      </c>
      <c r="P1377" t="s">
        <v>10403</v>
      </c>
      <c r="V1377" t="s">
        <v>46</v>
      </c>
      <c r="W1377">
        <v>1507758348</v>
      </c>
      <c r="AB1377" t="s">
        <v>727</v>
      </c>
      <c r="AC1377" t="s">
        <v>10404</v>
      </c>
      <c r="AD1377">
        <v>442897</v>
      </c>
      <c r="AG1377" t="s">
        <v>10405</v>
      </c>
      <c r="AH1377" t="s">
        <v>10406</v>
      </c>
      <c r="AL1377" t="s">
        <v>10400</v>
      </c>
      <c r="AM1377" t="s">
        <v>10400</v>
      </c>
      <c r="AQ1377" t="s">
        <v>63</v>
      </c>
    </row>
    <row r="1378" spans="2:43" ht="15" customHeight="1" x14ac:dyDescent="0.25">
      <c r="B1378" s="3" t="s">
        <v>178</v>
      </c>
      <c r="C1378" t="s">
        <v>179</v>
      </c>
      <c r="D1378" s="24"/>
      <c r="E1378" t="s">
        <v>10407</v>
      </c>
      <c r="F1378" t="s">
        <v>10408</v>
      </c>
      <c r="G1378" t="s">
        <v>721</v>
      </c>
      <c r="I1378" t="s">
        <v>722</v>
      </c>
      <c r="J1378" s="1" t="s">
        <v>723</v>
      </c>
      <c r="K1378" t="s">
        <v>722</v>
      </c>
      <c r="L1378" t="s">
        <v>10409</v>
      </c>
      <c r="N1378">
        <f t="shared" si="21"/>
        <v>9</v>
      </c>
      <c r="O1378" t="s">
        <v>10410</v>
      </c>
      <c r="P1378" t="s">
        <v>10411</v>
      </c>
      <c r="V1378" t="s">
        <v>46</v>
      </c>
      <c r="W1378">
        <v>2341032963</v>
      </c>
      <c r="AB1378" t="s">
        <v>727</v>
      </c>
      <c r="AC1378" t="s">
        <v>10412</v>
      </c>
      <c r="AD1378">
        <v>442897</v>
      </c>
      <c r="AG1378" t="s">
        <v>10413</v>
      </c>
      <c r="AH1378" t="s">
        <v>10414</v>
      </c>
      <c r="AL1378" t="s">
        <v>10408</v>
      </c>
      <c r="AM1378" t="s">
        <v>10408</v>
      </c>
      <c r="AQ1378" t="s">
        <v>63</v>
      </c>
    </row>
    <row r="1379" spans="2:43" ht="15" customHeight="1" x14ac:dyDescent="0.25">
      <c r="B1379" s="3" t="s">
        <v>178</v>
      </c>
      <c r="C1379" t="s">
        <v>179</v>
      </c>
      <c r="D1379" s="24"/>
      <c r="E1379" t="s">
        <v>10415</v>
      </c>
      <c r="F1379" t="s">
        <v>10416</v>
      </c>
      <c r="G1379" t="s">
        <v>721</v>
      </c>
      <c r="I1379" t="s">
        <v>722</v>
      </c>
      <c r="J1379" s="1" t="s">
        <v>723</v>
      </c>
      <c r="K1379" t="s">
        <v>722</v>
      </c>
      <c r="L1379" s="2" t="s">
        <v>10393</v>
      </c>
      <c r="N1379">
        <f t="shared" si="21"/>
        <v>6</v>
      </c>
      <c r="O1379" t="s">
        <v>10417</v>
      </c>
      <c r="P1379" t="s">
        <v>10418</v>
      </c>
      <c r="V1379" t="s">
        <v>46</v>
      </c>
      <c r="W1379">
        <v>9505661878</v>
      </c>
      <c r="AB1379" t="s">
        <v>727</v>
      </c>
      <c r="AC1379" t="s">
        <v>10419</v>
      </c>
      <c r="AD1379">
        <v>442517</v>
      </c>
      <c r="AG1379" t="s">
        <v>10420</v>
      </c>
      <c r="AH1379" t="s">
        <v>10421</v>
      </c>
      <c r="AL1379" t="s">
        <v>10416</v>
      </c>
      <c r="AM1379" t="s">
        <v>10416</v>
      </c>
      <c r="AQ1379" t="s">
        <v>63</v>
      </c>
    </row>
    <row r="1380" spans="2:43" ht="15" customHeight="1" x14ac:dyDescent="0.25">
      <c r="B1380" s="3" t="s">
        <v>178</v>
      </c>
      <c r="C1380" t="s">
        <v>179</v>
      </c>
      <c r="D1380" s="24"/>
      <c r="E1380" t="s">
        <v>10422</v>
      </c>
      <c r="F1380" t="s">
        <v>10423</v>
      </c>
      <c r="G1380" t="s">
        <v>721</v>
      </c>
      <c r="I1380" t="s">
        <v>722</v>
      </c>
      <c r="J1380" s="1" t="s">
        <v>723</v>
      </c>
      <c r="K1380" t="s">
        <v>722</v>
      </c>
      <c r="L1380" t="s">
        <v>10424</v>
      </c>
      <c r="N1380">
        <f t="shared" si="21"/>
        <v>11</v>
      </c>
      <c r="O1380" t="s">
        <v>10425</v>
      </c>
      <c r="P1380" t="s">
        <v>10426</v>
      </c>
      <c r="V1380" t="s">
        <v>46</v>
      </c>
      <c r="W1380">
        <v>7749864321</v>
      </c>
      <c r="AB1380" t="s">
        <v>727</v>
      </c>
      <c r="AC1380" t="s">
        <v>10427</v>
      </c>
      <c r="AD1380">
        <v>442516</v>
      </c>
      <c r="AG1380" t="s">
        <v>10428</v>
      </c>
      <c r="AH1380" t="s">
        <v>10429</v>
      </c>
      <c r="AL1380" t="s">
        <v>10423</v>
      </c>
      <c r="AM1380" t="s">
        <v>10423</v>
      </c>
      <c r="AQ1380" t="s">
        <v>63</v>
      </c>
    </row>
    <row r="1381" spans="2:43" ht="15" customHeight="1" x14ac:dyDescent="0.25">
      <c r="B1381" s="3" t="s">
        <v>178</v>
      </c>
      <c r="C1381" t="s">
        <v>179</v>
      </c>
      <c r="D1381" s="24"/>
      <c r="E1381" t="s">
        <v>10430</v>
      </c>
      <c r="F1381" t="s">
        <v>10431</v>
      </c>
      <c r="G1381" t="s">
        <v>721</v>
      </c>
      <c r="I1381" t="s">
        <v>722</v>
      </c>
      <c r="J1381" s="1" t="s">
        <v>723</v>
      </c>
      <c r="K1381" t="s">
        <v>722</v>
      </c>
      <c r="L1381" t="s">
        <v>10432</v>
      </c>
      <c r="N1381">
        <f t="shared" si="21"/>
        <v>13</v>
      </c>
      <c r="O1381">
        <v>44234</v>
      </c>
      <c r="P1381" t="s">
        <v>10433</v>
      </c>
      <c r="V1381" t="s">
        <v>46</v>
      </c>
      <c r="W1381">
        <v>5059724020</v>
      </c>
      <c r="AB1381" t="s">
        <v>727</v>
      </c>
      <c r="AC1381" t="s">
        <v>10434</v>
      </c>
      <c r="AD1381">
        <v>204776</v>
      </c>
      <c r="AG1381" t="s">
        <v>10435</v>
      </c>
      <c r="AH1381" t="s">
        <v>10436</v>
      </c>
      <c r="AL1381" t="s">
        <v>10431</v>
      </c>
      <c r="AM1381" t="s">
        <v>10431</v>
      </c>
      <c r="AQ1381" t="s">
        <v>63</v>
      </c>
    </row>
    <row r="1382" spans="2:43" ht="15" customHeight="1" x14ac:dyDescent="0.25">
      <c r="B1382" s="3" t="s">
        <v>178</v>
      </c>
      <c r="C1382" t="s">
        <v>179</v>
      </c>
      <c r="D1382" s="24"/>
      <c r="E1382" t="s">
        <v>10437</v>
      </c>
      <c r="F1382" t="s">
        <v>10438</v>
      </c>
      <c r="G1382" t="s">
        <v>721</v>
      </c>
      <c r="I1382" t="s">
        <v>722</v>
      </c>
      <c r="J1382" s="1" t="s">
        <v>723</v>
      </c>
      <c r="K1382" t="s">
        <v>722</v>
      </c>
      <c r="L1382" t="s">
        <v>10439</v>
      </c>
      <c r="N1382">
        <f t="shared" si="21"/>
        <v>9</v>
      </c>
      <c r="O1382">
        <v>43442</v>
      </c>
      <c r="P1382" t="s">
        <v>10440</v>
      </c>
      <c r="V1382" t="s">
        <v>46</v>
      </c>
      <c r="W1382">
        <v>8395138337</v>
      </c>
      <c r="AB1382" t="s">
        <v>727</v>
      </c>
      <c r="AC1382" t="s">
        <v>10441</v>
      </c>
      <c r="AD1382">
        <v>204776</v>
      </c>
      <c r="AG1382" t="s">
        <v>10442</v>
      </c>
      <c r="AH1382" t="s">
        <v>10443</v>
      </c>
      <c r="AL1382" t="s">
        <v>10438</v>
      </c>
      <c r="AM1382" t="s">
        <v>10438</v>
      </c>
      <c r="AQ1382" t="s">
        <v>63</v>
      </c>
    </row>
    <row r="1383" spans="2:43" ht="15" customHeight="1" x14ac:dyDescent="0.25">
      <c r="B1383" s="3" t="s">
        <v>178</v>
      </c>
      <c r="C1383" t="s">
        <v>179</v>
      </c>
      <c r="D1383" s="24"/>
      <c r="E1383" t="s">
        <v>10444</v>
      </c>
      <c r="F1383" t="s">
        <v>10445</v>
      </c>
      <c r="G1383" t="s">
        <v>721</v>
      </c>
      <c r="I1383" t="s">
        <v>722</v>
      </c>
      <c r="J1383" s="1" t="s">
        <v>723</v>
      </c>
      <c r="K1383" t="s">
        <v>722</v>
      </c>
      <c r="L1383" t="s">
        <v>10446</v>
      </c>
      <c r="N1383">
        <f t="shared" si="21"/>
        <v>7</v>
      </c>
      <c r="O1383">
        <v>53118</v>
      </c>
      <c r="P1383" t="s">
        <v>10447</v>
      </c>
      <c r="V1383" t="s">
        <v>46</v>
      </c>
      <c r="W1383">
        <v>9820609197</v>
      </c>
      <c r="AB1383" t="s">
        <v>727</v>
      </c>
      <c r="AC1383" t="s">
        <v>10448</v>
      </c>
      <c r="AD1383">
        <v>442510</v>
      </c>
      <c r="AG1383" t="s">
        <v>10449</v>
      </c>
      <c r="AH1383" t="s">
        <v>10450</v>
      </c>
      <c r="AL1383" t="s">
        <v>10445</v>
      </c>
      <c r="AM1383" t="s">
        <v>10445</v>
      </c>
      <c r="AQ1383" t="s">
        <v>63</v>
      </c>
    </row>
    <row r="1384" spans="2:43" ht="15" customHeight="1" x14ac:dyDescent="0.25">
      <c r="B1384" s="3" t="s">
        <v>178</v>
      </c>
      <c r="C1384" t="s">
        <v>179</v>
      </c>
      <c r="D1384" s="24"/>
      <c r="E1384" t="s">
        <v>10451</v>
      </c>
      <c r="F1384" t="s">
        <v>10452</v>
      </c>
      <c r="G1384" t="s">
        <v>721</v>
      </c>
      <c r="I1384" t="s">
        <v>722</v>
      </c>
      <c r="J1384" s="1" t="s">
        <v>723</v>
      </c>
      <c r="K1384" t="s">
        <v>722</v>
      </c>
      <c r="L1384" t="s">
        <v>10453</v>
      </c>
      <c r="N1384">
        <f t="shared" si="21"/>
        <v>7</v>
      </c>
      <c r="O1384" t="s">
        <v>10454</v>
      </c>
      <c r="P1384" t="s">
        <v>10455</v>
      </c>
      <c r="V1384" t="s">
        <v>46</v>
      </c>
      <c r="W1384">
        <v>8958080450</v>
      </c>
      <c r="AB1384" t="s">
        <v>727</v>
      </c>
      <c r="AC1384" t="s">
        <v>10456</v>
      </c>
      <c r="AD1384">
        <v>442504</v>
      </c>
      <c r="AG1384" t="s">
        <v>10457</v>
      </c>
      <c r="AH1384" t="s">
        <v>10458</v>
      </c>
      <c r="AL1384" t="s">
        <v>10452</v>
      </c>
      <c r="AM1384" t="s">
        <v>10452</v>
      </c>
      <c r="AQ1384" t="s">
        <v>63</v>
      </c>
    </row>
    <row r="1385" spans="2:43" ht="15" customHeight="1" x14ac:dyDescent="0.25">
      <c r="B1385" s="3" t="s">
        <v>178</v>
      </c>
      <c r="C1385" t="s">
        <v>179</v>
      </c>
      <c r="D1385" s="24"/>
      <c r="E1385" t="s">
        <v>10459</v>
      </c>
      <c r="F1385" t="s">
        <v>10460</v>
      </c>
      <c r="G1385" t="s">
        <v>721</v>
      </c>
      <c r="I1385" t="s">
        <v>722</v>
      </c>
      <c r="J1385" s="1" t="s">
        <v>723</v>
      </c>
      <c r="K1385" t="s">
        <v>722</v>
      </c>
      <c r="L1385" t="s">
        <v>10461</v>
      </c>
      <c r="N1385">
        <f t="shared" si="21"/>
        <v>6</v>
      </c>
      <c r="O1385">
        <v>54221</v>
      </c>
      <c r="P1385" t="s">
        <v>10462</v>
      </c>
      <c r="V1385" t="s">
        <v>46</v>
      </c>
      <c r="W1385">
        <v>5780461672</v>
      </c>
      <c r="AB1385" t="s">
        <v>727</v>
      </c>
      <c r="AC1385" t="s">
        <v>10463</v>
      </c>
      <c r="AD1385">
        <v>442510</v>
      </c>
      <c r="AG1385" t="s">
        <v>10464</v>
      </c>
      <c r="AH1385" t="s">
        <v>10465</v>
      </c>
      <c r="AL1385" t="s">
        <v>10460</v>
      </c>
      <c r="AM1385" t="s">
        <v>10460</v>
      </c>
      <c r="AQ1385" t="s">
        <v>63</v>
      </c>
    </row>
    <row r="1386" spans="2:43" ht="15" customHeight="1" x14ac:dyDescent="0.25">
      <c r="B1386" s="3" t="s">
        <v>178</v>
      </c>
      <c r="C1386" t="s">
        <v>179</v>
      </c>
      <c r="D1386" s="24"/>
      <c r="E1386" t="s">
        <v>10466</v>
      </c>
      <c r="F1386" t="s">
        <v>10467</v>
      </c>
      <c r="G1386" t="s">
        <v>721</v>
      </c>
      <c r="I1386" t="s">
        <v>722</v>
      </c>
      <c r="J1386" s="1" t="s">
        <v>723</v>
      </c>
      <c r="K1386" t="s">
        <v>722</v>
      </c>
      <c r="L1386" t="s">
        <v>10468</v>
      </c>
      <c r="N1386">
        <f t="shared" si="21"/>
        <v>6</v>
      </c>
      <c r="O1386" t="s">
        <v>10469</v>
      </c>
      <c r="P1386" t="s">
        <v>10470</v>
      </c>
      <c r="V1386" t="s">
        <v>46</v>
      </c>
      <c r="W1386">
        <v>6172932853</v>
      </c>
      <c r="AB1386" t="s">
        <v>727</v>
      </c>
      <c r="AC1386" t="s">
        <v>10471</v>
      </c>
      <c r="AD1386">
        <v>442514</v>
      </c>
      <c r="AG1386" t="s">
        <v>10472</v>
      </c>
      <c r="AH1386" t="s">
        <v>10473</v>
      </c>
      <c r="AL1386" t="s">
        <v>10467</v>
      </c>
      <c r="AM1386" t="s">
        <v>10467</v>
      </c>
      <c r="AQ1386" t="s">
        <v>63</v>
      </c>
    </row>
    <row r="1387" spans="2:43" ht="15" customHeight="1" x14ac:dyDescent="0.25">
      <c r="B1387" s="3" t="s">
        <v>178</v>
      </c>
      <c r="C1387" t="s">
        <v>179</v>
      </c>
      <c r="D1387" s="24"/>
      <c r="E1387" t="s">
        <v>10474</v>
      </c>
      <c r="F1387" t="s">
        <v>10475</v>
      </c>
      <c r="G1387" t="s">
        <v>721</v>
      </c>
      <c r="I1387" t="s">
        <v>722</v>
      </c>
      <c r="J1387" s="1" t="s">
        <v>723</v>
      </c>
      <c r="K1387" t="s">
        <v>722</v>
      </c>
      <c r="L1387" t="s">
        <v>10476</v>
      </c>
      <c r="N1387">
        <f t="shared" si="21"/>
        <v>8</v>
      </c>
      <c r="O1387" t="s">
        <v>10477</v>
      </c>
      <c r="P1387" t="s">
        <v>10478</v>
      </c>
      <c r="V1387" t="s">
        <v>46</v>
      </c>
      <c r="W1387">
        <v>7433435007</v>
      </c>
      <c r="AB1387" t="s">
        <v>727</v>
      </c>
      <c r="AC1387" t="s">
        <v>10479</v>
      </c>
      <c r="AD1387">
        <v>442516</v>
      </c>
      <c r="AG1387" t="s">
        <v>10480</v>
      </c>
      <c r="AH1387" t="s">
        <v>10481</v>
      </c>
      <c r="AL1387" t="s">
        <v>10475</v>
      </c>
      <c r="AM1387" t="s">
        <v>10475</v>
      </c>
      <c r="AQ1387" t="s">
        <v>63</v>
      </c>
    </row>
    <row r="1388" spans="2:43" ht="15" customHeight="1" x14ac:dyDescent="0.25">
      <c r="B1388" s="3" t="s">
        <v>178</v>
      </c>
      <c r="C1388" t="s">
        <v>179</v>
      </c>
      <c r="D1388" s="24"/>
      <c r="E1388" t="s">
        <v>10482</v>
      </c>
      <c r="F1388" t="s">
        <v>10483</v>
      </c>
      <c r="G1388" t="s">
        <v>721</v>
      </c>
      <c r="I1388" t="s">
        <v>722</v>
      </c>
      <c r="J1388" s="1" t="s">
        <v>723</v>
      </c>
      <c r="K1388" t="s">
        <v>722</v>
      </c>
      <c r="L1388" t="s">
        <v>10484</v>
      </c>
      <c r="N1388">
        <f t="shared" si="21"/>
        <v>7</v>
      </c>
      <c r="O1388" t="s">
        <v>10485</v>
      </c>
      <c r="P1388" t="s">
        <v>10486</v>
      </c>
      <c r="V1388" t="s">
        <v>46</v>
      </c>
      <c r="W1388">
        <v>7794557990</v>
      </c>
      <c r="AB1388" t="s">
        <v>727</v>
      </c>
      <c r="AC1388" t="s">
        <v>10487</v>
      </c>
      <c r="AD1388">
        <v>442507</v>
      </c>
      <c r="AG1388" t="s">
        <v>10488</v>
      </c>
      <c r="AH1388" t="s">
        <v>10489</v>
      </c>
      <c r="AL1388" t="s">
        <v>10483</v>
      </c>
      <c r="AM1388" t="s">
        <v>10483</v>
      </c>
      <c r="AQ1388" t="s">
        <v>63</v>
      </c>
    </row>
    <row r="1389" spans="2:43" ht="15" customHeight="1" x14ac:dyDescent="0.25">
      <c r="B1389" s="3" t="s">
        <v>178</v>
      </c>
      <c r="C1389" t="s">
        <v>179</v>
      </c>
      <c r="D1389" s="24"/>
      <c r="E1389" t="s">
        <v>10490</v>
      </c>
      <c r="F1389" t="s">
        <v>10491</v>
      </c>
      <c r="G1389" t="s">
        <v>721</v>
      </c>
      <c r="I1389" t="s">
        <v>722</v>
      </c>
      <c r="J1389" s="1" t="s">
        <v>723</v>
      </c>
      <c r="K1389" t="s">
        <v>722</v>
      </c>
      <c r="L1389" t="s">
        <v>10492</v>
      </c>
      <c r="N1389">
        <f t="shared" si="21"/>
        <v>12</v>
      </c>
      <c r="O1389" t="s">
        <v>10493</v>
      </c>
      <c r="P1389" t="s">
        <v>10494</v>
      </c>
      <c r="V1389" t="s">
        <v>46</v>
      </c>
      <c r="W1389">
        <v>3055354389</v>
      </c>
      <c r="AB1389" t="s">
        <v>727</v>
      </c>
      <c r="AC1389" t="s">
        <v>10495</v>
      </c>
      <c r="AD1389">
        <v>442896</v>
      </c>
      <c r="AG1389" t="s">
        <v>10496</v>
      </c>
      <c r="AH1389" t="s">
        <v>10497</v>
      </c>
      <c r="AL1389" t="s">
        <v>10491</v>
      </c>
      <c r="AM1389" t="s">
        <v>10491</v>
      </c>
      <c r="AQ1389" t="s">
        <v>63</v>
      </c>
    </row>
    <row r="1390" spans="2:43" ht="15" customHeight="1" x14ac:dyDescent="0.25">
      <c r="B1390" s="3" t="s">
        <v>178</v>
      </c>
      <c r="C1390" t="s">
        <v>179</v>
      </c>
      <c r="D1390" s="24"/>
      <c r="E1390" t="s">
        <v>10498</v>
      </c>
      <c r="F1390" t="s">
        <v>10499</v>
      </c>
      <c r="G1390" t="s">
        <v>721</v>
      </c>
      <c r="I1390" t="s">
        <v>722</v>
      </c>
      <c r="J1390" s="1" t="s">
        <v>723</v>
      </c>
      <c r="K1390" t="s">
        <v>722</v>
      </c>
      <c r="L1390" t="s">
        <v>10500</v>
      </c>
      <c r="N1390">
        <f t="shared" si="21"/>
        <v>15</v>
      </c>
      <c r="O1390">
        <v>45731</v>
      </c>
      <c r="P1390" t="s">
        <v>10501</v>
      </c>
      <c r="V1390" t="s">
        <v>46</v>
      </c>
      <c r="W1390">
        <v>5890557386</v>
      </c>
      <c r="AB1390" t="s">
        <v>727</v>
      </c>
      <c r="AC1390" t="s">
        <v>10502</v>
      </c>
      <c r="AD1390">
        <v>204776</v>
      </c>
      <c r="AG1390" t="s">
        <v>10503</v>
      </c>
      <c r="AH1390" t="s">
        <v>10504</v>
      </c>
      <c r="AL1390" t="s">
        <v>10499</v>
      </c>
      <c r="AM1390" t="s">
        <v>10499</v>
      </c>
      <c r="AQ1390" t="s">
        <v>63</v>
      </c>
    </row>
    <row r="1391" spans="2:43" ht="15" customHeight="1" x14ac:dyDescent="0.25">
      <c r="B1391" s="3" t="s">
        <v>178</v>
      </c>
      <c r="C1391" t="s">
        <v>179</v>
      </c>
      <c r="D1391" s="24"/>
      <c r="E1391" s="31" t="s">
        <v>10505</v>
      </c>
      <c r="F1391" t="s">
        <v>10506</v>
      </c>
      <c r="G1391" t="s">
        <v>721</v>
      </c>
      <c r="I1391" t="s">
        <v>722</v>
      </c>
      <c r="J1391" s="1" t="s">
        <v>723</v>
      </c>
      <c r="K1391" t="s">
        <v>722</v>
      </c>
      <c r="L1391" t="s">
        <v>10507</v>
      </c>
      <c r="N1391">
        <f t="shared" si="21"/>
        <v>6</v>
      </c>
      <c r="O1391" t="s">
        <v>10508</v>
      </c>
      <c r="P1391" t="s">
        <v>10509</v>
      </c>
      <c r="U1391" s="31"/>
      <c r="V1391" t="s">
        <v>46</v>
      </c>
      <c r="W1391">
        <v>5083046927</v>
      </c>
      <c r="AB1391" t="s">
        <v>727</v>
      </c>
      <c r="AC1391" t="s">
        <v>10510</v>
      </c>
      <c r="AD1391">
        <v>442514</v>
      </c>
      <c r="AG1391" t="s">
        <v>10511</v>
      </c>
      <c r="AH1391" t="s">
        <v>10512</v>
      </c>
      <c r="AL1391" t="s">
        <v>10506</v>
      </c>
      <c r="AM1391" t="s">
        <v>10506</v>
      </c>
      <c r="AQ1391" t="s">
        <v>63</v>
      </c>
    </row>
    <row r="1392" spans="2:43" ht="15" customHeight="1" x14ac:dyDescent="0.25">
      <c r="B1392" s="3" t="s">
        <v>178</v>
      </c>
      <c r="C1392" t="s">
        <v>179</v>
      </c>
      <c r="D1392" s="24"/>
      <c r="E1392" t="s">
        <v>10513</v>
      </c>
      <c r="F1392" t="s">
        <v>10514</v>
      </c>
      <c r="G1392" t="s">
        <v>721</v>
      </c>
      <c r="I1392" t="s">
        <v>722</v>
      </c>
      <c r="J1392" s="1" t="s">
        <v>723</v>
      </c>
      <c r="K1392" t="s">
        <v>722</v>
      </c>
      <c r="L1392" t="s">
        <v>10515</v>
      </c>
      <c r="N1392">
        <f t="shared" si="21"/>
        <v>6</v>
      </c>
      <c r="O1392" t="s">
        <v>10516</v>
      </c>
      <c r="P1392" t="s">
        <v>10517</v>
      </c>
      <c r="V1392" t="s">
        <v>46</v>
      </c>
      <c r="W1392">
        <v>2155029250</v>
      </c>
      <c r="AB1392" t="s">
        <v>727</v>
      </c>
      <c r="AC1392" t="s">
        <v>10518</v>
      </c>
      <c r="AD1392">
        <v>442506</v>
      </c>
      <c r="AG1392" t="s">
        <v>10519</v>
      </c>
      <c r="AH1392" t="s">
        <v>10520</v>
      </c>
      <c r="AL1392" t="s">
        <v>10514</v>
      </c>
      <c r="AM1392" t="s">
        <v>10514</v>
      </c>
      <c r="AQ1392" t="s">
        <v>63</v>
      </c>
    </row>
    <row r="1393" spans="2:43" ht="15" customHeight="1" x14ac:dyDescent="0.25">
      <c r="B1393" s="3" t="s">
        <v>178</v>
      </c>
      <c r="C1393" t="s">
        <v>179</v>
      </c>
      <c r="D1393" s="24"/>
      <c r="E1393" t="s">
        <v>10521</v>
      </c>
      <c r="F1393" t="s">
        <v>10522</v>
      </c>
      <c r="G1393" t="s">
        <v>721</v>
      </c>
      <c r="I1393" t="s">
        <v>722</v>
      </c>
      <c r="J1393" s="1" t="s">
        <v>723</v>
      </c>
      <c r="K1393" t="s">
        <v>722</v>
      </c>
      <c r="L1393" t="s">
        <v>10523</v>
      </c>
      <c r="N1393">
        <f t="shared" si="21"/>
        <v>6</v>
      </c>
      <c r="O1393">
        <v>52322</v>
      </c>
      <c r="P1393" t="s">
        <v>10524</v>
      </c>
      <c r="V1393" t="s">
        <v>46</v>
      </c>
      <c r="W1393">
        <v>1907361137</v>
      </c>
      <c r="AB1393" t="s">
        <v>727</v>
      </c>
      <c r="AC1393" t="s">
        <v>10525</v>
      </c>
      <c r="AD1393">
        <v>442510</v>
      </c>
      <c r="AG1393" t="s">
        <v>10526</v>
      </c>
      <c r="AH1393" t="s">
        <v>10527</v>
      </c>
      <c r="AL1393" t="s">
        <v>10522</v>
      </c>
      <c r="AM1393" t="s">
        <v>10522</v>
      </c>
      <c r="AQ1393" t="s">
        <v>63</v>
      </c>
    </row>
    <row r="1394" spans="2:43" ht="15" customHeight="1" x14ac:dyDescent="0.25">
      <c r="B1394" s="3" t="s">
        <v>178</v>
      </c>
      <c r="C1394" t="s">
        <v>179</v>
      </c>
      <c r="D1394" s="24"/>
      <c r="E1394" t="s">
        <v>10528</v>
      </c>
      <c r="F1394" t="s">
        <v>10529</v>
      </c>
      <c r="G1394" t="s">
        <v>721</v>
      </c>
      <c r="I1394" t="s">
        <v>722</v>
      </c>
      <c r="J1394" s="1" t="s">
        <v>723</v>
      </c>
      <c r="K1394" t="s">
        <v>722</v>
      </c>
      <c r="L1394" t="s">
        <v>10530</v>
      </c>
      <c r="N1394">
        <f t="shared" si="21"/>
        <v>16</v>
      </c>
      <c r="O1394">
        <v>31250</v>
      </c>
      <c r="P1394" t="s">
        <v>10531</v>
      </c>
      <c r="V1394" t="s">
        <v>46</v>
      </c>
      <c r="W1394">
        <v>9469503935</v>
      </c>
      <c r="AB1394" t="s">
        <v>727</v>
      </c>
      <c r="AC1394" t="s">
        <v>10532</v>
      </c>
      <c r="AD1394">
        <v>442504</v>
      </c>
      <c r="AG1394" t="s">
        <v>10533</v>
      </c>
      <c r="AH1394" t="s">
        <v>10534</v>
      </c>
      <c r="AL1394" t="s">
        <v>10529</v>
      </c>
      <c r="AM1394" t="s">
        <v>10529</v>
      </c>
      <c r="AQ1394" t="s">
        <v>63</v>
      </c>
    </row>
    <row r="1395" spans="2:43" ht="15" customHeight="1" x14ac:dyDescent="0.25">
      <c r="B1395" s="3" t="s">
        <v>178</v>
      </c>
      <c r="C1395" t="s">
        <v>179</v>
      </c>
      <c r="D1395" s="24"/>
      <c r="E1395" t="s">
        <v>10535</v>
      </c>
      <c r="F1395" t="s">
        <v>10536</v>
      </c>
      <c r="G1395" t="s">
        <v>721</v>
      </c>
      <c r="I1395" t="s">
        <v>722</v>
      </c>
      <c r="J1395" s="1" t="s">
        <v>723</v>
      </c>
      <c r="K1395" t="s">
        <v>722</v>
      </c>
      <c r="L1395" t="s">
        <v>10537</v>
      </c>
      <c r="N1395">
        <f t="shared" si="21"/>
        <v>6</v>
      </c>
      <c r="O1395">
        <v>53421</v>
      </c>
      <c r="P1395" t="s">
        <v>10538</v>
      </c>
      <c r="V1395" t="s">
        <v>46</v>
      </c>
      <c r="W1395">
        <v>2428696557</v>
      </c>
      <c r="AB1395" t="s">
        <v>727</v>
      </c>
      <c r="AC1395" t="s">
        <v>10539</v>
      </c>
      <c r="AD1395">
        <v>442510</v>
      </c>
      <c r="AG1395" t="s">
        <v>10540</v>
      </c>
      <c r="AH1395" t="s">
        <v>10541</v>
      </c>
      <c r="AL1395" t="s">
        <v>10536</v>
      </c>
      <c r="AM1395" t="s">
        <v>10536</v>
      </c>
      <c r="AQ1395" t="s">
        <v>63</v>
      </c>
    </row>
    <row r="1396" spans="2:43" ht="15" customHeight="1" x14ac:dyDescent="0.25">
      <c r="B1396" s="3" t="s">
        <v>178</v>
      </c>
      <c r="C1396" t="s">
        <v>179</v>
      </c>
      <c r="D1396" s="24"/>
      <c r="E1396" t="s">
        <v>10542</v>
      </c>
      <c r="F1396" t="s">
        <v>10543</v>
      </c>
      <c r="G1396" t="s">
        <v>721</v>
      </c>
      <c r="I1396" t="s">
        <v>722</v>
      </c>
      <c r="J1396" s="1" t="s">
        <v>723</v>
      </c>
      <c r="K1396" t="s">
        <v>722</v>
      </c>
      <c r="L1396" t="s">
        <v>10544</v>
      </c>
      <c r="N1396">
        <f t="shared" si="21"/>
        <v>7</v>
      </c>
      <c r="O1396" t="s">
        <v>10545</v>
      </c>
      <c r="P1396" t="s">
        <v>10546</v>
      </c>
      <c r="V1396" t="s">
        <v>46</v>
      </c>
      <c r="W1396">
        <v>5825994788</v>
      </c>
      <c r="AB1396" t="s">
        <v>727</v>
      </c>
      <c r="AC1396" t="s">
        <v>10547</v>
      </c>
      <c r="AD1396">
        <v>442504</v>
      </c>
      <c r="AG1396" t="s">
        <v>10548</v>
      </c>
      <c r="AH1396" t="s">
        <v>10549</v>
      </c>
      <c r="AL1396" t="s">
        <v>10543</v>
      </c>
      <c r="AM1396" t="s">
        <v>10543</v>
      </c>
      <c r="AQ1396" t="s">
        <v>63</v>
      </c>
    </row>
    <row r="1397" spans="2:43" ht="15" customHeight="1" x14ac:dyDescent="0.25">
      <c r="B1397" s="3" t="s">
        <v>178</v>
      </c>
      <c r="C1397" t="s">
        <v>179</v>
      </c>
      <c r="D1397" s="24"/>
      <c r="E1397" t="s">
        <v>10550</v>
      </c>
      <c r="F1397" t="s">
        <v>10551</v>
      </c>
      <c r="G1397" t="s">
        <v>721</v>
      </c>
      <c r="I1397" t="s">
        <v>722</v>
      </c>
      <c r="J1397" s="1" t="s">
        <v>723</v>
      </c>
      <c r="K1397" t="s">
        <v>722</v>
      </c>
      <c r="L1397" t="s">
        <v>10552</v>
      </c>
      <c r="N1397">
        <f t="shared" si="21"/>
        <v>7</v>
      </c>
      <c r="O1397" t="s">
        <v>10553</v>
      </c>
      <c r="P1397" t="s">
        <v>10554</v>
      </c>
      <c r="V1397" t="s">
        <v>46</v>
      </c>
      <c r="W1397">
        <v>1431571447</v>
      </c>
      <c r="AB1397" t="s">
        <v>727</v>
      </c>
      <c r="AC1397" t="s">
        <v>10555</v>
      </c>
      <c r="AD1397">
        <v>442506</v>
      </c>
      <c r="AG1397" t="s">
        <v>10556</v>
      </c>
      <c r="AH1397" t="s">
        <v>10557</v>
      </c>
      <c r="AL1397" t="s">
        <v>10551</v>
      </c>
      <c r="AM1397" t="s">
        <v>10551</v>
      </c>
      <c r="AQ1397" t="s">
        <v>63</v>
      </c>
    </row>
    <row r="1398" spans="2:43" ht="15" customHeight="1" x14ac:dyDescent="0.25">
      <c r="B1398" s="3" t="s">
        <v>178</v>
      </c>
      <c r="C1398" t="s">
        <v>179</v>
      </c>
      <c r="D1398" s="24"/>
      <c r="E1398" t="s">
        <v>10558</v>
      </c>
      <c r="F1398" t="s">
        <v>10559</v>
      </c>
      <c r="G1398" t="s">
        <v>721</v>
      </c>
      <c r="I1398" t="s">
        <v>722</v>
      </c>
      <c r="J1398" s="1" t="s">
        <v>723</v>
      </c>
      <c r="K1398" t="s">
        <v>722</v>
      </c>
      <c r="L1398" t="s">
        <v>10560</v>
      </c>
      <c r="N1398">
        <f t="shared" si="21"/>
        <v>7</v>
      </c>
      <c r="O1398" t="s">
        <v>10561</v>
      </c>
      <c r="P1398" t="s">
        <v>10562</v>
      </c>
      <c r="V1398" t="s">
        <v>46</v>
      </c>
      <c r="W1398">
        <v>5868372313</v>
      </c>
      <c r="AB1398" t="s">
        <v>727</v>
      </c>
      <c r="AC1398" t="s">
        <v>10563</v>
      </c>
      <c r="AD1398">
        <v>442506</v>
      </c>
      <c r="AG1398" t="s">
        <v>10564</v>
      </c>
      <c r="AH1398" t="s">
        <v>10565</v>
      </c>
      <c r="AL1398" t="s">
        <v>10559</v>
      </c>
      <c r="AM1398" t="s">
        <v>10559</v>
      </c>
      <c r="AQ1398" t="s">
        <v>63</v>
      </c>
    </row>
    <row r="1399" spans="2:43" ht="15" customHeight="1" x14ac:dyDescent="0.25">
      <c r="B1399" s="3" t="s">
        <v>178</v>
      </c>
      <c r="C1399" t="s">
        <v>179</v>
      </c>
      <c r="D1399" s="24"/>
      <c r="E1399" t="s">
        <v>10566</v>
      </c>
      <c r="F1399" t="s">
        <v>10567</v>
      </c>
      <c r="G1399" t="s">
        <v>721</v>
      </c>
      <c r="I1399" t="s">
        <v>722</v>
      </c>
      <c r="J1399" s="1" t="s">
        <v>723</v>
      </c>
      <c r="K1399" t="s">
        <v>722</v>
      </c>
      <c r="L1399" t="s">
        <v>10568</v>
      </c>
      <c r="N1399">
        <f t="shared" si="21"/>
        <v>7</v>
      </c>
      <c r="O1399" t="s">
        <v>10569</v>
      </c>
      <c r="P1399" t="s">
        <v>10570</v>
      </c>
      <c r="V1399" t="s">
        <v>46</v>
      </c>
      <c r="W1399">
        <v>3737824140</v>
      </c>
      <c r="AB1399" t="s">
        <v>727</v>
      </c>
      <c r="AC1399" t="s">
        <v>10571</v>
      </c>
      <c r="AD1399">
        <v>442506</v>
      </c>
      <c r="AG1399" t="s">
        <v>10572</v>
      </c>
      <c r="AH1399" t="s">
        <v>10573</v>
      </c>
      <c r="AL1399" t="s">
        <v>10567</v>
      </c>
      <c r="AM1399" t="s">
        <v>10567</v>
      </c>
      <c r="AQ1399" t="s">
        <v>63</v>
      </c>
    </row>
    <row r="1400" spans="2:43" ht="15" customHeight="1" x14ac:dyDescent="0.25">
      <c r="B1400" s="3" t="s">
        <v>37</v>
      </c>
      <c r="D1400" s="13"/>
      <c r="E1400" t="s">
        <v>10574</v>
      </c>
      <c r="F1400" t="s">
        <v>10575</v>
      </c>
      <c r="G1400" t="s">
        <v>40</v>
      </c>
      <c r="H1400" t="b">
        <v>1</v>
      </c>
      <c r="I1400" t="s">
        <v>722</v>
      </c>
      <c r="J1400" s="1" t="s">
        <v>723</v>
      </c>
      <c r="K1400" t="s">
        <v>722</v>
      </c>
      <c r="L1400" t="s">
        <v>10576</v>
      </c>
      <c r="N1400">
        <f t="shared" si="21"/>
        <v>17</v>
      </c>
      <c r="O1400">
        <v>67192</v>
      </c>
      <c r="P1400" t="s">
        <v>10577</v>
      </c>
      <c r="S1400">
        <v>59.668100000000003</v>
      </c>
      <c r="T1400">
        <v>12.6303</v>
      </c>
      <c r="V1400" t="s">
        <v>46</v>
      </c>
      <c r="W1400">
        <v>9113146469</v>
      </c>
      <c r="X1400" t="s">
        <v>10578</v>
      </c>
      <c r="AB1400" t="s">
        <v>727</v>
      </c>
      <c r="AC1400" t="s">
        <v>10579</v>
      </c>
      <c r="AD1400">
        <v>442486</v>
      </c>
      <c r="AG1400" t="s">
        <v>10580</v>
      </c>
      <c r="AH1400" t="s">
        <v>10581</v>
      </c>
      <c r="AI1400" t="s">
        <v>10582</v>
      </c>
      <c r="AL1400" t="s">
        <v>10575</v>
      </c>
      <c r="AM1400" t="s">
        <v>10575</v>
      </c>
      <c r="AQ1400" t="s">
        <v>10583</v>
      </c>
    </row>
    <row r="1401" spans="2:43" ht="15" customHeight="1" x14ac:dyDescent="0.25">
      <c r="B1401" s="3" t="s">
        <v>2699</v>
      </c>
      <c r="C1401" t="s">
        <v>10584</v>
      </c>
      <c r="D1401" s="18" t="s">
        <v>56</v>
      </c>
      <c r="E1401" t="s">
        <v>10585</v>
      </c>
      <c r="F1401" t="s">
        <v>10586</v>
      </c>
      <c r="G1401" t="s">
        <v>40</v>
      </c>
      <c r="H1401" t="b">
        <v>1</v>
      </c>
      <c r="I1401" t="s">
        <v>722</v>
      </c>
      <c r="J1401" s="1" t="s">
        <v>723</v>
      </c>
      <c r="K1401" t="s">
        <v>722</v>
      </c>
      <c r="L1401" t="s">
        <v>10587</v>
      </c>
      <c r="N1401">
        <f t="shared" si="21"/>
        <v>16</v>
      </c>
      <c r="O1401">
        <v>82112</v>
      </c>
      <c r="P1401" t="s">
        <v>10588</v>
      </c>
      <c r="S1401">
        <v>61.334299999999899</v>
      </c>
      <c r="T1401">
        <v>16.399100000000001</v>
      </c>
      <c r="V1401" t="s">
        <v>46</v>
      </c>
      <c r="W1401">
        <v>8240003624</v>
      </c>
      <c r="AB1401" t="s">
        <v>727</v>
      </c>
      <c r="AC1401" t="s">
        <v>10589</v>
      </c>
      <c r="AD1401">
        <v>442518</v>
      </c>
      <c r="AG1401" t="s">
        <v>10590</v>
      </c>
      <c r="AH1401" t="s">
        <v>10591</v>
      </c>
      <c r="AI1401" t="s">
        <v>10592</v>
      </c>
      <c r="AL1401" t="s">
        <v>10586</v>
      </c>
      <c r="AM1401" t="s">
        <v>10586</v>
      </c>
      <c r="AQ1401" t="s">
        <v>10593</v>
      </c>
    </row>
    <row r="1402" spans="2:43" ht="15" customHeight="1" x14ac:dyDescent="0.25">
      <c r="B1402" s="3" t="s">
        <v>2699</v>
      </c>
      <c r="C1402" t="s">
        <v>10594</v>
      </c>
      <c r="D1402" s="18" t="s">
        <v>56</v>
      </c>
      <c r="E1402" t="s">
        <v>10595</v>
      </c>
      <c r="F1402" t="s">
        <v>10596</v>
      </c>
      <c r="G1402" t="s">
        <v>40</v>
      </c>
      <c r="H1402" t="b">
        <v>1</v>
      </c>
      <c r="I1402" t="s">
        <v>722</v>
      </c>
      <c r="J1402" s="1" t="s">
        <v>723</v>
      </c>
      <c r="K1402" t="s">
        <v>722</v>
      </c>
      <c r="L1402" t="s">
        <v>10597</v>
      </c>
      <c r="N1402">
        <f t="shared" si="21"/>
        <v>16</v>
      </c>
      <c r="O1402">
        <v>63008</v>
      </c>
      <c r="P1402" t="s">
        <v>3390</v>
      </c>
      <c r="S1402">
        <v>59.381500000000003</v>
      </c>
      <c r="T1402">
        <v>16.507100000000001</v>
      </c>
      <c r="V1402" t="s">
        <v>46</v>
      </c>
      <c r="W1402">
        <v>6050510646</v>
      </c>
      <c r="AB1402" t="s">
        <v>727</v>
      </c>
      <c r="AC1402" t="s">
        <v>3532</v>
      </c>
      <c r="AD1402">
        <v>442517</v>
      </c>
      <c r="AG1402" t="s">
        <v>10598</v>
      </c>
      <c r="AH1402" t="s">
        <v>10599</v>
      </c>
      <c r="AI1402" t="s">
        <v>10600</v>
      </c>
      <c r="AL1402" t="s">
        <v>10596</v>
      </c>
      <c r="AM1402" t="s">
        <v>10596</v>
      </c>
      <c r="AQ1402" t="s">
        <v>10601</v>
      </c>
    </row>
    <row r="1403" spans="2:43" ht="15" customHeight="1" x14ac:dyDescent="0.25">
      <c r="B1403" s="3" t="s">
        <v>2699</v>
      </c>
      <c r="C1403" t="s">
        <v>10602</v>
      </c>
      <c r="D1403" s="18" t="s">
        <v>56</v>
      </c>
      <c r="E1403" t="s">
        <v>10603</v>
      </c>
      <c r="F1403" t="s">
        <v>10604</v>
      </c>
      <c r="G1403" t="s">
        <v>40</v>
      </c>
      <c r="H1403" t="b">
        <v>1</v>
      </c>
      <c r="I1403" t="s">
        <v>722</v>
      </c>
      <c r="J1403" s="1" t="s">
        <v>723</v>
      </c>
      <c r="K1403" t="s">
        <v>722</v>
      </c>
      <c r="L1403" t="s">
        <v>10605</v>
      </c>
      <c r="N1403">
        <f t="shared" si="21"/>
        <v>21</v>
      </c>
      <c r="O1403">
        <v>82434</v>
      </c>
      <c r="P1403" t="s">
        <v>10606</v>
      </c>
      <c r="S1403">
        <v>61.7455</v>
      </c>
      <c r="T1403">
        <v>17.1157</v>
      </c>
      <c r="V1403" t="s">
        <v>46</v>
      </c>
      <c r="W1403">
        <v>7324387472</v>
      </c>
      <c r="X1403" t="s">
        <v>10607</v>
      </c>
      <c r="AB1403" t="s">
        <v>727</v>
      </c>
      <c r="AC1403" t="s">
        <v>10608</v>
      </c>
      <c r="AD1403">
        <v>442518</v>
      </c>
      <c r="AG1403" t="s">
        <v>10609</v>
      </c>
      <c r="AH1403" t="s">
        <v>10610</v>
      </c>
      <c r="AI1403" t="s">
        <v>10611</v>
      </c>
      <c r="AL1403" t="s">
        <v>10604</v>
      </c>
      <c r="AM1403" t="s">
        <v>10604</v>
      </c>
      <c r="AQ1403" t="s">
        <v>10612</v>
      </c>
    </row>
    <row r="1404" spans="2:43" ht="15" customHeight="1" x14ac:dyDescent="0.25">
      <c r="B1404" s="3" t="s">
        <v>2699</v>
      </c>
      <c r="C1404" t="s">
        <v>10613</v>
      </c>
      <c r="D1404" s="18" t="s">
        <v>56</v>
      </c>
      <c r="E1404" t="s">
        <v>10614</v>
      </c>
      <c r="F1404" t="s">
        <v>10615</v>
      </c>
      <c r="G1404" t="s">
        <v>40</v>
      </c>
      <c r="H1404" t="b">
        <v>1</v>
      </c>
      <c r="I1404" t="s">
        <v>722</v>
      </c>
      <c r="J1404" s="1" t="s">
        <v>723</v>
      </c>
      <c r="K1404" t="s">
        <v>722</v>
      </c>
      <c r="L1404" t="s">
        <v>10616</v>
      </c>
      <c r="N1404">
        <f t="shared" si="21"/>
        <v>14</v>
      </c>
      <c r="O1404">
        <v>39128</v>
      </c>
      <c r="P1404" t="s">
        <v>10617</v>
      </c>
      <c r="S1404">
        <v>56.672899999999899</v>
      </c>
      <c r="T1404">
        <v>16.3093</v>
      </c>
      <c r="V1404" t="s">
        <v>46</v>
      </c>
      <c r="W1404">
        <v>3468298187</v>
      </c>
      <c r="X1404" t="s">
        <v>10618</v>
      </c>
      <c r="AB1404" t="s">
        <v>727</v>
      </c>
      <c r="AC1404" t="s">
        <v>10619</v>
      </c>
      <c r="AD1404">
        <v>442897</v>
      </c>
      <c r="AG1404" t="s">
        <v>10615</v>
      </c>
      <c r="AH1404" t="s">
        <v>10620</v>
      </c>
      <c r="AI1404" t="s">
        <v>10621</v>
      </c>
      <c r="AL1404" t="s">
        <v>10615</v>
      </c>
      <c r="AM1404" t="s">
        <v>10615</v>
      </c>
      <c r="AQ1404" t="s">
        <v>10622</v>
      </c>
    </row>
    <row r="1405" spans="2:43" ht="15" customHeight="1" x14ac:dyDescent="0.25">
      <c r="B1405" s="3" t="s">
        <v>2699</v>
      </c>
      <c r="C1405" t="s">
        <v>10623</v>
      </c>
      <c r="D1405" s="18" t="s">
        <v>56</v>
      </c>
      <c r="E1405" t="s">
        <v>10624</v>
      </c>
      <c r="F1405" t="s">
        <v>10625</v>
      </c>
      <c r="G1405" t="s">
        <v>40</v>
      </c>
      <c r="H1405" t="b">
        <v>1</v>
      </c>
      <c r="I1405" t="s">
        <v>722</v>
      </c>
      <c r="J1405" s="1" t="s">
        <v>723</v>
      </c>
      <c r="K1405" t="s">
        <v>722</v>
      </c>
      <c r="L1405" t="s">
        <v>10626</v>
      </c>
      <c r="N1405">
        <f t="shared" si="21"/>
        <v>16</v>
      </c>
      <c r="O1405">
        <v>60228</v>
      </c>
      <c r="P1405" t="s">
        <v>10627</v>
      </c>
      <c r="S1405">
        <v>58.5977999999999</v>
      </c>
      <c r="T1405">
        <v>16.223800000000001</v>
      </c>
      <c r="V1405" t="s">
        <v>46</v>
      </c>
      <c r="W1405">
        <v>3204365255</v>
      </c>
      <c r="AB1405" t="s">
        <v>727</v>
      </c>
      <c r="AC1405" t="s">
        <v>10628</v>
      </c>
      <c r="AD1405">
        <v>442507</v>
      </c>
      <c r="AG1405" t="s">
        <v>10629</v>
      </c>
      <c r="AH1405" t="s">
        <v>10630</v>
      </c>
      <c r="AI1405" t="s">
        <v>10631</v>
      </c>
      <c r="AL1405" t="s">
        <v>10625</v>
      </c>
      <c r="AM1405" t="s">
        <v>10625</v>
      </c>
      <c r="AQ1405" t="s">
        <v>10632</v>
      </c>
    </row>
    <row r="1406" spans="2:43" ht="15" customHeight="1" x14ac:dyDescent="0.25">
      <c r="B1406" s="3" t="s">
        <v>2699</v>
      </c>
      <c r="C1406" t="s">
        <v>10633</v>
      </c>
      <c r="D1406" s="18" t="s">
        <v>56</v>
      </c>
      <c r="E1406" t="s">
        <v>10634</v>
      </c>
      <c r="F1406" t="s">
        <v>10635</v>
      </c>
      <c r="G1406" t="s">
        <v>40</v>
      </c>
      <c r="H1406" t="b">
        <v>1</v>
      </c>
      <c r="I1406" t="s">
        <v>722</v>
      </c>
      <c r="J1406" s="1" t="s">
        <v>723</v>
      </c>
      <c r="K1406" t="s">
        <v>722</v>
      </c>
      <c r="L1406" t="s">
        <v>10636</v>
      </c>
      <c r="N1406">
        <f t="shared" si="21"/>
        <v>15</v>
      </c>
      <c r="O1406">
        <v>61135</v>
      </c>
      <c r="P1406" t="s">
        <v>10637</v>
      </c>
      <c r="S1406">
        <v>58.746899999999897</v>
      </c>
      <c r="T1406">
        <v>17.027999999999899</v>
      </c>
      <c r="V1406" t="s">
        <v>46</v>
      </c>
      <c r="W1406">
        <v>8945243439</v>
      </c>
      <c r="X1406" t="s">
        <v>10638</v>
      </c>
      <c r="AB1406" t="s">
        <v>727</v>
      </c>
      <c r="AC1406" t="s">
        <v>10639</v>
      </c>
      <c r="AD1406">
        <v>442896</v>
      </c>
      <c r="AG1406" t="s">
        <v>10640</v>
      </c>
      <c r="AH1406" t="s">
        <v>10641</v>
      </c>
      <c r="AI1406" t="s">
        <v>10642</v>
      </c>
      <c r="AL1406" t="s">
        <v>10635</v>
      </c>
      <c r="AM1406" t="s">
        <v>10635</v>
      </c>
      <c r="AQ1406" t="s">
        <v>10643</v>
      </c>
    </row>
    <row r="1407" spans="2:43" ht="15" customHeight="1" x14ac:dyDescent="0.25">
      <c r="B1407" s="3" t="s">
        <v>2699</v>
      </c>
      <c r="C1407" t="s">
        <v>10644</v>
      </c>
      <c r="D1407" s="18" t="s">
        <v>56</v>
      </c>
      <c r="E1407" t="s">
        <v>10645</v>
      </c>
      <c r="F1407" t="s">
        <v>10646</v>
      </c>
      <c r="G1407" t="s">
        <v>40</v>
      </c>
      <c r="H1407" t="b">
        <v>1</v>
      </c>
      <c r="I1407" t="s">
        <v>722</v>
      </c>
      <c r="J1407" s="1" t="s">
        <v>723</v>
      </c>
      <c r="K1407" t="s">
        <v>722</v>
      </c>
      <c r="L1407" t="s">
        <v>10647</v>
      </c>
      <c r="N1407">
        <f t="shared" si="21"/>
        <v>18</v>
      </c>
      <c r="O1407">
        <v>89155</v>
      </c>
      <c r="P1407" t="s">
        <v>10648</v>
      </c>
      <c r="S1407">
        <v>63.309800000000003</v>
      </c>
      <c r="T1407">
        <v>18.7868999999999</v>
      </c>
      <c r="V1407" t="s">
        <v>46</v>
      </c>
      <c r="W1407">
        <v>3733616368</v>
      </c>
      <c r="X1407" t="s">
        <v>10649</v>
      </c>
      <c r="AB1407" t="s">
        <v>727</v>
      </c>
      <c r="AC1407" t="s">
        <v>10650</v>
      </c>
      <c r="AD1407">
        <v>442513</v>
      </c>
      <c r="AG1407" t="s">
        <v>10651</v>
      </c>
      <c r="AH1407" t="s">
        <v>10652</v>
      </c>
      <c r="AI1407" t="s">
        <v>10653</v>
      </c>
      <c r="AL1407" t="s">
        <v>10646</v>
      </c>
      <c r="AM1407" t="s">
        <v>10646</v>
      </c>
      <c r="AQ1407" t="s">
        <v>10654</v>
      </c>
    </row>
    <row r="1408" spans="2:43" ht="15" customHeight="1" x14ac:dyDescent="0.25">
      <c r="B1408" s="3" t="s">
        <v>2699</v>
      </c>
      <c r="C1408" t="s">
        <v>10655</v>
      </c>
      <c r="D1408" s="18" t="s">
        <v>56</v>
      </c>
      <c r="E1408" t="s">
        <v>10656</v>
      </c>
      <c r="F1408" t="s">
        <v>10657</v>
      </c>
      <c r="G1408" t="s">
        <v>40</v>
      </c>
      <c r="H1408" t="b">
        <v>1</v>
      </c>
      <c r="I1408" t="s">
        <v>722</v>
      </c>
      <c r="J1408" s="1" t="s">
        <v>723</v>
      </c>
      <c r="K1408" t="s">
        <v>722</v>
      </c>
      <c r="L1408" t="s">
        <v>10658</v>
      </c>
      <c r="N1408">
        <f t="shared" si="21"/>
        <v>16</v>
      </c>
      <c r="O1408">
        <v>83172</v>
      </c>
      <c r="P1408" t="s">
        <v>10659</v>
      </c>
      <c r="S1408">
        <v>63.162500000000001</v>
      </c>
      <c r="T1408">
        <v>14.6568</v>
      </c>
      <c r="V1408" t="s">
        <v>46</v>
      </c>
      <c r="W1408">
        <v>5238597666</v>
      </c>
      <c r="X1408" t="s">
        <v>10660</v>
      </c>
      <c r="AB1408" t="s">
        <v>727</v>
      </c>
      <c r="AC1408" t="s">
        <v>10661</v>
      </c>
      <c r="AD1408">
        <v>442512</v>
      </c>
      <c r="AG1408" t="s">
        <v>10662</v>
      </c>
      <c r="AH1408" t="s">
        <v>10663</v>
      </c>
      <c r="AI1408" t="s">
        <v>10664</v>
      </c>
      <c r="AL1408" t="s">
        <v>10657</v>
      </c>
      <c r="AM1408" t="s">
        <v>10657</v>
      </c>
      <c r="AQ1408" t="s">
        <v>10665</v>
      </c>
    </row>
    <row r="1409" spans="2:44" ht="15" customHeight="1" x14ac:dyDescent="0.25">
      <c r="B1409" s="3" t="s">
        <v>37</v>
      </c>
      <c r="D1409" s="13"/>
      <c r="E1409" t="s">
        <v>10666</v>
      </c>
      <c r="F1409" t="s">
        <v>10667</v>
      </c>
      <c r="G1409" t="s">
        <v>40</v>
      </c>
      <c r="H1409" t="b">
        <v>1</v>
      </c>
      <c r="I1409" t="s">
        <v>722</v>
      </c>
      <c r="J1409" s="1" t="s">
        <v>723</v>
      </c>
      <c r="K1409" t="s">
        <v>722</v>
      </c>
      <c r="L1409" t="s">
        <v>10668</v>
      </c>
      <c r="N1409">
        <f t="shared" si="21"/>
        <v>15</v>
      </c>
      <c r="O1409" t="s">
        <v>10669</v>
      </c>
      <c r="P1409" t="s">
        <v>10670</v>
      </c>
      <c r="S1409">
        <v>65.318567999999999</v>
      </c>
      <c r="T1409">
        <v>21.4466</v>
      </c>
      <c r="V1409" t="s">
        <v>46</v>
      </c>
      <c r="W1409">
        <v>1169415539</v>
      </c>
      <c r="X1409" t="s">
        <v>10671</v>
      </c>
      <c r="AB1409" t="s">
        <v>727</v>
      </c>
      <c r="AC1409" t="s">
        <v>10672</v>
      </c>
      <c r="AD1409">
        <v>442508</v>
      </c>
      <c r="AG1409" t="s">
        <v>10673</v>
      </c>
      <c r="AH1409" t="s">
        <v>10674</v>
      </c>
      <c r="AL1409" t="s">
        <v>10667</v>
      </c>
      <c r="AM1409" t="s">
        <v>10667</v>
      </c>
      <c r="AQ1409" t="s">
        <v>63</v>
      </c>
    </row>
    <row r="1410" spans="2:44" ht="15" customHeight="1" x14ac:dyDescent="0.25">
      <c r="B1410" s="3" t="s">
        <v>178</v>
      </c>
      <c r="C1410" t="s">
        <v>179</v>
      </c>
      <c r="D1410" s="24"/>
      <c r="E1410" t="s">
        <v>10675</v>
      </c>
      <c r="F1410" t="s">
        <v>10676</v>
      </c>
      <c r="G1410" t="s">
        <v>721</v>
      </c>
      <c r="I1410" t="s">
        <v>722</v>
      </c>
      <c r="J1410" s="1" t="s">
        <v>723</v>
      </c>
      <c r="K1410" t="s">
        <v>722</v>
      </c>
      <c r="L1410" t="s">
        <v>10677</v>
      </c>
      <c r="N1410">
        <f t="shared" si="21"/>
        <v>15</v>
      </c>
      <c r="O1410">
        <v>66140</v>
      </c>
      <c r="P1410" t="s">
        <v>10678</v>
      </c>
      <c r="V1410" t="s">
        <v>46</v>
      </c>
      <c r="W1410">
        <v>8608934327</v>
      </c>
      <c r="AB1410" t="s">
        <v>727</v>
      </c>
      <c r="AC1410" t="s">
        <v>10679</v>
      </c>
      <c r="AD1410">
        <v>442486</v>
      </c>
      <c r="AG1410" t="s">
        <v>10680</v>
      </c>
      <c r="AH1410" t="s">
        <v>10681</v>
      </c>
      <c r="AL1410" t="s">
        <v>10676</v>
      </c>
      <c r="AM1410" t="s">
        <v>10676</v>
      </c>
      <c r="AQ1410" t="s">
        <v>63</v>
      </c>
    </row>
    <row r="1411" spans="2:44" ht="15" customHeight="1" x14ac:dyDescent="0.25">
      <c r="B1411" s="3" t="s">
        <v>2699</v>
      </c>
      <c r="C1411" t="s">
        <v>10682</v>
      </c>
      <c r="D1411" s="18" t="s">
        <v>56</v>
      </c>
      <c r="E1411" t="s">
        <v>10683</v>
      </c>
      <c r="F1411" t="s">
        <v>10684</v>
      </c>
      <c r="G1411" t="s">
        <v>40</v>
      </c>
      <c r="H1411" t="b">
        <v>1</v>
      </c>
      <c r="I1411" t="s">
        <v>722</v>
      </c>
      <c r="J1411" s="1" t="s">
        <v>723</v>
      </c>
      <c r="K1411" t="s">
        <v>722</v>
      </c>
      <c r="L1411" t="s">
        <v>10685</v>
      </c>
      <c r="N1411">
        <f t="shared" si="21"/>
        <v>14</v>
      </c>
      <c r="O1411" t="s">
        <v>10686</v>
      </c>
      <c r="P1411" t="s">
        <v>10687</v>
      </c>
      <c r="S1411">
        <v>58.351300000000002</v>
      </c>
      <c r="T1411">
        <v>11.9834</v>
      </c>
      <c r="V1411" t="s">
        <v>46</v>
      </c>
      <c r="W1411">
        <v>4941052463</v>
      </c>
      <c r="X1411" t="s">
        <v>10649</v>
      </c>
      <c r="AB1411" t="s">
        <v>727</v>
      </c>
      <c r="AC1411" t="s">
        <v>10688</v>
      </c>
      <c r="AD1411">
        <v>204776</v>
      </c>
      <c r="AG1411" t="s">
        <v>10689</v>
      </c>
      <c r="AH1411" t="s">
        <v>10690</v>
      </c>
      <c r="AI1411" t="s">
        <v>10691</v>
      </c>
      <c r="AL1411" t="s">
        <v>10684</v>
      </c>
      <c r="AM1411" t="s">
        <v>10684</v>
      </c>
      <c r="AQ1411" t="s">
        <v>10692</v>
      </c>
    </row>
    <row r="1412" spans="2:44" ht="15" customHeight="1" x14ac:dyDescent="0.25">
      <c r="B1412" s="3" t="s">
        <v>2699</v>
      </c>
      <c r="C1412" t="s">
        <v>10693</v>
      </c>
      <c r="D1412" s="18" t="s">
        <v>416</v>
      </c>
      <c r="E1412" t="s">
        <v>10694</v>
      </c>
      <c r="F1412" t="s">
        <v>10695</v>
      </c>
      <c r="G1412" t="s">
        <v>40</v>
      </c>
      <c r="H1412" t="b">
        <v>1</v>
      </c>
      <c r="I1412" t="s">
        <v>722</v>
      </c>
      <c r="J1412" s="1" t="s">
        <v>723</v>
      </c>
      <c r="K1412" t="s">
        <v>722</v>
      </c>
      <c r="L1412" s="2" t="s">
        <v>10696</v>
      </c>
      <c r="N1412">
        <f t="shared" ref="N1412:N1475" si="22">LEN(L1412)</f>
        <v>11</v>
      </c>
      <c r="O1412" t="s">
        <v>10697</v>
      </c>
      <c r="P1412" t="s">
        <v>10698</v>
      </c>
      <c r="S1412">
        <v>64.813500000000005</v>
      </c>
      <c r="T1412">
        <v>16.1814</v>
      </c>
      <c r="V1412" t="s">
        <v>46</v>
      </c>
      <c r="W1412">
        <v>2424858861</v>
      </c>
      <c r="AB1412" t="s">
        <v>727</v>
      </c>
      <c r="AC1412" t="s">
        <v>10699</v>
      </c>
      <c r="AD1412">
        <v>442513</v>
      </c>
      <c r="AG1412" t="s">
        <v>10700</v>
      </c>
      <c r="AH1412" t="s">
        <v>10701</v>
      </c>
      <c r="AI1412" t="s">
        <v>10702</v>
      </c>
      <c r="AL1412" t="s">
        <v>10695</v>
      </c>
      <c r="AM1412" t="s">
        <v>10695</v>
      </c>
      <c r="AQ1412" t="s">
        <v>10703</v>
      </c>
    </row>
    <row r="1413" spans="2:44" ht="15" customHeight="1" x14ac:dyDescent="0.25">
      <c r="B1413" s="3" t="s">
        <v>37</v>
      </c>
      <c r="D1413" s="13"/>
      <c r="E1413" t="s">
        <v>10704</v>
      </c>
      <c r="F1413" t="s">
        <v>10705</v>
      </c>
      <c r="G1413" t="s">
        <v>190</v>
      </c>
      <c r="H1413" t="b">
        <v>1</v>
      </c>
      <c r="I1413" t="s">
        <v>125</v>
      </c>
      <c r="J1413" s="1" t="s">
        <v>126</v>
      </c>
      <c r="K1413" t="s">
        <v>125</v>
      </c>
      <c r="L1413" t="s">
        <v>10706</v>
      </c>
      <c r="N1413" s="3">
        <f t="shared" si="22"/>
        <v>54</v>
      </c>
      <c r="O1413" t="s">
        <v>10707</v>
      </c>
      <c r="P1413" t="s">
        <v>10708</v>
      </c>
      <c r="S1413">
        <v>15.483000000000001</v>
      </c>
      <c r="T1413">
        <v>73.832999999999998</v>
      </c>
      <c r="V1413" t="s">
        <v>46</v>
      </c>
      <c r="W1413">
        <v>8707357864</v>
      </c>
      <c r="X1413" t="s">
        <v>10709</v>
      </c>
      <c r="AB1413" t="s">
        <v>130</v>
      </c>
      <c r="AG1413" t="s">
        <v>10705</v>
      </c>
      <c r="AH1413" t="s">
        <v>10710</v>
      </c>
      <c r="AI1413" t="s">
        <v>10711</v>
      </c>
      <c r="AK1413" t="s">
        <v>10712</v>
      </c>
      <c r="AL1413" t="s">
        <v>10705</v>
      </c>
      <c r="AM1413" t="s">
        <v>10705</v>
      </c>
      <c r="AQ1413" t="s">
        <v>10713</v>
      </c>
      <c r="AR1413" t="s">
        <v>10714</v>
      </c>
    </row>
    <row r="1414" spans="2:44" ht="15" customHeight="1" x14ac:dyDescent="0.25">
      <c r="B1414" s="3" t="s">
        <v>37</v>
      </c>
      <c r="D1414" s="13"/>
      <c r="E1414" t="s">
        <v>10715</v>
      </c>
      <c r="F1414" t="s">
        <v>10716</v>
      </c>
      <c r="G1414" t="s">
        <v>190</v>
      </c>
      <c r="H1414" t="b">
        <v>1</v>
      </c>
      <c r="I1414" t="s">
        <v>125</v>
      </c>
      <c r="J1414" s="1" t="s">
        <v>126</v>
      </c>
      <c r="K1414" t="s">
        <v>125</v>
      </c>
      <c r="L1414" t="s">
        <v>10717</v>
      </c>
      <c r="N1414">
        <f t="shared" si="22"/>
        <v>40</v>
      </c>
      <c r="O1414" t="s">
        <v>10718</v>
      </c>
      <c r="P1414" t="s">
        <v>10719</v>
      </c>
      <c r="S1414">
        <v>21.15</v>
      </c>
      <c r="T1414">
        <v>79.099999999999994</v>
      </c>
      <c r="V1414" t="s">
        <v>46</v>
      </c>
      <c r="W1414">
        <v>6858975720</v>
      </c>
      <c r="X1414" t="s">
        <v>10709</v>
      </c>
      <c r="AB1414" t="s">
        <v>130</v>
      </c>
      <c r="AD1414">
        <v>252747</v>
      </c>
      <c r="AG1414" t="s">
        <v>10716</v>
      </c>
      <c r="AH1414" t="s">
        <v>10720</v>
      </c>
      <c r="AI1414" t="s">
        <v>10721</v>
      </c>
      <c r="AK1414" t="s">
        <v>10722</v>
      </c>
      <c r="AL1414" t="s">
        <v>10716</v>
      </c>
      <c r="AM1414" t="s">
        <v>10716</v>
      </c>
      <c r="AQ1414" t="s">
        <v>10723</v>
      </c>
      <c r="AR1414" t="s">
        <v>10714</v>
      </c>
    </row>
    <row r="1415" spans="2:44" ht="15" customHeight="1" x14ac:dyDescent="0.25">
      <c r="B1415" s="3" t="s">
        <v>37</v>
      </c>
      <c r="D1415" s="13"/>
      <c r="E1415" t="s">
        <v>10724</v>
      </c>
      <c r="F1415" t="s">
        <v>10725</v>
      </c>
      <c r="G1415" t="s">
        <v>190</v>
      </c>
      <c r="H1415" t="b">
        <v>1</v>
      </c>
      <c r="I1415" t="s">
        <v>125</v>
      </c>
      <c r="J1415" s="1" t="s">
        <v>126</v>
      </c>
      <c r="K1415" t="s">
        <v>125</v>
      </c>
      <c r="L1415" t="s">
        <v>10726</v>
      </c>
      <c r="N1415">
        <f t="shared" si="22"/>
        <v>34</v>
      </c>
      <c r="O1415">
        <v>411046</v>
      </c>
      <c r="P1415" t="s">
        <v>10727</v>
      </c>
      <c r="S1415">
        <v>18.3</v>
      </c>
      <c r="T1415">
        <v>73.5</v>
      </c>
      <c r="V1415" t="s">
        <v>46</v>
      </c>
      <c r="W1415">
        <v>1301160304</v>
      </c>
      <c r="AB1415" t="s">
        <v>130</v>
      </c>
      <c r="AG1415" t="s">
        <v>10725</v>
      </c>
      <c r="AH1415" t="s">
        <v>10728</v>
      </c>
      <c r="AK1415" t="s">
        <v>10722</v>
      </c>
      <c r="AL1415" t="s">
        <v>10725</v>
      </c>
      <c r="AM1415" t="s">
        <v>10725</v>
      </c>
      <c r="AQ1415" t="s">
        <v>10729</v>
      </c>
      <c r="AR1415" t="s">
        <v>10714</v>
      </c>
    </row>
    <row r="1416" spans="2:44" ht="15" customHeight="1" x14ac:dyDescent="0.25">
      <c r="B1416" s="3" t="s">
        <v>54</v>
      </c>
      <c r="C1416" t="s">
        <v>10730</v>
      </c>
      <c r="D1416" s="18" t="s">
        <v>56</v>
      </c>
      <c r="E1416" t="s">
        <v>10731</v>
      </c>
      <c r="F1416" t="s">
        <v>10732</v>
      </c>
      <c r="G1416" t="s">
        <v>100</v>
      </c>
      <c r="H1416" t="b">
        <v>1</v>
      </c>
      <c r="I1416" t="s">
        <v>125</v>
      </c>
      <c r="J1416" s="1" t="s">
        <v>126</v>
      </c>
      <c r="K1416" t="s">
        <v>125</v>
      </c>
      <c r="L1416" t="s">
        <v>10733</v>
      </c>
      <c r="N1416" s="3">
        <f t="shared" si="22"/>
        <v>63</v>
      </c>
      <c r="O1416" t="s">
        <v>10734</v>
      </c>
      <c r="P1416" t="s">
        <v>10735</v>
      </c>
      <c r="S1416">
        <v>19.2</v>
      </c>
      <c r="T1416">
        <v>72.966999999999999</v>
      </c>
      <c r="V1416" t="s">
        <v>46</v>
      </c>
      <c r="W1416">
        <v>8977422605</v>
      </c>
      <c r="X1416" t="s">
        <v>10709</v>
      </c>
      <c r="Y1416" t="s">
        <v>10736</v>
      </c>
      <c r="AB1416" t="s">
        <v>130</v>
      </c>
      <c r="AG1416" t="s">
        <v>10732</v>
      </c>
      <c r="AH1416" t="s">
        <v>10737</v>
      </c>
      <c r="AK1416" t="s">
        <v>10712</v>
      </c>
      <c r="AL1416" t="s">
        <v>10732</v>
      </c>
      <c r="AM1416" t="s">
        <v>10732</v>
      </c>
      <c r="AQ1416" t="s">
        <v>10738</v>
      </c>
      <c r="AR1416" t="s">
        <v>10714</v>
      </c>
    </row>
    <row r="1417" spans="2:44" ht="15" customHeight="1" x14ac:dyDescent="0.25">
      <c r="B1417" s="3" t="s">
        <v>54</v>
      </c>
      <c r="C1417" t="s">
        <v>10739</v>
      </c>
      <c r="D1417" s="18" t="s">
        <v>56</v>
      </c>
      <c r="E1417" t="s">
        <v>10740</v>
      </c>
      <c r="F1417" t="s">
        <v>10741</v>
      </c>
      <c r="G1417" t="s">
        <v>100</v>
      </c>
      <c r="H1417" t="b">
        <v>1</v>
      </c>
      <c r="I1417" t="s">
        <v>125</v>
      </c>
      <c r="J1417" s="1" t="s">
        <v>126</v>
      </c>
      <c r="K1417" t="s">
        <v>125</v>
      </c>
      <c r="L1417" t="s">
        <v>10742</v>
      </c>
      <c r="N1417" s="3">
        <f t="shared" si="22"/>
        <v>98</v>
      </c>
      <c r="O1417">
        <v>492001</v>
      </c>
      <c r="P1417" t="s">
        <v>10743</v>
      </c>
      <c r="S1417">
        <v>21.238087318466501</v>
      </c>
      <c r="T1417">
        <v>81.640854998190505</v>
      </c>
      <c r="V1417" t="s">
        <v>46</v>
      </c>
      <c r="W1417">
        <v>2994779835</v>
      </c>
      <c r="AB1417" t="s">
        <v>503</v>
      </c>
      <c r="AG1417" t="s">
        <v>10741</v>
      </c>
      <c r="AH1417" t="s">
        <v>10744</v>
      </c>
      <c r="AI1417">
        <f>91771-2263835</f>
        <v>-2172064</v>
      </c>
      <c r="AL1417" t="s">
        <v>10741</v>
      </c>
      <c r="AM1417" t="s">
        <v>10741</v>
      </c>
      <c r="AQ1417">
        <f>91771-3262244</f>
        <v>-3170473</v>
      </c>
      <c r="AR1417" t="s">
        <v>3854</v>
      </c>
    </row>
    <row r="1418" spans="2:44" ht="30" x14ac:dyDescent="0.25">
      <c r="B1418" s="3" t="s">
        <v>54</v>
      </c>
      <c r="C1418" s="44" t="s">
        <v>10745</v>
      </c>
      <c r="D1418" s="18" t="s">
        <v>416</v>
      </c>
      <c r="E1418" t="s">
        <v>10746</v>
      </c>
      <c r="F1418" t="s">
        <v>10747</v>
      </c>
      <c r="G1418" t="s">
        <v>190</v>
      </c>
      <c r="H1418" t="b">
        <v>1</v>
      </c>
      <c r="I1418" t="s">
        <v>383</v>
      </c>
      <c r="J1418" s="1" t="s">
        <v>384</v>
      </c>
      <c r="K1418" t="s">
        <v>383</v>
      </c>
      <c r="L1418" s="2" t="s">
        <v>10748</v>
      </c>
      <c r="N1418">
        <f t="shared" si="22"/>
        <v>18</v>
      </c>
      <c r="O1418">
        <v>58103</v>
      </c>
      <c r="P1418" t="s">
        <v>1107</v>
      </c>
      <c r="Q1418" t="s">
        <v>1072</v>
      </c>
      <c r="S1418">
        <v>46.874389999999998</v>
      </c>
      <c r="T1418">
        <v>-96.835982999999999</v>
      </c>
      <c r="V1418" t="s">
        <v>46</v>
      </c>
      <c r="W1418">
        <v>6341303047</v>
      </c>
      <c r="AB1418" t="s">
        <v>3554</v>
      </c>
      <c r="AD1418">
        <v>638314</v>
      </c>
      <c r="AG1418" t="s">
        <v>10747</v>
      </c>
      <c r="AH1418" t="s">
        <v>10749</v>
      </c>
      <c r="AI1418" t="s">
        <v>10750</v>
      </c>
      <c r="AL1418" t="s">
        <v>10747</v>
      </c>
      <c r="AM1418" t="s">
        <v>10747</v>
      </c>
      <c r="AQ1418" t="s">
        <v>10751</v>
      </c>
      <c r="AR1418" t="s">
        <v>10752</v>
      </c>
    </row>
    <row r="1419" spans="2:44" ht="15" customHeight="1" x14ac:dyDescent="0.25">
      <c r="B1419" s="3" t="s">
        <v>54</v>
      </c>
      <c r="C1419" t="s">
        <v>10753</v>
      </c>
      <c r="D1419" s="18" t="s">
        <v>56</v>
      </c>
      <c r="E1419" t="s">
        <v>10754</v>
      </c>
      <c r="F1419" t="s">
        <v>10755</v>
      </c>
      <c r="G1419" t="s">
        <v>190</v>
      </c>
      <c r="H1419" t="b">
        <v>1</v>
      </c>
      <c r="I1419" t="s">
        <v>383</v>
      </c>
      <c r="J1419" s="1" t="s">
        <v>384</v>
      </c>
      <c r="K1419" t="s">
        <v>383</v>
      </c>
      <c r="L1419" t="s">
        <v>10756</v>
      </c>
      <c r="N1419">
        <f t="shared" si="22"/>
        <v>28</v>
      </c>
      <c r="O1419">
        <v>58703</v>
      </c>
      <c r="P1419" t="s">
        <v>1154</v>
      </c>
      <c r="Q1419" t="s">
        <v>1072</v>
      </c>
      <c r="S1419">
        <v>48.229523</v>
      </c>
      <c r="T1419">
        <v>-101.23509199999999</v>
      </c>
      <c r="V1419" t="s">
        <v>46</v>
      </c>
      <c r="W1419">
        <v>5027447531</v>
      </c>
      <c r="AB1419" t="s">
        <v>3554</v>
      </c>
      <c r="AD1419">
        <v>638315</v>
      </c>
      <c r="AG1419" t="s">
        <v>10755</v>
      </c>
      <c r="AH1419" t="s">
        <v>10757</v>
      </c>
      <c r="AI1419" t="s">
        <v>10758</v>
      </c>
      <c r="AL1419" t="s">
        <v>10755</v>
      </c>
      <c r="AM1419" t="s">
        <v>10755</v>
      </c>
      <c r="AQ1419" t="s">
        <v>10759</v>
      </c>
      <c r="AR1419" t="s">
        <v>10752</v>
      </c>
    </row>
    <row r="1420" spans="2:44" x14ac:dyDescent="0.25">
      <c r="B1420" s="3" t="s">
        <v>54</v>
      </c>
      <c r="C1420" t="s">
        <v>10760</v>
      </c>
      <c r="D1420" s="18" t="s">
        <v>416</v>
      </c>
      <c r="E1420" t="s">
        <v>10761</v>
      </c>
      <c r="F1420" t="s">
        <v>10762</v>
      </c>
      <c r="G1420" t="s">
        <v>100</v>
      </c>
      <c r="H1420" t="b">
        <v>0</v>
      </c>
      <c r="I1420" t="s">
        <v>383</v>
      </c>
      <c r="J1420" s="1" t="s">
        <v>384</v>
      </c>
      <c r="K1420" t="s">
        <v>383</v>
      </c>
      <c r="L1420" s="2" t="s">
        <v>10748</v>
      </c>
      <c r="N1420">
        <f t="shared" si="22"/>
        <v>18</v>
      </c>
      <c r="O1420">
        <v>58103</v>
      </c>
      <c r="P1420" t="s">
        <v>1107</v>
      </c>
      <c r="Q1420" t="s">
        <v>1072</v>
      </c>
      <c r="V1420" t="s">
        <v>46</v>
      </c>
      <c r="W1420">
        <v>1807273424</v>
      </c>
      <c r="AB1420" t="s">
        <v>3554</v>
      </c>
      <c r="AD1420">
        <v>638314</v>
      </c>
      <c r="AG1420" t="s">
        <v>10762</v>
      </c>
      <c r="AH1420" t="s">
        <v>10763</v>
      </c>
      <c r="AI1420" t="s">
        <v>10764</v>
      </c>
      <c r="AL1420" t="s">
        <v>10762</v>
      </c>
      <c r="AM1420" t="s">
        <v>10762</v>
      </c>
      <c r="AQ1420" t="s">
        <v>10765</v>
      </c>
    </row>
    <row r="1421" spans="2:44" ht="15" customHeight="1" x14ac:dyDescent="0.25">
      <c r="B1421" s="3" t="s">
        <v>37</v>
      </c>
      <c r="D1421" s="13"/>
      <c r="E1421" t="s">
        <v>10766</v>
      </c>
      <c r="F1421" t="s">
        <v>10767</v>
      </c>
      <c r="G1421" t="s">
        <v>107</v>
      </c>
      <c r="H1421" t="b">
        <v>1</v>
      </c>
      <c r="I1421" t="s">
        <v>1617</v>
      </c>
      <c r="J1421" s="1" t="s">
        <v>10768</v>
      </c>
      <c r="K1421" t="s">
        <v>1617</v>
      </c>
      <c r="L1421" t="s">
        <v>10769</v>
      </c>
      <c r="N1421">
        <f t="shared" si="22"/>
        <v>19</v>
      </c>
      <c r="O1421" t="s">
        <v>10770</v>
      </c>
      <c r="P1421" t="s">
        <v>10768</v>
      </c>
      <c r="S1421">
        <v>-26.502272000000001</v>
      </c>
      <c r="T1421">
        <v>31.318695999999999</v>
      </c>
      <c r="V1421" t="s">
        <v>46</v>
      </c>
      <c r="W1421">
        <v>3430084642</v>
      </c>
      <c r="AB1421" t="s">
        <v>66</v>
      </c>
      <c r="AG1421" t="s">
        <v>10767</v>
      </c>
      <c r="AH1421" t="s">
        <v>10771</v>
      </c>
      <c r="AL1421" t="s">
        <v>10767</v>
      </c>
      <c r="AM1421" t="s">
        <v>10767</v>
      </c>
      <c r="AQ1421" t="s">
        <v>10772</v>
      </c>
    </row>
    <row r="1422" spans="2:44" x14ac:dyDescent="0.25">
      <c r="B1422" s="3" t="s">
        <v>82</v>
      </c>
      <c r="C1422" t="s">
        <v>10773</v>
      </c>
      <c r="D1422" s="27" t="s">
        <v>6634</v>
      </c>
      <c r="E1422" t="s">
        <v>10774</v>
      </c>
      <c r="F1422" t="s">
        <v>10775</v>
      </c>
      <c r="G1422" t="s">
        <v>100</v>
      </c>
      <c r="I1422" t="s">
        <v>722</v>
      </c>
      <c r="J1422" s="1" t="s">
        <v>723</v>
      </c>
      <c r="K1422" t="s">
        <v>722</v>
      </c>
      <c r="L1422" s="2" t="s">
        <v>4112</v>
      </c>
      <c r="N1422">
        <f t="shared" si="22"/>
        <v>17</v>
      </c>
      <c r="O1422">
        <v>63102</v>
      </c>
      <c r="P1422" t="s">
        <v>3390</v>
      </c>
      <c r="S1422">
        <v>59.4039</v>
      </c>
      <c r="T1422">
        <v>16.4376</v>
      </c>
      <c r="V1422" t="s">
        <v>46</v>
      </c>
      <c r="W1422">
        <v>9203933235</v>
      </c>
      <c r="X1422" t="s">
        <v>10776</v>
      </c>
      <c r="AB1422" t="s">
        <v>78</v>
      </c>
      <c r="AC1422" t="s">
        <v>3532</v>
      </c>
      <c r="AD1422">
        <v>363483</v>
      </c>
      <c r="AG1422" t="s">
        <v>10775</v>
      </c>
      <c r="AH1422" t="s">
        <v>10777</v>
      </c>
      <c r="AK1422" t="s">
        <v>10778</v>
      </c>
      <c r="AL1422" t="s">
        <v>10775</v>
      </c>
      <c r="AM1422" t="s">
        <v>10775</v>
      </c>
      <c r="AQ1422" t="s">
        <v>10779</v>
      </c>
      <c r="AR1422" t="s">
        <v>10780</v>
      </c>
    </row>
    <row r="1423" spans="2:44" x14ac:dyDescent="0.25">
      <c r="B1423" s="3" t="s">
        <v>82</v>
      </c>
      <c r="C1423" t="s">
        <v>901</v>
      </c>
      <c r="D1423" s="27" t="s">
        <v>6634</v>
      </c>
      <c r="E1423" t="s">
        <v>10781</v>
      </c>
      <c r="F1423" t="s">
        <v>10782</v>
      </c>
      <c r="G1423" t="s">
        <v>100</v>
      </c>
      <c r="H1423" t="b">
        <v>0</v>
      </c>
      <c r="I1423" t="s">
        <v>904</v>
      </c>
      <c r="J1423" s="1" t="s">
        <v>905</v>
      </c>
      <c r="K1423" t="s">
        <v>904</v>
      </c>
      <c r="L1423" s="2" t="s">
        <v>906</v>
      </c>
      <c r="N1423">
        <f t="shared" si="22"/>
        <v>15</v>
      </c>
      <c r="O1423">
        <v>90401</v>
      </c>
      <c r="P1423" t="s">
        <v>10783</v>
      </c>
      <c r="S1423">
        <v>58.836399999999898</v>
      </c>
      <c r="T1423">
        <v>23.574300000000001</v>
      </c>
      <c r="V1423" t="s">
        <v>46</v>
      </c>
      <c r="W1423">
        <v>7654476351</v>
      </c>
      <c r="X1423" t="s">
        <v>908</v>
      </c>
      <c r="AB1423" t="s">
        <v>909</v>
      </c>
      <c r="AC1423" t="s">
        <v>910</v>
      </c>
      <c r="AD1423">
        <v>212189</v>
      </c>
      <c r="AG1423" t="s">
        <v>10782</v>
      </c>
      <c r="AH1423" t="s">
        <v>10784</v>
      </c>
      <c r="AI1423" t="s">
        <v>913</v>
      </c>
      <c r="AK1423" t="s">
        <v>914</v>
      </c>
      <c r="AL1423" t="s">
        <v>10782</v>
      </c>
      <c r="AM1423" t="s">
        <v>10782</v>
      </c>
      <c r="AQ1423" t="s">
        <v>915</v>
      </c>
    </row>
    <row r="1424" spans="2:44" ht="15" customHeight="1" x14ac:dyDescent="0.25">
      <c r="B1424" s="3" t="s">
        <v>54</v>
      </c>
      <c r="C1424" t="s">
        <v>10785</v>
      </c>
      <c r="D1424" s="18" t="s">
        <v>56</v>
      </c>
      <c r="E1424" t="s">
        <v>10786</v>
      </c>
      <c r="F1424" t="s">
        <v>10787</v>
      </c>
      <c r="G1424" t="s">
        <v>190</v>
      </c>
      <c r="H1424" t="b">
        <v>1</v>
      </c>
      <c r="I1424" t="s">
        <v>2002</v>
      </c>
      <c r="J1424" s="1" t="s">
        <v>2003</v>
      </c>
      <c r="K1424" t="s">
        <v>2002</v>
      </c>
      <c r="L1424" t="s">
        <v>10788</v>
      </c>
      <c r="N1424">
        <f t="shared" si="22"/>
        <v>11</v>
      </c>
      <c r="O1424">
        <v>14641</v>
      </c>
      <c r="P1424" t="s">
        <v>10789</v>
      </c>
      <c r="S1424">
        <v>52.609398333108203</v>
      </c>
      <c r="T1424">
        <v>13.3189059464172</v>
      </c>
      <c r="V1424" t="s">
        <v>46</v>
      </c>
      <c r="W1424">
        <v>5880600398</v>
      </c>
      <c r="X1424" t="s">
        <v>10790</v>
      </c>
      <c r="AB1424" t="s">
        <v>909</v>
      </c>
      <c r="AC1424" t="s">
        <v>10791</v>
      </c>
      <c r="AD1424">
        <v>297068</v>
      </c>
      <c r="AG1424" t="s">
        <v>10787</v>
      </c>
      <c r="AH1424" t="s">
        <v>10792</v>
      </c>
      <c r="AI1424" t="s">
        <v>10793</v>
      </c>
      <c r="AK1424" t="s">
        <v>10794</v>
      </c>
      <c r="AL1424" t="s">
        <v>10787</v>
      </c>
      <c r="AM1424" t="s">
        <v>10787</v>
      </c>
      <c r="AQ1424" t="s">
        <v>10795</v>
      </c>
      <c r="AR1424" t="s">
        <v>10796</v>
      </c>
    </row>
    <row r="1425" spans="2:44" x14ac:dyDescent="0.25">
      <c r="B1425" s="3" t="s">
        <v>54</v>
      </c>
      <c r="C1425" t="s">
        <v>10797</v>
      </c>
      <c r="D1425" s="18" t="s">
        <v>416</v>
      </c>
      <c r="E1425" t="s">
        <v>10798</v>
      </c>
      <c r="F1425" t="s">
        <v>10799</v>
      </c>
      <c r="G1425" t="s">
        <v>190</v>
      </c>
      <c r="H1425" t="b">
        <v>1</v>
      </c>
      <c r="I1425" t="s">
        <v>2002</v>
      </c>
      <c r="J1425" s="1" t="s">
        <v>2003</v>
      </c>
      <c r="K1425" t="s">
        <v>2002</v>
      </c>
      <c r="L1425" t="s">
        <v>10800</v>
      </c>
      <c r="N1425">
        <f t="shared" si="22"/>
        <v>14</v>
      </c>
      <c r="O1425">
        <v>44867</v>
      </c>
      <c r="P1425" t="s">
        <v>10801</v>
      </c>
      <c r="S1425">
        <v>51.473126186708001</v>
      </c>
      <c r="T1425">
        <v>7.12367257103889</v>
      </c>
      <c r="V1425" t="s">
        <v>46</v>
      </c>
      <c r="W1425">
        <v>7290403962</v>
      </c>
      <c r="X1425" t="s">
        <v>10802</v>
      </c>
      <c r="AB1425" t="s">
        <v>78</v>
      </c>
      <c r="AC1425" t="s">
        <v>10803</v>
      </c>
      <c r="AD1425">
        <v>384460</v>
      </c>
      <c r="AG1425" t="s">
        <v>10799</v>
      </c>
      <c r="AH1425" t="s">
        <v>10804</v>
      </c>
      <c r="AI1425" t="s">
        <v>10805</v>
      </c>
      <c r="AK1425" t="s">
        <v>10794</v>
      </c>
      <c r="AL1425" t="s">
        <v>10799</v>
      </c>
      <c r="AM1425" t="s">
        <v>10799</v>
      </c>
      <c r="AQ1425" t="s">
        <v>10806</v>
      </c>
      <c r="AR1425" t="s">
        <v>10796</v>
      </c>
    </row>
    <row r="1426" spans="2:44" ht="15" customHeight="1" x14ac:dyDescent="0.25">
      <c r="B1426" s="3" t="s">
        <v>54</v>
      </c>
      <c r="C1426" t="s">
        <v>10807</v>
      </c>
      <c r="D1426" s="18" t="s">
        <v>56</v>
      </c>
      <c r="E1426" t="s">
        <v>10808</v>
      </c>
      <c r="F1426" t="s">
        <v>10809</v>
      </c>
      <c r="G1426" t="s">
        <v>190</v>
      </c>
      <c r="H1426" t="b">
        <v>1</v>
      </c>
      <c r="I1426" t="s">
        <v>2002</v>
      </c>
      <c r="J1426" s="1" t="s">
        <v>2003</v>
      </c>
      <c r="K1426" t="s">
        <v>2002</v>
      </c>
      <c r="L1426" t="s">
        <v>10810</v>
      </c>
      <c r="N1426">
        <f t="shared" si="22"/>
        <v>9</v>
      </c>
      <c r="O1426">
        <v>28832</v>
      </c>
      <c r="P1426" t="s">
        <v>10811</v>
      </c>
      <c r="S1426">
        <v>53.011586611707202</v>
      </c>
      <c r="T1426">
        <v>9.0685828743279107</v>
      </c>
      <c r="V1426" t="s">
        <v>46</v>
      </c>
      <c r="W1426">
        <v>9513861903</v>
      </c>
      <c r="X1426" t="s">
        <v>10790</v>
      </c>
      <c r="AB1426" t="s">
        <v>909</v>
      </c>
      <c r="AC1426" t="s">
        <v>10812</v>
      </c>
      <c r="AD1426">
        <v>138482</v>
      </c>
      <c r="AG1426" t="s">
        <v>10809</v>
      </c>
      <c r="AH1426" t="s">
        <v>10813</v>
      </c>
      <c r="AI1426" t="s">
        <v>10814</v>
      </c>
      <c r="AK1426" t="s">
        <v>10794</v>
      </c>
      <c r="AL1426" t="s">
        <v>10809</v>
      </c>
      <c r="AM1426" t="s">
        <v>10809</v>
      </c>
      <c r="AQ1426" t="s">
        <v>10815</v>
      </c>
      <c r="AR1426" t="s">
        <v>10796</v>
      </c>
    </row>
    <row r="1427" spans="2:44" ht="15" customHeight="1" x14ac:dyDescent="0.25">
      <c r="B1427" s="3" t="s">
        <v>54</v>
      </c>
      <c r="C1427" t="s">
        <v>10816</v>
      </c>
      <c r="D1427" s="18" t="s">
        <v>56</v>
      </c>
      <c r="E1427" t="s">
        <v>10817</v>
      </c>
      <c r="F1427" t="s">
        <v>10818</v>
      </c>
      <c r="G1427" t="s">
        <v>190</v>
      </c>
      <c r="H1427" t="b">
        <v>1</v>
      </c>
      <c r="I1427" t="s">
        <v>2002</v>
      </c>
      <c r="J1427" s="1" t="s">
        <v>2003</v>
      </c>
      <c r="K1427" t="s">
        <v>2002</v>
      </c>
      <c r="L1427" t="s">
        <v>10819</v>
      </c>
      <c r="N1427">
        <f t="shared" si="22"/>
        <v>21</v>
      </c>
      <c r="O1427">
        <v>3253</v>
      </c>
      <c r="P1427" t="s">
        <v>10820</v>
      </c>
      <c r="S1427">
        <v>51.612543029254802</v>
      </c>
      <c r="T1427">
        <v>13.55418255881</v>
      </c>
      <c r="V1427" t="s">
        <v>46</v>
      </c>
      <c r="W1427">
        <v>7184454957</v>
      </c>
      <c r="X1427" t="s">
        <v>10821</v>
      </c>
      <c r="AB1427" t="s">
        <v>78</v>
      </c>
      <c r="AC1427" t="s">
        <v>10822</v>
      </c>
      <c r="AD1427">
        <v>385398</v>
      </c>
      <c r="AG1427" t="s">
        <v>10818</v>
      </c>
      <c r="AH1427" t="s">
        <v>10823</v>
      </c>
      <c r="AI1427" t="s">
        <v>10824</v>
      </c>
      <c r="AK1427" t="s">
        <v>10825</v>
      </c>
      <c r="AL1427" t="s">
        <v>10818</v>
      </c>
      <c r="AM1427" t="s">
        <v>10818</v>
      </c>
      <c r="AQ1427" t="s">
        <v>10826</v>
      </c>
      <c r="AR1427" t="s">
        <v>10796</v>
      </c>
    </row>
    <row r="1428" spans="2:44" ht="15" customHeight="1" x14ac:dyDescent="0.25">
      <c r="B1428" s="3" t="s">
        <v>54</v>
      </c>
      <c r="C1428" t="s">
        <v>10827</v>
      </c>
      <c r="D1428" s="18" t="s">
        <v>56</v>
      </c>
      <c r="E1428" t="s">
        <v>10828</v>
      </c>
      <c r="F1428" t="s">
        <v>10829</v>
      </c>
      <c r="G1428" t="s">
        <v>190</v>
      </c>
      <c r="H1428" t="b">
        <v>1</v>
      </c>
      <c r="I1428" t="s">
        <v>2002</v>
      </c>
      <c r="J1428" s="1" t="s">
        <v>2003</v>
      </c>
      <c r="K1428" t="s">
        <v>2002</v>
      </c>
      <c r="L1428" t="s">
        <v>10830</v>
      </c>
      <c r="N1428">
        <f t="shared" si="22"/>
        <v>17</v>
      </c>
      <c r="O1428">
        <v>1665</v>
      </c>
      <c r="P1428" t="s">
        <v>10831</v>
      </c>
      <c r="S1428">
        <v>51.096187558190898</v>
      </c>
      <c r="T1428">
        <v>13.4987658189792</v>
      </c>
      <c r="V1428" t="s">
        <v>46</v>
      </c>
      <c r="W1428">
        <v>8721208829</v>
      </c>
      <c r="X1428" t="s">
        <v>10802</v>
      </c>
      <c r="AB1428" t="s">
        <v>78</v>
      </c>
      <c r="AC1428" t="s">
        <v>10832</v>
      </c>
      <c r="AD1428">
        <v>385398</v>
      </c>
      <c r="AG1428" t="s">
        <v>10829</v>
      </c>
      <c r="AH1428" t="s">
        <v>10833</v>
      </c>
      <c r="AI1428" t="s">
        <v>10834</v>
      </c>
      <c r="AK1428" t="s">
        <v>10794</v>
      </c>
      <c r="AL1428" t="s">
        <v>10829</v>
      </c>
      <c r="AM1428" t="s">
        <v>10829</v>
      </c>
      <c r="AQ1428" t="s">
        <v>10835</v>
      </c>
      <c r="AR1428" t="s">
        <v>10796</v>
      </c>
    </row>
    <row r="1429" spans="2:44" x14ac:dyDescent="0.25">
      <c r="B1429" s="3" t="s">
        <v>54</v>
      </c>
      <c r="C1429" t="s">
        <v>10836</v>
      </c>
      <c r="D1429" s="18" t="s">
        <v>416</v>
      </c>
      <c r="E1429" t="s">
        <v>10837</v>
      </c>
      <c r="F1429" t="s">
        <v>10838</v>
      </c>
      <c r="G1429" t="s">
        <v>190</v>
      </c>
      <c r="H1429" t="b">
        <v>1</v>
      </c>
      <c r="I1429" t="s">
        <v>2002</v>
      </c>
      <c r="J1429" s="1" t="s">
        <v>2003</v>
      </c>
      <c r="K1429" t="s">
        <v>2002</v>
      </c>
      <c r="L1429" t="s">
        <v>10839</v>
      </c>
      <c r="N1429">
        <f t="shared" si="22"/>
        <v>17</v>
      </c>
      <c r="O1429">
        <v>40789</v>
      </c>
      <c r="P1429" t="s">
        <v>10840</v>
      </c>
      <c r="S1429">
        <v>51.101428119486101</v>
      </c>
      <c r="T1429">
        <v>6.9003693033555402</v>
      </c>
      <c r="V1429" t="s">
        <v>46</v>
      </c>
      <c r="W1429">
        <v>7551126793</v>
      </c>
      <c r="X1429" t="s">
        <v>10802</v>
      </c>
      <c r="AB1429" t="s">
        <v>78</v>
      </c>
      <c r="AC1429" t="s">
        <v>10841</v>
      </c>
      <c r="AD1429">
        <v>17063</v>
      </c>
      <c r="AG1429" t="s">
        <v>10838</v>
      </c>
      <c r="AH1429" t="s">
        <v>10842</v>
      </c>
      <c r="AI1429" t="s">
        <v>10843</v>
      </c>
      <c r="AK1429" t="s">
        <v>10794</v>
      </c>
      <c r="AL1429" t="s">
        <v>10838</v>
      </c>
      <c r="AM1429" t="s">
        <v>10838</v>
      </c>
      <c r="AQ1429" t="s">
        <v>10844</v>
      </c>
      <c r="AR1429" t="s">
        <v>10796</v>
      </c>
    </row>
    <row r="1430" spans="2:44" ht="15" customHeight="1" x14ac:dyDescent="0.25">
      <c r="B1430" s="3" t="s">
        <v>54</v>
      </c>
      <c r="C1430" t="s">
        <v>10845</v>
      </c>
      <c r="D1430" s="18" t="s">
        <v>56</v>
      </c>
      <c r="E1430" t="s">
        <v>10846</v>
      </c>
      <c r="F1430" t="s">
        <v>10847</v>
      </c>
      <c r="G1430" t="s">
        <v>190</v>
      </c>
      <c r="H1430" t="b">
        <v>1</v>
      </c>
      <c r="I1430" t="s">
        <v>2002</v>
      </c>
      <c r="J1430" s="1" t="s">
        <v>2003</v>
      </c>
      <c r="K1430" t="s">
        <v>2002</v>
      </c>
      <c r="L1430" t="s">
        <v>10848</v>
      </c>
      <c r="N1430">
        <f t="shared" si="22"/>
        <v>15</v>
      </c>
      <c r="O1430">
        <v>49744</v>
      </c>
      <c r="P1430" t="s">
        <v>10849</v>
      </c>
      <c r="S1430">
        <v>52.6099726292247</v>
      </c>
      <c r="T1430">
        <v>7.2413972938987801</v>
      </c>
      <c r="V1430" t="s">
        <v>46</v>
      </c>
      <c r="W1430">
        <v>1674392749</v>
      </c>
      <c r="X1430" t="s">
        <v>10790</v>
      </c>
      <c r="AB1430" t="s">
        <v>990</v>
      </c>
      <c r="AC1430" t="s">
        <v>10850</v>
      </c>
      <c r="AD1430">
        <v>114874</v>
      </c>
      <c r="AG1430" t="s">
        <v>10847</v>
      </c>
      <c r="AH1430" t="s">
        <v>10851</v>
      </c>
      <c r="AI1430" t="s">
        <v>10852</v>
      </c>
      <c r="AK1430" t="s">
        <v>10794</v>
      </c>
      <c r="AL1430" t="s">
        <v>10847</v>
      </c>
      <c r="AM1430" t="s">
        <v>10847</v>
      </c>
      <c r="AQ1430" t="s">
        <v>10853</v>
      </c>
      <c r="AR1430" t="s">
        <v>10796</v>
      </c>
    </row>
    <row r="1431" spans="2:44" x14ac:dyDescent="0.25">
      <c r="B1431" s="3" t="s">
        <v>54</v>
      </c>
      <c r="C1431" t="s">
        <v>10854</v>
      </c>
      <c r="D1431" s="18" t="s">
        <v>416</v>
      </c>
      <c r="E1431" t="s">
        <v>10855</v>
      </c>
      <c r="F1431" t="s">
        <v>10856</v>
      </c>
      <c r="G1431" t="s">
        <v>190</v>
      </c>
      <c r="H1431" t="b">
        <v>1</v>
      </c>
      <c r="I1431" t="s">
        <v>2002</v>
      </c>
      <c r="J1431" s="1" t="s">
        <v>2003</v>
      </c>
      <c r="K1431" t="s">
        <v>2002</v>
      </c>
      <c r="L1431" t="s">
        <v>10857</v>
      </c>
      <c r="N1431">
        <f t="shared" si="22"/>
        <v>5</v>
      </c>
      <c r="O1431">
        <v>7580</v>
      </c>
      <c r="P1431" t="s">
        <v>10858</v>
      </c>
      <c r="S1431">
        <v>50.8375573755335</v>
      </c>
      <c r="T1431">
        <v>12.2114700378322</v>
      </c>
      <c r="V1431" t="s">
        <v>46</v>
      </c>
      <c r="W1431">
        <v>5673997329</v>
      </c>
      <c r="X1431" t="s">
        <v>10802</v>
      </c>
      <c r="AB1431" t="s">
        <v>78</v>
      </c>
      <c r="AC1431" t="s">
        <v>10859</v>
      </c>
      <c r="AD1431">
        <v>385398</v>
      </c>
      <c r="AG1431" t="s">
        <v>10856</v>
      </c>
      <c r="AH1431" t="s">
        <v>10860</v>
      </c>
      <c r="AI1431" t="s">
        <v>10861</v>
      </c>
      <c r="AL1431" t="s">
        <v>10856</v>
      </c>
      <c r="AM1431" t="s">
        <v>10856</v>
      </c>
      <c r="AQ1431" t="s">
        <v>10862</v>
      </c>
      <c r="AR1431" t="s">
        <v>10796</v>
      </c>
    </row>
    <row r="1432" spans="2:44" ht="15" customHeight="1" x14ac:dyDescent="0.25">
      <c r="B1432" s="3" t="s">
        <v>54</v>
      </c>
      <c r="C1432" t="s">
        <v>10863</v>
      </c>
      <c r="D1432" s="18" t="s">
        <v>56</v>
      </c>
      <c r="E1432" t="s">
        <v>10864</v>
      </c>
      <c r="F1432" t="s">
        <v>10865</v>
      </c>
      <c r="G1432" t="s">
        <v>190</v>
      </c>
      <c r="H1432" t="b">
        <v>1</v>
      </c>
      <c r="I1432" t="s">
        <v>2002</v>
      </c>
      <c r="J1432" s="1" t="s">
        <v>2003</v>
      </c>
      <c r="K1432" t="s">
        <v>2002</v>
      </c>
      <c r="L1432" t="s">
        <v>10866</v>
      </c>
      <c r="N1432">
        <f t="shared" si="22"/>
        <v>13</v>
      </c>
      <c r="O1432">
        <v>22962</v>
      </c>
      <c r="P1432" t="s">
        <v>10867</v>
      </c>
      <c r="S1432">
        <v>53.643937999999999</v>
      </c>
      <c r="T1432">
        <v>10.289804</v>
      </c>
      <c r="V1432" t="s">
        <v>46</v>
      </c>
      <c r="W1432">
        <v>3526052160</v>
      </c>
      <c r="X1432" t="s">
        <v>10790</v>
      </c>
      <c r="AB1432" t="s">
        <v>909</v>
      </c>
      <c r="AC1432" t="s">
        <v>10868</v>
      </c>
      <c r="AD1432">
        <v>133989</v>
      </c>
      <c r="AG1432" t="s">
        <v>10865</v>
      </c>
      <c r="AH1432" t="s">
        <v>10869</v>
      </c>
      <c r="AI1432" t="s">
        <v>10870</v>
      </c>
      <c r="AK1432" t="s">
        <v>10794</v>
      </c>
      <c r="AL1432" t="s">
        <v>10865</v>
      </c>
      <c r="AM1432" t="s">
        <v>10865</v>
      </c>
      <c r="AQ1432" t="s">
        <v>10871</v>
      </c>
      <c r="AR1432" t="s">
        <v>10796</v>
      </c>
    </row>
    <row r="1433" spans="2:44" ht="15" customHeight="1" x14ac:dyDescent="0.25">
      <c r="B1433" s="3" t="s">
        <v>54</v>
      </c>
      <c r="C1433" t="s">
        <v>10872</v>
      </c>
      <c r="D1433" s="18" t="s">
        <v>56</v>
      </c>
      <c r="E1433" t="s">
        <v>10873</v>
      </c>
      <c r="F1433" t="s">
        <v>10874</v>
      </c>
      <c r="G1433" t="s">
        <v>190</v>
      </c>
      <c r="H1433" t="b">
        <v>1</v>
      </c>
      <c r="I1433" t="s">
        <v>2002</v>
      </c>
      <c r="J1433" s="1" t="s">
        <v>2003</v>
      </c>
      <c r="K1433" t="s">
        <v>2002</v>
      </c>
      <c r="L1433" t="s">
        <v>10875</v>
      </c>
      <c r="N1433">
        <f t="shared" si="22"/>
        <v>10</v>
      </c>
      <c r="O1433">
        <v>30916</v>
      </c>
      <c r="P1433" t="s">
        <v>10876</v>
      </c>
      <c r="S1433">
        <v>52.441682798999999</v>
      </c>
      <c r="T1433">
        <v>9.8750552989999996</v>
      </c>
      <c r="V1433" t="s">
        <v>46</v>
      </c>
      <c r="W1433">
        <v>6933649646</v>
      </c>
      <c r="X1433" t="s">
        <v>10790</v>
      </c>
      <c r="AB1433" t="s">
        <v>909</v>
      </c>
      <c r="AC1433" t="s">
        <v>10877</v>
      </c>
      <c r="AD1433">
        <v>17063</v>
      </c>
      <c r="AG1433" t="s">
        <v>10874</v>
      </c>
      <c r="AH1433" t="s">
        <v>10878</v>
      </c>
      <c r="AI1433" t="s">
        <v>10879</v>
      </c>
      <c r="AK1433" t="s">
        <v>10794</v>
      </c>
      <c r="AL1433" t="s">
        <v>10874</v>
      </c>
      <c r="AM1433" t="s">
        <v>10874</v>
      </c>
      <c r="AQ1433" t="s">
        <v>10880</v>
      </c>
      <c r="AR1433" t="s">
        <v>10796</v>
      </c>
    </row>
    <row r="1434" spans="2:44" ht="15" customHeight="1" x14ac:dyDescent="0.25">
      <c r="B1434" s="3" t="s">
        <v>37</v>
      </c>
      <c r="D1434" s="13"/>
      <c r="E1434" t="s">
        <v>10881</v>
      </c>
      <c r="F1434" t="s">
        <v>10882</v>
      </c>
      <c r="G1434" t="s">
        <v>190</v>
      </c>
      <c r="H1434" t="b">
        <v>1</v>
      </c>
      <c r="I1434" t="s">
        <v>2002</v>
      </c>
      <c r="J1434" s="1" t="s">
        <v>2003</v>
      </c>
      <c r="K1434" t="s">
        <v>2002</v>
      </c>
      <c r="L1434" t="s">
        <v>10883</v>
      </c>
      <c r="N1434">
        <f t="shared" si="22"/>
        <v>17</v>
      </c>
      <c r="O1434">
        <v>51149</v>
      </c>
      <c r="P1434" t="s">
        <v>10884</v>
      </c>
      <c r="S1434">
        <v>50.905164242578699</v>
      </c>
      <c r="T1434">
        <v>7.0461985982694602</v>
      </c>
      <c r="V1434" t="s">
        <v>46</v>
      </c>
      <c r="W1434">
        <v>3669804332</v>
      </c>
      <c r="X1434" t="s">
        <v>10802</v>
      </c>
      <c r="AB1434" t="s">
        <v>990</v>
      </c>
      <c r="AC1434" t="s">
        <v>10885</v>
      </c>
      <c r="AD1434">
        <v>384460</v>
      </c>
      <c r="AG1434" t="s">
        <v>10882</v>
      </c>
      <c r="AH1434" t="s">
        <v>10886</v>
      </c>
      <c r="AI1434" t="s">
        <v>10887</v>
      </c>
      <c r="AL1434" t="s">
        <v>10882</v>
      </c>
      <c r="AM1434" t="s">
        <v>10882</v>
      </c>
      <c r="AQ1434" t="s">
        <v>10888</v>
      </c>
      <c r="AR1434" t="s">
        <v>10796</v>
      </c>
    </row>
    <row r="1435" spans="2:44" ht="15" customHeight="1" x14ac:dyDescent="0.25">
      <c r="B1435" s="3" t="s">
        <v>54</v>
      </c>
      <c r="C1435" t="s">
        <v>10889</v>
      </c>
      <c r="D1435" s="18" t="s">
        <v>56</v>
      </c>
      <c r="E1435" t="s">
        <v>10890</v>
      </c>
      <c r="F1435" t="s">
        <v>10891</v>
      </c>
      <c r="G1435" t="s">
        <v>190</v>
      </c>
      <c r="H1435" t="b">
        <v>1</v>
      </c>
      <c r="I1435" t="s">
        <v>2002</v>
      </c>
      <c r="J1435" s="1" t="s">
        <v>2003</v>
      </c>
      <c r="K1435" t="s">
        <v>2002</v>
      </c>
      <c r="L1435" t="s">
        <v>10892</v>
      </c>
      <c r="N1435">
        <f t="shared" si="22"/>
        <v>30</v>
      </c>
      <c r="O1435">
        <v>4416</v>
      </c>
      <c r="P1435" t="s">
        <v>10893</v>
      </c>
      <c r="S1435">
        <v>51.275555635248502</v>
      </c>
      <c r="T1435">
        <v>12.4272669339655</v>
      </c>
      <c r="V1435" t="s">
        <v>46</v>
      </c>
      <c r="W1435">
        <v>3581173220</v>
      </c>
      <c r="X1435" t="s">
        <v>10802</v>
      </c>
      <c r="AB1435" t="s">
        <v>78</v>
      </c>
      <c r="AC1435" t="s">
        <v>10894</v>
      </c>
      <c r="AD1435">
        <v>385398</v>
      </c>
      <c r="AG1435" t="s">
        <v>10891</v>
      </c>
      <c r="AH1435" t="s">
        <v>10895</v>
      </c>
      <c r="AI1435" t="s">
        <v>10896</v>
      </c>
      <c r="AL1435" t="s">
        <v>10891</v>
      </c>
      <c r="AM1435" t="s">
        <v>10891</v>
      </c>
      <c r="AQ1435" t="s">
        <v>10897</v>
      </c>
      <c r="AR1435" t="s">
        <v>10796</v>
      </c>
    </row>
    <row r="1436" spans="2:44" ht="15" customHeight="1" x14ac:dyDescent="0.25">
      <c r="B1436" s="3" t="s">
        <v>54</v>
      </c>
      <c r="C1436" t="s">
        <v>10898</v>
      </c>
      <c r="D1436" s="18" t="s">
        <v>56</v>
      </c>
      <c r="E1436" t="s">
        <v>10899</v>
      </c>
      <c r="F1436" t="s">
        <v>10900</v>
      </c>
      <c r="G1436" t="s">
        <v>190</v>
      </c>
      <c r="H1436" t="b">
        <v>1</v>
      </c>
      <c r="I1436" t="s">
        <v>2002</v>
      </c>
      <c r="J1436" s="1" t="s">
        <v>2003</v>
      </c>
      <c r="K1436" t="s">
        <v>2002</v>
      </c>
      <c r="L1436" t="s">
        <v>10901</v>
      </c>
      <c r="N1436">
        <f t="shared" si="22"/>
        <v>18</v>
      </c>
      <c r="O1436">
        <v>39126</v>
      </c>
      <c r="P1436" t="s">
        <v>10902</v>
      </c>
      <c r="S1436">
        <v>52.203207804314999</v>
      </c>
      <c r="T1436">
        <v>11.6720803525404</v>
      </c>
      <c r="V1436" t="s">
        <v>46</v>
      </c>
      <c r="W1436">
        <v>7651463183</v>
      </c>
      <c r="X1436" t="s">
        <v>10790</v>
      </c>
      <c r="AB1436" t="s">
        <v>909</v>
      </c>
      <c r="AC1436" t="s">
        <v>10903</v>
      </c>
      <c r="AD1436">
        <v>133039</v>
      </c>
      <c r="AG1436" t="s">
        <v>10900</v>
      </c>
      <c r="AH1436" t="s">
        <v>10904</v>
      </c>
      <c r="AI1436" t="s">
        <v>10905</v>
      </c>
      <c r="AK1436" t="s">
        <v>10794</v>
      </c>
      <c r="AL1436" t="s">
        <v>10900</v>
      </c>
      <c r="AM1436" t="s">
        <v>10900</v>
      </c>
      <c r="AQ1436" t="s">
        <v>10906</v>
      </c>
      <c r="AR1436" t="s">
        <v>10796</v>
      </c>
    </row>
    <row r="1437" spans="2:44" ht="15" customHeight="1" x14ac:dyDescent="0.25">
      <c r="B1437" s="3" t="s">
        <v>37</v>
      </c>
      <c r="D1437" s="13"/>
      <c r="E1437" t="s">
        <v>10907</v>
      </c>
      <c r="F1437" t="s">
        <v>10908</v>
      </c>
      <c r="G1437" t="s">
        <v>190</v>
      </c>
      <c r="H1437" t="b">
        <v>1</v>
      </c>
      <c r="I1437" t="s">
        <v>2002</v>
      </c>
      <c r="J1437" s="1" t="s">
        <v>2003</v>
      </c>
      <c r="K1437" t="s">
        <v>2002</v>
      </c>
      <c r="L1437" t="s">
        <v>10909</v>
      </c>
      <c r="N1437">
        <f t="shared" si="22"/>
        <v>21</v>
      </c>
      <c r="O1437">
        <v>48163</v>
      </c>
      <c r="P1437" t="s">
        <v>10910</v>
      </c>
      <c r="S1437">
        <v>51.918700000000001</v>
      </c>
      <c r="T1437">
        <v>7.6017999999999999</v>
      </c>
      <c r="V1437" t="s">
        <v>46</v>
      </c>
      <c r="W1437">
        <v>8374157762</v>
      </c>
      <c r="Y1437" t="s">
        <v>10911</v>
      </c>
      <c r="AB1437" t="s">
        <v>389</v>
      </c>
      <c r="AG1437" t="s">
        <v>10908</v>
      </c>
      <c r="AH1437" t="s">
        <v>10912</v>
      </c>
      <c r="AL1437" t="s">
        <v>10908</v>
      </c>
      <c r="AM1437" t="s">
        <v>10908</v>
      </c>
      <c r="AQ1437" t="s">
        <v>10913</v>
      </c>
      <c r="AR1437" t="s">
        <v>10796</v>
      </c>
    </row>
    <row r="1438" spans="2:44" ht="15" customHeight="1" x14ac:dyDescent="0.25">
      <c r="B1438" s="3" t="s">
        <v>54</v>
      </c>
      <c r="C1438" t="s">
        <v>10914</v>
      </c>
      <c r="D1438" s="18" t="s">
        <v>56</v>
      </c>
      <c r="E1438" t="s">
        <v>10915</v>
      </c>
      <c r="F1438" t="s">
        <v>10916</v>
      </c>
      <c r="G1438" t="s">
        <v>190</v>
      </c>
      <c r="H1438" t="b">
        <v>1</v>
      </c>
      <c r="I1438" t="s">
        <v>2002</v>
      </c>
      <c r="J1438" s="1" t="s">
        <v>2003</v>
      </c>
      <c r="K1438" t="s">
        <v>2002</v>
      </c>
      <c r="L1438" t="s">
        <v>10917</v>
      </c>
      <c r="N1438">
        <f t="shared" si="22"/>
        <v>13</v>
      </c>
      <c r="O1438">
        <v>18146</v>
      </c>
      <c r="P1438" t="s">
        <v>10918</v>
      </c>
      <c r="S1438">
        <v>54.112250000000003</v>
      </c>
      <c r="T1438">
        <v>12.174390000000001</v>
      </c>
      <c r="V1438" t="s">
        <v>46</v>
      </c>
      <c r="W1438">
        <v>8578940198</v>
      </c>
      <c r="X1438" t="s">
        <v>10790</v>
      </c>
      <c r="AB1438" t="s">
        <v>909</v>
      </c>
      <c r="AC1438" t="s">
        <v>10919</v>
      </c>
      <c r="AD1438">
        <v>13478</v>
      </c>
      <c r="AG1438" t="s">
        <v>10916</v>
      </c>
      <c r="AH1438" t="s">
        <v>10920</v>
      </c>
      <c r="AI1438" t="s">
        <v>10921</v>
      </c>
      <c r="AK1438" t="s">
        <v>10794</v>
      </c>
      <c r="AL1438" t="s">
        <v>10916</v>
      </c>
      <c r="AM1438" t="s">
        <v>10916</v>
      </c>
      <c r="AQ1438" t="s">
        <v>10922</v>
      </c>
      <c r="AR1438" t="s">
        <v>10796</v>
      </c>
    </row>
    <row r="1439" spans="2:44" ht="15" customHeight="1" x14ac:dyDescent="0.25">
      <c r="B1439" s="3" t="s">
        <v>54</v>
      </c>
      <c r="C1439" t="s">
        <v>10923</v>
      </c>
      <c r="D1439" s="18" t="s">
        <v>56</v>
      </c>
      <c r="E1439" t="s">
        <v>10924</v>
      </c>
      <c r="F1439" t="s">
        <v>10925</v>
      </c>
      <c r="G1439" t="s">
        <v>190</v>
      </c>
      <c r="H1439" t="b">
        <v>1</v>
      </c>
      <c r="I1439" t="s">
        <v>2002</v>
      </c>
      <c r="J1439" s="1" t="s">
        <v>2003</v>
      </c>
      <c r="K1439" t="s">
        <v>2002</v>
      </c>
      <c r="L1439" t="s">
        <v>10926</v>
      </c>
      <c r="N1439">
        <f t="shared" si="22"/>
        <v>14</v>
      </c>
      <c r="O1439">
        <v>59609</v>
      </c>
      <c r="P1439" t="s">
        <v>10927</v>
      </c>
      <c r="S1439">
        <v>51.566769999999998</v>
      </c>
      <c r="T1439">
        <v>8.3117000000000001</v>
      </c>
      <c r="V1439" t="s">
        <v>46</v>
      </c>
      <c r="W1439">
        <v>5267516136</v>
      </c>
      <c r="X1439" t="s">
        <v>10802</v>
      </c>
      <c r="AB1439" t="s">
        <v>78</v>
      </c>
      <c r="AC1439" t="s">
        <v>10928</v>
      </c>
      <c r="AD1439">
        <v>384460</v>
      </c>
      <c r="AG1439" t="s">
        <v>10925</v>
      </c>
      <c r="AH1439" t="s">
        <v>10929</v>
      </c>
      <c r="AI1439" t="s">
        <v>10930</v>
      </c>
      <c r="AL1439" t="s">
        <v>10925</v>
      </c>
      <c r="AM1439" t="s">
        <v>10925</v>
      </c>
      <c r="AQ1439" t="s">
        <v>10931</v>
      </c>
      <c r="AR1439" t="s">
        <v>10796</v>
      </c>
    </row>
    <row r="1440" spans="2:44" x14ac:dyDescent="0.25">
      <c r="B1440" s="3" t="s">
        <v>54</v>
      </c>
      <c r="C1440" t="s">
        <v>10932</v>
      </c>
      <c r="D1440" s="18" t="s">
        <v>416</v>
      </c>
      <c r="E1440" t="s">
        <v>10933</v>
      </c>
      <c r="F1440" t="s">
        <v>10934</v>
      </c>
      <c r="G1440" t="s">
        <v>100</v>
      </c>
      <c r="I1440" t="s">
        <v>2002</v>
      </c>
      <c r="J1440" s="1" t="s">
        <v>2003</v>
      </c>
      <c r="K1440" t="s">
        <v>2002</v>
      </c>
      <c r="L1440" t="s">
        <v>10935</v>
      </c>
      <c r="N1440">
        <f t="shared" si="22"/>
        <v>13</v>
      </c>
      <c r="O1440">
        <v>40878</v>
      </c>
      <c r="P1440" t="s">
        <v>10936</v>
      </c>
      <c r="S1440">
        <v>51.101428119486101</v>
      </c>
      <c r="T1440">
        <v>6.9003693033555402</v>
      </c>
      <c r="V1440" t="s">
        <v>46</v>
      </c>
      <c r="W1440">
        <v>7801979900</v>
      </c>
      <c r="X1440" t="s">
        <v>10802</v>
      </c>
      <c r="AB1440" t="s">
        <v>78</v>
      </c>
      <c r="AC1440" t="s">
        <v>10803</v>
      </c>
      <c r="AD1440">
        <v>384460</v>
      </c>
      <c r="AG1440" t="s">
        <v>10934</v>
      </c>
      <c r="AH1440" t="s">
        <v>10937</v>
      </c>
      <c r="AI1440" t="s">
        <v>10938</v>
      </c>
      <c r="AK1440" t="s">
        <v>10794</v>
      </c>
      <c r="AL1440" t="s">
        <v>10934</v>
      </c>
      <c r="AM1440" t="s">
        <v>10934</v>
      </c>
      <c r="AQ1440" t="s">
        <v>10939</v>
      </c>
      <c r="AR1440" t="s">
        <v>10796</v>
      </c>
    </row>
    <row r="1441" spans="2:44" ht="15" customHeight="1" x14ac:dyDescent="0.25">
      <c r="B1441" s="3" t="s">
        <v>54</v>
      </c>
      <c r="C1441" t="s">
        <v>10940</v>
      </c>
      <c r="D1441" s="18" t="s">
        <v>56</v>
      </c>
      <c r="E1441" t="s">
        <v>10941</v>
      </c>
      <c r="F1441" t="s">
        <v>10942</v>
      </c>
      <c r="G1441" t="s">
        <v>190</v>
      </c>
      <c r="H1441" t="b">
        <v>1</v>
      </c>
      <c r="I1441" t="s">
        <v>2002</v>
      </c>
      <c r="J1441" s="1" t="s">
        <v>2003</v>
      </c>
      <c r="K1441" t="s">
        <v>2002</v>
      </c>
      <c r="L1441" t="s">
        <v>10943</v>
      </c>
      <c r="N1441">
        <f t="shared" si="22"/>
        <v>15</v>
      </c>
      <c r="O1441">
        <v>32052</v>
      </c>
      <c r="P1441" t="s">
        <v>10944</v>
      </c>
      <c r="S1441">
        <v>52.065049999999999</v>
      </c>
      <c r="T1441">
        <v>8.6469280000000008</v>
      </c>
      <c r="V1441" t="s">
        <v>46</v>
      </c>
      <c r="W1441">
        <v>2902011815</v>
      </c>
      <c r="X1441" t="s">
        <v>10790</v>
      </c>
      <c r="AB1441" t="s">
        <v>909</v>
      </c>
      <c r="AC1441" t="s">
        <v>10945</v>
      </c>
      <c r="AD1441">
        <v>133833</v>
      </c>
      <c r="AG1441" t="s">
        <v>10942</v>
      </c>
      <c r="AH1441" t="s">
        <v>10946</v>
      </c>
      <c r="AI1441" t="s">
        <v>10947</v>
      </c>
      <c r="AK1441" t="s">
        <v>10794</v>
      </c>
      <c r="AL1441" t="s">
        <v>10942</v>
      </c>
      <c r="AM1441" t="s">
        <v>10942</v>
      </c>
      <c r="AQ1441" t="s">
        <v>10948</v>
      </c>
      <c r="AR1441" t="s">
        <v>10796</v>
      </c>
    </row>
    <row r="1442" spans="2:44" ht="15" customHeight="1" x14ac:dyDescent="0.25">
      <c r="B1442" s="3" t="s">
        <v>54</v>
      </c>
      <c r="C1442" t="s">
        <v>10949</v>
      </c>
      <c r="D1442" s="18" t="s">
        <v>56</v>
      </c>
      <c r="E1442" t="s">
        <v>10950</v>
      </c>
      <c r="F1442" t="s">
        <v>10951</v>
      </c>
      <c r="G1442" t="s">
        <v>190</v>
      </c>
      <c r="H1442" t="b">
        <v>0</v>
      </c>
      <c r="I1442" t="s">
        <v>2002</v>
      </c>
      <c r="J1442" s="1" t="s">
        <v>2003</v>
      </c>
      <c r="K1442" t="s">
        <v>2002</v>
      </c>
      <c r="L1442" t="s">
        <v>10952</v>
      </c>
      <c r="N1442">
        <f t="shared" si="22"/>
        <v>12</v>
      </c>
      <c r="O1442">
        <v>26386</v>
      </c>
      <c r="P1442" t="s">
        <v>10953</v>
      </c>
      <c r="V1442" t="s">
        <v>46</v>
      </c>
      <c r="W1442">
        <v>9764894136</v>
      </c>
      <c r="AB1442" t="s">
        <v>389</v>
      </c>
      <c r="AG1442" t="s">
        <v>10951</v>
      </c>
      <c r="AH1442" t="s">
        <v>10954</v>
      </c>
      <c r="AL1442" t="s">
        <v>10951</v>
      </c>
      <c r="AM1442" t="s">
        <v>10951</v>
      </c>
      <c r="AQ1442" t="s">
        <v>10955</v>
      </c>
    </row>
    <row r="1443" spans="2:44" ht="15" customHeight="1" x14ac:dyDescent="0.25">
      <c r="B1443" s="3" t="s">
        <v>54</v>
      </c>
      <c r="C1443" t="s">
        <v>10956</v>
      </c>
      <c r="D1443" s="18" t="s">
        <v>56</v>
      </c>
      <c r="E1443" t="s">
        <v>10957</v>
      </c>
      <c r="F1443" t="s">
        <v>10958</v>
      </c>
      <c r="G1443" t="s">
        <v>190</v>
      </c>
      <c r="H1443" t="b">
        <v>1</v>
      </c>
      <c r="I1443" t="s">
        <v>722</v>
      </c>
      <c r="J1443" s="1" t="s">
        <v>723</v>
      </c>
      <c r="K1443" t="s">
        <v>722</v>
      </c>
      <c r="L1443" t="s">
        <v>10959</v>
      </c>
      <c r="N1443">
        <f t="shared" si="22"/>
        <v>11</v>
      </c>
      <c r="O1443">
        <v>78472</v>
      </c>
      <c r="P1443" t="s">
        <v>10960</v>
      </c>
      <c r="S1443">
        <v>60.485100000000003</v>
      </c>
      <c r="T1443">
        <v>15.4704999999999</v>
      </c>
      <c r="V1443" t="s">
        <v>46</v>
      </c>
      <c r="W1443">
        <v>9567656782</v>
      </c>
      <c r="X1443" t="s">
        <v>10961</v>
      </c>
      <c r="AB1443" t="s">
        <v>909</v>
      </c>
      <c r="AC1443" t="s">
        <v>10962</v>
      </c>
      <c r="AD1443">
        <v>442505</v>
      </c>
      <c r="AG1443" t="s">
        <v>10958</v>
      </c>
      <c r="AH1443" t="s">
        <v>10963</v>
      </c>
      <c r="AI1443" t="s">
        <v>10964</v>
      </c>
      <c r="AL1443" t="s">
        <v>10958</v>
      </c>
      <c r="AM1443" t="s">
        <v>10958</v>
      </c>
      <c r="AQ1443" t="s">
        <v>10965</v>
      </c>
    </row>
    <row r="1444" spans="2:44" x14ac:dyDescent="0.25">
      <c r="B1444" s="3" t="s">
        <v>82</v>
      </c>
      <c r="C1444" t="s">
        <v>10773</v>
      </c>
      <c r="D1444" s="24" t="s">
        <v>84</v>
      </c>
      <c r="E1444" t="s">
        <v>10966</v>
      </c>
      <c r="F1444" t="s">
        <v>10967</v>
      </c>
      <c r="G1444" t="s">
        <v>190</v>
      </c>
      <c r="H1444" t="b">
        <v>1</v>
      </c>
      <c r="I1444" t="s">
        <v>722</v>
      </c>
      <c r="J1444" s="1" t="s">
        <v>723</v>
      </c>
      <c r="K1444" t="s">
        <v>722</v>
      </c>
      <c r="L1444" s="2" t="s">
        <v>4112</v>
      </c>
      <c r="N1444">
        <f t="shared" si="22"/>
        <v>17</v>
      </c>
      <c r="O1444">
        <v>63102</v>
      </c>
      <c r="P1444" t="s">
        <v>3390</v>
      </c>
      <c r="S1444">
        <v>59.4039</v>
      </c>
      <c r="T1444">
        <v>16.4376</v>
      </c>
      <c r="V1444" t="s">
        <v>46</v>
      </c>
      <c r="W1444">
        <v>1543236245</v>
      </c>
      <c r="X1444" t="s">
        <v>10776</v>
      </c>
      <c r="AB1444" t="s">
        <v>909</v>
      </c>
      <c r="AC1444" t="s">
        <v>3532</v>
      </c>
      <c r="AD1444">
        <v>363483</v>
      </c>
      <c r="AG1444" t="s">
        <v>10967</v>
      </c>
      <c r="AH1444" t="s">
        <v>10968</v>
      </c>
      <c r="AI1444" t="s">
        <v>10969</v>
      </c>
      <c r="AL1444" t="s">
        <v>10967</v>
      </c>
      <c r="AM1444" t="s">
        <v>10967</v>
      </c>
      <c r="AQ1444" t="s">
        <v>10779</v>
      </c>
      <c r="AR1444" t="s">
        <v>10780</v>
      </c>
    </row>
    <row r="1445" spans="2:44" x14ac:dyDescent="0.25">
      <c r="B1445" s="3" t="s">
        <v>82</v>
      </c>
      <c r="C1445" t="s">
        <v>10773</v>
      </c>
      <c r="D1445" s="24" t="s">
        <v>84</v>
      </c>
      <c r="E1445" t="s">
        <v>10970</v>
      </c>
      <c r="F1445" t="s">
        <v>10971</v>
      </c>
      <c r="G1445" t="s">
        <v>190</v>
      </c>
      <c r="H1445" t="b">
        <v>0</v>
      </c>
      <c r="I1445" t="s">
        <v>722</v>
      </c>
      <c r="J1445" s="1" t="s">
        <v>723</v>
      </c>
      <c r="K1445" t="s">
        <v>722</v>
      </c>
      <c r="L1445" t="s">
        <v>10972</v>
      </c>
      <c r="N1445">
        <f t="shared" si="22"/>
        <v>12</v>
      </c>
      <c r="O1445" t="s">
        <v>10973</v>
      </c>
      <c r="P1445" t="s">
        <v>3390</v>
      </c>
      <c r="V1445" t="s">
        <v>46</v>
      </c>
      <c r="W1445">
        <v>2341804969</v>
      </c>
      <c r="X1445" t="s">
        <v>10961</v>
      </c>
      <c r="AB1445" t="s">
        <v>66</v>
      </c>
      <c r="AD1445">
        <v>363483</v>
      </c>
      <c r="AG1445" t="s">
        <v>10971</v>
      </c>
      <c r="AH1445" t="s">
        <v>10974</v>
      </c>
      <c r="AL1445" t="s">
        <v>10971</v>
      </c>
      <c r="AM1445" t="s">
        <v>10971</v>
      </c>
      <c r="AQ1445" t="s">
        <v>10975</v>
      </c>
    </row>
    <row r="1446" spans="2:44" x14ac:dyDescent="0.25">
      <c r="B1446" s="3" t="s">
        <v>82</v>
      </c>
      <c r="C1446" t="s">
        <v>10773</v>
      </c>
      <c r="D1446" s="24" t="s">
        <v>84</v>
      </c>
      <c r="E1446" t="s">
        <v>10976</v>
      </c>
      <c r="F1446" t="s">
        <v>10977</v>
      </c>
      <c r="G1446" t="s">
        <v>190</v>
      </c>
      <c r="H1446" t="b">
        <v>0</v>
      </c>
      <c r="I1446" t="s">
        <v>722</v>
      </c>
      <c r="J1446" s="1" t="s">
        <v>723</v>
      </c>
      <c r="K1446" t="s">
        <v>722</v>
      </c>
      <c r="L1446" t="s">
        <v>10978</v>
      </c>
      <c r="N1446">
        <f t="shared" si="22"/>
        <v>18</v>
      </c>
      <c r="O1446" t="s">
        <v>10979</v>
      </c>
      <c r="P1446" t="s">
        <v>3390</v>
      </c>
      <c r="V1446" t="s">
        <v>46</v>
      </c>
      <c r="W1446">
        <v>1428043457</v>
      </c>
      <c r="X1446" t="s">
        <v>10961</v>
      </c>
      <c r="AB1446" t="s">
        <v>66</v>
      </c>
      <c r="AD1446">
        <v>363483</v>
      </c>
      <c r="AG1446" t="s">
        <v>10977</v>
      </c>
      <c r="AH1446" t="s">
        <v>10980</v>
      </c>
      <c r="AL1446" t="s">
        <v>10977</v>
      </c>
      <c r="AM1446" t="s">
        <v>10977</v>
      </c>
      <c r="AQ1446" t="s">
        <v>10975</v>
      </c>
    </row>
    <row r="1447" spans="2:44" x14ac:dyDescent="0.25">
      <c r="B1447" s="3" t="s">
        <v>82</v>
      </c>
      <c r="C1447" t="s">
        <v>10773</v>
      </c>
      <c r="D1447" s="24" t="s">
        <v>84</v>
      </c>
      <c r="E1447" t="s">
        <v>10981</v>
      </c>
      <c r="F1447" t="s">
        <v>10982</v>
      </c>
      <c r="G1447" t="s">
        <v>190</v>
      </c>
      <c r="H1447" t="b">
        <v>0</v>
      </c>
      <c r="I1447" t="s">
        <v>722</v>
      </c>
      <c r="J1447" s="1" t="s">
        <v>723</v>
      </c>
      <c r="K1447" t="s">
        <v>722</v>
      </c>
      <c r="L1447" s="2" t="s">
        <v>10983</v>
      </c>
      <c r="N1447">
        <f t="shared" si="22"/>
        <v>17</v>
      </c>
      <c r="O1447" t="s">
        <v>10979</v>
      </c>
      <c r="P1447" t="s">
        <v>3390</v>
      </c>
      <c r="V1447" t="s">
        <v>46</v>
      </c>
      <c r="W1447">
        <v>1892219005</v>
      </c>
      <c r="X1447" t="s">
        <v>10961</v>
      </c>
      <c r="AB1447" t="s">
        <v>66</v>
      </c>
      <c r="AD1447">
        <v>363483</v>
      </c>
      <c r="AG1447" t="s">
        <v>10982</v>
      </c>
      <c r="AH1447" t="s">
        <v>10984</v>
      </c>
      <c r="AL1447" t="s">
        <v>10982</v>
      </c>
      <c r="AM1447" t="s">
        <v>10982</v>
      </c>
      <c r="AQ1447" t="s">
        <v>10975</v>
      </c>
    </row>
    <row r="1448" spans="2:44" x14ac:dyDescent="0.25">
      <c r="B1448" s="3" t="s">
        <v>82</v>
      </c>
      <c r="C1448" t="s">
        <v>10773</v>
      </c>
      <c r="D1448" s="24" t="s">
        <v>84</v>
      </c>
      <c r="E1448" t="s">
        <v>10985</v>
      </c>
      <c r="F1448" t="s">
        <v>10986</v>
      </c>
      <c r="G1448" t="s">
        <v>190</v>
      </c>
      <c r="H1448" t="b">
        <v>0</v>
      </c>
      <c r="I1448" t="s">
        <v>722</v>
      </c>
      <c r="J1448" s="1" t="s">
        <v>723</v>
      </c>
      <c r="K1448" t="s">
        <v>722</v>
      </c>
      <c r="L1448" s="2" t="s">
        <v>10983</v>
      </c>
      <c r="N1448">
        <f t="shared" si="22"/>
        <v>17</v>
      </c>
      <c r="O1448" t="s">
        <v>10979</v>
      </c>
      <c r="P1448" t="s">
        <v>3390</v>
      </c>
      <c r="V1448" t="s">
        <v>46</v>
      </c>
      <c r="W1448">
        <v>9714127112</v>
      </c>
      <c r="X1448" t="s">
        <v>10961</v>
      </c>
      <c r="AB1448" t="s">
        <v>66</v>
      </c>
      <c r="AD1448">
        <v>363483</v>
      </c>
      <c r="AG1448" t="s">
        <v>10986</v>
      </c>
      <c r="AH1448" t="s">
        <v>10987</v>
      </c>
      <c r="AL1448" t="s">
        <v>10986</v>
      </c>
      <c r="AM1448" t="s">
        <v>10986</v>
      </c>
      <c r="AQ1448" t="s">
        <v>10975</v>
      </c>
    </row>
    <row r="1449" spans="2:44" x14ac:dyDescent="0.25">
      <c r="B1449" s="3" t="s">
        <v>82</v>
      </c>
      <c r="C1449" t="s">
        <v>10773</v>
      </c>
      <c r="D1449" s="24" t="s">
        <v>84</v>
      </c>
      <c r="E1449" t="s">
        <v>10988</v>
      </c>
      <c r="F1449" t="s">
        <v>10989</v>
      </c>
      <c r="G1449" t="s">
        <v>190</v>
      </c>
      <c r="H1449" t="b">
        <v>0</v>
      </c>
      <c r="I1449" t="s">
        <v>722</v>
      </c>
      <c r="J1449" s="1" t="s">
        <v>723</v>
      </c>
      <c r="K1449" t="s">
        <v>722</v>
      </c>
      <c r="L1449" s="2" t="s">
        <v>10983</v>
      </c>
      <c r="N1449">
        <f t="shared" si="22"/>
        <v>17</v>
      </c>
      <c r="O1449" t="s">
        <v>10979</v>
      </c>
      <c r="P1449" t="s">
        <v>3390</v>
      </c>
      <c r="V1449" t="s">
        <v>46</v>
      </c>
      <c r="W1449">
        <v>5050507991</v>
      </c>
      <c r="X1449" t="s">
        <v>10961</v>
      </c>
      <c r="AB1449" t="s">
        <v>66</v>
      </c>
      <c r="AD1449">
        <v>363483</v>
      </c>
      <c r="AG1449" t="s">
        <v>10989</v>
      </c>
      <c r="AH1449" t="s">
        <v>10990</v>
      </c>
      <c r="AL1449" t="s">
        <v>10989</v>
      </c>
      <c r="AM1449" t="s">
        <v>10989</v>
      </c>
      <c r="AQ1449" t="s">
        <v>10975</v>
      </c>
    </row>
    <row r="1450" spans="2:44" x14ac:dyDescent="0.25">
      <c r="B1450" s="3" t="s">
        <v>82</v>
      </c>
      <c r="C1450" t="s">
        <v>10773</v>
      </c>
      <c r="D1450" s="24" t="s">
        <v>84</v>
      </c>
      <c r="E1450" t="s">
        <v>10991</v>
      </c>
      <c r="F1450" t="s">
        <v>10992</v>
      </c>
      <c r="G1450" t="s">
        <v>190</v>
      </c>
      <c r="H1450" t="b">
        <v>0</v>
      </c>
      <c r="I1450" t="s">
        <v>722</v>
      </c>
      <c r="J1450" s="1" t="s">
        <v>723</v>
      </c>
      <c r="K1450" t="s">
        <v>722</v>
      </c>
      <c r="L1450" s="2" t="s">
        <v>10983</v>
      </c>
      <c r="N1450">
        <f t="shared" si="22"/>
        <v>17</v>
      </c>
      <c r="O1450" t="s">
        <v>10979</v>
      </c>
      <c r="P1450" t="s">
        <v>3390</v>
      </c>
      <c r="V1450" t="s">
        <v>46</v>
      </c>
      <c r="W1450">
        <v>4726740586</v>
      </c>
      <c r="X1450" t="s">
        <v>10961</v>
      </c>
      <c r="AB1450" t="s">
        <v>66</v>
      </c>
      <c r="AD1450">
        <v>363483</v>
      </c>
      <c r="AG1450" t="s">
        <v>10992</v>
      </c>
      <c r="AH1450" t="s">
        <v>10993</v>
      </c>
      <c r="AL1450" t="s">
        <v>10992</v>
      </c>
      <c r="AM1450" t="s">
        <v>10992</v>
      </c>
      <c r="AQ1450" t="s">
        <v>10975</v>
      </c>
    </row>
    <row r="1451" spans="2:44" ht="15" customHeight="1" x14ac:dyDescent="0.25">
      <c r="B1451" s="3" t="s">
        <v>54</v>
      </c>
      <c r="C1451" t="s">
        <v>10994</v>
      </c>
      <c r="D1451" s="18" t="s">
        <v>56</v>
      </c>
      <c r="E1451" t="s">
        <v>10995</v>
      </c>
      <c r="F1451" t="s">
        <v>10996</v>
      </c>
      <c r="G1451" t="s">
        <v>190</v>
      </c>
      <c r="H1451" t="b">
        <v>1</v>
      </c>
      <c r="I1451" t="s">
        <v>722</v>
      </c>
      <c r="J1451" s="1" t="s">
        <v>723</v>
      </c>
      <c r="K1451" t="s">
        <v>722</v>
      </c>
      <c r="L1451" t="s">
        <v>10997</v>
      </c>
      <c r="N1451">
        <f t="shared" si="22"/>
        <v>10</v>
      </c>
      <c r="O1451">
        <v>98228</v>
      </c>
      <c r="P1451" t="s">
        <v>10998</v>
      </c>
      <c r="S1451">
        <v>67.151700000000005</v>
      </c>
      <c r="T1451">
        <v>20.426500000000001</v>
      </c>
      <c r="V1451" t="s">
        <v>46</v>
      </c>
      <c r="W1451">
        <v>5272360672</v>
      </c>
      <c r="X1451" t="s">
        <v>10776</v>
      </c>
      <c r="AB1451" t="s">
        <v>909</v>
      </c>
      <c r="AC1451" t="s">
        <v>10999</v>
      </c>
      <c r="AD1451">
        <v>442485</v>
      </c>
      <c r="AG1451" t="s">
        <v>10996</v>
      </c>
      <c r="AH1451" t="s">
        <v>11000</v>
      </c>
      <c r="AI1451" t="s">
        <v>11001</v>
      </c>
      <c r="AL1451" t="s">
        <v>10996</v>
      </c>
      <c r="AM1451" t="s">
        <v>10996</v>
      </c>
      <c r="AQ1451" t="s">
        <v>11002</v>
      </c>
    </row>
    <row r="1452" spans="2:44" ht="15" customHeight="1" x14ac:dyDescent="0.25">
      <c r="B1452" s="3" t="s">
        <v>54</v>
      </c>
      <c r="C1452" t="s">
        <v>11003</v>
      </c>
      <c r="D1452" s="18" t="s">
        <v>56</v>
      </c>
      <c r="E1452" t="s">
        <v>11004</v>
      </c>
      <c r="F1452" t="s">
        <v>11005</v>
      </c>
      <c r="G1452" t="s">
        <v>190</v>
      </c>
      <c r="H1452" t="b">
        <v>1</v>
      </c>
      <c r="I1452" t="s">
        <v>722</v>
      </c>
      <c r="J1452" s="1" t="s">
        <v>723</v>
      </c>
      <c r="K1452" t="s">
        <v>722</v>
      </c>
      <c r="L1452" t="s">
        <v>11006</v>
      </c>
      <c r="N1452">
        <f t="shared" si="22"/>
        <v>15</v>
      </c>
      <c r="O1452">
        <v>80291</v>
      </c>
      <c r="P1452" t="s">
        <v>11007</v>
      </c>
      <c r="S1452">
        <v>60.656999999999897</v>
      </c>
      <c r="T1452">
        <v>17.1812</v>
      </c>
      <c r="V1452" t="s">
        <v>46</v>
      </c>
      <c r="W1452">
        <v>9328020725</v>
      </c>
      <c r="X1452" t="s">
        <v>10961</v>
      </c>
      <c r="AB1452" t="s">
        <v>909</v>
      </c>
      <c r="AC1452" t="s">
        <v>11008</v>
      </c>
      <c r="AD1452">
        <v>442518</v>
      </c>
      <c r="AG1452" t="s">
        <v>11005</v>
      </c>
      <c r="AH1452" t="s">
        <v>11009</v>
      </c>
      <c r="AI1452" t="s">
        <v>11010</v>
      </c>
      <c r="AL1452" t="s">
        <v>11005</v>
      </c>
      <c r="AM1452" t="s">
        <v>11005</v>
      </c>
      <c r="AQ1452" t="s">
        <v>11011</v>
      </c>
    </row>
    <row r="1453" spans="2:44" ht="15" customHeight="1" x14ac:dyDescent="0.25">
      <c r="B1453" s="3" t="s">
        <v>54</v>
      </c>
      <c r="C1453" t="s">
        <v>11012</v>
      </c>
      <c r="D1453" s="18" t="s">
        <v>56</v>
      </c>
      <c r="E1453" t="s">
        <v>11013</v>
      </c>
      <c r="F1453" t="s">
        <v>11014</v>
      </c>
      <c r="G1453" t="s">
        <v>190</v>
      </c>
      <c r="H1453" t="b">
        <v>1</v>
      </c>
      <c r="I1453" t="s">
        <v>722</v>
      </c>
      <c r="J1453" s="1" t="s">
        <v>723</v>
      </c>
      <c r="K1453" t="s">
        <v>722</v>
      </c>
      <c r="L1453" t="s">
        <v>11015</v>
      </c>
      <c r="N1453">
        <f t="shared" si="22"/>
        <v>15</v>
      </c>
      <c r="O1453">
        <v>30260</v>
      </c>
      <c r="P1453" t="s">
        <v>11016</v>
      </c>
      <c r="S1453">
        <v>56.653399999999898</v>
      </c>
      <c r="T1453">
        <v>12.896800000000001</v>
      </c>
      <c r="V1453" t="s">
        <v>46</v>
      </c>
      <c r="W1453">
        <v>8068931802</v>
      </c>
      <c r="X1453" t="s">
        <v>10776</v>
      </c>
      <c r="AB1453" t="s">
        <v>909</v>
      </c>
      <c r="AC1453" t="s">
        <v>11017</v>
      </c>
      <c r="AD1453">
        <v>442504</v>
      </c>
      <c r="AG1453" t="s">
        <v>11014</v>
      </c>
      <c r="AH1453" t="s">
        <v>11018</v>
      </c>
      <c r="AI1453" t="s">
        <v>11019</v>
      </c>
      <c r="AL1453" t="s">
        <v>11014</v>
      </c>
      <c r="AM1453" t="s">
        <v>11014</v>
      </c>
      <c r="AQ1453" t="s">
        <v>11020</v>
      </c>
    </row>
    <row r="1454" spans="2:44" ht="15" customHeight="1" x14ac:dyDescent="0.25">
      <c r="B1454" s="3" t="s">
        <v>54</v>
      </c>
      <c r="C1454" t="s">
        <v>11021</v>
      </c>
      <c r="D1454" s="18" t="s">
        <v>56</v>
      </c>
      <c r="E1454" t="s">
        <v>11022</v>
      </c>
      <c r="F1454" t="s">
        <v>11023</v>
      </c>
      <c r="G1454" t="s">
        <v>190</v>
      </c>
      <c r="H1454" t="b">
        <v>1</v>
      </c>
      <c r="I1454" t="s">
        <v>722</v>
      </c>
      <c r="J1454" s="1" t="s">
        <v>723</v>
      </c>
      <c r="K1454" t="s">
        <v>722</v>
      </c>
      <c r="L1454" t="s">
        <v>11024</v>
      </c>
      <c r="N1454">
        <f t="shared" si="22"/>
        <v>14</v>
      </c>
      <c r="O1454">
        <v>55302</v>
      </c>
      <c r="P1454" t="s">
        <v>11025</v>
      </c>
      <c r="S1454">
        <v>57.742750999999998</v>
      </c>
      <c r="T1454">
        <v>14.164859999999999</v>
      </c>
      <c r="V1454" t="s">
        <v>46</v>
      </c>
      <c r="W1454">
        <v>4816128226</v>
      </c>
      <c r="X1454" t="s">
        <v>10776</v>
      </c>
      <c r="AB1454" t="s">
        <v>909</v>
      </c>
      <c r="AC1454" t="s">
        <v>11026</v>
      </c>
      <c r="AD1454">
        <v>442506</v>
      </c>
      <c r="AG1454" t="s">
        <v>11023</v>
      </c>
      <c r="AH1454" t="s">
        <v>11027</v>
      </c>
      <c r="AI1454" t="s">
        <v>11028</v>
      </c>
      <c r="AL1454" t="s">
        <v>11023</v>
      </c>
      <c r="AM1454" t="s">
        <v>11023</v>
      </c>
      <c r="AQ1454" t="s">
        <v>11029</v>
      </c>
    </row>
    <row r="1455" spans="2:44" ht="15" customHeight="1" x14ac:dyDescent="0.25">
      <c r="B1455" s="3" t="s">
        <v>54</v>
      </c>
      <c r="C1455" t="s">
        <v>11030</v>
      </c>
      <c r="D1455" s="18" t="s">
        <v>56</v>
      </c>
      <c r="E1455" t="s">
        <v>11031</v>
      </c>
      <c r="F1455" t="s">
        <v>11032</v>
      </c>
      <c r="G1455" t="s">
        <v>190</v>
      </c>
      <c r="H1455" t="b">
        <v>1</v>
      </c>
      <c r="I1455" t="s">
        <v>722</v>
      </c>
      <c r="J1455" s="1" t="s">
        <v>723</v>
      </c>
      <c r="K1455" t="s">
        <v>722</v>
      </c>
      <c r="L1455" t="s">
        <v>11033</v>
      </c>
      <c r="N1455">
        <f t="shared" si="22"/>
        <v>22</v>
      </c>
      <c r="O1455">
        <v>65112</v>
      </c>
      <c r="P1455" t="s">
        <v>11034</v>
      </c>
      <c r="S1455">
        <v>59.396700000000003</v>
      </c>
      <c r="T1455">
        <v>13.6218</v>
      </c>
      <c r="V1455" t="s">
        <v>46</v>
      </c>
      <c r="W1455">
        <v>2402805016</v>
      </c>
      <c r="X1455" t="s">
        <v>10776</v>
      </c>
      <c r="AB1455" t="s">
        <v>909</v>
      </c>
      <c r="AC1455" t="s">
        <v>11035</v>
      </c>
      <c r="AD1455">
        <v>442486</v>
      </c>
      <c r="AG1455" t="s">
        <v>11032</v>
      </c>
      <c r="AH1455" t="s">
        <v>11036</v>
      </c>
      <c r="AI1455" t="s">
        <v>11037</v>
      </c>
      <c r="AL1455" t="s">
        <v>11032</v>
      </c>
      <c r="AM1455" t="s">
        <v>11032</v>
      </c>
      <c r="AQ1455" t="s">
        <v>11038</v>
      </c>
    </row>
    <row r="1456" spans="2:44" ht="15" customHeight="1" x14ac:dyDescent="0.25">
      <c r="B1456" s="3" t="s">
        <v>54</v>
      </c>
      <c r="C1456" t="s">
        <v>11039</v>
      </c>
      <c r="D1456" s="18" t="s">
        <v>56</v>
      </c>
      <c r="E1456" t="s">
        <v>11040</v>
      </c>
      <c r="F1456" t="s">
        <v>11041</v>
      </c>
      <c r="G1456" t="s">
        <v>190</v>
      </c>
      <c r="I1456" t="s">
        <v>722</v>
      </c>
      <c r="J1456" s="1" t="s">
        <v>723</v>
      </c>
      <c r="K1456" t="s">
        <v>722</v>
      </c>
      <c r="L1456" t="s">
        <v>11042</v>
      </c>
      <c r="N1456">
        <f t="shared" si="22"/>
        <v>11</v>
      </c>
      <c r="O1456">
        <v>98138</v>
      </c>
      <c r="P1456" t="s">
        <v>6847</v>
      </c>
      <c r="V1456" t="s">
        <v>46</v>
      </c>
      <c r="W1456">
        <v>2191147552</v>
      </c>
      <c r="X1456" t="s">
        <v>10961</v>
      </c>
      <c r="AB1456" t="s">
        <v>909</v>
      </c>
      <c r="AC1456" t="s">
        <v>6849</v>
      </c>
      <c r="AD1456">
        <v>281903</v>
      </c>
      <c r="AG1456" t="s">
        <v>11041</v>
      </c>
      <c r="AH1456" t="s">
        <v>11043</v>
      </c>
      <c r="AI1456" t="s">
        <v>11044</v>
      </c>
      <c r="AL1456" t="s">
        <v>11041</v>
      </c>
      <c r="AM1456" t="s">
        <v>11041</v>
      </c>
      <c r="AQ1456" t="s">
        <v>11045</v>
      </c>
    </row>
    <row r="1457" spans="2:43" ht="15" customHeight="1" x14ac:dyDescent="0.25">
      <c r="B1457" s="3" t="s">
        <v>54</v>
      </c>
      <c r="C1457" t="s">
        <v>11046</v>
      </c>
      <c r="D1457" s="18" t="s">
        <v>56</v>
      </c>
      <c r="E1457" t="s">
        <v>11047</v>
      </c>
      <c r="F1457" t="s">
        <v>11048</v>
      </c>
      <c r="G1457" t="s">
        <v>190</v>
      </c>
      <c r="H1457" t="b">
        <v>1</v>
      </c>
      <c r="I1457" t="s">
        <v>722</v>
      </c>
      <c r="J1457" s="1" t="s">
        <v>723</v>
      </c>
      <c r="K1457" t="s">
        <v>722</v>
      </c>
      <c r="L1457" t="s">
        <v>11049</v>
      </c>
      <c r="N1457">
        <f t="shared" si="22"/>
        <v>8</v>
      </c>
      <c r="O1457">
        <v>58110</v>
      </c>
      <c r="P1457" t="s">
        <v>11050</v>
      </c>
      <c r="S1457">
        <v>58.445700000000002</v>
      </c>
      <c r="T1457">
        <v>15.6160999999999</v>
      </c>
      <c r="V1457" t="s">
        <v>46</v>
      </c>
      <c r="W1457">
        <v>7062355431</v>
      </c>
      <c r="X1457" t="s">
        <v>10776</v>
      </c>
      <c r="AB1457" t="s">
        <v>909</v>
      </c>
      <c r="AC1457" t="s">
        <v>11051</v>
      </c>
      <c r="AD1457">
        <v>442507</v>
      </c>
      <c r="AG1457" t="s">
        <v>11048</v>
      </c>
      <c r="AH1457" t="s">
        <v>11052</v>
      </c>
      <c r="AI1457" t="s">
        <v>11053</v>
      </c>
      <c r="AL1457" t="s">
        <v>11048</v>
      </c>
      <c r="AM1457" t="s">
        <v>11048</v>
      </c>
      <c r="AQ1457" t="s">
        <v>11054</v>
      </c>
    </row>
    <row r="1458" spans="2:43" ht="15" customHeight="1" x14ac:dyDescent="0.25">
      <c r="B1458" s="3" t="s">
        <v>54</v>
      </c>
      <c r="C1458" t="s">
        <v>11055</v>
      </c>
      <c r="D1458" s="18" t="s">
        <v>56</v>
      </c>
      <c r="E1458" t="s">
        <v>11056</v>
      </c>
      <c r="F1458" t="s">
        <v>11057</v>
      </c>
      <c r="G1458" t="s">
        <v>190</v>
      </c>
      <c r="H1458" t="b">
        <v>1</v>
      </c>
      <c r="I1458" t="s">
        <v>722</v>
      </c>
      <c r="J1458" s="1" t="s">
        <v>723</v>
      </c>
      <c r="K1458" t="s">
        <v>722</v>
      </c>
      <c r="L1458" t="s">
        <v>11058</v>
      </c>
      <c r="N1458">
        <f t="shared" si="22"/>
        <v>15</v>
      </c>
      <c r="O1458">
        <v>97254</v>
      </c>
      <c r="P1458" t="s">
        <v>11059</v>
      </c>
      <c r="S1458">
        <v>65.571399999999898</v>
      </c>
      <c r="T1458">
        <v>22.0901999999999</v>
      </c>
      <c r="V1458" t="s">
        <v>46</v>
      </c>
      <c r="W1458">
        <v>8446837433</v>
      </c>
      <c r="X1458" t="s">
        <v>10776</v>
      </c>
      <c r="AB1458" t="s">
        <v>909</v>
      </c>
      <c r="AC1458" t="s">
        <v>11060</v>
      </c>
      <c r="AD1458">
        <v>442508</v>
      </c>
      <c r="AG1458" t="s">
        <v>11057</v>
      </c>
      <c r="AH1458" t="s">
        <v>11061</v>
      </c>
      <c r="AI1458" t="s">
        <v>11062</v>
      </c>
      <c r="AL1458" t="s">
        <v>11057</v>
      </c>
      <c r="AM1458" t="s">
        <v>11057</v>
      </c>
      <c r="AQ1458" t="s">
        <v>11063</v>
      </c>
    </row>
    <row r="1459" spans="2:43" ht="15" customHeight="1" x14ac:dyDescent="0.25">
      <c r="B1459" s="3" t="s">
        <v>54</v>
      </c>
      <c r="C1459" t="s">
        <v>11064</v>
      </c>
      <c r="D1459" s="18" t="s">
        <v>56</v>
      </c>
      <c r="E1459" t="s">
        <v>11065</v>
      </c>
      <c r="F1459" t="s">
        <v>11066</v>
      </c>
      <c r="G1459" t="s">
        <v>190</v>
      </c>
      <c r="H1459" t="b">
        <v>1</v>
      </c>
      <c r="I1459" t="s">
        <v>722</v>
      </c>
      <c r="J1459" s="1" t="s">
        <v>723</v>
      </c>
      <c r="K1459" t="s">
        <v>722</v>
      </c>
      <c r="L1459" t="s">
        <v>11067</v>
      </c>
      <c r="N1459">
        <f t="shared" si="22"/>
        <v>18</v>
      </c>
      <c r="O1459">
        <v>43153</v>
      </c>
      <c r="P1459" t="s">
        <v>11068</v>
      </c>
      <c r="S1459">
        <v>57.636600000000001</v>
      </c>
      <c r="T1459">
        <v>12.0306</v>
      </c>
      <c r="V1459" t="s">
        <v>46</v>
      </c>
      <c r="W1459">
        <v>2005769949</v>
      </c>
      <c r="X1459" t="s">
        <v>10961</v>
      </c>
      <c r="AB1459" t="s">
        <v>909</v>
      </c>
      <c r="AC1459" t="s">
        <v>11069</v>
      </c>
      <c r="AD1459">
        <v>204776</v>
      </c>
      <c r="AG1459" t="s">
        <v>11066</v>
      </c>
      <c r="AH1459" t="s">
        <v>11070</v>
      </c>
      <c r="AL1459" t="s">
        <v>11066</v>
      </c>
      <c r="AM1459" t="s">
        <v>11066</v>
      </c>
      <c r="AQ1459" t="s">
        <v>11071</v>
      </c>
    </row>
    <row r="1460" spans="2:43" ht="15" customHeight="1" x14ac:dyDescent="0.25">
      <c r="B1460" s="3" t="s">
        <v>54</v>
      </c>
      <c r="C1460" t="s">
        <v>11072</v>
      </c>
      <c r="D1460" s="18" t="s">
        <v>56</v>
      </c>
      <c r="E1460" t="s">
        <v>11073</v>
      </c>
      <c r="F1460" t="s">
        <v>11074</v>
      </c>
      <c r="G1460" t="s">
        <v>190</v>
      </c>
      <c r="H1460" t="b">
        <v>1</v>
      </c>
      <c r="I1460" t="s">
        <v>722</v>
      </c>
      <c r="J1460" s="1" t="s">
        <v>723</v>
      </c>
      <c r="K1460" t="s">
        <v>722</v>
      </c>
      <c r="L1460" t="s">
        <v>11075</v>
      </c>
      <c r="N1460">
        <f t="shared" si="22"/>
        <v>17</v>
      </c>
      <c r="O1460">
        <v>70220</v>
      </c>
      <c r="P1460" t="s">
        <v>1576</v>
      </c>
      <c r="S1460">
        <v>59.261499999999899</v>
      </c>
      <c r="T1460">
        <v>15.246700000000001</v>
      </c>
      <c r="V1460" t="s">
        <v>46</v>
      </c>
      <c r="W1460">
        <v>7562838929</v>
      </c>
      <c r="X1460" t="s">
        <v>10961</v>
      </c>
      <c r="AB1460" t="s">
        <v>909</v>
      </c>
      <c r="AC1460" t="s">
        <v>11076</v>
      </c>
      <c r="AD1460">
        <v>442517</v>
      </c>
      <c r="AG1460" t="s">
        <v>11074</v>
      </c>
      <c r="AH1460" t="s">
        <v>11077</v>
      </c>
      <c r="AI1460" t="s">
        <v>11078</v>
      </c>
      <c r="AL1460" t="s">
        <v>11074</v>
      </c>
      <c r="AM1460" t="s">
        <v>11074</v>
      </c>
      <c r="AQ1460" t="s">
        <v>11079</v>
      </c>
    </row>
    <row r="1461" spans="2:43" x14ac:dyDescent="0.25">
      <c r="B1461" s="3" t="s">
        <v>54</v>
      </c>
      <c r="C1461" t="s">
        <v>11080</v>
      </c>
      <c r="D1461" s="18" t="s">
        <v>416</v>
      </c>
      <c r="E1461" t="s">
        <v>11081</v>
      </c>
      <c r="F1461" t="s">
        <v>11082</v>
      </c>
      <c r="G1461" t="s">
        <v>100</v>
      </c>
      <c r="H1461" t="b">
        <v>0</v>
      </c>
      <c r="I1461" t="s">
        <v>9381</v>
      </c>
      <c r="J1461" s="1" t="s">
        <v>9382</v>
      </c>
      <c r="K1461" t="s">
        <v>9381</v>
      </c>
      <c r="L1461" s="2" t="s">
        <v>9383</v>
      </c>
      <c r="N1461">
        <f t="shared" si="22"/>
        <v>15</v>
      </c>
      <c r="O1461" t="s">
        <v>9384</v>
      </c>
      <c r="P1461" t="s">
        <v>9385</v>
      </c>
      <c r="S1461">
        <v>56.952442759916401</v>
      </c>
      <c r="T1461">
        <v>24.123442395427499</v>
      </c>
      <c r="V1461" t="s">
        <v>46</v>
      </c>
      <c r="W1461">
        <v>7168835681</v>
      </c>
      <c r="X1461" t="s">
        <v>9386</v>
      </c>
      <c r="AB1461" t="s">
        <v>909</v>
      </c>
      <c r="AC1461" t="s">
        <v>9387</v>
      </c>
      <c r="AD1461">
        <v>294151</v>
      </c>
      <c r="AG1461" t="s">
        <v>11082</v>
      </c>
      <c r="AH1461" t="s">
        <v>11083</v>
      </c>
      <c r="AI1461" t="s">
        <v>9390</v>
      </c>
      <c r="AK1461" t="s">
        <v>9391</v>
      </c>
      <c r="AL1461" t="s">
        <v>11082</v>
      </c>
      <c r="AM1461" t="s">
        <v>11082</v>
      </c>
      <c r="AQ1461" t="s">
        <v>9392</v>
      </c>
    </row>
    <row r="1462" spans="2:43" ht="15" customHeight="1" x14ac:dyDescent="0.25">
      <c r="B1462" s="3" t="s">
        <v>54</v>
      </c>
      <c r="C1462" t="s">
        <v>11084</v>
      </c>
      <c r="D1462" s="18" t="s">
        <v>56</v>
      </c>
      <c r="E1462" t="s">
        <v>11085</v>
      </c>
      <c r="F1462" t="s">
        <v>11086</v>
      </c>
      <c r="G1462" t="s">
        <v>190</v>
      </c>
      <c r="H1462" t="b">
        <v>1</v>
      </c>
      <c r="I1462" t="s">
        <v>722</v>
      </c>
      <c r="J1462" s="1" t="s">
        <v>723</v>
      </c>
      <c r="K1462" t="s">
        <v>722</v>
      </c>
      <c r="L1462" t="s">
        <v>11087</v>
      </c>
      <c r="N1462">
        <f t="shared" si="22"/>
        <v>17</v>
      </c>
      <c r="O1462">
        <v>93144</v>
      </c>
      <c r="P1462" t="s">
        <v>11088</v>
      </c>
      <c r="S1462">
        <v>64.756100000000004</v>
      </c>
      <c r="T1462">
        <v>20.9316</v>
      </c>
      <c r="V1462" t="s">
        <v>46</v>
      </c>
      <c r="W1462">
        <v>5644965396</v>
      </c>
      <c r="X1462" t="s">
        <v>10961</v>
      </c>
      <c r="AB1462" t="s">
        <v>909</v>
      </c>
      <c r="AC1462" t="s">
        <v>11089</v>
      </c>
      <c r="AD1462">
        <v>442509</v>
      </c>
      <c r="AG1462" t="s">
        <v>11086</v>
      </c>
      <c r="AH1462" t="s">
        <v>11090</v>
      </c>
      <c r="AI1462" t="s">
        <v>11091</v>
      </c>
      <c r="AL1462" t="s">
        <v>11086</v>
      </c>
      <c r="AM1462" t="s">
        <v>11086</v>
      </c>
      <c r="AQ1462" t="s">
        <v>11092</v>
      </c>
    </row>
    <row r="1463" spans="2:43" ht="15" customHeight="1" x14ac:dyDescent="0.25">
      <c r="B1463" s="3" t="s">
        <v>54</v>
      </c>
      <c r="C1463" t="s">
        <v>11093</v>
      </c>
      <c r="D1463" s="18" t="s">
        <v>56</v>
      </c>
      <c r="E1463" t="s">
        <v>11094</v>
      </c>
      <c r="F1463" t="s">
        <v>11095</v>
      </c>
      <c r="G1463" t="s">
        <v>190</v>
      </c>
      <c r="H1463" t="b">
        <v>1</v>
      </c>
      <c r="I1463" t="s">
        <v>722</v>
      </c>
      <c r="J1463" s="1" t="s">
        <v>723</v>
      </c>
      <c r="K1463" t="s">
        <v>722</v>
      </c>
      <c r="L1463" t="s">
        <v>11096</v>
      </c>
      <c r="N1463">
        <f t="shared" si="22"/>
        <v>19</v>
      </c>
      <c r="O1463">
        <v>54127</v>
      </c>
      <c r="P1463" t="s">
        <v>11097</v>
      </c>
      <c r="S1463">
        <v>58.412599999999898</v>
      </c>
      <c r="T1463">
        <v>13.882300000000001</v>
      </c>
      <c r="V1463" t="s">
        <v>46</v>
      </c>
      <c r="W1463">
        <v>1525815939</v>
      </c>
      <c r="X1463" t="s">
        <v>10776</v>
      </c>
      <c r="AB1463" t="s">
        <v>909</v>
      </c>
      <c r="AC1463" t="s">
        <v>11098</v>
      </c>
      <c r="AD1463">
        <v>442510</v>
      </c>
      <c r="AG1463" t="s">
        <v>11095</v>
      </c>
      <c r="AH1463" t="s">
        <v>11099</v>
      </c>
      <c r="AI1463" t="s">
        <v>11100</v>
      </c>
      <c r="AL1463" t="s">
        <v>11095</v>
      </c>
      <c r="AM1463" t="s">
        <v>11095</v>
      </c>
      <c r="AQ1463" t="s">
        <v>11101</v>
      </c>
    </row>
    <row r="1464" spans="2:43" ht="15" customHeight="1" x14ac:dyDescent="0.25">
      <c r="B1464" s="3" t="s">
        <v>54</v>
      </c>
      <c r="C1464" t="s">
        <v>11102</v>
      </c>
      <c r="D1464" s="18" t="s">
        <v>56</v>
      </c>
      <c r="E1464" t="s">
        <v>11103</v>
      </c>
      <c r="F1464" t="s">
        <v>11104</v>
      </c>
      <c r="G1464" t="s">
        <v>190</v>
      </c>
      <c r="H1464" t="b">
        <v>1</v>
      </c>
      <c r="I1464" t="s">
        <v>722</v>
      </c>
      <c r="J1464" s="1" t="s">
        <v>723</v>
      </c>
      <c r="K1464" t="s">
        <v>722</v>
      </c>
      <c r="L1464" t="s">
        <v>11105</v>
      </c>
      <c r="N1464">
        <f t="shared" si="22"/>
        <v>14</v>
      </c>
      <c r="O1464">
        <v>15138</v>
      </c>
      <c r="P1464" t="s">
        <v>11106</v>
      </c>
      <c r="S1464">
        <v>59.1846999999999</v>
      </c>
      <c r="T1464">
        <v>17.630199999999899</v>
      </c>
      <c r="V1464" t="s">
        <v>46</v>
      </c>
      <c r="W1464">
        <v>5543220613</v>
      </c>
      <c r="X1464" t="s">
        <v>10961</v>
      </c>
      <c r="AB1464" t="s">
        <v>909</v>
      </c>
      <c r="AC1464" t="s">
        <v>11107</v>
      </c>
      <c r="AD1464">
        <v>442896</v>
      </c>
      <c r="AG1464" t="s">
        <v>11104</v>
      </c>
      <c r="AH1464" t="s">
        <v>11108</v>
      </c>
      <c r="AI1464" t="s">
        <v>11109</v>
      </c>
      <c r="AL1464" t="s">
        <v>11104</v>
      </c>
      <c r="AM1464" t="s">
        <v>11104</v>
      </c>
      <c r="AQ1464" t="s">
        <v>11110</v>
      </c>
    </row>
    <row r="1465" spans="2:43" ht="15" customHeight="1" x14ac:dyDescent="0.25">
      <c r="B1465" s="3" t="s">
        <v>54</v>
      </c>
      <c r="C1465" t="s">
        <v>11111</v>
      </c>
      <c r="D1465" s="18" t="s">
        <v>56</v>
      </c>
      <c r="E1465" t="s">
        <v>11112</v>
      </c>
      <c r="F1465" t="s">
        <v>11113</v>
      </c>
      <c r="G1465" t="s">
        <v>190</v>
      </c>
      <c r="H1465" t="b">
        <v>1</v>
      </c>
      <c r="I1465" t="s">
        <v>722</v>
      </c>
      <c r="J1465" s="1" t="s">
        <v>723</v>
      </c>
      <c r="K1465" t="s">
        <v>722</v>
      </c>
      <c r="L1465" t="s">
        <v>11114</v>
      </c>
      <c r="N1465">
        <f t="shared" si="22"/>
        <v>12</v>
      </c>
      <c r="O1465">
        <v>24521</v>
      </c>
      <c r="P1465" t="s">
        <v>11115</v>
      </c>
      <c r="S1465">
        <v>55.6542999999999</v>
      </c>
      <c r="T1465">
        <v>13.2239</v>
      </c>
      <c r="V1465" t="s">
        <v>46</v>
      </c>
      <c r="W1465">
        <v>1889757649</v>
      </c>
      <c r="X1465" t="s">
        <v>10961</v>
      </c>
      <c r="AB1465" t="s">
        <v>909</v>
      </c>
      <c r="AC1465" t="s">
        <v>11116</v>
      </c>
      <c r="AD1465">
        <v>442511</v>
      </c>
      <c r="AG1465" t="s">
        <v>11113</v>
      </c>
      <c r="AH1465" t="s">
        <v>11117</v>
      </c>
      <c r="AI1465" t="s">
        <v>11118</v>
      </c>
      <c r="AL1465" t="s">
        <v>11113</v>
      </c>
      <c r="AM1465" t="s">
        <v>11113</v>
      </c>
      <c r="AQ1465" t="s">
        <v>11119</v>
      </c>
    </row>
    <row r="1466" spans="2:43" ht="15" customHeight="1" x14ac:dyDescent="0.25">
      <c r="B1466" s="3" t="s">
        <v>54</v>
      </c>
      <c r="C1466" t="s">
        <v>11120</v>
      </c>
      <c r="D1466" s="18" t="s">
        <v>56</v>
      </c>
      <c r="E1466" t="s">
        <v>11121</v>
      </c>
      <c r="F1466" t="s">
        <v>11122</v>
      </c>
      <c r="G1466" t="s">
        <v>190</v>
      </c>
      <c r="H1466" t="b">
        <v>1</v>
      </c>
      <c r="I1466" t="s">
        <v>722</v>
      </c>
      <c r="J1466" s="1" t="s">
        <v>723</v>
      </c>
      <c r="K1466" t="s">
        <v>722</v>
      </c>
      <c r="L1466" t="s">
        <v>11123</v>
      </c>
      <c r="N1466">
        <f t="shared" si="22"/>
        <v>14</v>
      </c>
      <c r="O1466" t="s">
        <v>11124</v>
      </c>
      <c r="P1466" t="s">
        <v>11125</v>
      </c>
      <c r="S1466">
        <v>59.390500000000003</v>
      </c>
      <c r="T1466">
        <v>17.8721999999999</v>
      </c>
      <c r="V1466" t="s">
        <v>46</v>
      </c>
      <c r="W1466">
        <v>4852049879</v>
      </c>
      <c r="X1466" t="s">
        <v>10961</v>
      </c>
      <c r="AB1466" t="s">
        <v>909</v>
      </c>
      <c r="AC1466" t="s">
        <v>11126</v>
      </c>
      <c r="AD1466">
        <v>442515</v>
      </c>
      <c r="AG1466" t="s">
        <v>11122</v>
      </c>
      <c r="AH1466" t="s">
        <v>11127</v>
      </c>
      <c r="AI1466" t="s">
        <v>11128</v>
      </c>
      <c r="AL1466" t="s">
        <v>11122</v>
      </c>
      <c r="AM1466" t="s">
        <v>11122</v>
      </c>
      <c r="AQ1466" t="s">
        <v>11129</v>
      </c>
    </row>
    <row r="1467" spans="2:43" ht="15" customHeight="1" x14ac:dyDescent="0.25">
      <c r="B1467" s="3" t="s">
        <v>54</v>
      </c>
      <c r="C1467" t="s">
        <v>11130</v>
      </c>
      <c r="D1467" s="18" t="s">
        <v>56</v>
      </c>
      <c r="E1467" t="s">
        <v>11131</v>
      </c>
      <c r="F1467" t="s">
        <v>11132</v>
      </c>
      <c r="G1467" t="s">
        <v>190</v>
      </c>
      <c r="H1467" t="b">
        <v>1</v>
      </c>
      <c r="I1467" t="s">
        <v>722</v>
      </c>
      <c r="J1467" s="1" t="s">
        <v>723</v>
      </c>
      <c r="K1467" t="s">
        <v>722</v>
      </c>
      <c r="L1467" t="s">
        <v>11133</v>
      </c>
      <c r="N1467">
        <f t="shared" si="22"/>
        <v>19</v>
      </c>
      <c r="O1467">
        <v>85753</v>
      </c>
      <c r="P1467" t="s">
        <v>5511</v>
      </c>
      <c r="S1467">
        <v>62.439999999999898</v>
      </c>
      <c r="T1467">
        <v>17.3172999999999</v>
      </c>
      <c r="V1467" t="s">
        <v>46</v>
      </c>
      <c r="W1467">
        <v>9009035461</v>
      </c>
      <c r="X1467" t="s">
        <v>10961</v>
      </c>
      <c r="AB1467" t="s">
        <v>909</v>
      </c>
      <c r="AC1467" t="s">
        <v>11134</v>
      </c>
      <c r="AD1467">
        <v>442512</v>
      </c>
      <c r="AG1467" t="s">
        <v>11132</v>
      </c>
      <c r="AH1467" t="s">
        <v>11135</v>
      </c>
      <c r="AI1467" t="s">
        <v>11136</v>
      </c>
      <c r="AL1467" t="s">
        <v>11132</v>
      </c>
      <c r="AM1467" t="s">
        <v>11132</v>
      </c>
      <c r="AQ1467" t="s">
        <v>11137</v>
      </c>
    </row>
    <row r="1468" spans="2:43" x14ac:dyDescent="0.25">
      <c r="B1468" s="3" t="s">
        <v>54</v>
      </c>
      <c r="C1468" t="s">
        <v>11138</v>
      </c>
      <c r="D1468" s="18" t="s">
        <v>416</v>
      </c>
      <c r="E1468" s="31" t="s">
        <v>11139</v>
      </c>
      <c r="F1468" t="s">
        <v>11140</v>
      </c>
      <c r="G1468" t="s">
        <v>100</v>
      </c>
      <c r="H1468" t="b">
        <v>0</v>
      </c>
      <c r="I1468" t="s">
        <v>11141</v>
      </c>
      <c r="J1468" s="1" t="s">
        <v>11142</v>
      </c>
      <c r="K1468" t="s">
        <v>11141</v>
      </c>
      <c r="L1468" s="2" t="s">
        <v>11143</v>
      </c>
      <c r="N1468">
        <f t="shared" si="22"/>
        <v>22</v>
      </c>
      <c r="O1468" t="s">
        <v>11144</v>
      </c>
      <c r="P1468" t="s">
        <v>11145</v>
      </c>
      <c r="S1468">
        <v>54.684296621506299</v>
      </c>
      <c r="T1468">
        <v>25.290504685268701</v>
      </c>
      <c r="U1468" s="31"/>
      <c r="V1468" t="s">
        <v>46</v>
      </c>
      <c r="W1468">
        <v>9530037785</v>
      </c>
      <c r="X1468" t="s">
        <v>11146</v>
      </c>
      <c r="AB1468" t="s">
        <v>909</v>
      </c>
      <c r="AC1468" t="s">
        <v>11147</v>
      </c>
      <c r="AD1468">
        <v>294145</v>
      </c>
      <c r="AG1468" t="s">
        <v>11140</v>
      </c>
      <c r="AH1468" t="s">
        <v>11148</v>
      </c>
      <c r="AI1468" t="s">
        <v>11149</v>
      </c>
      <c r="AK1468" t="s">
        <v>11150</v>
      </c>
      <c r="AL1468" t="s">
        <v>11140</v>
      </c>
      <c r="AM1468" t="s">
        <v>11140</v>
      </c>
      <c r="AQ1468" t="s">
        <v>11151</v>
      </c>
    </row>
    <row r="1469" spans="2:43" ht="15" customHeight="1" x14ac:dyDescent="0.25">
      <c r="B1469" s="3" t="s">
        <v>54</v>
      </c>
      <c r="C1469" t="s">
        <v>11152</v>
      </c>
      <c r="D1469" s="18" t="s">
        <v>56</v>
      </c>
      <c r="E1469" t="s">
        <v>11153</v>
      </c>
      <c r="F1469" t="s">
        <v>11154</v>
      </c>
      <c r="G1469" t="s">
        <v>190</v>
      </c>
      <c r="H1469" t="b">
        <v>1</v>
      </c>
      <c r="I1469" t="s">
        <v>722</v>
      </c>
      <c r="J1469" s="1" t="s">
        <v>723</v>
      </c>
      <c r="K1469" t="s">
        <v>722</v>
      </c>
      <c r="L1469" t="s">
        <v>11155</v>
      </c>
      <c r="N1469">
        <f t="shared" si="22"/>
        <v>15</v>
      </c>
      <c r="O1469">
        <v>90130</v>
      </c>
      <c r="P1469" t="s">
        <v>6209</v>
      </c>
      <c r="S1469">
        <v>63.837600000000002</v>
      </c>
      <c r="T1469">
        <v>20.238800000000001</v>
      </c>
      <c r="V1469" t="s">
        <v>46</v>
      </c>
      <c r="W1469">
        <v>9224433699</v>
      </c>
      <c r="X1469" t="s">
        <v>10961</v>
      </c>
      <c r="AB1469" t="s">
        <v>909</v>
      </c>
      <c r="AC1469" t="s">
        <v>11156</v>
      </c>
      <c r="AD1469">
        <v>442513</v>
      </c>
      <c r="AG1469" t="s">
        <v>11154</v>
      </c>
      <c r="AH1469" t="s">
        <v>11157</v>
      </c>
      <c r="AI1469" t="s">
        <v>11158</v>
      </c>
      <c r="AL1469" t="s">
        <v>11154</v>
      </c>
      <c r="AM1469" t="s">
        <v>11154</v>
      </c>
      <c r="AQ1469" t="s">
        <v>11159</v>
      </c>
    </row>
    <row r="1470" spans="2:43" ht="15" customHeight="1" x14ac:dyDescent="0.25">
      <c r="B1470" s="3" t="s">
        <v>54</v>
      </c>
      <c r="C1470" t="s">
        <v>11160</v>
      </c>
      <c r="D1470" s="18" t="s">
        <v>56</v>
      </c>
      <c r="E1470" t="s">
        <v>11161</v>
      </c>
      <c r="F1470" t="s">
        <v>11162</v>
      </c>
      <c r="G1470" t="s">
        <v>190</v>
      </c>
      <c r="H1470" t="b">
        <v>1</v>
      </c>
      <c r="I1470" t="s">
        <v>722</v>
      </c>
      <c r="J1470" s="1" t="s">
        <v>723</v>
      </c>
      <c r="K1470" t="s">
        <v>722</v>
      </c>
      <c r="L1470" t="s">
        <v>11163</v>
      </c>
      <c r="N1470">
        <f t="shared" si="22"/>
        <v>7</v>
      </c>
      <c r="O1470">
        <v>75318</v>
      </c>
      <c r="P1470" t="s">
        <v>11164</v>
      </c>
      <c r="S1470">
        <v>59.849899999999899</v>
      </c>
      <c r="T1470">
        <v>17.657</v>
      </c>
      <c r="V1470" t="s">
        <v>46</v>
      </c>
      <c r="W1470">
        <v>5049790389</v>
      </c>
      <c r="X1470" t="s">
        <v>10961</v>
      </c>
      <c r="AB1470" t="s">
        <v>909</v>
      </c>
      <c r="AC1470" t="s">
        <v>11165</v>
      </c>
      <c r="AD1470">
        <v>442514</v>
      </c>
      <c r="AG1470" t="s">
        <v>11162</v>
      </c>
      <c r="AH1470" t="s">
        <v>11166</v>
      </c>
      <c r="AI1470" t="s">
        <v>11167</v>
      </c>
      <c r="AL1470" t="s">
        <v>11162</v>
      </c>
      <c r="AM1470" t="s">
        <v>11162</v>
      </c>
      <c r="AQ1470" t="s">
        <v>11168</v>
      </c>
    </row>
    <row r="1471" spans="2:43" ht="15" customHeight="1" x14ac:dyDescent="0.25">
      <c r="B1471" s="3" t="s">
        <v>54</v>
      </c>
      <c r="C1471" t="s">
        <v>11169</v>
      </c>
      <c r="D1471" s="18" t="s">
        <v>56</v>
      </c>
      <c r="E1471" t="s">
        <v>11170</v>
      </c>
      <c r="F1471" t="s">
        <v>11171</v>
      </c>
      <c r="G1471" t="s">
        <v>190</v>
      </c>
      <c r="H1471" t="b">
        <v>1</v>
      </c>
      <c r="I1471" t="s">
        <v>722</v>
      </c>
      <c r="J1471" s="1" t="s">
        <v>723</v>
      </c>
      <c r="K1471" t="s">
        <v>722</v>
      </c>
      <c r="L1471" t="s">
        <v>11172</v>
      </c>
      <c r="N1471">
        <f t="shared" si="22"/>
        <v>16</v>
      </c>
      <c r="O1471">
        <v>72130</v>
      </c>
      <c r="P1471" t="s">
        <v>11173</v>
      </c>
      <c r="S1471">
        <v>59.5289</v>
      </c>
      <c r="T1471">
        <v>16.596599999999899</v>
      </c>
      <c r="V1471" t="s">
        <v>46</v>
      </c>
      <c r="W1471">
        <v>8139047444</v>
      </c>
      <c r="X1471" t="s">
        <v>10961</v>
      </c>
      <c r="AB1471" t="s">
        <v>909</v>
      </c>
      <c r="AC1471" t="s">
        <v>11174</v>
      </c>
      <c r="AD1471">
        <v>442516</v>
      </c>
      <c r="AG1471" t="s">
        <v>11171</v>
      </c>
      <c r="AH1471" t="s">
        <v>11175</v>
      </c>
      <c r="AI1471" t="s">
        <v>11176</v>
      </c>
      <c r="AL1471" t="s">
        <v>11171</v>
      </c>
      <c r="AM1471" t="s">
        <v>11171</v>
      </c>
      <c r="AQ1471" t="s">
        <v>11177</v>
      </c>
    </row>
    <row r="1472" spans="2:43" ht="15" customHeight="1" x14ac:dyDescent="0.25">
      <c r="B1472" s="3" t="s">
        <v>54</v>
      </c>
      <c r="C1472" t="s">
        <v>11178</v>
      </c>
      <c r="D1472" s="18" t="s">
        <v>56</v>
      </c>
      <c r="E1472" t="s">
        <v>11179</v>
      </c>
      <c r="F1472" t="s">
        <v>11180</v>
      </c>
      <c r="G1472" t="s">
        <v>190</v>
      </c>
      <c r="H1472" t="b">
        <v>1</v>
      </c>
      <c r="I1472" t="s">
        <v>722</v>
      </c>
      <c r="J1472" s="1" t="s">
        <v>723</v>
      </c>
      <c r="K1472" t="s">
        <v>722</v>
      </c>
      <c r="L1472" t="s">
        <v>11181</v>
      </c>
      <c r="N1472">
        <f t="shared" si="22"/>
        <v>15</v>
      </c>
      <c r="O1472">
        <v>35241</v>
      </c>
      <c r="P1472" t="s">
        <v>11182</v>
      </c>
      <c r="S1472">
        <v>56.869399999999899</v>
      </c>
      <c r="T1472">
        <v>14.838900000000001</v>
      </c>
      <c r="V1472" t="s">
        <v>46</v>
      </c>
      <c r="W1472">
        <v>5389050597</v>
      </c>
      <c r="X1472" t="s">
        <v>10961</v>
      </c>
      <c r="AB1472" t="s">
        <v>909</v>
      </c>
      <c r="AC1472" t="s">
        <v>11183</v>
      </c>
      <c r="AD1472">
        <v>442897</v>
      </c>
      <c r="AG1472" t="s">
        <v>11180</v>
      </c>
      <c r="AH1472" t="s">
        <v>11184</v>
      </c>
      <c r="AI1472" t="s">
        <v>11185</v>
      </c>
      <c r="AL1472" t="s">
        <v>11180</v>
      </c>
      <c r="AM1472" t="s">
        <v>11180</v>
      </c>
      <c r="AQ1472" t="s">
        <v>11186</v>
      </c>
    </row>
    <row r="1473" spans="2:44" ht="15" customHeight="1" x14ac:dyDescent="0.25">
      <c r="B1473" s="3" t="s">
        <v>178</v>
      </c>
      <c r="C1473" t="s">
        <v>179</v>
      </c>
      <c r="D1473" s="24"/>
      <c r="E1473" t="s">
        <v>11187</v>
      </c>
      <c r="F1473" t="s">
        <v>11188</v>
      </c>
      <c r="G1473" t="s">
        <v>721</v>
      </c>
      <c r="H1473" t="b">
        <v>0</v>
      </c>
      <c r="I1473" t="s">
        <v>722</v>
      </c>
      <c r="J1473" s="1" t="s">
        <v>723</v>
      </c>
      <c r="K1473" t="s">
        <v>722</v>
      </c>
      <c r="L1473" t="s">
        <v>11189</v>
      </c>
      <c r="N1473">
        <f t="shared" si="22"/>
        <v>7</v>
      </c>
      <c r="O1473" t="s">
        <v>11190</v>
      </c>
      <c r="P1473" t="s">
        <v>11106</v>
      </c>
      <c r="S1473">
        <v>59.197140253473798</v>
      </c>
      <c r="T1473">
        <v>17.624003709728299</v>
      </c>
      <c r="V1473" t="s">
        <v>46</v>
      </c>
      <c r="W1473">
        <v>1586240783</v>
      </c>
      <c r="AB1473" t="s">
        <v>727</v>
      </c>
      <c r="AC1473" t="s">
        <v>11191</v>
      </c>
      <c r="AD1473">
        <v>363483</v>
      </c>
      <c r="AG1473" t="s">
        <v>11188</v>
      </c>
      <c r="AH1473" t="s">
        <v>11192</v>
      </c>
      <c r="AL1473" t="s">
        <v>11188</v>
      </c>
      <c r="AM1473" t="s">
        <v>11188</v>
      </c>
      <c r="AQ1473" t="s">
        <v>63</v>
      </c>
    </row>
    <row r="1474" spans="2:44" ht="15" customHeight="1" x14ac:dyDescent="0.25">
      <c r="B1474" s="3" t="s">
        <v>178</v>
      </c>
      <c r="C1474" t="s">
        <v>179</v>
      </c>
      <c r="D1474" s="24"/>
      <c r="E1474" t="s">
        <v>11193</v>
      </c>
      <c r="F1474" t="s">
        <v>11194</v>
      </c>
      <c r="G1474" t="s">
        <v>721</v>
      </c>
      <c r="I1474" t="s">
        <v>722</v>
      </c>
      <c r="J1474" s="1" t="s">
        <v>723</v>
      </c>
      <c r="K1474" t="s">
        <v>722</v>
      </c>
      <c r="L1474" t="s">
        <v>11195</v>
      </c>
      <c r="N1474">
        <f t="shared" si="22"/>
        <v>14</v>
      </c>
      <c r="O1474" t="s">
        <v>11196</v>
      </c>
      <c r="P1474" t="s">
        <v>11197</v>
      </c>
      <c r="V1474" t="s">
        <v>46</v>
      </c>
      <c r="W1474">
        <v>7044033237</v>
      </c>
      <c r="AB1474" t="s">
        <v>727</v>
      </c>
      <c r="AC1474" t="s">
        <v>11198</v>
      </c>
      <c r="AD1474">
        <v>442517</v>
      </c>
      <c r="AG1474" t="s">
        <v>11199</v>
      </c>
      <c r="AH1474" t="s">
        <v>11200</v>
      </c>
      <c r="AL1474" t="s">
        <v>11194</v>
      </c>
      <c r="AM1474" t="s">
        <v>11194</v>
      </c>
      <c r="AQ1474" t="s">
        <v>63</v>
      </c>
    </row>
    <row r="1475" spans="2:44" ht="15" customHeight="1" x14ac:dyDescent="0.25">
      <c r="B1475" s="3" t="s">
        <v>178</v>
      </c>
      <c r="C1475" t="s">
        <v>179</v>
      </c>
      <c r="D1475" s="24"/>
      <c r="E1475" t="s">
        <v>11201</v>
      </c>
      <c r="F1475" t="s">
        <v>11202</v>
      </c>
      <c r="G1475" t="s">
        <v>721</v>
      </c>
      <c r="I1475" t="s">
        <v>722</v>
      </c>
      <c r="J1475" s="1" t="s">
        <v>723</v>
      </c>
      <c r="K1475" t="s">
        <v>722</v>
      </c>
      <c r="L1475" t="s">
        <v>11203</v>
      </c>
      <c r="N1475">
        <f t="shared" si="22"/>
        <v>6</v>
      </c>
      <c r="O1475" t="s">
        <v>11204</v>
      </c>
      <c r="P1475" t="s">
        <v>11205</v>
      </c>
      <c r="V1475" t="s">
        <v>46</v>
      </c>
      <c r="W1475">
        <v>4271897310</v>
      </c>
      <c r="AB1475" t="s">
        <v>727</v>
      </c>
      <c r="AC1475" t="s">
        <v>11206</v>
      </c>
      <c r="AD1475">
        <v>442513</v>
      </c>
      <c r="AG1475" t="s">
        <v>11207</v>
      </c>
      <c r="AH1475" t="s">
        <v>11208</v>
      </c>
      <c r="AL1475" t="s">
        <v>11202</v>
      </c>
      <c r="AM1475" t="s">
        <v>11202</v>
      </c>
      <c r="AQ1475" t="s">
        <v>63</v>
      </c>
    </row>
    <row r="1476" spans="2:44" ht="15" customHeight="1" x14ac:dyDescent="0.25">
      <c r="B1476" s="3" t="s">
        <v>178</v>
      </c>
      <c r="C1476" t="s">
        <v>179</v>
      </c>
      <c r="D1476" s="24"/>
      <c r="E1476" t="s">
        <v>11209</v>
      </c>
      <c r="F1476" t="s">
        <v>11210</v>
      </c>
      <c r="G1476" t="s">
        <v>721</v>
      </c>
      <c r="I1476" t="s">
        <v>722</v>
      </c>
      <c r="J1476" s="1" t="s">
        <v>723</v>
      </c>
      <c r="K1476" t="s">
        <v>722</v>
      </c>
      <c r="L1476" t="s">
        <v>11211</v>
      </c>
      <c r="N1476">
        <f t="shared" ref="N1476:N1539" si="23">LEN(L1476)</f>
        <v>7</v>
      </c>
      <c r="O1476">
        <v>68534</v>
      </c>
      <c r="P1476" t="s">
        <v>11212</v>
      </c>
      <c r="V1476" t="s">
        <v>46</v>
      </c>
      <c r="W1476">
        <v>7404901932</v>
      </c>
      <c r="AB1476" t="s">
        <v>727</v>
      </c>
      <c r="AC1476" t="s">
        <v>11213</v>
      </c>
      <c r="AD1476">
        <v>442486</v>
      </c>
      <c r="AG1476" t="s">
        <v>11210</v>
      </c>
      <c r="AH1476" t="s">
        <v>11214</v>
      </c>
      <c r="AL1476" t="s">
        <v>11210</v>
      </c>
      <c r="AM1476" t="s">
        <v>11210</v>
      </c>
      <c r="AQ1476" t="s">
        <v>63</v>
      </c>
    </row>
    <row r="1477" spans="2:44" ht="15" customHeight="1" x14ac:dyDescent="0.25">
      <c r="B1477" s="3" t="s">
        <v>178</v>
      </c>
      <c r="C1477" t="s">
        <v>179</v>
      </c>
      <c r="D1477" s="24"/>
      <c r="E1477" t="s">
        <v>11215</v>
      </c>
      <c r="F1477" t="s">
        <v>11216</v>
      </c>
      <c r="G1477" t="s">
        <v>721</v>
      </c>
      <c r="H1477" t="b">
        <v>0</v>
      </c>
      <c r="I1477" t="s">
        <v>722</v>
      </c>
      <c r="J1477" s="1" t="s">
        <v>723</v>
      </c>
      <c r="K1477" t="s">
        <v>722</v>
      </c>
      <c r="L1477" t="s">
        <v>11217</v>
      </c>
      <c r="N1477">
        <f t="shared" si="23"/>
        <v>20</v>
      </c>
      <c r="O1477">
        <v>82731</v>
      </c>
      <c r="P1477" t="s">
        <v>11218</v>
      </c>
      <c r="S1477">
        <v>61.841900000000003</v>
      </c>
      <c r="T1477">
        <v>16.083400000000001</v>
      </c>
      <c r="V1477" t="s">
        <v>46</v>
      </c>
      <c r="W1477">
        <v>2078090297</v>
      </c>
      <c r="AB1477" t="s">
        <v>727</v>
      </c>
      <c r="AC1477" t="s">
        <v>11219</v>
      </c>
      <c r="AD1477">
        <v>442518</v>
      </c>
      <c r="AG1477" t="s">
        <v>11220</v>
      </c>
      <c r="AH1477" t="s">
        <v>11221</v>
      </c>
      <c r="AL1477" t="s">
        <v>11216</v>
      </c>
      <c r="AM1477" t="s">
        <v>11216</v>
      </c>
      <c r="AQ1477" t="s">
        <v>11222</v>
      </c>
    </row>
    <row r="1478" spans="2:44" ht="15" customHeight="1" x14ac:dyDescent="0.25">
      <c r="B1478" s="3" t="s">
        <v>178</v>
      </c>
      <c r="C1478" t="s">
        <v>179</v>
      </c>
      <c r="D1478" s="24"/>
      <c r="E1478" s="31" t="s">
        <v>11223</v>
      </c>
      <c r="F1478" t="s">
        <v>11224</v>
      </c>
      <c r="G1478" t="s">
        <v>721</v>
      </c>
      <c r="H1478" t="b">
        <v>0</v>
      </c>
      <c r="I1478" t="s">
        <v>722</v>
      </c>
      <c r="J1478" s="1" t="s">
        <v>723</v>
      </c>
      <c r="K1478" t="s">
        <v>722</v>
      </c>
      <c r="L1478" t="s">
        <v>11225</v>
      </c>
      <c r="N1478">
        <f t="shared" si="23"/>
        <v>5</v>
      </c>
      <c r="O1478" t="s">
        <v>11226</v>
      </c>
      <c r="P1478" t="s">
        <v>11227</v>
      </c>
      <c r="S1478">
        <v>61.0474999999999</v>
      </c>
      <c r="T1478">
        <v>14.2958</v>
      </c>
      <c r="U1478" s="31"/>
      <c r="V1478" t="s">
        <v>46</v>
      </c>
      <c r="W1478">
        <v>6233965314</v>
      </c>
      <c r="AB1478" t="s">
        <v>727</v>
      </c>
      <c r="AC1478" t="s">
        <v>11228</v>
      </c>
      <c r="AD1478">
        <v>442505</v>
      </c>
      <c r="AG1478" t="s">
        <v>11229</v>
      </c>
      <c r="AH1478" t="s">
        <v>11230</v>
      </c>
      <c r="AI1478" t="s">
        <v>11231</v>
      </c>
      <c r="AL1478" t="s">
        <v>11224</v>
      </c>
      <c r="AM1478" t="s">
        <v>11224</v>
      </c>
      <c r="AQ1478" t="s">
        <v>11232</v>
      </c>
    </row>
    <row r="1479" spans="2:44" ht="15" customHeight="1" x14ac:dyDescent="0.25">
      <c r="B1479" s="3" t="s">
        <v>178</v>
      </c>
      <c r="C1479" t="s">
        <v>179</v>
      </c>
      <c r="D1479" s="24"/>
      <c r="E1479" t="s">
        <v>11233</v>
      </c>
      <c r="F1479" t="s">
        <v>11234</v>
      </c>
      <c r="G1479" t="s">
        <v>721</v>
      </c>
      <c r="I1479" t="s">
        <v>722</v>
      </c>
      <c r="J1479" s="1" t="s">
        <v>723</v>
      </c>
      <c r="K1479" t="s">
        <v>722</v>
      </c>
      <c r="L1479" t="s">
        <v>11235</v>
      </c>
      <c r="N1479">
        <f t="shared" si="23"/>
        <v>6</v>
      </c>
      <c r="O1479" t="s">
        <v>11236</v>
      </c>
      <c r="P1479" t="s">
        <v>11237</v>
      </c>
      <c r="V1479" t="s">
        <v>46</v>
      </c>
      <c r="W1479">
        <v>5185505931</v>
      </c>
      <c r="AB1479" t="s">
        <v>727</v>
      </c>
      <c r="AC1479" t="s">
        <v>11238</v>
      </c>
      <c r="AD1479">
        <v>442507</v>
      </c>
      <c r="AG1479" t="s">
        <v>11234</v>
      </c>
      <c r="AH1479" t="s">
        <v>11239</v>
      </c>
      <c r="AL1479" t="s">
        <v>11234</v>
      </c>
      <c r="AM1479" t="s">
        <v>11234</v>
      </c>
      <c r="AQ1479" t="s">
        <v>63</v>
      </c>
    </row>
    <row r="1480" spans="2:44" ht="15" customHeight="1" x14ac:dyDescent="0.25">
      <c r="B1480" s="3" t="s">
        <v>178</v>
      </c>
      <c r="C1480" t="s">
        <v>179</v>
      </c>
      <c r="D1480" s="24"/>
      <c r="E1480" t="s">
        <v>11240</v>
      </c>
      <c r="F1480" t="s">
        <v>11241</v>
      </c>
      <c r="G1480" t="s">
        <v>721</v>
      </c>
      <c r="I1480" t="s">
        <v>722</v>
      </c>
      <c r="J1480" s="1" t="s">
        <v>723</v>
      </c>
      <c r="K1480" t="s">
        <v>722</v>
      </c>
      <c r="L1480" t="s">
        <v>11242</v>
      </c>
      <c r="N1480">
        <f t="shared" si="23"/>
        <v>13</v>
      </c>
      <c r="O1480">
        <v>95632</v>
      </c>
      <c r="P1480" t="s">
        <v>11243</v>
      </c>
      <c r="V1480" t="s">
        <v>46</v>
      </c>
      <c r="W1480">
        <v>6514947126</v>
      </c>
      <c r="AB1480" t="s">
        <v>727</v>
      </c>
      <c r="AC1480" t="s">
        <v>11244</v>
      </c>
      <c r="AD1480">
        <v>442508</v>
      </c>
      <c r="AG1480" t="s">
        <v>11241</v>
      </c>
      <c r="AH1480" t="s">
        <v>11245</v>
      </c>
      <c r="AL1480" t="s">
        <v>11241</v>
      </c>
      <c r="AM1480" t="s">
        <v>11241</v>
      </c>
      <c r="AQ1480" t="s">
        <v>63</v>
      </c>
    </row>
    <row r="1481" spans="2:44" ht="15" customHeight="1" x14ac:dyDescent="0.25">
      <c r="B1481" s="3" t="s">
        <v>178</v>
      </c>
      <c r="C1481" t="s">
        <v>179</v>
      </c>
      <c r="D1481" s="24"/>
      <c r="E1481" t="s">
        <v>11246</v>
      </c>
      <c r="F1481" t="s">
        <v>11247</v>
      </c>
      <c r="G1481" t="s">
        <v>721</v>
      </c>
      <c r="I1481" t="s">
        <v>722</v>
      </c>
      <c r="J1481" s="1" t="s">
        <v>723</v>
      </c>
      <c r="K1481" t="s">
        <v>722</v>
      </c>
      <c r="L1481" t="s">
        <v>11248</v>
      </c>
      <c r="N1481">
        <f t="shared" si="23"/>
        <v>10</v>
      </c>
      <c r="O1481">
        <v>84293</v>
      </c>
      <c r="P1481" t="s">
        <v>11249</v>
      </c>
      <c r="V1481" t="s">
        <v>46</v>
      </c>
      <c r="W1481">
        <v>1357856635</v>
      </c>
      <c r="AB1481" t="s">
        <v>727</v>
      </c>
      <c r="AC1481" t="s">
        <v>11250</v>
      </c>
      <c r="AD1481">
        <v>442518</v>
      </c>
      <c r="AG1481" t="s">
        <v>11220</v>
      </c>
      <c r="AH1481" t="s">
        <v>11251</v>
      </c>
      <c r="AL1481" t="s">
        <v>11247</v>
      </c>
      <c r="AM1481" t="s">
        <v>11247</v>
      </c>
      <c r="AQ1481" t="s">
        <v>63</v>
      </c>
    </row>
    <row r="1482" spans="2:44" ht="15" customHeight="1" x14ac:dyDescent="0.25">
      <c r="B1482" s="3" t="s">
        <v>54</v>
      </c>
      <c r="C1482" t="s">
        <v>11252</v>
      </c>
      <c r="D1482" s="18" t="s">
        <v>56</v>
      </c>
      <c r="E1482" t="s">
        <v>11253</v>
      </c>
      <c r="F1482" t="s">
        <v>11254</v>
      </c>
      <c r="G1482" t="s">
        <v>59</v>
      </c>
      <c r="H1482" t="b">
        <v>1</v>
      </c>
      <c r="I1482" t="s">
        <v>4831</v>
      </c>
      <c r="J1482" s="1" t="s">
        <v>4832</v>
      </c>
      <c r="K1482" t="s">
        <v>4831</v>
      </c>
      <c r="L1482" t="s">
        <v>11255</v>
      </c>
      <c r="N1482">
        <f t="shared" si="23"/>
        <v>12</v>
      </c>
      <c r="O1482">
        <v>6000</v>
      </c>
      <c r="P1482" t="s">
        <v>11256</v>
      </c>
      <c r="S1482">
        <v>55.542065000000001</v>
      </c>
      <c r="T1482">
        <v>9.5054379999999998</v>
      </c>
      <c r="V1482" t="s">
        <v>46</v>
      </c>
      <c r="W1482">
        <v>3713143570</v>
      </c>
      <c r="AB1482" t="s">
        <v>6570</v>
      </c>
      <c r="AG1482" t="s">
        <v>11254</v>
      </c>
      <c r="AH1482" t="s">
        <v>11257</v>
      </c>
      <c r="AK1482" t="s">
        <v>11258</v>
      </c>
      <c r="AL1482" t="s">
        <v>11254</v>
      </c>
      <c r="AM1482" t="s">
        <v>11254</v>
      </c>
      <c r="AQ1482" t="s">
        <v>11259</v>
      </c>
      <c r="AR1482" t="s">
        <v>11260</v>
      </c>
    </row>
    <row r="1483" spans="2:44" ht="15" customHeight="1" x14ac:dyDescent="0.25">
      <c r="B1483" s="3" t="s">
        <v>155</v>
      </c>
      <c r="C1483" t="s">
        <v>156</v>
      </c>
      <c r="D1483" s="23"/>
      <c r="E1483" t="s">
        <v>11261</v>
      </c>
      <c r="F1483" t="s">
        <v>7130</v>
      </c>
      <c r="G1483" t="s">
        <v>167</v>
      </c>
      <c r="I1483" t="s">
        <v>7129</v>
      </c>
      <c r="J1483" s="1" t="s">
        <v>7130</v>
      </c>
      <c r="K1483" t="s">
        <v>7129</v>
      </c>
      <c r="L1483" s="2" t="s">
        <v>4760</v>
      </c>
      <c r="N1483">
        <f t="shared" si="23"/>
        <v>2</v>
      </c>
      <c r="O1483" t="s">
        <v>63</v>
      </c>
      <c r="P1483" t="s">
        <v>297</v>
      </c>
      <c r="V1483" t="s">
        <v>46</v>
      </c>
      <c r="W1483">
        <v>3415117743</v>
      </c>
      <c r="X1483" t="s">
        <v>101</v>
      </c>
      <c r="AB1483" t="s">
        <v>66</v>
      </c>
      <c r="AG1483" t="s">
        <v>7130</v>
      </c>
      <c r="AH1483" t="s">
        <v>11262</v>
      </c>
      <c r="AL1483" t="s">
        <v>7130</v>
      </c>
      <c r="AM1483" t="s">
        <v>7130</v>
      </c>
      <c r="AQ1483" t="s">
        <v>70</v>
      </c>
    </row>
    <row r="1484" spans="2:44" ht="15" customHeight="1" x14ac:dyDescent="0.25">
      <c r="B1484" s="3" t="s">
        <v>54</v>
      </c>
      <c r="C1484" t="s">
        <v>11263</v>
      </c>
      <c r="D1484" s="18" t="s">
        <v>56</v>
      </c>
      <c r="E1484" t="s">
        <v>11264</v>
      </c>
      <c r="F1484" t="s">
        <v>11265</v>
      </c>
      <c r="G1484" t="s">
        <v>100</v>
      </c>
      <c r="H1484" t="b">
        <v>0</v>
      </c>
      <c r="I1484" t="s">
        <v>3291</v>
      </c>
      <c r="J1484" s="1" t="s">
        <v>3292</v>
      </c>
      <c r="K1484" t="s">
        <v>3291</v>
      </c>
      <c r="L1484" t="s">
        <v>11266</v>
      </c>
      <c r="N1484">
        <f t="shared" si="23"/>
        <v>36</v>
      </c>
      <c r="O1484" t="s">
        <v>297</v>
      </c>
      <c r="P1484" t="s">
        <v>3294</v>
      </c>
      <c r="V1484" t="s">
        <v>46</v>
      </c>
      <c r="W1484">
        <v>4129103111</v>
      </c>
      <c r="AB1484" t="s">
        <v>11267</v>
      </c>
      <c r="AD1484">
        <v>1100780</v>
      </c>
      <c r="AG1484" t="s">
        <v>11265</v>
      </c>
      <c r="AH1484" t="s">
        <v>11268</v>
      </c>
      <c r="AL1484" t="s">
        <v>11265</v>
      </c>
      <c r="AM1484" t="s">
        <v>11265</v>
      </c>
      <c r="AQ1484">
        <v>844.37280776</v>
      </c>
    </row>
    <row r="1485" spans="2:44" ht="15" customHeight="1" x14ac:dyDescent="0.25">
      <c r="B1485" s="3" t="s">
        <v>37</v>
      </c>
      <c r="D1485" s="13"/>
      <c r="E1485" t="s">
        <v>11269</v>
      </c>
      <c r="F1485" t="s">
        <v>11270</v>
      </c>
      <c r="G1485" t="s">
        <v>190</v>
      </c>
      <c r="H1485" t="b">
        <v>1</v>
      </c>
      <c r="I1485" t="s">
        <v>3310</v>
      </c>
      <c r="J1485" s="1" t="s">
        <v>11271</v>
      </c>
      <c r="K1485" t="s">
        <v>3310</v>
      </c>
      <c r="L1485" t="s">
        <v>11272</v>
      </c>
      <c r="N1485">
        <f t="shared" si="23"/>
        <v>5</v>
      </c>
      <c r="O1485">
        <v>1502</v>
      </c>
      <c r="P1485" t="s">
        <v>11273</v>
      </c>
      <c r="S1485">
        <v>41.478393199999999</v>
      </c>
      <c r="T1485">
        <v>19.729747499999998</v>
      </c>
      <c r="V1485" t="s">
        <v>46</v>
      </c>
      <c r="W1485">
        <v>5212018483</v>
      </c>
      <c r="X1485" t="s">
        <v>11274</v>
      </c>
      <c r="AB1485" t="s">
        <v>78</v>
      </c>
      <c r="AD1485">
        <v>749460</v>
      </c>
      <c r="AG1485" t="s">
        <v>11270</v>
      </c>
      <c r="AH1485" t="s">
        <v>11275</v>
      </c>
      <c r="AK1485" t="s">
        <v>11276</v>
      </c>
      <c r="AL1485" t="s">
        <v>11270</v>
      </c>
      <c r="AM1485" t="s">
        <v>11270</v>
      </c>
      <c r="AQ1485" t="s">
        <v>11277</v>
      </c>
    </row>
    <row r="1486" spans="2:44" ht="15" customHeight="1" x14ac:dyDescent="0.25">
      <c r="B1486" s="3" t="s">
        <v>37</v>
      </c>
      <c r="D1486" s="13"/>
      <c r="E1486" t="s">
        <v>11278</v>
      </c>
      <c r="F1486" t="s">
        <v>11279</v>
      </c>
      <c r="G1486" t="s">
        <v>100</v>
      </c>
      <c r="H1486" t="b">
        <v>0</v>
      </c>
      <c r="I1486" t="s">
        <v>690</v>
      </c>
      <c r="J1486" s="1" t="s">
        <v>691</v>
      </c>
      <c r="K1486" t="s">
        <v>690</v>
      </c>
      <c r="L1486" t="s">
        <v>11280</v>
      </c>
      <c r="N1486" s="3">
        <f t="shared" si="23"/>
        <v>45</v>
      </c>
      <c r="O1486" t="s">
        <v>6013</v>
      </c>
      <c r="P1486" t="s">
        <v>3829</v>
      </c>
      <c r="V1486" t="s">
        <v>46</v>
      </c>
      <c r="W1486">
        <v>5920122637</v>
      </c>
      <c r="X1486" t="s">
        <v>11281</v>
      </c>
      <c r="AB1486" t="s">
        <v>389</v>
      </c>
      <c r="AG1486" t="s">
        <v>11279</v>
      </c>
      <c r="AH1486" t="s">
        <v>11282</v>
      </c>
      <c r="AI1486" t="s">
        <v>11283</v>
      </c>
      <c r="AK1486" t="s">
        <v>11284</v>
      </c>
      <c r="AL1486" t="s">
        <v>11279</v>
      </c>
      <c r="AM1486" t="s">
        <v>11279</v>
      </c>
      <c r="AQ1486" t="s">
        <v>6019</v>
      </c>
    </row>
    <row r="1487" spans="2:44" ht="15" customHeight="1" x14ac:dyDescent="0.25">
      <c r="B1487" s="3" t="s">
        <v>37</v>
      </c>
      <c r="D1487" s="13"/>
      <c r="E1487" t="s">
        <v>11285</v>
      </c>
      <c r="F1487" t="s">
        <v>11286</v>
      </c>
      <c r="G1487" t="s">
        <v>190</v>
      </c>
      <c r="H1487" t="b">
        <v>0</v>
      </c>
      <c r="I1487" t="s">
        <v>690</v>
      </c>
      <c r="J1487" s="1" t="s">
        <v>691</v>
      </c>
      <c r="K1487" t="s">
        <v>690</v>
      </c>
      <c r="L1487" t="s">
        <v>11287</v>
      </c>
      <c r="N1487" s="3">
        <f t="shared" si="23"/>
        <v>45</v>
      </c>
      <c r="O1487" t="s">
        <v>11288</v>
      </c>
      <c r="P1487" t="s">
        <v>2809</v>
      </c>
      <c r="V1487" t="s">
        <v>46</v>
      </c>
      <c r="W1487">
        <v>1670390502</v>
      </c>
      <c r="AB1487" t="s">
        <v>695</v>
      </c>
      <c r="AG1487" t="s">
        <v>11286</v>
      </c>
      <c r="AH1487" t="s">
        <v>11289</v>
      </c>
      <c r="AK1487" t="s">
        <v>11290</v>
      </c>
      <c r="AL1487" t="s">
        <v>11286</v>
      </c>
      <c r="AM1487" t="s">
        <v>11286</v>
      </c>
      <c r="AQ1487" t="s">
        <v>11291</v>
      </c>
    </row>
    <row r="1488" spans="2:44" ht="15" customHeight="1" x14ac:dyDescent="0.25">
      <c r="B1488" s="3" t="s">
        <v>37</v>
      </c>
      <c r="D1488" s="13"/>
      <c r="E1488" t="s">
        <v>11292</v>
      </c>
      <c r="F1488" t="s">
        <v>11293</v>
      </c>
      <c r="G1488" t="s">
        <v>40</v>
      </c>
      <c r="H1488" t="b">
        <v>1</v>
      </c>
      <c r="I1488" t="s">
        <v>1250</v>
      </c>
      <c r="J1488" s="1" t="s">
        <v>1251</v>
      </c>
      <c r="K1488" t="s">
        <v>1250</v>
      </c>
      <c r="L1488" t="s">
        <v>11294</v>
      </c>
      <c r="N1488">
        <f t="shared" si="23"/>
        <v>17</v>
      </c>
      <c r="O1488">
        <v>32330</v>
      </c>
      <c r="P1488" t="s">
        <v>11295</v>
      </c>
      <c r="S1488">
        <v>42.361652855119502</v>
      </c>
      <c r="T1488">
        <v>-6.77994885979908</v>
      </c>
      <c r="V1488" t="s">
        <v>46</v>
      </c>
      <c r="W1488">
        <v>7842673291</v>
      </c>
      <c r="X1488" t="s">
        <v>11296</v>
      </c>
      <c r="AB1488" t="s">
        <v>2706</v>
      </c>
      <c r="AC1488" t="s">
        <v>11297</v>
      </c>
      <c r="AD1488">
        <v>110575</v>
      </c>
      <c r="AG1488" t="s">
        <v>11298</v>
      </c>
      <c r="AH1488" t="s">
        <v>11299</v>
      </c>
      <c r="AI1488" t="s">
        <v>11300</v>
      </c>
      <c r="AL1488" t="s">
        <v>11293</v>
      </c>
      <c r="AM1488" t="s">
        <v>11293</v>
      </c>
      <c r="AQ1488" t="s">
        <v>11301</v>
      </c>
    </row>
    <row r="1489" spans="2:44" ht="15" customHeight="1" x14ac:dyDescent="0.25">
      <c r="B1489" s="3" t="s">
        <v>37</v>
      </c>
      <c r="D1489" s="13"/>
      <c r="E1489" t="s">
        <v>11302</v>
      </c>
      <c r="F1489" t="s">
        <v>11303</v>
      </c>
      <c r="G1489" t="s">
        <v>40</v>
      </c>
      <c r="H1489" t="b">
        <v>0</v>
      </c>
      <c r="I1489" t="s">
        <v>1250</v>
      </c>
      <c r="J1489" s="1" t="s">
        <v>1251</v>
      </c>
      <c r="K1489" t="s">
        <v>1250</v>
      </c>
      <c r="L1489" t="s">
        <v>11304</v>
      </c>
      <c r="N1489">
        <f t="shared" si="23"/>
        <v>29</v>
      </c>
      <c r="O1489">
        <v>21810</v>
      </c>
      <c r="P1489" t="s">
        <v>11305</v>
      </c>
      <c r="S1489">
        <v>37.2266244295501</v>
      </c>
      <c r="T1489">
        <v>-6.8963638846732396</v>
      </c>
      <c r="V1489" t="s">
        <v>46</v>
      </c>
      <c r="W1489">
        <v>4881454560</v>
      </c>
      <c r="X1489" t="s">
        <v>11306</v>
      </c>
      <c r="AC1489" t="s">
        <v>11307</v>
      </c>
      <c r="AD1489">
        <v>110575</v>
      </c>
      <c r="AG1489" t="s">
        <v>11303</v>
      </c>
      <c r="AH1489" t="s">
        <v>11308</v>
      </c>
      <c r="AI1489" t="s">
        <v>11309</v>
      </c>
      <c r="AL1489" t="s">
        <v>11303</v>
      </c>
      <c r="AM1489" t="s">
        <v>11303</v>
      </c>
      <c r="AQ1489" t="s">
        <v>11310</v>
      </c>
    </row>
    <row r="1490" spans="2:44" ht="15" customHeight="1" x14ac:dyDescent="0.25">
      <c r="B1490" s="3" t="s">
        <v>37</v>
      </c>
      <c r="D1490" s="13"/>
      <c r="E1490" t="s">
        <v>11311</v>
      </c>
      <c r="F1490" t="s">
        <v>11312</v>
      </c>
      <c r="G1490" t="s">
        <v>40</v>
      </c>
      <c r="H1490" t="b">
        <v>1</v>
      </c>
      <c r="I1490" t="s">
        <v>1250</v>
      </c>
      <c r="J1490" s="1" t="s">
        <v>1251</v>
      </c>
      <c r="K1490" t="s">
        <v>1250</v>
      </c>
      <c r="L1490" t="s">
        <v>11313</v>
      </c>
      <c r="N1490">
        <f t="shared" si="23"/>
        <v>9</v>
      </c>
      <c r="O1490">
        <v>23440</v>
      </c>
      <c r="P1490" t="s">
        <v>11314</v>
      </c>
      <c r="S1490">
        <v>37.997220032089302</v>
      </c>
      <c r="T1490">
        <v>-3.4643043904290201</v>
      </c>
      <c r="V1490" t="s">
        <v>46</v>
      </c>
      <c r="W1490">
        <v>4518235514</v>
      </c>
      <c r="X1490" t="s">
        <v>11315</v>
      </c>
      <c r="AB1490" t="s">
        <v>2706</v>
      </c>
      <c r="AC1490" t="s">
        <v>11316</v>
      </c>
      <c r="AD1490">
        <v>110575</v>
      </c>
      <c r="AG1490" t="s">
        <v>11312</v>
      </c>
      <c r="AH1490" t="s">
        <v>11317</v>
      </c>
      <c r="AI1490" t="s">
        <v>11318</v>
      </c>
      <c r="AL1490" t="s">
        <v>11312</v>
      </c>
      <c r="AM1490" t="s">
        <v>11312</v>
      </c>
      <c r="AQ1490" t="s">
        <v>11319</v>
      </c>
    </row>
    <row r="1491" spans="2:44" ht="15" customHeight="1" x14ac:dyDescent="0.25">
      <c r="B1491" s="3" t="s">
        <v>155</v>
      </c>
      <c r="C1491" t="s">
        <v>156</v>
      </c>
      <c r="D1491" s="23"/>
      <c r="E1491" t="s">
        <v>11320</v>
      </c>
      <c r="F1491" t="s">
        <v>1672</v>
      </c>
      <c r="G1491" t="s">
        <v>167</v>
      </c>
      <c r="I1491" t="s">
        <v>1671</v>
      </c>
      <c r="J1491" s="1" t="s">
        <v>1672</v>
      </c>
      <c r="K1491" t="s">
        <v>1671</v>
      </c>
      <c r="L1491"/>
      <c r="N1491">
        <f t="shared" si="23"/>
        <v>0</v>
      </c>
      <c r="O1491" t="s">
        <v>63</v>
      </c>
      <c r="P1491" t="s">
        <v>63</v>
      </c>
      <c r="V1491" t="s">
        <v>46</v>
      </c>
      <c r="W1491">
        <v>9890218134</v>
      </c>
      <c r="X1491" t="s">
        <v>101</v>
      </c>
      <c r="AB1491" t="s">
        <v>66</v>
      </c>
      <c r="AG1491" t="s">
        <v>1672</v>
      </c>
      <c r="AH1491" t="s">
        <v>11321</v>
      </c>
      <c r="AL1491" t="s">
        <v>1672</v>
      </c>
      <c r="AM1491" t="s">
        <v>1672</v>
      </c>
      <c r="AQ1491" t="s">
        <v>63</v>
      </c>
    </row>
    <row r="1492" spans="2:44" ht="15" customHeight="1" x14ac:dyDescent="0.25">
      <c r="B1492" s="3" t="s">
        <v>54</v>
      </c>
      <c r="C1492" t="s">
        <v>11322</v>
      </c>
      <c r="D1492" s="18" t="s">
        <v>56</v>
      </c>
      <c r="E1492" t="s">
        <v>11323</v>
      </c>
      <c r="F1492" t="s">
        <v>11324</v>
      </c>
      <c r="G1492" t="s">
        <v>100</v>
      </c>
      <c r="H1492" t="b">
        <v>0</v>
      </c>
      <c r="I1492" t="s">
        <v>11325</v>
      </c>
      <c r="J1492" s="1" t="s">
        <v>11326</v>
      </c>
      <c r="K1492" t="s">
        <v>11325</v>
      </c>
      <c r="L1492" t="s">
        <v>11327</v>
      </c>
      <c r="N1492" s="3">
        <f t="shared" si="23"/>
        <v>49</v>
      </c>
      <c r="O1492">
        <v>40000</v>
      </c>
      <c r="P1492" t="s">
        <v>11328</v>
      </c>
      <c r="V1492" t="s">
        <v>46</v>
      </c>
      <c r="W1492">
        <v>9761764738</v>
      </c>
      <c r="X1492">
        <v>99990284</v>
      </c>
      <c r="AB1492" t="s">
        <v>11329</v>
      </c>
      <c r="AC1492" t="s">
        <v>11328</v>
      </c>
      <c r="AD1492">
        <v>615659</v>
      </c>
      <c r="AG1492" t="s">
        <v>11324</v>
      </c>
      <c r="AH1492" t="s">
        <v>11330</v>
      </c>
      <c r="AI1492" t="s">
        <v>11331</v>
      </c>
      <c r="AL1492" t="s">
        <v>11324</v>
      </c>
      <c r="AM1492" t="s">
        <v>11324</v>
      </c>
      <c r="AQ1492" t="s">
        <v>11332</v>
      </c>
    </row>
    <row r="1493" spans="2:44" ht="15" customHeight="1" x14ac:dyDescent="0.25">
      <c r="B1493" s="3" t="s">
        <v>155</v>
      </c>
      <c r="C1493" t="s">
        <v>164</v>
      </c>
      <c r="D1493" s="23"/>
      <c r="E1493" t="s">
        <v>11333</v>
      </c>
      <c r="F1493" t="s">
        <v>11334</v>
      </c>
      <c r="G1493" t="s">
        <v>190</v>
      </c>
      <c r="H1493" t="b">
        <v>0</v>
      </c>
      <c r="I1493" t="s">
        <v>722</v>
      </c>
      <c r="J1493" s="1" t="s">
        <v>723</v>
      </c>
      <c r="K1493" t="s">
        <v>722</v>
      </c>
      <c r="L1493"/>
      <c r="N1493">
        <f t="shared" si="23"/>
        <v>0</v>
      </c>
      <c r="O1493" t="s">
        <v>63</v>
      </c>
      <c r="P1493" t="s">
        <v>63</v>
      </c>
      <c r="V1493" t="s">
        <v>46</v>
      </c>
      <c r="W1493">
        <v>7520833979</v>
      </c>
      <c r="AB1493" t="s">
        <v>503</v>
      </c>
      <c r="AG1493" t="s">
        <v>11334</v>
      </c>
      <c r="AH1493" t="s">
        <v>11335</v>
      </c>
      <c r="AL1493" t="s">
        <v>11334</v>
      </c>
      <c r="AM1493" t="s">
        <v>11334</v>
      </c>
      <c r="AQ1493" t="s">
        <v>63</v>
      </c>
    </row>
    <row r="1494" spans="2:44" ht="15" customHeight="1" x14ac:dyDescent="0.25">
      <c r="B1494" s="3" t="s">
        <v>155</v>
      </c>
      <c r="C1494" t="s">
        <v>164</v>
      </c>
      <c r="D1494" s="23"/>
      <c r="E1494" t="s">
        <v>11336</v>
      </c>
      <c r="F1494" t="s">
        <v>11337</v>
      </c>
      <c r="G1494" t="s">
        <v>190</v>
      </c>
      <c r="H1494" t="b">
        <v>0</v>
      </c>
      <c r="I1494" t="s">
        <v>722</v>
      </c>
      <c r="J1494" s="1" t="s">
        <v>723</v>
      </c>
      <c r="K1494" t="s">
        <v>722</v>
      </c>
      <c r="L1494"/>
      <c r="N1494">
        <f t="shared" si="23"/>
        <v>0</v>
      </c>
      <c r="O1494" t="s">
        <v>63</v>
      </c>
      <c r="P1494" t="s">
        <v>63</v>
      </c>
      <c r="V1494" t="s">
        <v>46</v>
      </c>
      <c r="W1494">
        <v>4705819076</v>
      </c>
      <c r="AB1494" t="s">
        <v>503</v>
      </c>
      <c r="AG1494" t="s">
        <v>11337</v>
      </c>
      <c r="AH1494" t="s">
        <v>11338</v>
      </c>
      <c r="AL1494" t="s">
        <v>11337</v>
      </c>
      <c r="AM1494" t="s">
        <v>11337</v>
      </c>
      <c r="AQ1494" t="s">
        <v>63</v>
      </c>
    </row>
    <row r="1495" spans="2:44" ht="15" customHeight="1" x14ac:dyDescent="0.25">
      <c r="B1495" s="3" t="s">
        <v>155</v>
      </c>
      <c r="C1495" t="s">
        <v>164</v>
      </c>
      <c r="D1495" s="23"/>
      <c r="E1495" t="s">
        <v>11339</v>
      </c>
      <c r="F1495" t="s">
        <v>11340</v>
      </c>
      <c r="G1495" t="s">
        <v>190</v>
      </c>
      <c r="H1495" t="b">
        <v>0</v>
      </c>
      <c r="I1495" t="s">
        <v>722</v>
      </c>
      <c r="J1495" s="1" t="s">
        <v>723</v>
      </c>
      <c r="K1495" t="s">
        <v>722</v>
      </c>
      <c r="L1495"/>
      <c r="N1495">
        <f t="shared" si="23"/>
        <v>0</v>
      </c>
      <c r="O1495" t="s">
        <v>63</v>
      </c>
      <c r="P1495" t="s">
        <v>63</v>
      </c>
      <c r="V1495" t="s">
        <v>46</v>
      </c>
      <c r="W1495">
        <v>3919257009</v>
      </c>
      <c r="AB1495" t="s">
        <v>503</v>
      </c>
      <c r="AG1495" t="s">
        <v>11340</v>
      </c>
      <c r="AH1495" t="s">
        <v>11341</v>
      </c>
      <c r="AL1495" t="s">
        <v>11340</v>
      </c>
      <c r="AM1495" t="s">
        <v>11340</v>
      </c>
      <c r="AQ1495" t="s">
        <v>63</v>
      </c>
    </row>
    <row r="1496" spans="2:44" ht="15" customHeight="1" x14ac:dyDescent="0.25">
      <c r="B1496" s="3" t="s">
        <v>155</v>
      </c>
      <c r="C1496" t="s">
        <v>164</v>
      </c>
      <c r="D1496" s="23"/>
      <c r="E1496" t="s">
        <v>11342</v>
      </c>
      <c r="F1496" t="s">
        <v>11343</v>
      </c>
      <c r="G1496" t="s">
        <v>190</v>
      </c>
      <c r="H1496" t="b">
        <v>0</v>
      </c>
      <c r="I1496" t="s">
        <v>722</v>
      </c>
      <c r="J1496" s="1" t="s">
        <v>723</v>
      </c>
      <c r="K1496" t="s">
        <v>722</v>
      </c>
      <c r="L1496"/>
      <c r="N1496">
        <f t="shared" si="23"/>
        <v>0</v>
      </c>
      <c r="O1496" t="s">
        <v>63</v>
      </c>
      <c r="P1496" t="s">
        <v>63</v>
      </c>
      <c r="V1496" t="s">
        <v>46</v>
      </c>
      <c r="W1496">
        <v>9348596622</v>
      </c>
      <c r="AB1496" t="s">
        <v>503</v>
      </c>
      <c r="AG1496" t="s">
        <v>11343</v>
      </c>
      <c r="AH1496" t="s">
        <v>11344</v>
      </c>
      <c r="AL1496" t="s">
        <v>11343</v>
      </c>
      <c r="AM1496" t="s">
        <v>11343</v>
      </c>
      <c r="AQ1496" t="s">
        <v>63</v>
      </c>
    </row>
    <row r="1497" spans="2:44" ht="15" customHeight="1" x14ac:dyDescent="0.25">
      <c r="B1497" s="3" t="s">
        <v>155</v>
      </c>
      <c r="C1497" t="s">
        <v>164</v>
      </c>
      <c r="D1497" s="23"/>
      <c r="E1497" t="s">
        <v>11345</v>
      </c>
      <c r="F1497" t="s">
        <v>11346</v>
      </c>
      <c r="G1497" t="s">
        <v>190</v>
      </c>
      <c r="H1497" t="b">
        <v>0</v>
      </c>
      <c r="I1497" t="s">
        <v>722</v>
      </c>
      <c r="J1497" s="1" t="s">
        <v>723</v>
      </c>
      <c r="K1497" t="s">
        <v>722</v>
      </c>
      <c r="L1497"/>
      <c r="N1497">
        <f t="shared" si="23"/>
        <v>0</v>
      </c>
      <c r="O1497" t="s">
        <v>63</v>
      </c>
      <c r="P1497" t="s">
        <v>63</v>
      </c>
      <c r="V1497" t="s">
        <v>46</v>
      </c>
      <c r="W1497">
        <v>1877946458</v>
      </c>
      <c r="AB1497" t="s">
        <v>503</v>
      </c>
      <c r="AG1497" t="s">
        <v>11346</v>
      </c>
      <c r="AH1497" t="s">
        <v>11347</v>
      </c>
      <c r="AL1497" t="s">
        <v>11346</v>
      </c>
      <c r="AM1497" t="s">
        <v>11346</v>
      </c>
      <c r="AQ1497" t="s">
        <v>63</v>
      </c>
    </row>
    <row r="1498" spans="2:44" ht="15" customHeight="1" x14ac:dyDescent="0.25">
      <c r="B1498" s="3" t="s">
        <v>155</v>
      </c>
      <c r="C1498" t="s">
        <v>164</v>
      </c>
      <c r="D1498" s="23"/>
      <c r="E1498" t="s">
        <v>11348</v>
      </c>
      <c r="F1498" t="s">
        <v>11349</v>
      </c>
      <c r="G1498" t="s">
        <v>190</v>
      </c>
      <c r="H1498" t="b">
        <v>0</v>
      </c>
      <c r="I1498" t="s">
        <v>722</v>
      </c>
      <c r="J1498" s="1" t="s">
        <v>723</v>
      </c>
      <c r="K1498" t="s">
        <v>722</v>
      </c>
      <c r="L1498"/>
      <c r="N1498">
        <f t="shared" si="23"/>
        <v>0</v>
      </c>
      <c r="O1498" t="s">
        <v>63</v>
      </c>
      <c r="P1498" t="s">
        <v>63</v>
      </c>
      <c r="V1498" t="s">
        <v>46</v>
      </c>
      <c r="W1498">
        <v>7442636031</v>
      </c>
      <c r="AB1498" t="s">
        <v>503</v>
      </c>
      <c r="AG1498" t="s">
        <v>11349</v>
      </c>
      <c r="AH1498" t="s">
        <v>11350</v>
      </c>
      <c r="AL1498" t="s">
        <v>11349</v>
      </c>
      <c r="AM1498" t="s">
        <v>11349</v>
      </c>
      <c r="AQ1498" t="s">
        <v>63</v>
      </c>
    </row>
    <row r="1499" spans="2:44" ht="15" customHeight="1" x14ac:dyDescent="0.25">
      <c r="B1499" s="3" t="s">
        <v>155</v>
      </c>
      <c r="C1499" t="s">
        <v>164</v>
      </c>
      <c r="D1499" s="23"/>
      <c r="E1499" t="s">
        <v>11351</v>
      </c>
      <c r="F1499" t="s">
        <v>11352</v>
      </c>
      <c r="G1499" t="s">
        <v>190</v>
      </c>
      <c r="H1499" t="b">
        <v>0</v>
      </c>
      <c r="I1499" t="s">
        <v>722</v>
      </c>
      <c r="J1499" s="1" t="s">
        <v>723</v>
      </c>
      <c r="K1499" t="s">
        <v>722</v>
      </c>
      <c r="L1499"/>
      <c r="N1499">
        <f t="shared" si="23"/>
        <v>0</v>
      </c>
      <c r="O1499" t="s">
        <v>63</v>
      </c>
      <c r="P1499" t="s">
        <v>63</v>
      </c>
      <c r="V1499" t="s">
        <v>46</v>
      </c>
      <c r="W1499">
        <v>5113541195</v>
      </c>
      <c r="AB1499" t="s">
        <v>503</v>
      </c>
      <c r="AG1499" t="s">
        <v>11352</v>
      </c>
      <c r="AH1499" t="s">
        <v>11353</v>
      </c>
      <c r="AL1499" t="s">
        <v>11352</v>
      </c>
      <c r="AM1499" t="s">
        <v>11352</v>
      </c>
      <c r="AQ1499" t="s">
        <v>63</v>
      </c>
    </row>
    <row r="1500" spans="2:44" ht="15" customHeight="1" x14ac:dyDescent="0.25">
      <c r="B1500" s="3" t="s">
        <v>155</v>
      </c>
      <c r="C1500" t="s">
        <v>164</v>
      </c>
      <c r="D1500" s="23"/>
      <c r="E1500" t="s">
        <v>11354</v>
      </c>
      <c r="F1500" t="s">
        <v>11355</v>
      </c>
      <c r="G1500" t="s">
        <v>190</v>
      </c>
      <c r="H1500" t="b">
        <v>0</v>
      </c>
      <c r="I1500" t="s">
        <v>722</v>
      </c>
      <c r="J1500" s="1" t="s">
        <v>723</v>
      </c>
      <c r="K1500" t="s">
        <v>722</v>
      </c>
      <c r="L1500"/>
      <c r="N1500">
        <f t="shared" si="23"/>
        <v>0</v>
      </c>
      <c r="O1500" t="s">
        <v>63</v>
      </c>
      <c r="P1500" t="s">
        <v>63</v>
      </c>
      <c r="V1500" t="s">
        <v>46</v>
      </c>
      <c r="W1500">
        <v>5567502741</v>
      </c>
      <c r="AB1500" t="s">
        <v>503</v>
      </c>
      <c r="AG1500" t="s">
        <v>11355</v>
      </c>
      <c r="AH1500" t="s">
        <v>11356</v>
      </c>
      <c r="AL1500" t="s">
        <v>11355</v>
      </c>
      <c r="AM1500" t="s">
        <v>11355</v>
      </c>
      <c r="AQ1500" t="s">
        <v>63</v>
      </c>
    </row>
    <row r="1501" spans="2:44" x14ac:dyDescent="0.25">
      <c r="B1501" s="3" t="s">
        <v>37</v>
      </c>
      <c r="D1501" s="13"/>
      <c r="E1501" t="s">
        <v>11357</v>
      </c>
      <c r="F1501" t="s">
        <v>11358</v>
      </c>
      <c r="G1501" t="s">
        <v>40</v>
      </c>
      <c r="H1501" t="b">
        <v>1</v>
      </c>
      <c r="I1501" t="s">
        <v>41</v>
      </c>
      <c r="J1501" s="1" t="s">
        <v>42</v>
      </c>
      <c r="K1501" t="s">
        <v>41</v>
      </c>
      <c r="L1501" s="2" t="s">
        <v>11359</v>
      </c>
      <c r="N1501">
        <f t="shared" si="23"/>
        <v>23</v>
      </c>
      <c r="O1501">
        <v>31033</v>
      </c>
      <c r="P1501" t="s">
        <v>11360</v>
      </c>
      <c r="S1501">
        <v>45.68094</v>
      </c>
      <c r="T1501">
        <v>11.96156</v>
      </c>
      <c r="V1501" t="s">
        <v>46</v>
      </c>
      <c r="W1501">
        <v>3747289991</v>
      </c>
      <c r="AB1501" t="s">
        <v>2156</v>
      </c>
      <c r="AG1501" t="s">
        <v>11358</v>
      </c>
      <c r="AH1501" t="s">
        <v>11361</v>
      </c>
      <c r="AI1501" t="s">
        <v>11362</v>
      </c>
      <c r="AK1501" t="s">
        <v>11363</v>
      </c>
      <c r="AL1501" t="s">
        <v>11358</v>
      </c>
      <c r="AM1501" t="s">
        <v>11358</v>
      </c>
      <c r="AQ1501" t="s">
        <v>11364</v>
      </c>
    </row>
    <row r="1502" spans="2:44" x14ac:dyDescent="0.25">
      <c r="B1502" s="3" t="s">
        <v>37</v>
      </c>
      <c r="D1502" s="13"/>
      <c r="E1502" t="s">
        <v>11365</v>
      </c>
      <c r="F1502" t="s">
        <v>11366</v>
      </c>
      <c r="G1502" t="s">
        <v>107</v>
      </c>
      <c r="H1502" t="b">
        <v>1</v>
      </c>
      <c r="I1502" t="s">
        <v>41</v>
      </c>
      <c r="J1502" s="1" t="s">
        <v>42</v>
      </c>
      <c r="K1502" t="s">
        <v>41</v>
      </c>
      <c r="L1502" s="2" t="s">
        <v>11367</v>
      </c>
      <c r="N1502">
        <f t="shared" si="23"/>
        <v>17</v>
      </c>
      <c r="O1502">
        <v>39040</v>
      </c>
      <c r="P1502" t="s">
        <v>11368</v>
      </c>
      <c r="S1502">
        <v>46.242966000000003</v>
      </c>
      <c r="T1502">
        <v>11.210044</v>
      </c>
      <c r="V1502" t="s">
        <v>46</v>
      </c>
      <c r="W1502">
        <v>4211364485</v>
      </c>
      <c r="X1502" t="s">
        <v>11369</v>
      </c>
      <c r="AB1502" t="s">
        <v>11370</v>
      </c>
      <c r="AC1502" t="s">
        <v>11371</v>
      </c>
      <c r="AD1502">
        <v>501805</v>
      </c>
      <c r="AG1502" t="s">
        <v>11366</v>
      </c>
      <c r="AH1502" t="s">
        <v>11372</v>
      </c>
      <c r="AI1502" t="s">
        <v>11373</v>
      </c>
      <c r="AK1502" t="s">
        <v>11363</v>
      </c>
      <c r="AL1502" t="s">
        <v>11366</v>
      </c>
      <c r="AM1502" t="s">
        <v>11366</v>
      </c>
      <c r="AQ1502" t="s">
        <v>11374</v>
      </c>
    </row>
    <row r="1503" spans="2:44" ht="15" customHeight="1" x14ac:dyDescent="0.25">
      <c r="B1503" s="3" t="s">
        <v>37</v>
      </c>
      <c r="D1503" s="13"/>
      <c r="E1503" t="s">
        <v>11375</v>
      </c>
      <c r="F1503" t="s">
        <v>11376</v>
      </c>
      <c r="G1503" t="s">
        <v>107</v>
      </c>
      <c r="H1503" t="b">
        <v>1</v>
      </c>
      <c r="I1503" t="s">
        <v>646</v>
      </c>
      <c r="J1503" s="1" t="s">
        <v>647</v>
      </c>
      <c r="K1503" t="s">
        <v>646</v>
      </c>
      <c r="L1503" t="s">
        <v>11377</v>
      </c>
      <c r="N1503">
        <f t="shared" si="23"/>
        <v>22</v>
      </c>
      <c r="O1503">
        <v>8300</v>
      </c>
      <c r="P1503" t="s">
        <v>4045</v>
      </c>
      <c r="S1503" t="s">
        <v>11378</v>
      </c>
      <c r="T1503" t="s">
        <v>11379</v>
      </c>
      <c r="V1503" t="s">
        <v>46</v>
      </c>
      <c r="W1503">
        <v>4475317418</v>
      </c>
      <c r="AB1503" t="s">
        <v>401</v>
      </c>
      <c r="AG1503" t="s">
        <v>11376</v>
      </c>
      <c r="AH1503" t="s">
        <v>11380</v>
      </c>
      <c r="AI1503" t="s">
        <v>11381</v>
      </c>
      <c r="AL1503" t="s">
        <v>11376</v>
      </c>
      <c r="AM1503" t="s">
        <v>11376</v>
      </c>
      <c r="AQ1503" t="s">
        <v>11382</v>
      </c>
    </row>
    <row r="1504" spans="2:44" x14ac:dyDescent="0.25">
      <c r="B1504" s="3" t="s">
        <v>82</v>
      </c>
      <c r="C1504" t="s">
        <v>11383</v>
      </c>
      <c r="D1504" s="24" t="s">
        <v>84</v>
      </c>
      <c r="E1504" t="s">
        <v>11384</v>
      </c>
      <c r="F1504" t="s">
        <v>11385</v>
      </c>
      <c r="G1504" t="s">
        <v>100</v>
      </c>
      <c r="H1504" t="b">
        <v>0</v>
      </c>
      <c r="I1504" t="s">
        <v>395</v>
      </c>
      <c r="J1504" s="1" t="s">
        <v>396</v>
      </c>
      <c r="K1504" t="s">
        <v>395</v>
      </c>
      <c r="L1504" t="s">
        <v>11386</v>
      </c>
      <c r="N1504" s="3">
        <f t="shared" si="23"/>
        <v>42</v>
      </c>
      <c r="O1504" t="s">
        <v>11387</v>
      </c>
      <c r="P1504" t="s">
        <v>11388</v>
      </c>
      <c r="S1504">
        <v>-16.1666667</v>
      </c>
      <c r="T1504">
        <v>-56.266666700000002</v>
      </c>
      <c r="V1504" t="s">
        <v>46</v>
      </c>
      <c r="W1504">
        <v>3806445893</v>
      </c>
      <c r="X1504" t="s">
        <v>11389</v>
      </c>
      <c r="Y1504" t="s">
        <v>11390</v>
      </c>
      <c r="AB1504" t="s">
        <v>401</v>
      </c>
      <c r="AD1504">
        <v>135162</v>
      </c>
      <c r="AG1504" t="s">
        <v>11385</v>
      </c>
      <c r="AH1504" t="s">
        <v>11391</v>
      </c>
      <c r="AI1504" t="s">
        <v>11392</v>
      </c>
      <c r="AK1504" t="s">
        <v>11393</v>
      </c>
      <c r="AL1504" t="s">
        <v>11385</v>
      </c>
      <c r="AM1504" t="s">
        <v>11385</v>
      </c>
      <c r="AQ1504" t="s">
        <v>11394</v>
      </c>
      <c r="AR1504" t="s">
        <v>11395</v>
      </c>
    </row>
    <row r="1505" spans="2:44" x14ac:dyDescent="0.25">
      <c r="B1505" s="3" t="s">
        <v>82</v>
      </c>
      <c r="C1505" t="s">
        <v>11383</v>
      </c>
      <c r="D1505" s="24" t="s">
        <v>84</v>
      </c>
      <c r="E1505" t="s">
        <v>11396</v>
      </c>
      <c r="F1505" t="s">
        <v>11397</v>
      </c>
      <c r="G1505" t="s">
        <v>190</v>
      </c>
      <c r="H1505" t="b">
        <v>1</v>
      </c>
      <c r="I1505" t="s">
        <v>395</v>
      </c>
      <c r="J1505" s="1" t="s">
        <v>396</v>
      </c>
      <c r="K1505" t="s">
        <v>395</v>
      </c>
      <c r="L1505" t="s">
        <v>11398</v>
      </c>
      <c r="N1505" s="3">
        <f t="shared" si="23"/>
        <v>41</v>
      </c>
      <c r="O1505" t="s">
        <v>11399</v>
      </c>
      <c r="P1505" t="s">
        <v>11388</v>
      </c>
      <c r="S1505">
        <v>-20.406002999999998</v>
      </c>
      <c r="T1505">
        <v>-54.569028000000003</v>
      </c>
      <c r="V1505" t="s">
        <v>46</v>
      </c>
      <c r="W1505">
        <v>8201745232</v>
      </c>
      <c r="AB1505" t="s">
        <v>401</v>
      </c>
      <c r="AD1505">
        <v>135161</v>
      </c>
      <c r="AG1505" t="s">
        <v>11397</v>
      </c>
      <c r="AH1505" t="s">
        <v>11400</v>
      </c>
      <c r="AL1505" t="s">
        <v>11397</v>
      </c>
      <c r="AM1505" t="s">
        <v>11397</v>
      </c>
      <c r="AQ1505" t="s">
        <v>11394</v>
      </c>
    </row>
    <row r="1506" spans="2:44" ht="15" customHeight="1" x14ac:dyDescent="0.25">
      <c r="B1506" s="3" t="s">
        <v>54</v>
      </c>
      <c r="C1506" t="s">
        <v>11401</v>
      </c>
      <c r="D1506" s="18" t="s">
        <v>56</v>
      </c>
      <c r="E1506" t="s">
        <v>11402</v>
      </c>
      <c r="F1506" t="s">
        <v>11403</v>
      </c>
      <c r="G1506" t="s">
        <v>190</v>
      </c>
      <c r="H1506" t="b">
        <v>1</v>
      </c>
      <c r="I1506" t="s">
        <v>395</v>
      </c>
      <c r="J1506" s="1" t="s">
        <v>396</v>
      </c>
      <c r="K1506" t="s">
        <v>395</v>
      </c>
      <c r="L1506" t="s">
        <v>11404</v>
      </c>
      <c r="N1506" s="3">
        <f t="shared" si="23"/>
        <v>43</v>
      </c>
      <c r="O1506" t="s">
        <v>11405</v>
      </c>
      <c r="P1506" t="s">
        <v>11406</v>
      </c>
      <c r="S1506">
        <v>-15.5833333</v>
      </c>
      <c r="T1506">
        <v>-56.0833333</v>
      </c>
      <c r="V1506" t="s">
        <v>46</v>
      </c>
      <c r="W1506">
        <v>2434943650</v>
      </c>
      <c r="X1506" t="s">
        <v>11389</v>
      </c>
      <c r="AB1506" t="s">
        <v>401</v>
      </c>
      <c r="AD1506">
        <v>135162</v>
      </c>
      <c r="AG1506" t="s">
        <v>11403</v>
      </c>
      <c r="AH1506" t="s">
        <v>11407</v>
      </c>
      <c r="AI1506" t="s">
        <v>11408</v>
      </c>
      <c r="AL1506" t="s">
        <v>11403</v>
      </c>
      <c r="AM1506" t="s">
        <v>11403</v>
      </c>
      <c r="AQ1506" t="s">
        <v>11409</v>
      </c>
      <c r="AR1506" t="s">
        <v>11395</v>
      </c>
    </row>
    <row r="1507" spans="2:44" x14ac:dyDescent="0.25">
      <c r="B1507" s="3" t="s">
        <v>54</v>
      </c>
      <c r="C1507" t="s">
        <v>11410</v>
      </c>
      <c r="D1507" s="24" t="s">
        <v>11411</v>
      </c>
      <c r="E1507" t="s">
        <v>11412</v>
      </c>
      <c r="F1507" t="s">
        <v>11413</v>
      </c>
      <c r="G1507" t="s">
        <v>190</v>
      </c>
      <c r="H1507" t="b">
        <v>1</v>
      </c>
      <c r="I1507" t="s">
        <v>395</v>
      </c>
      <c r="J1507" s="1" t="s">
        <v>396</v>
      </c>
      <c r="K1507" t="s">
        <v>395</v>
      </c>
      <c r="L1507" t="s">
        <v>11414</v>
      </c>
      <c r="N1507" s="3">
        <f t="shared" si="23"/>
        <v>91</v>
      </c>
      <c r="O1507" t="s">
        <v>11415</v>
      </c>
      <c r="P1507" t="s">
        <v>11416</v>
      </c>
      <c r="S1507">
        <v>-11.888567</v>
      </c>
      <c r="T1507">
        <v>-55.502101000000003</v>
      </c>
      <c r="V1507" t="s">
        <v>46</v>
      </c>
      <c r="W1507">
        <v>5348867468</v>
      </c>
      <c r="Y1507" t="s">
        <v>11417</v>
      </c>
      <c r="AB1507" t="s">
        <v>503</v>
      </c>
      <c r="AD1507">
        <v>276809</v>
      </c>
      <c r="AG1507" t="s">
        <v>11413</v>
      </c>
      <c r="AH1507" t="s">
        <v>11418</v>
      </c>
      <c r="AK1507" t="s">
        <v>11419</v>
      </c>
      <c r="AL1507" t="s">
        <v>11413</v>
      </c>
      <c r="AM1507" t="s">
        <v>11413</v>
      </c>
      <c r="AQ1507" t="s">
        <v>11420</v>
      </c>
    </row>
    <row r="1508" spans="2:44" x14ac:dyDescent="0.25">
      <c r="B1508" s="3" t="s">
        <v>82</v>
      </c>
      <c r="C1508" t="s">
        <v>11383</v>
      </c>
      <c r="D1508" s="24" t="s">
        <v>84</v>
      </c>
      <c r="E1508" t="s">
        <v>11421</v>
      </c>
      <c r="F1508" t="s">
        <v>11422</v>
      </c>
      <c r="G1508" t="s">
        <v>190</v>
      </c>
      <c r="H1508" t="b">
        <v>0</v>
      </c>
      <c r="I1508" t="s">
        <v>395</v>
      </c>
      <c r="J1508" s="1" t="s">
        <v>396</v>
      </c>
      <c r="K1508" t="s">
        <v>395</v>
      </c>
      <c r="L1508" t="s">
        <v>11423</v>
      </c>
      <c r="N1508">
        <f t="shared" si="23"/>
        <v>29</v>
      </c>
      <c r="O1508" t="s">
        <v>11424</v>
      </c>
      <c r="P1508" t="s">
        <v>11388</v>
      </c>
      <c r="V1508" t="s">
        <v>46</v>
      </c>
      <c r="W1508">
        <v>9813605498</v>
      </c>
      <c r="Y1508" t="s">
        <v>11393</v>
      </c>
      <c r="AB1508" t="s">
        <v>401</v>
      </c>
      <c r="AG1508" t="s">
        <v>11422</v>
      </c>
      <c r="AH1508" t="s">
        <v>11425</v>
      </c>
      <c r="AK1508" t="s">
        <v>11426</v>
      </c>
      <c r="AL1508" t="s">
        <v>11422</v>
      </c>
      <c r="AM1508" t="s">
        <v>11422</v>
      </c>
      <c r="AQ1508" t="s">
        <v>11427</v>
      </c>
    </row>
    <row r="1509" spans="2:44" ht="15" customHeight="1" x14ac:dyDescent="0.25">
      <c r="B1509" s="3" t="s">
        <v>155</v>
      </c>
      <c r="C1509" t="s">
        <v>2551</v>
      </c>
      <c r="D1509" s="23"/>
      <c r="E1509" t="s">
        <v>11428</v>
      </c>
      <c r="F1509" t="s">
        <v>11429</v>
      </c>
      <c r="G1509" t="s">
        <v>100</v>
      </c>
      <c r="H1509" t="b">
        <v>0</v>
      </c>
      <c r="I1509" t="s">
        <v>383</v>
      </c>
      <c r="J1509" s="1" t="s">
        <v>384</v>
      </c>
      <c r="K1509" t="s">
        <v>383</v>
      </c>
      <c r="L1509" s="2" t="s">
        <v>11430</v>
      </c>
      <c r="N1509">
        <f t="shared" si="23"/>
        <v>15</v>
      </c>
      <c r="O1509">
        <v>28809</v>
      </c>
      <c r="P1509" t="s">
        <v>11431</v>
      </c>
      <c r="Q1509" t="s">
        <v>387</v>
      </c>
      <c r="V1509" t="s">
        <v>46</v>
      </c>
      <c r="W1509">
        <v>4223211099</v>
      </c>
      <c r="AG1509" t="s">
        <v>11429</v>
      </c>
      <c r="AH1509" t="s">
        <v>11432</v>
      </c>
      <c r="AK1509" t="s">
        <v>11433</v>
      </c>
      <c r="AL1509" t="s">
        <v>11429</v>
      </c>
      <c r="AM1509" t="s">
        <v>11429</v>
      </c>
      <c r="AQ1509" t="s">
        <v>2439</v>
      </c>
    </row>
    <row r="1510" spans="2:44" ht="15" customHeight="1" x14ac:dyDescent="0.25">
      <c r="B1510" s="3" t="s">
        <v>178</v>
      </c>
      <c r="C1510" t="s">
        <v>179</v>
      </c>
      <c r="D1510" s="24"/>
      <c r="E1510" t="s">
        <v>11434</v>
      </c>
      <c r="F1510" t="s">
        <v>11435</v>
      </c>
      <c r="G1510" t="s">
        <v>792</v>
      </c>
      <c r="I1510" t="s">
        <v>383</v>
      </c>
      <c r="J1510" s="1" t="s">
        <v>384</v>
      </c>
      <c r="K1510" t="s">
        <v>383</v>
      </c>
      <c r="L1510" t="s">
        <v>11436</v>
      </c>
      <c r="N1510">
        <f t="shared" si="23"/>
        <v>18</v>
      </c>
      <c r="O1510">
        <v>78660</v>
      </c>
      <c r="P1510" t="s">
        <v>11437</v>
      </c>
      <c r="Q1510" t="s">
        <v>1530</v>
      </c>
      <c r="V1510" t="s">
        <v>46</v>
      </c>
      <c r="W1510">
        <v>2685170540</v>
      </c>
      <c r="X1510" t="s">
        <v>11438</v>
      </c>
      <c r="AG1510" t="s">
        <v>11435</v>
      </c>
      <c r="AH1510" t="s">
        <v>11439</v>
      </c>
      <c r="AL1510" t="s">
        <v>11435</v>
      </c>
      <c r="AM1510" t="s">
        <v>11435</v>
      </c>
      <c r="AQ1510" t="s">
        <v>63</v>
      </c>
    </row>
    <row r="1511" spans="2:44" ht="15" customHeight="1" x14ac:dyDescent="0.25">
      <c r="B1511" s="3" t="s">
        <v>37</v>
      </c>
      <c r="D1511" s="13"/>
      <c r="E1511" t="s">
        <v>11440</v>
      </c>
      <c r="F1511" t="s">
        <v>11441</v>
      </c>
      <c r="G1511" t="s">
        <v>107</v>
      </c>
      <c r="H1511" t="b">
        <v>0</v>
      </c>
      <c r="I1511" t="s">
        <v>2002</v>
      </c>
      <c r="J1511" s="1" t="s">
        <v>2003</v>
      </c>
      <c r="K1511" t="s">
        <v>2002</v>
      </c>
      <c r="L1511" t="s">
        <v>11442</v>
      </c>
      <c r="N1511">
        <f t="shared" si="23"/>
        <v>21</v>
      </c>
      <c r="O1511">
        <v>3130</v>
      </c>
      <c r="P1511" t="s">
        <v>11443</v>
      </c>
      <c r="V1511" t="s">
        <v>46</v>
      </c>
      <c r="W1511">
        <v>9850483065</v>
      </c>
      <c r="AB1511" t="s">
        <v>2006</v>
      </c>
      <c r="AG1511" t="s">
        <v>11441</v>
      </c>
      <c r="AH1511" t="s">
        <v>11444</v>
      </c>
      <c r="AK1511" t="s">
        <v>11445</v>
      </c>
      <c r="AL1511" t="s">
        <v>11441</v>
      </c>
      <c r="AM1511" t="s">
        <v>11441</v>
      </c>
      <c r="AQ1511" t="s">
        <v>11446</v>
      </c>
    </row>
    <row r="1512" spans="2:44" ht="15" customHeight="1" x14ac:dyDescent="0.25">
      <c r="B1512" s="3" t="s">
        <v>54</v>
      </c>
      <c r="C1512" t="s">
        <v>11447</v>
      </c>
      <c r="D1512" s="18" t="s">
        <v>56</v>
      </c>
      <c r="E1512" t="s">
        <v>11448</v>
      </c>
      <c r="F1512" t="s">
        <v>11449</v>
      </c>
      <c r="G1512" t="s">
        <v>100</v>
      </c>
      <c r="H1512" t="b">
        <v>0</v>
      </c>
      <c r="I1512" t="s">
        <v>279</v>
      </c>
      <c r="J1512" s="1" t="s">
        <v>280</v>
      </c>
      <c r="K1512" t="s">
        <v>279</v>
      </c>
      <c r="L1512" t="s">
        <v>11450</v>
      </c>
      <c r="N1512">
        <f t="shared" si="23"/>
        <v>18</v>
      </c>
      <c r="O1512">
        <v>13022</v>
      </c>
      <c r="P1512" t="s">
        <v>11451</v>
      </c>
      <c r="V1512" t="s">
        <v>46</v>
      </c>
      <c r="W1512">
        <v>5282369526</v>
      </c>
      <c r="Y1512" t="s">
        <v>11452</v>
      </c>
      <c r="AB1512" t="s">
        <v>5198</v>
      </c>
      <c r="AG1512" t="s">
        <v>11449</v>
      </c>
      <c r="AH1512" t="s">
        <v>11453</v>
      </c>
      <c r="AI1512" t="s">
        <v>11454</v>
      </c>
      <c r="AK1512" t="s">
        <v>11455</v>
      </c>
      <c r="AL1512" t="s">
        <v>11449</v>
      </c>
      <c r="AM1512" t="s">
        <v>11449</v>
      </c>
      <c r="AQ1512" t="s">
        <v>11456</v>
      </c>
    </row>
    <row r="1513" spans="2:44" ht="15" customHeight="1" x14ac:dyDescent="0.25">
      <c r="B1513" s="3" t="s">
        <v>37</v>
      </c>
      <c r="D1513" s="13"/>
      <c r="E1513" t="s">
        <v>11457</v>
      </c>
      <c r="F1513" t="s">
        <v>11458</v>
      </c>
      <c r="G1513" t="s">
        <v>107</v>
      </c>
      <c r="H1513" t="b">
        <v>0</v>
      </c>
      <c r="I1513" t="s">
        <v>2002</v>
      </c>
      <c r="J1513" s="1" t="s">
        <v>2003</v>
      </c>
      <c r="K1513" t="s">
        <v>2002</v>
      </c>
      <c r="L1513" t="s">
        <v>11459</v>
      </c>
      <c r="N1513">
        <f t="shared" si="23"/>
        <v>14</v>
      </c>
      <c r="O1513">
        <v>44536</v>
      </c>
      <c r="P1513" t="s">
        <v>11460</v>
      </c>
      <c r="V1513" t="s">
        <v>46</v>
      </c>
      <c r="W1513">
        <v>9204041897</v>
      </c>
      <c r="AB1513" t="s">
        <v>2006</v>
      </c>
      <c r="AG1513" t="s">
        <v>11458</v>
      </c>
      <c r="AH1513" t="s">
        <v>11461</v>
      </c>
      <c r="AK1513" t="s">
        <v>11462</v>
      </c>
      <c r="AL1513" t="s">
        <v>11458</v>
      </c>
      <c r="AM1513" t="s">
        <v>11458</v>
      </c>
      <c r="AQ1513" t="s">
        <v>11463</v>
      </c>
    </row>
    <row r="1514" spans="2:44" ht="15" customHeight="1" x14ac:dyDescent="0.25">
      <c r="B1514" s="3" t="s">
        <v>11464</v>
      </c>
      <c r="C1514" t="s">
        <v>11465</v>
      </c>
      <c r="D1514" s="27"/>
      <c r="E1514" t="s">
        <v>11466</v>
      </c>
      <c r="F1514" t="s">
        <v>11467</v>
      </c>
      <c r="G1514" t="s">
        <v>190</v>
      </c>
      <c r="H1514" t="b">
        <v>0</v>
      </c>
      <c r="I1514" t="s">
        <v>7231</v>
      </c>
      <c r="J1514" s="1" t="s">
        <v>7232</v>
      </c>
      <c r="K1514" t="s">
        <v>7231</v>
      </c>
      <c r="L1514" t="s">
        <v>11468</v>
      </c>
      <c r="N1514">
        <f t="shared" si="23"/>
        <v>27</v>
      </c>
      <c r="O1514">
        <v>111111111111</v>
      </c>
      <c r="P1514" t="s">
        <v>11469</v>
      </c>
      <c r="V1514" t="s">
        <v>46</v>
      </c>
      <c r="W1514">
        <v>8134571973</v>
      </c>
      <c r="AB1514" t="s">
        <v>503</v>
      </c>
      <c r="AG1514" t="s">
        <v>11470</v>
      </c>
      <c r="AH1514" t="s">
        <v>11471</v>
      </c>
      <c r="AL1514" t="s">
        <v>11467</v>
      </c>
      <c r="AM1514" t="s">
        <v>11467</v>
      </c>
      <c r="AQ1514" t="s">
        <v>11472</v>
      </c>
    </row>
    <row r="1515" spans="2:44" ht="15" customHeight="1" x14ac:dyDescent="0.25">
      <c r="B1515" s="3" t="s">
        <v>11464</v>
      </c>
      <c r="C1515" t="s">
        <v>11465</v>
      </c>
      <c r="D1515" s="27"/>
      <c r="E1515" t="s">
        <v>11473</v>
      </c>
      <c r="F1515" t="s">
        <v>11474</v>
      </c>
      <c r="G1515" t="s">
        <v>190</v>
      </c>
      <c r="H1515" t="b">
        <v>0</v>
      </c>
      <c r="I1515" t="s">
        <v>7231</v>
      </c>
      <c r="J1515" s="1" t="s">
        <v>7232</v>
      </c>
      <c r="K1515" t="s">
        <v>7231</v>
      </c>
      <c r="L1515" t="s">
        <v>11475</v>
      </c>
      <c r="N1515">
        <f t="shared" si="23"/>
        <v>12</v>
      </c>
      <c r="O1515">
        <v>11111111111</v>
      </c>
      <c r="P1515" t="s">
        <v>11476</v>
      </c>
      <c r="V1515" t="s">
        <v>46</v>
      </c>
      <c r="W1515">
        <v>3345972279</v>
      </c>
      <c r="AB1515" t="s">
        <v>503</v>
      </c>
      <c r="AG1515" t="s">
        <v>11477</v>
      </c>
      <c r="AH1515" t="s">
        <v>11478</v>
      </c>
      <c r="AL1515" t="s">
        <v>11474</v>
      </c>
      <c r="AM1515" t="s">
        <v>11474</v>
      </c>
      <c r="AQ1515" t="s">
        <v>11479</v>
      </c>
    </row>
    <row r="1516" spans="2:44" ht="15" customHeight="1" x14ac:dyDescent="0.25">
      <c r="B1516" s="3" t="s">
        <v>11464</v>
      </c>
      <c r="C1516" t="s">
        <v>11465</v>
      </c>
      <c r="D1516" s="27"/>
      <c r="E1516" t="s">
        <v>11480</v>
      </c>
      <c r="F1516" t="s">
        <v>11481</v>
      </c>
      <c r="G1516" t="s">
        <v>190</v>
      </c>
      <c r="H1516" t="b">
        <v>0</v>
      </c>
      <c r="I1516" t="s">
        <v>7231</v>
      </c>
      <c r="J1516" s="1" t="s">
        <v>7232</v>
      </c>
      <c r="K1516" t="s">
        <v>7231</v>
      </c>
      <c r="L1516" t="s">
        <v>11482</v>
      </c>
      <c r="N1516">
        <f t="shared" si="23"/>
        <v>20</v>
      </c>
      <c r="O1516">
        <v>111111111</v>
      </c>
      <c r="P1516" t="s">
        <v>11483</v>
      </c>
      <c r="V1516" t="s">
        <v>46</v>
      </c>
      <c r="W1516">
        <v>7283911112</v>
      </c>
      <c r="AB1516" t="s">
        <v>503</v>
      </c>
      <c r="AG1516" t="s">
        <v>11484</v>
      </c>
      <c r="AH1516" t="s">
        <v>11485</v>
      </c>
      <c r="AL1516" t="s">
        <v>11481</v>
      </c>
      <c r="AM1516" t="s">
        <v>11481</v>
      </c>
      <c r="AQ1516" t="s">
        <v>11486</v>
      </c>
    </row>
    <row r="1517" spans="2:44" ht="15" customHeight="1" x14ac:dyDescent="0.25">
      <c r="B1517" s="3" t="s">
        <v>11464</v>
      </c>
      <c r="C1517" t="s">
        <v>11465</v>
      </c>
      <c r="D1517" s="27"/>
      <c r="E1517" t="s">
        <v>11487</v>
      </c>
      <c r="F1517" t="s">
        <v>11488</v>
      </c>
      <c r="G1517" t="s">
        <v>190</v>
      </c>
      <c r="H1517" t="b">
        <v>0</v>
      </c>
      <c r="I1517" t="s">
        <v>7231</v>
      </c>
      <c r="J1517" s="1" t="s">
        <v>7232</v>
      </c>
      <c r="K1517" t="s">
        <v>7231</v>
      </c>
      <c r="L1517" t="s">
        <v>11489</v>
      </c>
      <c r="N1517">
        <f t="shared" si="23"/>
        <v>27</v>
      </c>
      <c r="O1517">
        <v>1111111</v>
      </c>
      <c r="P1517" t="s">
        <v>11490</v>
      </c>
      <c r="V1517" t="s">
        <v>46</v>
      </c>
      <c r="W1517">
        <v>9247576525</v>
      </c>
      <c r="AB1517" t="s">
        <v>503</v>
      </c>
      <c r="AG1517" t="s">
        <v>11491</v>
      </c>
      <c r="AH1517" t="s">
        <v>11492</v>
      </c>
      <c r="AL1517" t="s">
        <v>11488</v>
      </c>
      <c r="AM1517" t="s">
        <v>11488</v>
      </c>
      <c r="AQ1517" t="s">
        <v>11493</v>
      </c>
    </row>
    <row r="1518" spans="2:44" ht="15" customHeight="1" x14ac:dyDescent="0.25">
      <c r="B1518" s="3" t="s">
        <v>11464</v>
      </c>
      <c r="C1518" t="s">
        <v>11465</v>
      </c>
      <c r="D1518" s="27"/>
      <c r="E1518" t="s">
        <v>11494</v>
      </c>
      <c r="F1518" t="s">
        <v>11495</v>
      </c>
      <c r="G1518" t="s">
        <v>190</v>
      </c>
      <c r="H1518" t="b">
        <v>0</v>
      </c>
      <c r="I1518" t="s">
        <v>7231</v>
      </c>
      <c r="J1518" s="1" t="s">
        <v>7232</v>
      </c>
      <c r="K1518" t="s">
        <v>7231</v>
      </c>
      <c r="L1518" t="s">
        <v>11496</v>
      </c>
      <c r="N1518">
        <f t="shared" si="23"/>
        <v>15</v>
      </c>
      <c r="O1518" t="s">
        <v>63</v>
      </c>
      <c r="P1518" t="s">
        <v>11497</v>
      </c>
      <c r="V1518" t="s">
        <v>46</v>
      </c>
      <c r="W1518">
        <v>6365416233</v>
      </c>
      <c r="AB1518" t="s">
        <v>503</v>
      </c>
      <c r="AG1518" t="s">
        <v>11498</v>
      </c>
      <c r="AH1518" t="s">
        <v>11499</v>
      </c>
      <c r="AL1518" t="s">
        <v>11495</v>
      </c>
      <c r="AM1518" t="s">
        <v>11495</v>
      </c>
      <c r="AQ1518" t="s">
        <v>11500</v>
      </c>
    </row>
    <row r="1519" spans="2:44" ht="15" customHeight="1" x14ac:dyDescent="0.25">
      <c r="B1519" s="3" t="s">
        <v>11464</v>
      </c>
      <c r="C1519" t="s">
        <v>11465</v>
      </c>
      <c r="D1519" s="27"/>
      <c r="E1519" t="s">
        <v>11501</v>
      </c>
      <c r="F1519" t="s">
        <v>11502</v>
      </c>
      <c r="G1519" t="s">
        <v>100</v>
      </c>
      <c r="H1519" t="b">
        <v>0</v>
      </c>
      <c r="I1519" t="s">
        <v>7231</v>
      </c>
      <c r="J1519" s="1" t="s">
        <v>7232</v>
      </c>
      <c r="K1519" t="s">
        <v>7231</v>
      </c>
      <c r="L1519" t="s">
        <v>11503</v>
      </c>
      <c r="N1519">
        <f t="shared" si="23"/>
        <v>18</v>
      </c>
      <c r="O1519" t="s">
        <v>11504</v>
      </c>
      <c r="P1519" t="s">
        <v>11505</v>
      </c>
      <c r="V1519" t="s">
        <v>46</v>
      </c>
      <c r="W1519">
        <v>6662626965</v>
      </c>
      <c r="X1519" t="s">
        <v>11506</v>
      </c>
      <c r="AB1519" t="s">
        <v>5873</v>
      </c>
      <c r="AD1519">
        <v>108973</v>
      </c>
      <c r="AG1519" t="s">
        <v>11502</v>
      </c>
      <c r="AH1519" t="s">
        <v>11507</v>
      </c>
      <c r="AL1519" t="s">
        <v>11502</v>
      </c>
      <c r="AM1519" t="s">
        <v>11502</v>
      </c>
      <c r="AQ1519" t="s">
        <v>63</v>
      </c>
      <c r="AR1519" t="s">
        <v>11508</v>
      </c>
    </row>
    <row r="1520" spans="2:44" ht="15" customHeight="1" x14ac:dyDescent="0.25">
      <c r="B1520" s="3" t="s">
        <v>11464</v>
      </c>
      <c r="C1520" t="s">
        <v>11465</v>
      </c>
      <c r="D1520" s="27"/>
      <c r="E1520" t="s">
        <v>11509</v>
      </c>
      <c r="F1520" t="s">
        <v>11510</v>
      </c>
      <c r="G1520" t="s">
        <v>190</v>
      </c>
      <c r="H1520" t="b">
        <v>0</v>
      </c>
      <c r="I1520" t="s">
        <v>7231</v>
      </c>
      <c r="J1520" s="1" t="s">
        <v>7232</v>
      </c>
      <c r="K1520" t="s">
        <v>7231</v>
      </c>
      <c r="L1520" t="s">
        <v>11511</v>
      </c>
      <c r="N1520">
        <f t="shared" si="23"/>
        <v>14</v>
      </c>
      <c r="O1520" t="s">
        <v>11512</v>
      </c>
      <c r="P1520" t="s">
        <v>11513</v>
      </c>
      <c r="S1520">
        <v>-36.946371522620701</v>
      </c>
      <c r="T1520">
        <v>174.83895014755501</v>
      </c>
      <c r="V1520" t="s">
        <v>46</v>
      </c>
      <c r="W1520">
        <v>5414823125</v>
      </c>
      <c r="X1520" t="s">
        <v>11506</v>
      </c>
      <c r="AB1520" t="s">
        <v>2847</v>
      </c>
      <c r="AG1520" t="s">
        <v>11510</v>
      </c>
      <c r="AH1520" t="s">
        <v>11514</v>
      </c>
      <c r="AI1520" t="s">
        <v>11515</v>
      </c>
      <c r="AL1520" t="s">
        <v>11510</v>
      </c>
      <c r="AM1520" t="s">
        <v>11510</v>
      </c>
      <c r="AQ1520" t="s">
        <v>11516</v>
      </c>
      <c r="AR1520" t="s">
        <v>11508</v>
      </c>
    </row>
    <row r="1521" spans="2:44" ht="15" customHeight="1" x14ac:dyDescent="0.25">
      <c r="B1521" s="3" t="s">
        <v>11464</v>
      </c>
      <c r="C1521" t="s">
        <v>11465</v>
      </c>
      <c r="D1521" s="27"/>
      <c r="E1521" t="s">
        <v>11517</v>
      </c>
      <c r="F1521" t="s">
        <v>11518</v>
      </c>
      <c r="G1521" t="s">
        <v>190</v>
      </c>
      <c r="H1521" t="b">
        <v>0</v>
      </c>
      <c r="I1521" t="s">
        <v>7231</v>
      </c>
      <c r="J1521" s="1" t="s">
        <v>7232</v>
      </c>
      <c r="K1521" t="s">
        <v>7231</v>
      </c>
      <c r="L1521" t="s">
        <v>11519</v>
      </c>
      <c r="N1521">
        <f t="shared" si="23"/>
        <v>16</v>
      </c>
      <c r="O1521">
        <v>7017</v>
      </c>
      <c r="P1521" t="s">
        <v>11520</v>
      </c>
      <c r="S1521">
        <v>-43.5453041477152</v>
      </c>
      <c r="T1521">
        <v>172.642115423668</v>
      </c>
      <c r="V1521" t="s">
        <v>46</v>
      </c>
      <c r="W1521">
        <v>7106941028</v>
      </c>
      <c r="X1521" t="s">
        <v>11506</v>
      </c>
      <c r="AB1521" t="s">
        <v>48</v>
      </c>
      <c r="AG1521" t="s">
        <v>11518</v>
      </c>
      <c r="AH1521" t="s">
        <v>11521</v>
      </c>
      <c r="AI1521" t="s">
        <v>11522</v>
      </c>
      <c r="AL1521" t="s">
        <v>11518</v>
      </c>
      <c r="AM1521" t="s">
        <v>11518</v>
      </c>
      <c r="AQ1521" t="s">
        <v>11523</v>
      </c>
      <c r="AR1521" t="s">
        <v>11508</v>
      </c>
    </row>
    <row r="1522" spans="2:44" ht="15" customHeight="1" x14ac:dyDescent="0.25">
      <c r="B1522" s="3" t="s">
        <v>11464</v>
      </c>
      <c r="C1522" t="s">
        <v>11465</v>
      </c>
      <c r="D1522" s="27"/>
      <c r="E1522" t="s">
        <v>11524</v>
      </c>
      <c r="F1522" t="s">
        <v>11525</v>
      </c>
      <c r="G1522" t="s">
        <v>190</v>
      </c>
      <c r="H1522" t="b">
        <v>0</v>
      </c>
      <c r="I1522" t="s">
        <v>7231</v>
      </c>
      <c r="J1522" s="1" t="s">
        <v>7232</v>
      </c>
      <c r="K1522" t="s">
        <v>7231</v>
      </c>
      <c r="L1522" t="s">
        <v>11526</v>
      </c>
      <c r="N1522">
        <f t="shared" si="23"/>
        <v>16</v>
      </c>
      <c r="O1522" t="s">
        <v>11527</v>
      </c>
      <c r="P1522" t="s">
        <v>11528</v>
      </c>
      <c r="S1522">
        <v>-45.904502713456402</v>
      </c>
      <c r="T1522">
        <v>170.458681530934</v>
      </c>
      <c r="V1522" t="s">
        <v>46</v>
      </c>
      <c r="W1522">
        <v>3350549231</v>
      </c>
      <c r="X1522" t="s">
        <v>11506</v>
      </c>
      <c r="AB1522" t="s">
        <v>2847</v>
      </c>
      <c r="AG1522" t="s">
        <v>11525</v>
      </c>
      <c r="AH1522" t="s">
        <v>11529</v>
      </c>
      <c r="AI1522" t="s">
        <v>11530</v>
      </c>
      <c r="AL1522" t="s">
        <v>11525</v>
      </c>
      <c r="AM1522" t="s">
        <v>11525</v>
      </c>
      <c r="AQ1522" t="s">
        <v>11531</v>
      </c>
      <c r="AR1522" t="s">
        <v>11508</v>
      </c>
    </row>
    <row r="1523" spans="2:44" ht="15" customHeight="1" x14ac:dyDescent="0.25">
      <c r="B1523" s="3" t="s">
        <v>11464</v>
      </c>
      <c r="C1523" t="s">
        <v>11465</v>
      </c>
      <c r="D1523" s="27"/>
      <c r="E1523" t="s">
        <v>11532</v>
      </c>
      <c r="F1523" t="s">
        <v>11533</v>
      </c>
      <c r="G1523" t="s">
        <v>190</v>
      </c>
      <c r="H1523" t="b">
        <v>0</v>
      </c>
      <c r="I1523" t="s">
        <v>7231</v>
      </c>
      <c r="J1523" s="1" t="s">
        <v>7232</v>
      </c>
      <c r="K1523" t="s">
        <v>7231</v>
      </c>
      <c r="L1523" t="s">
        <v>11534</v>
      </c>
      <c r="N1523">
        <f t="shared" si="23"/>
        <v>20</v>
      </c>
      <c r="O1523">
        <v>7092</v>
      </c>
      <c r="P1523" t="s">
        <v>11535</v>
      </c>
      <c r="S1523">
        <v>-38.143324608625001</v>
      </c>
      <c r="T1523">
        <v>176.23763628578999</v>
      </c>
      <c r="V1523" t="s">
        <v>46</v>
      </c>
      <c r="W1523">
        <v>9757683762</v>
      </c>
      <c r="X1523" t="s">
        <v>11506</v>
      </c>
      <c r="AB1523" t="s">
        <v>2847</v>
      </c>
      <c r="AG1523" t="s">
        <v>11533</v>
      </c>
      <c r="AH1523" t="s">
        <v>11536</v>
      </c>
      <c r="AI1523" t="s">
        <v>11537</v>
      </c>
      <c r="AL1523" t="s">
        <v>11533</v>
      </c>
      <c r="AM1523" t="s">
        <v>11533</v>
      </c>
      <c r="AQ1523" t="s">
        <v>11538</v>
      </c>
      <c r="AR1523" t="s">
        <v>11508</v>
      </c>
    </row>
    <row r="1524" spans="2:44" ht="15" customHeight="1" x14ac:dyDescent="0.25">
      <c r="B1524" s="3" t="s">
        <v>11464</v>
      </c>
      <c r="C1524" t="s">
        <v>11465</v>
      </c>
      <c r="D1524" s="27"/>
      <c r="E1524" t="s">
        <v>11539</v>
      </c>
      <c r="F1524" t="s">
        <v>11540</v>
      </c>
      <c r="G1524" t="s">
        <v>190</v>
      </c>
      <c r="H1524" t="b">
        <v>0</v>
      </c>
      <c r="I1524" t="s">
        <v>7231</v>
      </c>
      <c r="J1524" s="1" t="s">
        <v>7232</v>
      </c>
      <c r="K1524" t="s">
        <v>7231</v>
      </c>
      <c r="L1524" t="s">
        <v>11541</v>
      </c>
      <c r="N1524">
        <f t="shared" si="23"/>
        <v>7</v>
      </c>
      <c r="O1524">
        <v>152</v>
      </c>
      <c r="P1524" t="s">
        <v>11542</v>
      </c>
      <c r="S1524">
        <v>-38.694555025590901</v>
      </c>
      <c r="T1524">
        <v>176.080924425473</v>
      </c>
      <c r="V1524" t="s">
        <v>46</v>
      </c>
      <c r="W1524">
        <v>4794751401</v>
      </c>
      <c r="X1524" t="s">
        <v>11506</v>
      </c>
      <c r="AB1524" t="s">
        <v>2847</v>
      </c>
      <c r="AG1524" t="s">
        <v>11540</v>
      </c>
      <c r="AH1524" t="s">
        <v>11543</v>
      </c>
      <c r="AI1524" t="s">
        <v>11544</v>
      </c>
      <c r="AL1524" t="s">
        <v>11540</v>
      </c>
      <c r="AM1524" t="s">
        <v>11540</v>
      </c>
      <c r="AQ1524" t="s">
        <v>11545</v>
      </c>
      <c r="AR1524" t="s">
        <v>11508</v>
      </c>
    </row>
    <row r="1525" spans="2:44" ht="15" customHeight="1" x14ac:dyDescent="0.25">
      <c r="B1525" s="3" t="s">
        <v>11464</v>
      </c>
      <c r="C1525" t="s">
        <v>11465</v>
      </c>
      <c r="D1525" s="27"/>
      <c r="E1525" t="s">
        <v>11546</v>
      </c>
      <c r="F1525" t="s">
        <v>11547</v>
      </c>
      <c r="G1525" t="s">
        <v>190</v>
      </c>
      <c r="H1525" t="b">
        <v>0</v>
      </c>
      <c r="I1525" t="s">
        <v>7231</v>
      </c>
      <c r="J1525" s="1" t="s">
        <v>7232</v>
      </c>
      <c r="K1525" t="s">
        <v>7231</v>
      </c>
      <c r="L1525" t="s">
        <v>11548</v>
      </c>
      <c r="N1525">
        <f t="shared" si="23"/>
        <v>11</v>
      </c>
      <c r="O1525" t="s">
        <v>11549</v>
      </c>
      <c r="P1525" t="s">
        <v>11550</v>
      </c>
      <c r="S1525">
        <v>-41.203259602074503</v>
      </c>
      <c r="T1525">
        <v>174.93447717328601</v>
      </c>
      <c r="V1525" t="s">
        <v>46</v>
      </c>
      <c r="W1525">
        <v>7196783969</v>
      </c>
      <c r="X1525" t="s">
        <v>11506</v>
      </c>
      <c r="AB1525" t="s">
        <v>11551</v>
      </c>
      <c r="AC1525" t="s">
        <v>11552</v>
      </c>
      <c r="AD1525">
        <v>108973</v>
      </c>
      <c r="AG1525" t="s">
        <v>11547</v>
      </c>
      <c r="AH1525" t="s">
        <v>11553</v>
      </c>
      <c r="AI1525" t="s">
        <v>11554</v>
      </c>
      <c r="AK1525" t="s">
        <v>11555</v>
      </c>
      <c r="AL1525" t="s">
        <v>11547</v>
      </c>
      <c r="AM1525" t="s">
        <v>11547</v>
      </c>
      <c r="AQ1525" t="s">
        <v>11556</v>
      </c>
      <c r="AR1525" t="s">
        <v>11508</v>
      </c>
    </row>
    <row r="1526" spans="2:44" ht="15" customHeight="1" x14ac:dyDescent="0.25">
      <c r="B1526" s="3" t="s">
        <v>54</v>
      </c>
      <c r="C1526" t="s">
        <v>11557</v>
      </c>
      <c r="D1526" s="18" t="s">
        <v>56</v>
      </c>
      <c r="E1526" t="s">
        <v>11558</v>
      </c>
      <c r="F1526" t="s">
        <v>11559</v>
      </c>
      <c r="G1526" t="s">
        <v>100</v>
      </c>
      <c r="H1526" t="b">
        <v>0</v>
      </c>
      <c r="I1526" t="s">
        <v>182</v>
      </c>
      <c r="J1526" s="1" t="s">
        <v>183</v>
      </c>
      <c r="K1526" t="s">
        <v>182</v>
      </c>
      <c r="L1526" t="s">
        <v>11560</v>
      </c>
      <c r="N1526">
        <f t="shared" si="23"/>
        <v>36</v>
      </c>
      <c r="O1526">
        <v>0</v>
      </c>
      <c r="P1526" t="s">
        <v>11561</v>
      </c>
      <c r="V1526" t="s">
        <v>46</v>
      </c>
      <c r="W1526">
        <v>7154712113</v>
      </c>
      <c r="X1526" t="s">
        <v>11562</v>
      </c>
      <c r="AB1526" t="s">
        <v>389</v>
      </c>
      <c r="AD1526">
        <v>954536</v>
      </c>
      <c r="AG1526" t="s">
        <v>11559</v>
      </c>
      <c r="AH1526" t="s">
        <v>11563</v>
      </c>
      <c r="AL1526" t="s">
        <v>11559</v>
      </c>
      <c r="AM1526" t="s">
        <v>11559</v>
      </c>
      <c r="AQ1526" t="s">
        <v>11564</v>
      </c>
    </row>
    <row r="1527" spans="2:44" ht="15" customHeight="1" x14ac:dyDescent="0.25">
      <c r="B1527" s="3" t="s">
        <v>54</v>
      </c>
      <c r="C1527" t="s">
        <v>11565</v>
      </c>
      <c r="D1527" s="18" t="s">
        <v>56</v>
      </c>
      <c r="E1527" s="31" t="s">
        <v>11566</v>
      </c>
      <c r="F1527" t="s">
        <v>11567</v>
      </c>
      <c r="G1527" t="s">
        <v>107</v>
      </c>
      <c r="H1527" t="b">
        <v>1</v>
      </c>
      <c r="I1527" t="s">
        <v>41</v>
      </c>
      <c r="J1527" s="1" t="s">
        <v>42</v>
      </c>
      <c r="K1527" t="s">
        <v>41</v>
      </c>
      <c r="L1527" t="s">
        <v>11568</v>
      </c>
      <c r="N1527">
        <f t="shared" si="23"/>
        <v>20</v>
      </c>
      <c r="O1527">
        <v>31045</v>
      </c>
      <c r="P1527" t="s">
        <v>11569</v>
      </c>
      <c r="S1527">
        <v>45.781247</v>
      </c>
      <c r="T1527">
        <v>12.60013</v>
      </c>
      <c r="U1527" s="31"/>
      <c r="V1527" t="s">
        <v>46</v>
      </c>
      <c r="W1527">
        <v>7875335631</v>
      </c>
      <c r="AB1527" t="s">
        <v>110</v>
      </c>
      <c r="AG1527" t="s">
        <v>11567</v>
      </c>
      <c r="AH1527" t="s">
        <v>11570</v>
      </c>
      <c r="AI1527" t="s">
        <v>11571</v>
      </c>
      <c r="AK1527" t="s">
        <v>11572</v>
      </c>
      <c r="AL1527" t="s">
        <v>11567</v>
      </c>
      <c r="AM1527" t="s">
        <v>11567</v>
      </c>
      <c r="AQ1527" t="s">
        <v>11573</v>
      </c>
      <c r="AR1527" t="s">
        <v>11574</v>
      </c>
    </row>
    <row r="1528" spans="2:44" ht="15" customHeight="1" x14ac:dyDescent="0.25">
      <c r="B1528" s="3" t="s">
        <v>54</v>
      </c>
      <c r="C1528" t="s">
        <v>11575</v>
      </c>
      <c r="D1528" s="18" t="s">
        <v>56</v>
      </c>
      <c r="E1528" t="s">
        <v>11576</v>
      </c>
      <c r="F1528" t="s">
        <v>11577</v>
      </c>
      <c r="G1528" t="s">
        <v>100</v>
      </c>
      <c r="H1528" t="b">
        <v>1</v>
      </c>
      <c r="I1528" t="s">
        <v>3379</v>
      </c>
      <c r="J1528" s="1" t="s">
        <v>3380</v>
      </c>
      <c r="K1528" t="s">
        <v>3379</v>
      </c>
      <c r="L1528" t="s">
        <v>11578</v>
      </c>
      <c r="N1528">
        <f t="shared" si="23"/>
        <v>35</v>
      </c>
      <c r="O1528">
        <v>1632</v>
      </c>
      <c r="P1528" t="s">
        <v>5518</v>
      </c>
      <c r="S1528">
        <v>-16.500810999999999</v>
      </c>
      <c r="T1528">
        <v>-68.133287999999993</v>
      </c>
      <c r="V1528" t="s">
        <v>46</v>
      </c>
      <c r="W1528">
        <v>1652291201</v>
      </c>
      <c r="X1528" t="s">
        <v>11579</v>
      </c>
      <c r="Y1528" t="s">
        <v>11580</v>
      </c>
      <c r="AB1528" t="s">
        <v>503</v>
      </c>
      <c r="AD1528">
        <v>763148</v>
      </c>
      <c r="AG1528" t="s">
        <v>11577</v>
      </c>
      <c r="AH1528" t="s">
        <v>11581</v>
      </c>
      <c r="AK1528" t="s">
        <v>3385</v>
      </c>
      <c r="AL1528" t="s">
        <v>11577</v>
      </c>
      <c r="AM1528" t="s">
        <v>11577</v>
      </c>
      <c r="AQ1528" t="s">
        <v>11582</v>
      </c>
      <c r="AR1528" t="s">
        <v>11583</v>
      </c>
    </row>
    <row r="1529" spans="2:44" ht="15" customHeight="1" x14ac:dyDescent="0.25">
      <c r="B1529" s="3" t="s">
        <v>54</v>
      </c>
      <c r="C1529" s="22" t="s">
        <v>11584</v>
      </c>
      <c r="D1529" s="18" t="s">
        <v>56</v>
      </c>
      <c r="E1529" t="s">
        <v>11585</v>
      </c>
      <c r="F1529" t="s">
        <v>11586</v>
      </c>
      <c r="G1529" t="s">
        <v>100</v>
      </c>
      <c r="H1529" s="45" t="b">
        <v>1</v>
      </c>
      <c r="I1529" t="s">
        <v>395</v>
      </c>
      <c r="J1529" s="1" t="s">
        <v>396</v>
      </c>
      <c r="K1529" t="s">
        <v>395</v>
      </c>
      <c r="L1529" t="s">
        <v>11587</v>
      </c>
      <c r="N1529" s="3">
        <f t="shared" si="23"/>
        <v>54</v>
      </c>
      <c r="O1529" t="s">
        <v>11588</v>
      </c>
      <c r="P1529" t="s">
        <v>11589</v>
      </c>
      <c r="S1529">
        <v>-19.9166667</v>
      </c>
      <c r="T1529">
        <v>-44.1</v>
      </c>
      <c r="V1529" t="s">
        <v>46</v>
      </c>
      <c r="W1529">
        <v>7318552070</v>
      </c>
      <c r="X1529" t="s">
        <v>11590</v>
      </c>
      <c r="Y1529" t="s">
        <v>11591</v>
      </c>
      <c r="AB1529" t="s">
        <v>401</v>
      </c>
      <c r="AC1529">
        <v>9315</v>
      </c>
      <c r="AD1529">
        <v>135167</v>
      </c>
      <c r="AG1529" t="s">
        <v>11586</v>
      </c>
      <c r="AH1529" t="s">
        <v>11592</v>
      </c>
      <c r="AI1529" t="s">
        <v>11593</v>
      </c>
      <c r="AK1529" t="s">
        <v>11594</v>
      </c>
      <c r="AL1529" t="s">
        <v>11586</v>
      </c>
      <c r="AM1529" t="s">
        <v>11586</v>
      </c>
      <c r="AQ1529" t="s">
        <v>11595</v>
      </c>
      <c r="AR1529" t="s">
        <v>11596</v>
      </c>
    </row>
    <row r="1530" spans="2:44" ht="15" customHeight="1" x14ac:dyDescent="0.25">
      <c r="B1530" s="3" t="s">
        <v>37</v>
      </c>
      <c r="D1530" s="13"/>
      <c r="E1530" t="s">
        <v>11597</v>
      </c>
      <c r="F1530" t="s">
        <v>11598</v>
      </c>
      <c r="G1530" t="s">
        <v>190</v>
      </c>
      <c r="H1530" t="b">
        <v>0</v>
      </c>
      <c r="I1530" t="s">
        <v>395</v>
      </c>
      <c r="J1530" s="1" t="s">
        <v>396</v>
      </c>
      <c r="K1530" t="s">
        <v>395</v>
      </c>
      <c r="L1530" t="s">
        <v>11599</v>
      </c>
      <c r="N1530" s="3">
        <f t="shared" si="23"/>
        <v>70</v>
      </c>
      <c r="O1530">
        <v>0</v>
      </c>
      <c r="P1530" t="s">
        <v>11600</v>
      </c>
      <c r="S1530">
        <v>-19.821982999999999</v>
      </c>
      <c r="T1530">
        <v>-40.258952000000001</v>
      </c>
      <c r="V1530" t="s">
        <v>46</v>
      </c>
      <c r="W1530">
        <v>8607008613</v>
      </c>
      <c r="AB1530" t="s">
        <v>401</v>
      </c>
      <c r="AD1530">
        <v>812931</v>
      </c>
      <c r="AG1530" t="s">
        <v>11598</v>
      </c>
      <c r="AH1530" t="s">
        <v>11601</v>
      </c>
      <c r="AK1530" t="s">
        <v>11594</v>
      </c>
      <c r="AL1530" t="s">
        <v>11598</v>
      </c>
      <c r="AM1530" t="s">
        <v>11598</v>
      </c>
      <c r="AQ1530" t="s">
        <v>11602</v>
      </c>
    </row>
    <row r="1531" spans="2:44" ht="15" customHeight="1" x14ac:dyDescent="0.25">
      <c r="B1531" s="3" t="s">
        <v>37</v>
      </c>
      <c r="D1531" s="13"/>
      <c r="E1531" t="s">
        <v>11603</v>
      </c>
      <c r="F1531" t="s">
        <v>11604</v>
      </c>
      <c r="G1531" t="s">
        <v>190</v>
      </c>
      <c r="H1531" t="b">
        <v>1</v>
      </c>
      <c r="I1531" t="s">
        <v>395</v>
      </c>
      <c r="J1531" s="1" t="s">
        <v>396</v>
      </c>
      <c r="K1531" t="s">
        <v>395</v>
      </c>
      <c r="L1531" t="s">
        <v>11605</v>
      </c>
      <c r="N1531" s="3">
        <f t="shared" si="23"/>
        <v>63</v>
      </c>
      <c r="O1531" t="s">
        <v>11606</v>
      </c>
      <c r="P1531" t="s">
        <v>11607</v>
      </c>
      <c r="S1531">
        <v>-20.940732000000001</v>
      </c>
      <c r="T1531">
        <v>-48.467125000000003</v>
      </c>
      <c r="V1531" t="s">
        <v>46</v>
      </c>
      <c r="W1531">
        <v>6349770516</v>
      </c>
      <c r="AB1531" t="s">
        <v>401</v>
      </c>
      <c r="AD1531">
        <v>510406</v>
      </c>
      <c r="AG1531" t="s">
        <v>11604</v>
      </c>
      <c r="AH1531" t="s">
        <v>11608</v>
      </c>
      <c r="AK1531" t="s">
        <v>11594</v>
      </c>
      <c r="AL1531" t="s">
        <v>11604</v>
      </c>
      <c r="AM1531" t="s">
        <v>11604</v>
      </c>
      <c r="AQ1531" t="s">
        <v>11609</v>
      </c>
    </row>
    <row r="1532" spans="2:44" ht="15" customHeight="1" x14ac:dyDescent="0.25">
      <c r="B1532" s="3" t="s">
        <v>54</v>
      </c>
      <c r="C1532" t="s">
        <v>11610</v>
      </c>
      <c r="D1532" s="18" t="s">
        <v>56</v>
      </c>
      <c r="E1532" t="s">
        <v>11611</v>
      </c>
      <c r="F1532" t="s">
        <v>11612</v>
      </c>
      <c r="G1532" t="s">
        <v>190</v>
      </c>
      <c r="H1532" s="45" t="b">
        <v>1</v>
      </c>
      <c r="I1532" t="s">
        <v>395</v>
      </c>
      <c r="J1532" s="1" t="s">
        <v>396</v>
      </c>
      <c r="K1532" t="s">
        <v>395</v>
      </c>
      <c r="L1532" t="s">
        <v>11613</v>
      </c>
      <c r="N1532" s="3">
        <f t="shared" si="23"/>
        <v>53</v>
      </c>
      <c r="O1532" t="s">
        <v>11588</v>
      </c>
      <c r="P1532" t="s">
        <v>11589</v>
      </c>
      <c r="S1532">
        <v>-19.9166667</v>
      </c>
      <c r="T1532">
        <v>-44.1</v>
      </c>
      <c r="V1532" t="s">
        <v>46</v>
      </c>
      <c r="W1532">
        <v>6276049026</v>
      </c>
      <c r="X1532" t="s">
        <v>11590</v>
      </c>
      <c r="Y1532" t="s">
        <v>11591</v>
      </c>
      <c r="AB1532" t="s">
        <v>503</v>
      </c>
      <c r="AC1532">
        <v>9315</v>
      </c>
      <c r="AD1532">
        <v>135167</v>
      </c>
      <c r="AG1532" t="s">
        <v>11612</v>
      </c>
      <c r="AH1532" t="s">
        <v>11614</v>
      </c>
      <c r="AI1532" t="s">
        <v>11593</v>
      </c>
      <c r="AK1532" t="s">
        <v>11594</v>
      </c>
      <c r="AL1532" t="s">
        <v>11612</v>
      </c>
      <c r="AM1532" t="s">
        <v>11612</v>
      </c>
      <c r="AQ1532" t="s">
        <v>11595</v>
      </c>
      <c r="AR1532" t="s">
        <v>11596</v>
      </c>
    </row>
    <row r="1533" spans="2:44" ht="15" customHeight="1" x14ac:dyDescent="0.25">
      <c r="B1533" s="3" t="s">
        <v>37</v>
      </c>
      <c r="D1533" s="13"/>
      <c r="E1533" t="s">
        <v>11615</v>
      </c>
      <c r="F1533" t="s">
        <v>11616</v>
      </c>
      <c r="G1533" t="s">
        <v>190</v>
      </c>
      <c r="H1533" t="b">
        <v>1</v>
      </c>
      <c r="I1533" t="s">
        <v>395</v>
      </c>
      <c r="J1533" s="1" t="s">
        <v>396</v>
      </c>
      <c r="K1533" t="s">
        <v>395</v>
      </c>
      <c r="L1533" t="s">
        <v>11617</v>
      </c>
      <c r="N1533">
        <f t="shared" si="23"/>
        <v>20</v>
      </c>
      <c r="O1533">
        <v>45828102</v>
      </c>
      <c r="P1533" t="s">
        <v>11618</v>
      </c>
      <c r="S1533">
        <v>-16.371862400000001</v>
      </c>
      <c r="T1533">
        <v>39.569059600000003</v>
      </c>
      <c r="V1533" t="s">
        <v>46</v>
      </c>
      <c r="W1533">
        <v>7620431765</v>
      </c>
      <c r="AB1533" t="s">
        <v>401</v>
      </c>
      <c r="AD1533">
        <v>812931</v>
      </c>
      <c r="AG1533" t="s">
        <v>11616</v>
      </c>
      <c r="AH1533" t="s">
        <v>11619</v>
      </c>
      <c r="AL1533" t="s">
        <v>11616</v>
      </c>
      <c r="AM1533" t="s">
        <v>11616</v>
      </c>
      <c r="AQ1533" t="s">
        <v>11620</v>
      </c>
    </row>
    <row r="1534" spans="2:44" ht="15" customHeight="1" x14ac:dyDescent="0.25">
      <c r="B1534" s="3" t="s">
        <v>54</v>
      </c>
      <c r="C1534" t="s">
        <v>11621</v>
      </c>
      <c r="D1534" s="18" t="s">
        <v>56</v>
      </c>
      <c r="E1534" t="s">
        <v>11622</v>
      </c>
      <c r="F1534" t="s">
        <v>11623</v>
      </c>
      <c r="G1534" t="s">
        <v>190</v>
      </c>
      <c r="H1534" t="b">
        <v>1</v>
      </c>
      <c r="I1534" t="s">
        <v>395</v>
      </c>
      <c r="J1534" s="1" t="s">
        <v>396</v>
      </c>
      <c r="K1534" t="s">
        <v>395</v>
      </c>
      <c r="L1534" t="s">
        <v>11624</v>
      </c>
      <c r="N1534" s="3">
        <f t="shared" si="23"/>
        <v>83</v>
      </c>
      <c r="O1534" t="s">
        <v>11625</v>
      </c>
      <c r="P1534" t="s">
        <v>11626</v>
      </c>
      <c r="S1534">
        <v>-16.559726000000001</v>
      </c>
      <c r="T1534">
        <v>-49.276977000000002</v>
      </c>
      <c r="V1534" t="s">
        <v>46</v>
      </c>
      <c r="W1534">
        <v>4223829050</v>
      </c>
      <c r="AB1534" t="s">
        <v>401</v>
      </c>
      <c r="AD1534">
        <v>724111</v>
      </c>
      <c r="AG1534" t="s">
        <v>11623</v>
      </c>
      <c r="AH1534" t="s">
        <v>11627</v>
      </c>
      <c r="AL1534" t="s">
        <v>11623</v>
      </c>
      <c r="AM1534" t="s">
        <v>11623</v>
      </c>
      <c r="AQ1534" t="s">
        <v>11628</v>
      </c>
    </row>
    <row r="1535" spans="2:44" ht="15" customHeight="1" x14ac:dyDescent="0.25">
      <c r="B1535" s="3" t="s">
        <v>54</v>
      </c>
      <c r="C1535" t="s">
        <v>11629</v>
      </c>
      <c r="D1535" s="18" t="s">
        <v>56</v>
      </c>
      <c r="E1535" t="s">
        <v>11630</v>
      </c>
      <c r="F1535" t="s">
        <v>11631</v>
      </c>
      <c r="G1535" t="s">
        <v>190</v>
      </c>
      <c r="H1535" t="b">
        <v>1</v>
      </c>
      <c r="I1535" t="s">
        <v>395</v>
      </c>
      <c r="J1535" s="1" t="s">
        <v>396</v>
      </c>
      <c r="K1535" t="s">
        <v>395</v>
      </c>
      <c r="L1535" t="s">
        <v>11632</v>
      </c>
      <c r="N1535" s="3">
        <f t="shared" si="23"/>
        <v>57</v>
      </c>
      <c r="O1535" t="s">
        <v>11633</v>
      </c>
      <c r="P1535" t="s">
        <v>11634</v>
      </c>
      <c r="S1535">
        <v>9.0926999999999994E-2</v>
      </c>
      <c r="T1535">
        <v>-51.086317999999999</v>
      </c>
      <c r="V1535" t="s">
        <v>46</v>
      </c>
      <c r="W1535">
        <v>4584202412</v>
      </c>
      <c r="AB1535" t="s">
        <v>401</v>
      </c>
      <c r="AG1535" t="s">
        <v>11631</v>
      </c>
      <c r="AH1535" t="s">
        <v>11635</v>
      </c>
      <c r="AL1535" t="s">
        <v>11631</v>
      </c>
      <c r="AM1535" t="s">
        <v>11631</v>
      </c>
      <c r="AQ1535" t="s">
        <v>11636</v>
      </c>
    </row>
    <row r="1536" spans="2:44" ht="15" customHeight="1" x14ac:dyDescent="0.25">
      <c r="B1536" s="3" t="s">
        <v>54</v>
      </c>
      <c r="C1536" t="s">
        <v>11637</v>
      </c>
      <c r="D1536" s="18" t="s">
        <v>56</v>
      </c>
      <c r="E1536" t="s">
        <v>11638</v>
      </c>
      <c r="F1536" t="s">
        <v>11639</v>
      </c>
      <c r="G1536" t="s">
        <v>190</v>
      </c>
      <c r="H1536" t="b">
        <v>1</v>
      </c>
      <c r="I1536" t="s">
        <v>395</v>
      </c>
      <c r="J1536" s="1" t="s">
        <v>396</v>
      </c>
      <c r="K1536" t="s">
        <v>395</v>
      </c>
      <c r="L1536" t="s">
        <v>11640</v>
      </c>
      <c r="N1536" s="3">
        <f t="shared" si="23"/>
        <v>67</v>
      </c>
      <c r="O1536" t="s">
        <v>11641</v>
      </c>
      <c r="P1536" t="s">
        <v>11642</v>
      </c>
      <c r="S1536">
        <v>-3.0056767</v>
      </c>
      <c r="T1536">
        <v>-60.032948900000001</v>
      </c>
      <c r="V1536" t="s">
        <v>46</v>
      </c>
      <c r="W1536">
        <v>5543118568</v>
      </c>
      <c r="X1536" t="s">
        <v>11590</v>
      </c>
      <c r="AB1536" t="s">
        <v>401</v>
      </c>
      <c r="AG1536" t="s">
        <v>11639</v>
      </c>
      <c r="AH1536" t="s">
        <v>11643</v>
      </c>
      <c r="AI1536" t="s">
        <v>11644</v>
      </c>
      <c r="AK1536" t="s">
        <v>11645</v>
      </c>
      <c r="AL1536" t="s">
        <v>11639</v>
      </c>
      <c r="AM1536" t="s">
        <v>11639</v>
      </c>
      <c r="AQ1536" t="s">
        <v>11646</v>
      </c>
      <c r="AR1536" t="s">
        <v>11596</v>
      </c>
    </row>
    <row r="1537" spans="2:44" ht="15" customHeight="1" x14ac:dyDescent="0.25">
      <c r="B1537" s="3" t="s">
        <v>37</v>
      </c>
      <c r="D1537" s="13"/>
      <c r="E1537" t="s">
        <v>11647</v>
      </c>
      <c r="F1537" t="s">
        <v>11648</v>
      </c>
      <c r="G1537" t="s">
        <v>190</v>
      </c>
      <c r="H1537" t="b">
        <v>1</v>
      </c>
      <c r="I1537" t="s">
        <v>395</v>
      </c>
      <c r="J1537" s="1" t="s">
        <v>396</v>
      </c>
      <c r="K1537" t="s">
        <v>395</v>
      </c>
      <c r="L1537" t="s">
        <v>11649</v>
      </c>
      <c r="N1537" s="3">
        <f t="shared" si="23"/>
        <v>66</v>
      </c>
      <c r="O1537" t="s">
        <v>11650</v>
      </c>
      <c r="P1537" t="s">
        <v>11651</v>
      </c>
      <c r="S1537">
        <v>-5.3423832000000004</v>
      </c>
      <c r="T1537">
        <v>-49.099636099999998</v>
      </c>
      <c r="V1537" t="s">
        <v>46</v>
      </c>
      <c r="W1537">
        <v>7860763217</v>
      </c>
      <c r="X1537" t="s">
        <v>11652</v>
      </c>
      <c r="AB1537" t="s">
        <v>401</v>
      </c>
      <c r="AD1537">
        <v>1151080</v>
      </c>
      <c r="AG1537" t="s">
        <v>11648</v>
      </c>
      <c r="AH1537" t="s">
        <v>11653</v>
      </c>
      <c r="AL1537" t="s">
        <v>11648</v>
      </c>
      <c r="AM1537" t="s">
        <v>11648</v>
      </c>
      <c r="AQ1537" t="s">
        <v>11654</v>
      </c>
      <c r="AR1537" t="s">
        <v>11596</v>
      </c>
    </row>
    <row r="1538" spans="2:44" ht="15" customHeight="1" x14ac:dyDescent="0.25">
      <c r="B1538" s="3" t="s">
        <v>54</v>
      </c>
      <c r="C1538" t="s">
        <v>11655</v>
      </c>
      <c r="D1538" s="18" t="s">
        <v>56</v>
      </c>
      <c r="E1538" t="s">
        <v>11656</v>
      </c>
      <c r="F1538" t="s">
        <v>11657</v>
      </c>
      <c r="G1538" t="s">
        <v>190</v>
      </c>
      <c r="H1538" t="b">
        <v>1</v>
      </c>
      <c r="I1538" t="s">
        <v>395</v>
      </c>
      <c r="J1538" s="1" t="s">
        <v>396</v>
      </c>
      <c r="K1538" t="s">
        <v>395</v>
      </c>
      <c r="L1538" t="s">
        <v>11658</v>
      </c>
      <c r="N1538">
        <f t="shared" si="23"/>
        <v>38</v>
      </c>
      <c r="O1538" t="s">
        <v>11659</v>
      </c>
      <c r="P1538" t="s">
        <v>11660</v>
      </c>
      <c r="S1538">
        <v>3.5134210000000001</v>
      </c>
      <c r="T1538">
        <v>-48.339843999999999</v>
      </c>
      <c r="V1538" t="s">
        <v>46</v>
      </c>
      <c r="W1538">
        <v>3243712820</v>
      </c>
      <c r="Y1538" t="s">
        <v>11591</v>
      </c>
      <c r="AB1538" t="s">
        <v>401</v>
      </c>
      <c r="AD1538">
        <v>542278</v>
      </c>
      <c r="AG1538" t="s">
        <v>11657</v>
      </c>
      <c r="AH1538" t="s">
        <v>11661</v>
      </c>
      <c r="AI1538" t="s">
        <v>11593</v>
      </c>
      <c r="AK1538" t="s">
        <v>11594</v>
      </c>
      <c r="AL1538" t="s">
        <v>11657</v>
      </c>
      <c r="AM1538" t="s">
        <v>11657</v>
      </c>
      <c r="AQ1538" t="s">
        <v>11595</v>
      </c>
    </row>
    <row r="1539" spans="2:44" ht="15" customHeight="1" x14ac:dyDescent="0.25">
      <c r="B1539" s="3" t="s">
        <v>37</v>
      </c>
      <c r="D1539" s="13"/>
      <c r="E1539" t="s">
        <v>11662</v>
      </c>
      <c r="F1539" t="s">
        <v>11663</v>
      </c>
      <c r="G1539" t="s">
        <v>190</v>
      </c>
      <c r="H1539" t="b">
        <v>1</v>
      </c>
      <c r="I1539" t="s">
        <v>395</v>
      </c>
      <c r="J1539" s="1" t="s">
        <v>396</v>
      </c>
      <c r="K1539" t="s">
        <v>395</v>
      </c>
      <c r="L1539" t="s">
        <v>11664</v>
      </c>
      <c r="N1539">
        <f t="shared" si="23"/>
        <v>29</v>
      </c>
      <c r="O1539" t="s">
        <v>11665</v>
      </c>
      <c r="P1539" t="s">
        <v>11666</v>
      </c>
      <c r="Q1539" t="s">
        <v>2242</v>
      </c>
      <c r="S1539">
        <v>-19.9166667</v>
      </c>
      <c r="T1539">
        <v>-44.1</v>
      </c>
      <c r="V1539" t="s">
        <v>46</v>
      </c>
      <c r="W1539">
        <v>1951986237</v>
      </c>
      <c r="X1539" t="s">
        <v>11590</v>
      </c>
      <c r="Y1539" t="s">
        <v>11645</v>
      </c>
      <c r="AB1539" t="s">
        <v>401</v>
      </c>
      <c r="AC1539">
        <v>9315</v>
      </c>
      <c r="AD1539">
        <v>135167</v>
      </c>
      <c r="AG1539" t="s">
        <v>11663</v>
      </c>
      <c r="AH1539" t="s">
        <v>11667</v>
      </c>
      <c r="AK1539" t="s">
        <v>11668</v>
      </c>
      <c r="AL1539" t="s">
        <v>11663</v>
      </c>
      <c r="AM1539" t="s">
        <v>11663</v>
      </c>
      <c r="AQ1539" t="s">
        <v>11669</v>
      </c>
      <c r="AR1539" t="s">
        <v>11596</v>
      </c>
    </row>
    <row r="1540" spans="2:44" ht="15" customHeight="1" x14ac:dyDescent="0.25">
      <c r="B1540" s="3" t="s">
        <v>54</v>
      </c>
      <c r="C1540" t="s">
        <v>11670</v>
      </c>
      <c r="D1540" s="18" t="s">
        <v>56</v>
      </c>
      <c r="E1540" t="s">
        <v>11671</v>
      </c>
      <c r="F1540" t="s">
        <v>11672</v>
      </c>
      <c r="G1540" t="s">
        <v>190</v>
      </c>
      <c r="H1540" t="b">
        <v>0</v>
      </c>
      <c r="I1540" t="s">
        <v>395</v>
      </c>
      <c r="J1540" s="1" t="s">
        <v>396</v>
      </c>
      <c r="K1540" t="s">
        <v>395</v>
      </c>
      <c r="L1540" t="s">
        <v>11673</v>
      </c>
      <c r="N1540" s="3">
        <f t="shared" ref="N1540:N1603" si="24">LEN(L1540)</f>
        <v>58</v>
      </c>
      <c r="O1540" t="s">
        <v>11674</v>
      </c>
      <c r="P1540" t="s">
        <v>11675</v>
      </c>
      <c r="S1540">
        <v>-22.338148</v>
      </c>
      <c r="T1540">
        <v>-48.791766000000003</v>
      </c>
      <c r="V1540" t="s">
        <v>46</v>
      </c>
      <c r="W1540">
        <v>1034466266</v>
      </c>
      <c r="AB1540" t="s">
        <v>401</v>
      </c>
      <c r="AG1540" t="s">
        <v>11672</v>
      </c>
      <c r="AH1540" t="s">
        <v>11676</v>
      </c>
      <c r="AL1540" t="s">
        <v>11672</v>
      </c>
      <c r="AM1540" t="s">
        <v>11672</v>
      </c>
      <c r="AQ1540" t="s">
        <v>11595</v>
      </c>
    </row>
    <row r="1541" spans="2:44" ht="15" customHeight="1" x14ac:dyDescent="0.25">
      <c r="B1541" s="3" t="s">
        <v>54</v>
      </c>
      <c r="C1541" t="s">
        <v>11677</v>
      </c>
      <c r="D1541" s="18" t="s">
        <v>56</v>
      </c>
      <c r="E1541" t="s">
        <v>11678</v>
      </c>
      <c r="F1541" t="s">
        <v>11679</v>
      </c>
      <c r="G1541" t="s">
        <v>190</v>
      </c>
      <c r="H1541" t="b">
        <v>1</v>
      </c>
      <c r="I1541" t="s">
        <v>395</v>
      </c>
      <c r="J1541" s="1" t="s">
        <v>396</v>
      </c>
      <c r="K1541" t="s">
        <v>395</v>
      </c>
      <c r="L1541" t="s">
        <v>11680</v>
      </c>
      <c r="N1541" s="3">
        <f t="shared" si="24"/>
        <v>72</v>
      </c>
      <c r="O1541" t="s">
        <v>11681</v>
      </c>
      <c r="P1541" t="s">
        <v>11682</v>
      </c>
      <c r="S1541">
        <v>-22.939297100000001</v>
      </c>
      <c r="T1541">
        <v>-43.374721999999998</v>
      </c>
      <c r="V1541" t="s">
        <v>46</v>
      </c>
      <c r="W1541">
        <v>5602510352</v>
      </c>
      <c r="X1541" t="s">
        <v>11590</v>
      </c>
      <c r="AB1541" t="s">
        <v>401</v>
      </c>
      <c r="AD1541">
        <v>135168</v>
      </c>
      <c r="AG1541" t="s">
        <v>11679</v>
      </c>
      <c r="AH1541" t="s">
        <v>11683</v>
      </c>
      <c r="AI1541" t="s">
        <v>11684</v>
      </c>
      <c r="AL1541" t="s">
        <v>11679</v>
      </c>
      <c r="AM1541" t="s">
        <v>11679</v>
      </c>
      <c r="AQ1541" t="s">
        <v>11685</v>
      </c>
      <c r="AR1541" t="s">
        <v>11596</v>
      </c>
    </row>
    <row r="1542" spans="2:44" ht="15" customHeight="1" x14ac:dyDescent="0.25">
      <c r="B1542" s="3" t="s">
        <v>54</v>
      </c>
      <c r="C1542" t="s">
        <v>11686</v>
      </c>
      <c r="D1542" s="18" t="s">
        <v>56</v>
      </c>
      <c r="E1542" t="s">
        <v>11687</v>
      </c>
      <c r="F1542" t="s">
        <v>11688</v>
      </c>
      <c r="G1542" t="s">
        <v>190</v>
      </c>
      <c r="H1542" t="b">
        <v>1</v>
      </c>
      <c r="I1542" t="s">
        <v>395</v>
      </c>
      <c r="J1542" s="1" t="s">
        <v>396</v>
      </c>
      <c r="K1542" t="s">
        <v>395</v>
      </c>
      <c r="L1542" t="s">
        <v>11689</v>
      </c>
      <c r="N1542" s="3">
        <f t="shared" si="24"/>
        <v>52</v>
      </c>
      <c r="O1542" t="s">
        <v>11690</v>
      </c>
      <c r="P1542" t="s">
        <v>11691</v>
      </c>
      <c r="S1542">
        <v>-20.1166667</v>
      </c>
      <c r="T1542">
        <v>-40.299999999999898</v>
      </c>
      <c r="V1542" t="s">
        <v>46</v>
      </c>
      <c r="W1542">
        <v>9519035009</v>
      </c>
      <c r="X1542" t="s">
        <v>11590</v>
      </c>
      <c r="AB1542" t="s">
        <v>401</v>
      </c>
      <c r="AC1542">
        <v>9322</v>
      </c>
      <c r="AD1542">
        <v>812931</v>
      </c>
      <c r="AG1542" t="s">
        <v>11688</v>
      </c>
      <c r="AH1542" t="s">
        <v>11692</v>
      </c>
      <c r="AI1542" t="s">
        <v>11693</v>
      </c>
      <c r="AL1542" t="s">
        <v>11688</v>
      </c>
      <c r="AM1542" t="s">
        <v>11688</v>
      </c>
      <c r="AQ1542" t="s">
        <v>11694</v>
      </c>
      <c r="AR1542" t="s">
        <v>11596</v>
      </c>
    </row>
    <row r="1543" spans="2:44" ht="15" customHeight="1" x14ac:dyDescent="0.25">
      <c r="B1543" s="3" t="s">
        <v>54</v>
      </c>
      <c r="C1543" t="s">
        <v>11695</v>
      </c>
      <c r="D1543" s="18" t="s">
        <v>56</v>
      </c>
      <c r="E1543" t="s">
        <v>11696</v>
      </c>
      <c r="F1543" t="s">
        <v>11697</v>
      </c>
      <c r="G1543" t="s">
        <v>190</v>
      </c>
      <c r="H1543" t="b">
        <v>1</v>
      </c>
      <c r="I1543" t="s">
        <v>395</v>
      </c>
      <c r="J1543" s="1" t="s">
        <v>396</v>
      </c>
      <c r="K1543" t="s">
        <v>395</v>
      </c>
      <c r="L1543" t="s">
        <v>11698</v>
      </c>
      <c r="N1543" s="3">
        <f t="shared" si="24"/>
        <v>90</v>
      </c>
      <c r="O1543" t="s">
        <v>11699</v>
      </c>
      <c r="P1543" t="s">
        <v>11700</v>
      </c>
      <c r="S1543">
        <v>-22.8</v>
      </c>
      <c r="T1543">
        <v>-47.283333300000002</v>
      </c>
      <c r="V1543" t="s">
        <v>46</v>
      </c>
      <c r="W1543">
        <v>5034767247</v>
      </c>
      <c r="X1543" t="s">
        <v>11590</v>
      </c>
      <c r="AB1543" t="s">
        <v>401</v>
      </c>
      <c r="AD1543">
        <v>536670</v>
      </c>
      <c r="AG1543" t="s">
        <v>11697</v>
      </c>
      <c r="AH1543" t="s">
        <v>11701</v>
      </c>
      <c r="AI1543" t="s">
        <v>11702</v>
      </c>
      <c r="AL1543" t="s">
        <v>11697</v>
      </c>
      <c r="AM1543" t="s">
        <v>11697</v>
      </c>
      <c r="AQ1543" t="s">
        <v>11703</v>
      </c>
      <c r="AR1543" t="s">
        <v>11596</v>
      </c>
    </row>
    <row r="1544" spans="2:44" ht="15" customHeight="1" x14ac:dyDescent="0.25">
      <c r="B1544" s="3" t="s">
        <v>54</v>
      </c>
      <c r="C1544" t="s">
        <v>11704</v>
      </c>
      <c r="D1544" s="18" t="s">
        <v>56</v>
      </c>
      <c r="E1544" t="s">
        <v>11705</v>
      </c>
      <c r="F1544" t="s">
        <v>11706</v>
      </c>
      <c r="G1544" t="s">
        <v>190</v>
      </c>
      <c r="H1544" t="b">
        <v>1</v>
      </c>
      <c r="I1544" t="s">
        <v>395</v>
      </c>
      <c r="J1544" s="1" t="s">
        <v>396</v>
      </c>
      <c r="K1544" t="s">
        <v>395</v>
      </c>
      <c r="L1544" t="s">
        <v>11707</v>
      </c>
      <c r="N1544" s="3">
        <f t="shared" si="24"/>
        <v>71</v>
      </c>
      <c r="O1544" t="s">
        <v>11708</v>
      </c>
      <c r="P1544" t="s">
        <v>11709</v>
      </c>
      <c r="S1544">
        <v>-18.9166667</v>
      </c>
      <c r="T1544">
        <v>-48.3</v>
      </c>
      <c r="V1544" t="s">
        <v>46</v>
      </c>
      <c r="W1544">
        <v>6361667305</v>
      </c>
      <c r="X1544" t="s">
        <v>11590</v>
      </c>
      <c r="Y1544" t="s">
        <v>11591</v>
      </c>
      <c r="AB1544" t="s">
        <v>401</v>
      </c>
      <c r="AC1544">
        <v>9324</v>
      </c>
      <c r="AD1544">
        <v>135167</v>
      </c>
      <c r="AG1544" t="s">
        <v>11706</v>
      </c>
      <c r="AH1544" t="s">
        <v>11710</v>
      </c>
      <c r="AI1544" t="s">
        <v>11711</v>
      </c>
      <c r="AK1544" t="s">
        <v>11594</v>
      </c>
      <c r="AL1544" t="s">
        <v>11706</v>
      </c>
      <c r="AM1544" t="s">
        <v>11706</v>
      </c>
      <c r="AQ1544" t="s">
        <v>11712</v>
      </c>
      <c r="AR1544" t="s">
        <v>11596</v>
      </c>
    </row>
    <row r="1545" spans="2:44" x14ac:dyDescent="0.25">
      <c r="B1545" s="3" t="s">
        <v>37</v>
      </c>
      <c r="D1545" s="13"/>
      <c r="E1545" t="s">
        <v>11713</v>
      </c>
      <c r="F1545" t="s">
        <v>11714</v>
      </c>
      <c r="G1545" t="s">
        <v>190</v>
      </c>
      <c r="I1545" t="s">
        <v>41</v>
      </c>
      <c r="J1545" s="1" t="s">
        <v>42</v>
      </c>
      <c r="K1545" t="s">
        <v>41</v>
      </c>
      <c r="N1545">
        <f t="shared" si="24"/>
        <v>0</v>
      </c>
      <c r="O1545" t="s">
        <v>63</v>
      </c>
      <c r="P1545" t="s">
        <v>63</v>
      </c>
      <c r="V1545" t="s">
        <v>46</v>
      </c>
      <c r="W1545">
        <v>7970493178</v>
      </c>
      <c r="AG1545" t="s">
        <v>11714</v>
      </c>
      <c r="AH1545" t="s">
        <v>11715</v>
      </c>
      <c r="AL1545" t="s">
        <v>11714</v>
      </c>
      <c r="AM1545" t="s">
        <v>11714</v>
      </c>
      <c r="AQ1545" t="s">
        <v>63</v>
      </c>
    </row>
    <row r="1546" spans="2:44" ht="15" customHeight="1" x14ac:dyDescent="0.25">
      <c r="B1546" s="3" t="s">
        <v>37</v>
      </c>
      <c r="D1546" s="13"/>
      <c r="E1546" t="s">
        <v>11716</v>
      </c>
      <c r="F1546" t="s">
        <v>11717</v>
      </c>
      <c r="G1546" t="s">
        <v>40</v>
      </c>
      <c r="H1546" t="b">
        <v>0</v>
      </c>
      <c r="I1546" t="s">
        <v>383</v>
      </c>
      <c r="J1546" s="1" t="s">
        <v>384</v>
      </c>
      <c r="K1546" t="s">
        <v>383</v>
      </c>
      <c r="L1546" t="s">
        <v>11718</v>
      </c>
      <c r="N1546">
        <f t="shared" si="24"/>
        <v>24</v>
      </c>
      <c r="O1546">
        <v>11149</v>
      </c>
      <c r="P1546" t="s">
        <v>11719</v>
      </c>
      <c r="Q1546" t="s">
        <v>1530</v>
      </c>
      <c r="V1546" t="s">
        <v>46</v>
      </c>
      <c r="W1546">
        <v>8517444613</v>
      </c>
      <c r="AB1546" t="s">
        <v>503</v>
      </c>
      <c r="AG1546" t="s">
        <v>11717</v>
      </c>
      <c r="AH1546" t="s">
        <v>11720</v>
      </c>
      <c r="AL1546" t="s">
        <v>11717</v>
      </c>
      <c r="AM1546" t="s">
        <v>11717</v>
      </c>
      <c r="AQ1546" t="s">
        <v>11721</v>
      </c>
    </row>
    <row r="1547" spans="2:44" x14ac:dyDescent="0.25">
      <c r="B1547" s="3" t="s">
        <v>82</v>
      </c>
      <c r="C1547" t="s">
        <v>10693</v>
      </c>
      <c r="D1547" s="24" t="s">
        <v>84</v>
      </c>
      <c r="E1547" t="s">
        <v>11722</v>
      </c>
      <c r="F1547" t="s">
        <v>11723</v>
      </c>
      <c r="G1547" t="s">
        <v>107</v>
      </c>
      <c r="H1547" t="b">
        <v>0</v>
      </c>
      <c r="I1547" t="s">
        <v>722</v>
      </c>
      <c r="J1547" s="1" t="s">
        <v>723</v>
      </c>
      <c r="K1547" t="s">
        <v>722</v>
      </c>
      <c r="L1547" s="2" t="s">
        <v>10696</v>
      </c>
      <c r="N1547">
        <f t="shared" si="24"/>
        <v>11</v>
      </c>
      <c r="O1547">
        <v>91232</v>
      </c>
      <c r="P1547" t="s">
        <v>10698</v>
      </c>
      <c r="V1547" t="s">
        <v>46</v>
      </c>
      <c r="W1547">
        <v>6007476948</v>
      </c>
      <c r="Y1547" t="s">
        <v>11724</v>
      </c>
      <c r="AB1547" t="s">
        <v>66</v>
      </c>
      <c r="AG1547" t="s">
        <v>11723</v>
      </c>
      <c r="AH1547" t="s">
        <v>11725</v>
      </c>
      <c r="AK1547" t="s">
        <v>11726</v>
      </c>
      <c r="AL1547" t="s">
        <v>11723</v>
      </c>
      <c r="AM1547" t="s">
        <v>11723</v>
      </c>
      <c r="AQ1547" t="s">
        <v>11727</v>
      </c>
    </row>
    <row r="1548" spans="2:44" ht="15" customHeight="1" x14ac:dyDescent="0.25">
      <c r="B1548" s="3" t="s">
        <v>37</v>
      </c>
      <c r="D1548" s="13"/>
      <c r="E1548" t="s">
        <v>11728</v>
      </c>
      <c r="F1548" t="s">
        <v>11729</v>
      </c>
      <c r="G1548" t="s">
        <v>40</v>
      </c>
      <c r="I1548" t="s">
        <v>722</v>
      </c>
      <c r="J1548" s="1" t="s">
        <v>723</v>
      </c>
      <c r="K1548" t="s">
        <v>722</v>
      </c>
      <c r="L1548" t="s">
        <v>11730</v>
      </c>
      <c r="N1548">
        <f t="shared" si="24"/>
        <v>14</v>
      </c>
      <c r="O1548">
        <v>93332</v>
      </c>
      <c r="P1548" t="s">
        <v>6452</v>
      </c>
      <c r="S1548">
        <v>65.5899</v>
      </c>
      <c r="T1548">
        <v>19.158300000000001</v>
      </c>
      <c r="V1548" t="s">
        <v>46</v>
      </c>
      <c r="W1548">
        <v>1987750231</v>
      </c>
      <c r="X1548" t="s">
        <v>11731</v>
      </c>
      <c r="AB1548" t="s">
        <v>727</v>
      </c>
      <c r="AC1548" t="s">
        <v>11732</v>
      </c>
      <c r="AD1548">
        <v>442509</v>
      </c>
      <c r="AG1548" t="s">
        <v>11729</v>
      </c>
      <c r="AH1548" t="s">
        <v>11733</v>
      </c>
      <c r="AI1548" t="s">
        <v>11734</v>
      </c>
      <c r="AL1548" t="s">
        <v>11729</v>
      </c>
      <c r="AM1548" t="s">
        <v>11729</v>
      </c>
      <c r="AQ1548" t="s">
        <v>11735</v>
      </c>
    </row>
    <row r="1549" spans="2:44" ht="15" customHeight="1" x14ac:dyDescent="0.25">
      <c r="B1549" s="3" t="s">
        <v>37</v>
      </c>
      <c r="D1549" s="13"/>
      <c r="E1549" t="s">
        <v>11736</v>
      </c>
      <c r="F1549" t="s">
        <v>11737</v>
      </c>
      <c r="G1549" t="s">
        <v>190</v>
      </c>
      <c r="H1549" t="b">
        <v>0</v>
      </c>
      <c r="I1549" t="s">
        <v>722</v>
      </c>
      <c r="J1549" s="1" t="s">
        <v>723</v>
      </c>
      <c r="K1549" t="s">
        <v>722</v>
      </c>
      <c r="L1549" t="s">
        <v>11738</v>
      </c>
      <c r="N1549">
        <f t="shared" si="24"/>
        <v>14</v>
      </c>
      <c r="O1549">
        <v>15123</v>
      </c>
      <c r="P1549" t="s">
        <v>11106</v>
      </c>
      <c r="V1549" t="s">
        <v>46</v>
      </c>
      <c r="W1549">
        <v>1118085196</v>
      </c>
      <c r="AD1549">
        <v>3164</v>
      </c>
      <c r="AG1549" t="s">
        <v>11737</v>
      </c>
      <c r="AH1549" t="s">
        <v>11739</v>
      </c>
      <c r="AI1549" t="s">
        <v>11740</v>
      </c>
      <c r="AL1549" t="s">
        <v>11737</v>
      </c>
      <c r="AM1549" t="s">
        <v>11737</v>
      </c>
      <c r="AQ1549" t="s">
        <v>11741</v>
      </c>
    </row>
    <row r="1550" spans="2:44" ht="15" customHeight="1" x14ac:dyDescent="0.25">
      <c r="B1550" s="3" t="s">
        <v>54</v>
      </c>
      <c r="C1550" t="s">
        <v>11742</v>
      </c>
      <c r="D1550" s="18" t="s">
        <v>56</v>
      </c>
      <c r="E1550" t="s">
        <v>11743</v>
      </c>
      <c r="F1550" t="s">
        <v>11744</v>
      </c>
      <c r="G1550" t="s">
        <v>190</v>
      </c>
      <c r="H1550" t="b">
        <v>0</v>
      </c>
      <c r="I1550" t="s">
        <v>7231</v>
      </c>
      <c r="J1550" s="1" t="s">
        <v>7232</v>
      </c>
      <c r="K1550" t="s">
        <v>7231</v>
      </c>
      <c r="L1550" t="s">
        <v>11745</v>
      </c>
      <c r="N1550">
        <f t="shared" si="24"/>
        <v>11</v>
      </c>
      <c r="O1550">
        <v>1730</v>
      </c>
      <c r="P1550" t="s">
        <v>11746</v>
      </c>
      <c r="V1550" t="s">
        <v>46</v>
      </c>
      <c r="W1550">
        <v>7987795494</v>
      </c>
      <c r="AB1550" t="s">
        <v>4984</v>
      </c>
      <c r="AD1550">
        <v>783927</v>
      </c>
      <c r="AG1550" t="s">
        <v>11744</v>
      </c>
      <c r="AH1550" t="s">
        <v>11747</v>
      </c>
      <c r="AL1550" t="s">
        <v>11744</v>
      </c>
      <c r="AM1550" t="s">
        <v>11744</v>
      </c>
      <c r="AQ1550" t="s">
        <v>11748</v>
      </c>
    </row>
    <row r="1551" spans="2:44" ht="15" customHeight="1" x14ac:dyDescent="0.25">
      <c r="B1551" s="3" t="s">
        <v>82</v>
      </c>
      <c r="C1551" t="s">
        <v>11749</v>
      </c>
      <c r="D1551" s="24" t="s">
        <v>84</v>
      </c>
      <c r="E1551" t="s">
        <v>11750</v>
      </c>
      <c r="F1551" t="s">
        <v>11751</v>
      </c>
      <c r="G1551" t="s">
        <v>190</v>
      </c>
      <c r="H1551" t="b">
        <v>0</v>
      </c>
      <c r="I1551" t="s">
        <v>7231</v>
      </c>
      <c r="J1551" s="1" t="s">
        <v>7232</v>
      </c>
      <c r="K1551" t="s">
        <v>7231</v>
      </c>
      <c r="L1551" t="s">
        <v>11752</v>
      </c>
      <c r="N1551">
        <f t="shared" si="24"/>
        <v>26</v>
      </c>
      <c r="O1551">
        <v>8042</v>
      </c>
      <c r="P1551" t="s">
        <v>11753</v>
      </c>
      <c r="V1551" t="s">
        <v>46</v>
      </c>
      <c r="W1551">
        <v>3642648958</v>
      </c>
      <c r="AB1551" t="s">
        <v>11754</v>
      </c>
      <c r="AD1551">
        <v>783927</v>
      </c>
      <c r="AG1551" t="s">
        <v>11751</v>
      </c>
      <c r="AH1551" t="s">
        <v>11755</v>
      </c>
      <c r="AL1551" t="s">
        <v>11751</v>
      </c>
      <c r="AM1551" t="s">
        <v>11751</v>
      </c>
      <c r="AQ1551" t="s">
        <v>11756</v>
      </c>
    </row>
    <row r="1552" spans="2:44" ht="15" customHeight="1" x14ac:dyDescent="0.25">
      <c r="B1552" s="3" t="s">
        <v>54</v>
      </c>
      <c r="C1552" t="s">
        <v>11757</v>
      </c>
      <c r="D1552" s="18" t="s">
        <v>56</v>
      </c>
      <c r="E1552" t="s">
        <v>11758</v>
      </c>
      <c r="F1552" t="s">
        <v>11759</v>
      </c>
      <c r="G1552" t="s">
        <v>190</v>
      </c>
      <c r="H1552" t="b">
        <v>0</v>
      </c>
      <c r="I1552" t="s">
        <v>7231</v>
      </c>
      <c r="J1552" s="1" t="s">
        <v>7232</v>
      </c>
      <c r="K1552" t="s">
        <v>7231</v>
      </c>
      <c r="L1552" t="s">
        <v>11760</v>
      </c>
      <c r="N1552">
        <f t="shared" si="24"/>
        <v>13</v>
      </c>
      <c r="O1552">
        <v>9024</v>
      </c>
      <c r="P1552" t="s">
        <v>11761</v>
      </c>
      <c r="V1552" t="s">
        <v>46</v>
      </c>
      <c r="W1552">
        <v>5481811795</v>
      </c>
      <c r="AB1552" t="s">
        <v>4984</v>
      </c>
      <c r="AG1552" t="s">
        <v>11759</v>
      </c>
      <c r="AH1552" t="s">
        <v>11762</v>
      </c>
      <c r="AL1552" t="s">
        <v>11759</v>
      </c>
      <c r="AM1552" t="s">
        <v>11759</v>
      </c>
      <c r="AQ1552" t="s">
        <v>11763</v>
      </c>
    </row>
    <row r="1553" spans="2:44" x14ac:dyDescent="0.25">
      <c r="B1553" s="3" t="s">
        <v>82</v>
      </c>
      <c r="C1553" t="s">
        <v>11764</v>
      </c>
      <c r="D1553" s="24" t="s">
        <v>84</v>
      </c>
      <c r="E1553" t="s">
        <v>11765</v>
      </c>
      <c r="F1553" t="s">
        <v>11766</v>
      </c>
      <c r="G1553" t="s">
        <v>107</v>
      </c>
      <c r="H1553" t="b">
        <v>0</v>
      </c>
      <c r="I1553" t="s">
        <v>7231</v>
      </c>
      <c r="J1553" s="1" t="s">
        <v>7232</v>
      </c>
      <c r="K1553" t="s">
        <v>7231</v>
      </c>
      <c r="L1553" s="2" t="s">
        <v>11767</v>
      </c>
      <c r="N1553">
        <f t="shared" si="24"/>
        <v>16</v>
      </c>
      <c r="O1553">
        <v>4142</v>
      </c>
      <c r="P1553" t="s">
        <v>11768</v>
      </c>
      <c r="V1553" t="s">
        <v>46</v>
      </c>
      <c r="W1553">
        <v>5184375636</v>
      </c>
      <c r="AB1553" t="s">
        <v>11769</v>
      </c>
      <c r="AG1553" t="s">
        <v>11766</v>
      </c>
      <c r="AH1553" t="s">
        <v>11770</v>
      </c>
      <c r="AL1553" t="s">
        <v>11766</v>
      </c>
      <c r="AM1553" t="s">
        <v>11766</v>
      </c>
      <c r="AQ1553">
        <v>6468430400</v>
      </c>
    </row>
    <row r="1554" spans="2:44" ht="15" customHeight="1" x14ac:dyDescent="0.25">
      <c r="B1554" s="3" t="s">
        <v>54</v>
      </c>
      <c r="C1554" t="s">
        <v>11771</v>
      </c>
      <c r="D1554" s="18" t="s">
        <v>56</v>
      </c>
      <c r="E1554" t="s">
        <v>11772</v>
      </c>
      <c r="F1554" t="s">
        <v>11773</v>
      </c>
      <c r="G1554" t="s">
        <v>190</v>
      </c>
      <c r="H1554" t="b">
        <v>0</v>
      </c>
      <c r="I1554" t="s">
        <v>7231</v>
      </c>
      <c r="J1554" s="1" t="s">
        <v>7232</v>
      </c>
      <c r="K1554" t="s">
        <v>7231</v>
      </c>
      <c r="L1554" t="s">
        <v>11774</v>
      </c>
      <c r="N1554">
        <f t="shared" si="24"/>
        <v>17</v>
      </c>
      <c r="O1554">
        <v>9810</v>
      </c>
      <c r="P1554" t="s">
        <v>11775</v>
      </c>
      <c r="V1554" t="s">
        <v>46</v>
      </c>
      <c r="W1554">
        <v>7206792623</v>
      </c>
      <c r="AB1554" t="s">
        <v>4984</v>
      </c>
      <c r="AG1554" t="s">
        <v>11773</v>
      </c>
      <c r="AH1554" t="s">
        <v>11776</v>
      </c>
      <c r="AL1554" t="s">
        <v>11773</v>
      </c>
      <c r="AM1554" t="s">
        <v>11773</v>
      </c>
      <c r="AQ1554">
        <v>6432156130</v>
      </c>
    </row>
    <row r="1555" spans="2:44" ht="15" customHeight="1" x14ac:dyDescent="0.25">
      <c r="B1555" s="3" t="s">
        <v>82</v>
      </c>
      <c r="C1555" t="s">
        <v>11749</v>
      </c>
      <c r="D1555" s="24" t="s">
        <v>84</v>
      </c>
      <c r="E1555" t="s">
        <v>11777</v>
      </c>
      <c r="F1555" s="3" t="s">
        <v>11778</v>
      </c>
      <c r="G1555" t="s">
        <v>190</v>
      </c>
      <c r="H1555" t="b">
        <v>1</v>
      </c>
      <c r="I1555" t="s">
        <v>7231</v>
      </c>
      <c r="J1555" s="1" t="s">
        <v>7232</v>
      </c>
      <c r="K1555" t="s">
        <v>7231</v>
      </c>
      <c r="L1555" t="s">
        <v>11779</v>
      </c>
      <c r="N1555" s="3">
        <f t="shared" si="24"/>
        <v>49</v>
      </c>
      <c r="O1555">
        <v>8042</v>
      </c>
      <c r="P1555" t="s">
        <v>11780</v>
      </c>
      <c r="S1555">
        <v>-43.523642202762503</v>
      </c>
      <c r="T1555">
        <v>172.63883693286701</v>
      </c>
      <c r="V1555" t="s">
        <v>46</v>
      </c>
      <c r="W1555">
        <v>1017584908</v>
      </c>
      <c r="AB1555" t="s">
        <v>503</v>
      </c>
      <c r="AD1555">
        <v>783927</v>
      </c>
      <c r="AG1555" t="s">
        <v>11778</v>
      </c>
      <c r="AH1555" t="s">
        <v>11781</v>
      </c>
      <c r="AI1555" t="s">
        <v>11782</v>
      </c>
      <c r="AK1555" t="s">
        <v>11783</v>
      </c>
      <c r="AL1555" t="s">
        <v>11778</v>
      </c>
      <c r="AM1555" t="s">
        <v>11778</v>
      </c>
      <c r="AQ1555" t="s">
        <v>11784</v>
      </c>
      <c r="AR1555" t="s">
        <v>11785</v>
      </c>
    </row>
    <row r="1556" spans="2:44" x14ac:dyDescent="0.25">
      <c r="B1556" s="3" t="s">
        <v>82</v>
      </c>
      <c r="C1556" t="s">
        <v>11786</v>
      </c>
      <c r="D1556" s="24" t="s">
        <v>84</v>
      </c>
      <c r="E1556" t="s">
        <v>11787</v>
      </c>
      <c r="F1556" t="s">
        <v>11788</v>
      </c>
      <c r="G1556" t="s">
        <v>190</v>
      </c>
      <c r="H1556" t="b">
        <v>0</v>
      </c>
      <c r="I1556" t="s">
        <v>7231</v>
      </c>
      <c r="J1556" s="1" t="s">
        <v>7232</v>
      </c>
      <c r="K1556" t="s">
        <v>7231</v>
      </c>
      <c r="L1556" s="2" t="s">
        <v>11789</v>
      </c>
      <c r="N1556">
        <f t="shared" si="24"/>
        <v>16</v>
      </c>
      <c r="O1556">
        <v>3116</v>
      </c>
      <c r="P1556" t="s">
        <v>11790</v>
      </c>
      <c r="V1556" t="s">
        <v>46</v>
      </c>
      <c r="W1556">
        <v>6512028864</v>
      </c>
      <c r="AB1556" t="s">
        <v>11769</v>
      </c>
      <c r="AG1556" t="s">
        <v>11791</v>
      </c>
      <c r="AH1556" t="s">
        <v>11792</v>
      </c>
      <c r="AL1556" t="s">
        <v>11788</v>
      </c>
      <c r="AM1556" t="s">
        <v>11788</v>
      </c>
      <c r="AQ1556">
        <v>6475753476</v>
      </c>
    </row>
    <row r="1557" spans="2:44" x14ac:dyDescent="0.25">
      <c r="B1557" s="3" t="s">
        <v>82</v>
      </c>
      <c r="C1557" t="s">
        <v>11764</v>
      </c>
      <c r="D1557" s="24" t="s">
        <v>84</v>
      </c>
      <c r="E1557" t="s">
        <v>11793</v>
      </c>
      <c r="F1557" t="s">
        <v>11794</v>
      </c>
      <c r="G1557" t="s">
        <v>107</v>
      </c>
      <c r="H1557" t="b">
        <v>0</v>
      </c>
      <c r="I1557" t="s">
        <v>7231</v>
      </c>
      <c r="J1557" s="1" t="s">
        <v>7232</v>
      </c>
      <c r="K1557" t="s">
        <v>7231</v>
      </c>
      <c r="L1557" s="2" t="s">
        <v>11767</v>
      </c>
      <c r="N1557">
        <f t="shared" si="24"/>
        <v>16</v>
      </c>
      <c r="O1557">
        <v>4142</v>
      </c>
      <c r="P1557" t="s">
        <v>11768</v>
      </c>
      <c r="V1557" t="s">
        <v>46</v>
      </c>
      <c r="W1557">
        <v>5446678958</v>
      </c>
      <c r="AB1557" t="s">
        <v>450</v>
      </c>
      <c r="AG1557" t="s">
        <v>11794</v>
      </c>
      <c r="AH1557" t="s">
        <v>11795</v>
      </c>
      <c r="AL1557" t="s">
        <v>11794</v>
      </c>
      <c r="AM1557" t="s">
        <v>11794</v>
      </c>
      <c r="AQ1557">
        <v>6468430400</v>
      </c>
    </row>
    <row r="1558" spans="2:44" x14ac:dyDescent="0.25">
      <c r="B1558" s="3" t="s">
        <v>82</v>
      </c>
      <c r="C1558" t="s">
        <v>11796</v>
      </c>
      <c r="D1558" s="24" t="s">
        <v>84</v>
      </c>
      <c r="E1558" t="s">
        <v>11797</v>
      </c>
      <c r="F1558" t="s">
        <v>11798</v>
      </c>
      <c r="G1558" t="s">
        <v>107</v>
      </c>
      <c r="H1558" t="b">
        <v>0</v>
      </c>
      <c r="I1558" t="s">
        <v>7231</v>
      </c>
      <c r="J1558" s="1" t="s">
        <v>7232</v>
      </c>
      <c r="K1558" t="s">
        <v>7231</v>
      </c>
      <c r="L1558" s="2" t="s">
        <v>11799</v>
      </c>
      <c r="N1558">
        <f t="shared" si="24"/>
        <v>14</v>
      </c>
      <c r="O1558">
        <v>5220</v>
      </c>
      <c r="P1558" t="s">
        <v>11800</v>
      </c>
      <c r="V1558" t="s">
        <v>46</v>
      </c>
      <c r="W1558">
        <v>5474678986</v>
      </c>
      <c r="AB1558" t="s">
        <v>11769</v>
      </c>
      <c r="AG1558" t="s">
        <v>11801</v>
      </c>
      <c r="AH1558" t="s">
        <v>11802</v>
      </c>
      <c r="AL1558" t="s">
        <v>11798</v>
      </c>
      <c r="AM1558" t="s">
        <v>11798</v>
      </c>
      <c r="AQ1558">
        <v>6435435220</v>
      </c>
    </row>
    <row r="1559" spans="2:44" ht="15" customHeight="1" x14ac:dyDescent="0.25">
      <c r="B1559" s="3" t="s">
        <v>54</v>
      </c>
      <c r="C1559" t="s">
        <v>11803</v>
      </c>
      <c r="D1559" s="18" t="s">
        <v>56</v>
      </c>
      <c r="E1559" t="s">
        <v>11804</v>
      </c>
      <c r="F1559" t="s">
        <v>11805</v>
      </c>
      <c r="G1559" t="s">
        <v>190</v>
      </c>
      <c r="H1559" t="b">
        <v>0</v>
      </c>
      <c r="I1559" t="s">
        <v>7231</v>
      </c>
      <c r="J1559" s="1" t="s">
        <v>7232</v>
      </c>
      <c r="K1559" t="s">
        <v>7231</v>
      </c>
      <c r="L1559" t="s">
        <v>11806</v>
      </c>
      <c r="N1559">
        <f t="shared" si="24"/>
        <v>14</v>
      </c>
      <c r="O1559">
        <v>4414</v>
      </c>
      <c r="P1559" t="s">
        <v>11807</v>
      </c>
      <c r="V1559" t="s">
        <v>46</v>
      </c>
      <c r="W1559">
        <v>3518724095</v>
      </c>
      <c r="AB1559" t="s">
        <v>4984</v>
      </c>
      <c r="AG1559" t="s">
        <v>11805</v>
      </c>
      <c r="AH1559" t="s">
        <v>11808</v>
      </c>
      <c r="AL1559" t="s">
        <v>11805</v>
      </c>
      <c r="AM1559" t="s">
        <v>11805</v>
      </c>
      <c r="AQ1559" t="s">
        <v>11809</v>
      </c>
    </row>
    <row r="1560" spans="2:44" ht="15" customHeight="1" x14ac:dyDescent="0.25">
      <c r="B1560" s="3" t="s">
        <v>54</v>
      </c>
      <c r="C1560" t="s">
        <v>11810</v>
      </c>
      <c r="D1560" s="18" t="s">
        <v>56</v>
      </c>
      <c r="E1560" t="s">
        <v>11811</v>
      </c>
      <c r="F1560" t="s">
        <v>11812</v>
      </c>
      <c r="G1560" t="s">
        <v>190</v>
      </c>
      <c r="H1560" t="b">
        <v>0</v>
      </c>
      <c r="I1560" t="s">
        <v>7231</v>
      </c>
      <c r="J1560" s="1" t="s">
        <v>7232</v>
      </c>
      <c r="K1560" t="s">
        <v>7231</v>
      </c>
      <c r="L1560" t="s">
        <v>11813</v>
      </c>
      <c r="N1560">
        <f t="shared" si="24"/>
        <v>19</v>
      </c>
      <c r="O1560">
        <v>3041</v>
      </c>
      <c r="P1560" t="s">
        <v>11814</v>
      </c>
      <c r="V1560" t="s">
        <v>46</v>
      </c>
      <c r="W1560">
        <v>2104902767</v>
      </c>
      <c r="AB1560" t="s">
        <v>11769</v>
      </c>
      <c r="AG1560" t="s">
        <v>11812</v>
      </c>
      <c r="AH1560" t="s">
        <v>11815</v>
      </c>
      <c r="AL1560" t="s">
        <v>11812</v>
      </c>
      <c r="AM1560" t="s">
        <v>11812</v>
      </c>
      <c r="AQ1560">
        <v>6473456673</v>
      </c>
    </row>
    <row r="1561" spans="2:44" ht="15" customHeight="1" x14ac:dyDescent="0.25">
      <c r="B1561" s="3" t="s">
        <v>54</v>
      </c>
      <c r="C1561" t="s">
        <v>11816</v>
      </c>
      <c r="D1561" s="18" t="s">
        <v>56</v>
      </c>
      <c r="E1561" t="s">
        <v>11817</v>
      </c>
      <c r="F1561" t="s">
        <v>11818</v>
      </c>
      <c r="G1561" t="s">
        <v>190</v>
      </c>
      <c r="H1561" t="b">
        <v>0</v>
      </c>
      <c r="I1561" t="s">
        <v>7231</v>
      </c>
      <c r="J1561" s="1" t="s">
        <v>7232</v>
      </c>
      <c r="K1561" t="s">
        <v>7231</v>
      </c>
      <c r="L1561" t="s">
        <v>11819</v>
      </c>
      <c r="N1561">
        <f t="shared" si="24"/>
        <v>15</v>
      </c>
      <c r="O1561">
        <v>3378</v>
      </c>
      <c r="P1561" t="s">
        <v>11820</v>
      </c>
      <c r="V1561" t="s">
        <v>46</v>
      </c>
      <c r="W1561">
        <v>6048612904</v>
      </c>
      <c r="AB1561" t="s">
        <v>4984</v>
      </c>
      <c r="AG1561" t="s">
        <v>11818</v>
      </c>
      <c r="AH1561" t="s">
        <v>11821</v>
      </c>
      <c r="AL1561" t="s">
        <v>11818</v>
      </c>
      <c r="AM1561" t="s">
        <v>11818</v>
      </c>
      <c r="AQ1561" t="s">
        <v>11822</v>
      </c>
    </row>
    <row r="1562" spans="2:44" x14ac:dyDescent="0.25">
      <c r="B1562" s="3" t="s">
        <v>82</v>
      </c>
      <c r="C1562" t="s">
        <v>11786</v>
      </c>
      <c r="D1562" s="24" t="s">
        <v>84</v>
      </c>
      <c r="E1562" t="s">
        <v>11823</v>
      </c>
      <c r="F1562" t="s">
        <v>11824</v>
      </c>
      <c r="G1562" t="s">
        <v>190</v>
      </c>
      <c r="H1562" t="b">
        <v>0</v>
      </c>
      <c r="I1562" t="s">
        <v>7231</v>
      </c>
      <c r="J1562" s="1" t="s">
        <v>7232</v>
      </c>
      <c r="K1562" t="s">
        <v>7231</v>
      </c>
      <c r="L1562" s="2" t="s">
        <v>11789</v>
      </c>
      <c r="N1562">
        <f t="shared" si="24"/>
        <v>16</v>
      </c>
      <c r="O1562">
        <v>3116</v>
      </c>
      <c r="P1562" t="s">
        <v>11790</v>
      </c>
      <c r="V1562" t="s">
        <v>46</v>
      </c>
      <c r="W1562">
        <v>3352462107</v>
      </c>
      <c r="AB1562" t="s">
        <v>11769</v>
      </c>
      <c r="AD1562">
        <v>783927</v>
      </c>
      <c r="AG1562" t="s">
        <v>11824</v>
      </c>
      <c r="AH1562" t="s">
        <v>11825</v>
      </c>
      <c r="AL1562" t="s">
        <v>11824</v>
      </c>
      <c r="AM1562" t="s">
        <v>11824</v>
      </c>
      <c r="AQ1562">
        <v>6475753476</v>
      </c>
    </row>
    <row r="1563" spans="2:44" x14ac:dyDescent="0.25">
      <c r="B1563" s="3" t="s">
        <v>82</v>
      </c>
      <c r="C1563" t="s">
        <v>11749</v>
      </c>
      <c r="D1563" s="24" t="s">
        <v>84</v>
      </c>
      <c r="E1563" t="s">
        <v>11826</v>
      </c>
      <c r="F1563" t="s">
        <v>11827</v>
      </c>
      <c r="G1563" t="s">
        <v>190</v>
      </c>
      <c r="H1563" t="b">
        <v>0</v>
      </c>
      <c r="I1563" t="s">
        <v>7231</v>
      </c>
      <c r="J1563" s="1" t="s">
        <v>7232</v>
      </c>
      <c r="K1563" t="s">
        <v>7231</v>
      </c>
      <c r="L1563" t="s">
        <v>11828</v>
      </c>
      <c r="N1563">
        <f t="shared" si="24"/>
        <v>22</v>
      </c>
      <c r="O1563">
        <v>8441</v>
      </c>
      <c r="P1563" t="s">
        <v>11753</v>
      </c>
      <c r="V1563" t="s">
        <v>46</v>
      </c>
      <c r="W1563">
        <v>1985741819</v>
      </c>
      <c r="AB1563" t="s">
        <v>11829</v>
      </c>
      <c r="AG1563" t="s">
        <v>11827</v>
      </c>
      <c r="AH1563" t="s">
        <v>11830</v>
      </c>
      <c r="AL1563" t="s">
        <v>11827</v>
      </c>
      <c r="AM1563" t="s">
        <v>11827</v>
      </c>
      <c r="AQ1563" t="s">
        <v>11831</v>
      </c>
    </row>
    <row r="1564" spans="2:44" x14ac:dyDescent="0.25">
      <c r="B1564" s="3" t="s">
        <v>82</v>
      </c>
      <c r="C1564" t="s">
        <v>11796</v>
      </c>
      <c r="D1564" s="24" t="s">
        <v>84</v>
      </c>
      <c r="E1564" t="s">
        <v>11832</v>
      </c>
      <c r="F1564" t="s">
        <v>11833</v>
      </c>
      <c r="G1564" t="s">
        <v>107</v>
      </c>
      <c r="H1564" t="b">
        <v>0</v>
      </c>
      <c r="I1564" t="s">
        <v>7231</v>
      </c>
      <c r="J1564" s="1" t="s">
        <v>7232</v>
      </c>
      <c r="K1564" t="s">
        <v>7231</v>
      </c>
      <c r="L1564" s="2" t="s">
        <v>11799</v>
      </c>
      <c r="N1564">
        <f t="shared" si="24"/>
        <v>14</v>
      </c>
      <c r="O1564">
        <v>5220</v>
      </c>
      <c r="P1564" t="s">
        <v>11800</v>
      </c>
      <c r="V1564" t="s">
        <v>46</v>
      </c>
      <c r="W1564">
        <v>9309666066</v>
      </c>
      <c r="AB1564" t="s">
        <v>11769</v>
      </c>
      <c r="AG1564" t="s">
        <v>11833</v>
      </c>
      <c r="AH1564" t="s">
        <v>11834</v>
      </c>
      <c r="AL1564" t="s">
        <v>11833</v>
      </c>
      <c r="AM1564" t="s">
        <v>11833</v>
      </c>
      <c r="AQ1564">
        <v>6435435220</v>
      </c>
    </row>
    <row r="1565" spans="2:44" ht="15" customHeight="1" x14ac:dyDescent="0.25">
      <c r="B1565" s="3" t="s">
        <v>54</v>
      </c>
      <c r="C1565" t="s">
        <v>11835</v>
      </c>
      <c r="D1565" s="18" t="s">
        <v>56</v>
      </c>
      <c r="E1565" t="s">
        <v>11836</v>
      </c>
      <c r="F1565" t="s">
        <v>11837</v>
      </c>
      <c r="G1565" t="s">
        <v>190</v>
      </c>
      <c r="H1565" t="b">
        <v>0</v>
      </c>
      <c r="I1565" t="s">
        <v>3863</v>
      </c>
      <c r="J1565" s="1" t="s">
        <v>3864</v>
      </c>
      <c r="K1565" t="s">
        <v>3863</v>
      </c>
      <c r="L1565" t="s">
        <v>11838</v>
      </c>
      <c r="N1565" s="3">
        <f t="shared" si="24"/>
        <v>43</v>
      </c>
      <c r="O1565">
        <v>90150</v>
      </c>
      <c r="P1565" t="s">
        <v>3867</v>
      </c>
      <c r="S1565">
        <v>-2.1875531000000001</v>
      </c>
      <c r="T1565">
        <v>-79.963684200000003</v>
      </c>
      <c r="V1565" t="s">
        <v>46</v>
      </c>
      <c r="W1565">
        <v>1481751671</v>
      </c>
      <c r="AG1565" t="s">
        <v>11837</v>
      </c>
      <c r="AH1565" t="s">
        <v>11839</v>
      </c>
      <c r="AL1565" t="s">
        <v>11837</v>
      </c>
      <c r="AM1565" t="s">
        <v>11837</v>
      </c>
      <c r="AQ1565" t="s">
        <v>11840</v>
      </c>
    </row>
    <row r="1566" spans="2:44" x14ac:dyDescent="0.25">
      <c r="B1566" s="3" t="s">
        <v>82</v>
      </c>
      <c r="C1566" t="s">
        <v>11841</v>
      </c>
      <c r="D1566" s="27" t="s">
        <v>6634</v>
      </c>
      <c r="E1566" t="s">
        <v>11842</v>
      </c>
      <c r="F1566" t="s">
        <v>11843</v>
      </c>
      <c r="G1566" t="s">
        <v>100</v>
      </c>
      <c r="H1566" t="b">
        <v>0</v>
      </c>
      <c r="I1566" t="s">
        <v>383</v>
      </c>
      <c r="J1566" s="1" t="s">
        <v>384</v>
      </c>
      <c r="K1566" t="s">
        <v>383</v>
      </c>
      <c r="L1566" s="2" t="s">
        <v>9324</v>
      </c>
      <c r="N1566">
        <f t="shared" si="24"/>
        <v>24</v>
      </c>
      <c r="O1566">
        <v>57104</v>
      </c>
      <c r="P1566" t="s">
        <v>9325</v>
      </c>
      <c r="Q1566" t="s">
        <v>355</v>
      </c>
      <c r="S1566">
        <v>43.601815431136302</v>
      </c>
      <c r="T1566">
        <v>-96.715518586898</v>
      </c>
      <c r="V1566" t="s">
        <v>46</v>
      </c>
      <c r="W1566">
        <v>2841942695</v>
      </c>
      <c r="X1566" t="s">
        <v>9326</v>
      </c>
      <c r="AB1566" t="s">
        <v>503</v>
      </c>
      <c r="AD1566">
        <v>1179361</v>
      </c>
      <c r="AG1566" t="s">
        <v>11843</v>
      </c>
      <c r="AH1566" t="s">
        <v>11844</v>
      </c>
      <c r="AI1566" t="s">
        <v>9328</v>
      </c>
      <c r="AL1566" t="s">
        <v>11843</v>
      </c>
      <c r="AM1566" t="s">
        <v>11843</v>
      </c>
      <c r="AQ1566" t="s">
        <v>9330</v>
      </c>
    </row>
    <row r="1567" spans="2:44" ht="15" customHeight="1" x14ac:dyDescent="0.25">
      <c r="B1567" s="3" t="s">
        <v>54</v>
      </c>
      <c r="C1567" t="s">
        <v>11845</v>
      </c>
      <c r="D1567" s="29"/>
      <c r="E1567" t="s">
        <v>11846</v>
      </c>
      <c r="F1567" t="s">
        <v>11847</v>
      </c>
      <c r="G1567" t="s">
        <v>190</v>
      </c>
      <c r="H1567" t="b">
        <v>1</v>
      </c>
      <c r="I1567" t="s">
        <v>383</v>
      </c>
      <c r="J1567" s="1" t="s">
        <v>384</v>
      </c>
      <c r="K1567" t="s">
        <v>383</v>
      </c>
      <c r="L1567" s="2" t="s">
        <v>9334</v>
      </c>
      <c r="N1567">
        <f t="shared" si="24"/>
        <v>16</v>
      </c>
      <c r="O1567">
        <v>57401</v>
      </c>
      <c r="P1567" t="s">
        <v>6424</v>
      </c>
      <c r="Q1567" t="s">
        <v>355</v>
      </c>
      <c r="S1567">
        <v>45.455855999999997</v>
      </c>
      <c r="T1567">
        <v>-98.536972000000006</v>
      </c>
      <c r="V1567" t="s">
        <v>46</v>
      </c>
      <c r="W1567">
        <v>7366598258</v>
      </c>
      <c r="X1567" t="s">
        <v>9335</v>
      </c>
      <c r="AB1567" t="s">
        <v>503</v>
      </c>
      <c r="AD1567">
        <v>1179363</v>
      </c>
      <c r="AG1567" t="s">
        <v>11847</v>
      </c>
      <c r="AH1567" t="s">
        <v>11848</v>
      </c>
      <c r="AI1567" t="s">
        <v>9337</v>
      </c>
      <c r="AL1567" t="s">
        <v>11847</v>
      </c>
      <c r="AM1567" t="s">
        <v>11847</v>
      </c>
      <c r="AQ1567" t="s">
        <v>9338</v>
      </c>
    </row>
    <row r="1568" spans="2:44" ht="15" customHeight="1" x14ac:dyDescent="0.25">
      <c r="B1568" s="3" t="s">
        <v>54</v>
      </c>
      <c r="C1568" t="s">
        <v>11849</v>
      </c>
      <c r="D1568" s="29"/>
      <c r="E1568" t="s">
        <v>11850</v>
      </c>
      <c r="F1568" t="s">
        <v>11851</v>
      </c>
      <c r="G1568" t="s">
        <v>190</v>
      </c>
      <c r="H1568" t="b">
        <v>1</v>
      </c>
      <c r="I1568" t="s">
        <v>383</v>
      </c>
      <c r="J1568" s="1" t="s">
        <v>384</v>
      </c>
      <c r="K1568" t="s">
        <v>383</v>
      </c>
      <c r="L1568" s="2" t="s">
        <v>9343</v>
      </c>
      <c r="N1568">
        <f t="shared" si="24"/>
        <v>20</v>
      </c>
      <c r="O1568">
        <v>57702</v>
      </c>
      <c r="P1568" t="s">
        <v>9344</v>
      </c>
      <c r="Q1568" t="s">
        <v>355</v>
      </c>
      <c r="S1568">
        <v>44.101607999999999</v>
      </c>
      <c r="T1568">
        <v>-103.269142</v>
      </c>
      <c r="V1568" t="s">
        <v>46</v>
      </c>
      <c r="W1568">
        <v>6554753801</v>
      </c>
      <c r="X1568" t="s">
        <v>9335</v>
      </c>
      <c r="AB1568" t="s">
        <v>503</v>
      </c>
      <c r="AD1568">
        <v>1179362</v>
      </c>
      <c r="AG1568" t="s">
        <v>11851</v>
      </c>
      <c r="AH1568" t="s">
        <v>11852</v>
      </c>
      <c r="AI1568" t="s">
        <v>9346</v>
      </c>
      <c r="AL1568" t="s">
        <v>11851</v>
      </c>
      <c r="AM1568" t="s">
        <v>11851</v>
      </c>
      <c r="AQ1568" t="s">
        <v>9347</v>
      </c>
    </row>
    <row r="1569" spans="2:44" x14ac:dyDescent="0.25">
      <c r="B1569" s="3" t="s">
        <v>82</v>
      </c>
      <c r="C1569" t="s">
        <v>11841</v>
      </c>
      <c r="D1569" s="27" t="s">
        <v>6634</v>
      </c>
      <c r="E1569" t="s">
        <v>11853</v>
      </c>
      <c r="F1569" t="s">
        <v>11854</v>
      </c>
      <c r="G1569" t="s">
        <v>190</v>
      </c>
      <c r="H1569" t="b">
        <v>1</v>
      </c>
      <c r="I1569" t="s">
        <v>383</v>
      </c>
      <c r="J1569" s="1" t="s">
        <v>384</v>
      </c>
      <c r="K1569" t="s">
        <v>383</v>
      </c>
      <c r="L1569" s="2" t="s">
        <v>9324</v>
      </c>
      <c r="N1569">
        <f t="shared" si="24"/>
        <v>24</v>
      </c>
      <c r="O1569">
        <v>57104</v>
      </c>
      <c r="P1569" t="s">
        <v>9325</v>
      </c>
      <c r="Q1569" t="s">
        <v>355</v>
      </c>
      <c r="S1569">
        <v>43.601170000000003</v>
      </c>
      <c r="T1569">
        <v>-96.715379999999996</v>
      </c>
      <c r="V1569" t="s">
        <v>46</v>
      </c>
      <c r="W1569">
        <v>4102620483</v>
      </c>
      <c r="X1569" t="s">
        <v>9335</v>
      </c>
      <c r="AB1569" t="s">
        <v>503</v>
      </c>
      <c r="AD1569">
        <v>1179361</v>
      </c>
      <c r="AG1569" t="s">
        <v>11854</v>
      </c>
      <c r="AH1569" t="s">
        <v>11855</v>
      </c>
      <c r="AI1569" t="s">
        <v>9328</v>
      </c>
      <c r="AL1569" t="s">
        <v>11854</v>
      </c>
      <c r="AM1569" t="s">
        <v>11854</v>
      </c>
      <c r="AQ1569" t="s">
        <v>9330</v>
      </c>
    </row>
    <row r="1570" spans="2:44" x14ac:dyDescent="0.25">
      <c r="B1570" s="3" t="s">
        <v>54</v>
      </c>
      <c r="C1570" s="22" t="s">
        <v>11856</v>
      </c>
      <c r="D1570" s="18" t="s">
        <v>416</v>
      </c>
      <c r="E1570" t="s">
        <v>11857</v>
      </c>
      <c r="F1570" t="s">
        <v>11858</v>
      </c>
      <c r="G1570" t="s">
        <v>100</v>
      </c>
      <c r="H1570" t="b">
        <v>0</v>
      </c>
      <c r="I1570" t="s">
        <v>383</v>
      </c>
      <c r="J1570" s="1" t="s">
        <v>384</v>
      </c>
      <c r="K1570" t="s">
        <v>383</v>
      </c>
      <c r="L1570" s="2" t="s">
        <v>11859</v>
      </c>
      <c r="N1570">
        <f t="shared" si="24"/>
        <v>17</v>
      </c>
      <c r="O1570">
        <v>59105</v>
      </c>
      <c r="P1570" t="s">
        <v>11860</v>
      </c>
      <c r="Q1570" t="s">
        <v>11861</v>
      </c>
      <c r="S1570">
        <v>45.750006999999897</v>
      </c>
      <c r="T1570">
        <v>-108.545233999999</v>
      </c>
      <c r="V1570" t="s">
        <v>46</v>
      </c>
      <c r="W1570">
        <v>8022948773</v>
      </c>
      <c r="X1570" t="s">
        <v>11862</v>
      </c>
      <c r="AB1570" t="s">
        <v>503</v>
      </c>
      <c r="AD1570">
        <v>174181</v>
      </c>
      <c r="AG1570" t="s">
        <v>11858</v>
      </c>
      <c r="AH1570" t="s">
        <v>11863</v>
      </c>
      <c r="AI1570" t="s">
        <v>11864</v>
      </c>
      <c r="AK1570" t="s">
        <v>11865</v>
      </c>
      <c r="AL1570" t="s">
        <v>11858</v>
      </c>
      <c r="AM1570" t="s">
        <v>11858</v>
      </c>
      <c r="AQ1570" t="s">
        <v>11866</v>
      </c>
      <c r="AR1570" t="s">
        <v>11867</v>
      </c>
    </row>
    <row r="1571" spans="2:44" ht="15" customHeight="1" x14ac:dyDescent="0.25">
      <c r="B1571" s="3" t="s">
        <v>54</v>
      </c>
      <c r="C1571" t="s">
        <v>11868</v>
      </c>
      <c r="D1571" s="18" t="s">
        <v>56</v>
      </c>
      <c r="E1571" t="s">
        <v>11869</v>
      </c>
      <c r="F1571" t="s">
        <v>11870</v>
      </c>
      <c r="G1571" t="s">
        <v>190</v>
      </c>
      <c r="H1571" t="b">
        <v>1</v>
      </c>
      <c r="I1571" t="s">
        <v>383</v>
      </c>
      <c r="J1571" s="1" t="s">
        <v>384</v>
      </c>
      <c r="K1571" t="s">
        <v>383</v>
      </c>
      <c r="L1571" t="s">
        <v>11871</v>
      </c>
      <c r="N1571">
        <f t="shared" si="24"/>
        <v>22</v>
      </c>
      <c r="O1571">
        <v>59714</v>
      </c>
      <c r="P1571" t="s">
        <v>4184</v>
      </c>
      <c r="Q1571" t="s">
        <v>11861</v>
      </c>
      <c r="S1571">
        <v>45.754883</v>
      </c>
      <c r="T1571">
        <v>-111.18147999999999</v>
      </c>
      <c r="V1571" t="s">
        <v>46</v>
      </c>
      <c r="W1571">
        <v>8661033687</v>
      </c>
      <c r="AB1571" t="s">
        <v>503</v>
      </c>
      <c r="AD1571">
        <v>613995</v>
      </c>
      <c r="AG1571" t="s">
        <v>11870</v>
      </c>
      <c r="AH1571" t="s">
        <v>11872</v>
      </c>
      <c r="AI1571" t="s">
        <v>11873</v>
      </c>
      <c r="AL1571" t="s">
        <v>11870</v>
      </c>
      <c r="AM1571" t="s">
        <v>11870</v>
      </c>
      <c r="AQ1571" t="s">
        <v>11874</v>
      </c>
      <c r="AR1571" t="s">
        <v>11867</v>
      </c>
    </row>
    <row r="1572" spans="2:44" x14ac:dyDescent="0.25">
      <c r="B1572" s="3" t="s">
        <v>54</v>
      </c>
      <c r="C1572" t="s">
        <v>11875</v>
      </c>
      <c r="D1572" s="18" t="s">
        <v>416</v>
      </c>
      <c r="E1572" t="s">
        <v>11876</v>
      </c>
      <c r="F1572" t="s">
        <v>11877</v>
      </c>
      <c r="G1572" t="s">
        <v>190</v>
      </c>
      <c r="H1572" t="b">
        <v>1</v>
      </c>
      <c r="I1572" t="s">
        <v>383</v>
      </c>
      <c r="J1572" s="1" t="s">
        <v>384</v>
      </c>
      <c r="K1572" t="s">
        <v>383</v>
      </c>
      <c r="L1572" s="2" t="s">
        <v>11859</v>
      </c>
      <c r="N1572">
        <f t="shared" si="24"/>
        <v>17</v>
      </c>
      <c r="O1572">
        <v>59101</v>
      </c>
      <c r="P1572" t="s">
        <v>11860</v>
      </c>
      <c r="Q1572" t="s">
        <v>11861</v>
      </c>
      <c r="S1572">
        <v>45.749836000000002</v>
      </c>
      <c r="T1572">
        <v>-108.54824600000001</v>
      </c>
      <c r="V1572" t="s">
        <v>46</v>
      </c>
      <c r="W1572">
        <v>6733142758</v>
      </c>
      <c r="X1572" t="s">
        <v>11878</v>
      </c>
      <c r="AB1572" t="s">
        <v>503</v>
      </c>
      <c r="AC1572" t="s">
        <v>11879</v>
      </c>
      <c r="AD1572">
        <v>174181</v>
      </c>
      <c r="AG1572" t="s">
        <v>11877</v>
      </c>
      <c r="AH1572" t="s">
        <v>11880</v>
      </c>
      <c r="AI1572" t="s">
        <v>11864</v>
      </c>
      <c r="AK1572" t="s">
        <v>11865</v>
      </c>
      <c r="AL1572" t="s">
        <v>11877</v>
      </c>
      <c r="AM1572" t="s">
        <v>11877</v>
      </c>
      <c r="AQ1572" t="s">
        <v>11866</v>
      </c>
      <c r="AR1572" t="s">
        <v>11867</v>
      </c>
    </row>
    <row r="1573" spans="2:44" ht="15" customHeight="1" x14ac:dyDescent="0.25">
      <c r="B1573" s="3" t="s">
        <v>54</v>
      </c>
      <c r="C1573" t="s">
        <v>11881</v>
      </c>
      <c r="D1573" s="18" t="s">
        <v>56</v>
      </c>
      <c r="E1573" t="s">
        <v>11882</v>
      </c>
      <c r="F1573" t="s">
        <v>11883</v>
      </c>
      <c r="G1573" t="s">
        <v>190</v>
      </c>
      <c r="H1573" t="b">
        <v>1</v>
      </c>
      <c r="I1573" t="s">
        <v>383</v>
      </c>
      <c r="J1573" s="1" t="s">
        <v>384</v>
      </c>
      <c r="K1573" t="s">
        <v>383</v>
      </c>
      <c r="L1573" t="s">
        <v>11884</v>
      </c>
      <c r="N1573">
        <f t="shared" si="24"/>
        <v>21</v>
      </c>
      <c r="O1573">
        <v>82604</v>
      </c>
      <c r="P1573" t="s">
        <v>11885</v>
      </c>
      <c r="Q1573" t="s">
        <v>11886</v>
      </c>
      <c r="S1573">
        <v>42.864600000000003</v>
      </c>
      <c r="T1573">
        <v>-106.4276</v>
      </c>
      <c r="V1573" t="s">
        <v>46</v>
      </c>
      <c r="W1573">
        <v>2776505878</v>
      </c>
      <c r="X1573" t="s">
        <v>11878</v>
      </c>
      <c r="AB1573" t="s">
        <v>503</v>
      </c>
      <c r="AD1573">
        <v>174428</v>
      </c>
      <c r="AG1573" t="s">
        <v>11883</v>
      </c>
      <c r="AH1573" t="s">
        <v>11887</v>
      </c>
      <c r="AI1573" t="s">
        <v>11888</v>
      </c>
      <c r="AK1573" t="s">
        <v>11889</v>
      </c>
      <c r="AL1573" t="s">
        <v>11883</v>
      </c>
      <c r="AM1573" t="s">
        <v>11883</v>
      </c>
      <c r="AQ1573" t="s">
        <v>11890</v>
      </c>
      <c r="AR1573" t="s">
        <v>11867</v>
      </c>
    </row>
    <row r="1574" spans="2:44" ht="15" customHeight="1" x14ac:dyDescent="0.25">
      <c r="B1574" s="3" t="s">
        <v>54</v>
      </c>
      <c r="C1574" t="s">
        <v>11891</v>
      </c>
      <c r="D1574" s="18" t="s">
        <v>56</v>
      </c>
      <c r="E1574" t="s">
        <v>11892</v>
      </c>
      <c r="F1574" t="s">
        <v>11893</v>
      </c>
      <c r="G1574" t="s">
        <v>190</v>
      </c>
      <c r="H1574" t="b">
        <v>1</v>
      </c>
      <c r="I1574" t="s">
        <v>383</v>
      </c>
      <c r="J1574" s="1" t="s">
        <v>384</v>
      </c>
      <c r="K1574" t="s">
        <v>383</v>
      </c>
      <c r="L1574" t="s">
        <v>11894</v>
      </c>
      <c r="N1574">
        <f t="shared" si="24"/>
        <v>26</v>
      </c>
      <c r="O1574">
        <v>59401</v>
      </c>
      <c r="P1574" t="s">
        <v>11895</v>
      </c>
      <c r="Q1574" t="s">
        <v>11861</v>
      </c>
      <c r="S1574">
        <v>47.462541000000002</v>
      </c>
      <c r="T1574">
        <v>-111.383636</v>
      </c>
      <c r="V1574" t="s">
        <v>46</v>
      </c>
      <c r="W1574">
        <v>6476179481</v>
      </c>
      <c r="AB1574" t="s">
        <v>503</v>
      </c>
      <c r="AD1574">
        <v>174200</v>
      </c>
      <c r="AG1574" t="s">
        <v>11893</v>
      </c>
      <c r="AH1574" t="s">
        <v>11896</v>
      </c>
      <c r="AI1574" t="s">
        <v>11897</v>
      </c>
      <c r="AK1574" t="s">
        <v>11898</v>
      </c>
      <c r="AL1574" t="s">
        <v>11893</v>
      </c>
      <c r="AM1574" t="s">
        <v>11893</v>
      </c>
      <c r="AQ1574" t="s">
        <v>11899</v>
      </c>
      <c r="AR1574" t="s">
        <v>11867</v>
      </c>
    </row>
    <row r="1575" spans="2:44" ht="15" customHeight="1" x14ac:dyDescent="0.25">
      <c r="B1575" s="3" t="s">
        <v>54</v>
      </c>
      <c r="C1575" t="s">
        <v>11900</v>
      </c>
      <c r="D1575" s="18" t="s">
        <v>11901</v>
      </c>
      <c r="E1575" t="s">
        <v>11902</v>
      </c>
      <c r="F1575" t="s">
        <v>11903</v>
      </c>
      <c r="G1575" t="s">
        <v>190</v>
      </c>
      <c r="H1575" t="b">
        <v>1</v>
      </c>
      <c r="I1575" t="s">
        <v>383</v>
      </c>
      <c r="J1575" s="1" t="s">
        <v>384</v>
      </c>
      <c r="K1575" t="s">
        <v>383</v>
      </c>
      <c r="L1575" t="s">
        <v>11904</v>
      </c>
      <c r="N1575">
        <f t="shared" si="24"/>
        <v>15</v>
      </c>
      <c r="O1575">
        <v>59101</v>
      </c>
      <c r="P1575" t="s">
        <v>11905</v>
      </c>
      <c r="Q1575" t="s">
        <v>11886</v>
      </c>
      <c r="S1575">
        <v>41.604050000000001</v>
      </c>
      <c r="T1575">
        <v>-109.23045</v>
      </c>
      <c r="V1575" t="s">
        <v>46</v>
      </c>
      <c r="W1575">
        <v>2554009701</v>
      </c>
      <c r="X1575" t="s">
        <v>11878</v>
      </c>
      <c r="AB1575" t="s">
        <v>503</v>
      </c>
      <c r="AC1575" t="s">
        <v>11905</v>
      </c>
      <c r="AD1575">
        <v>409835</v>
      </c>
      <c r="AG1575" t="s">
        <v>11903</v>
      </c>
      <c r="AH1575" t="s">
        <v>11906</v>
      </c>
      <c r="AI1575" t="s">
        <v>11907</v>
      </c>
      <c r="AK1575" t="s">
        <v>11865</v>
      </c>
      <c r="AL1575" t="s">
        <v>11903</v>
      </c>
      <c r="AM1575" t="s">
        <v>11903</v>
      </c>
      <c r="AQ1575" t="s">
        <v>11908</v>
      </c>
      <c r="AR1575" t="s">
        <v>11867</v>
      </c>
    </row>
    <row r="1576" spans="2:44" ht="15" customHeight="1" x14ac:dyDescent="0.25">
      <c r="B1576" s="3" t="s">
        <v>37</v>
      </c>
      <c r="D1576" s="13"/>
      <c r="E1576" t="s">
        <v>11909</v>
      </c>
      <c r="F1576" t="s">
        <v>11910</v>
      </c>
      <c r="G1576" t="s">
        <v>40</v>
      </c>
      <c r="H1576" t="b">
        <v>0</v>
      </c>
      <c r="I1576" t="s">
        <v>2002</v>
      </c>
      <c r="J1576" s="1" t="s">
        <v>2003</v>
      </c>
      <c r="K1576" t="s">
        <v>2002</v>
      </c>
      <c r="L1576" t="s">
        <v>11911</v>
      </c>
      <c r="N1576">
        <f t="shared" si="24"/>
        <v>21</v>
      </c>
      <c r="O1576">
        <v>21337</v>
      </c>
      <c r="P1576" t="s">
        <v>11912</v>
      </c>
      <c r="V1576" t="s">
        <v>46</v>
      </c>
      <c r="W1576">
        <v>3329552819</v>
      </c>
      <c r="AB1576" t="s">
        <v>2006</v>
      </c>
      <c r="AG1576" t="s">
        <v>11910</v>
      </c>
      <c r="AH1576" t="s">
        <v>11913</v>
      </c>
      <c r="AI1576" t="s">
        <v>11914</v>
      </c>
      <c r="AL1576" t="s">
        <v>11910</v>
      </c>
      <c r="AM1576" t="s">
        <v>11910</v>
      </c>
      <c r="AQ1576" t="s">
        <v>11915</v>
      </c>
    </row>
    <row r="1577" spans="2:44" ht="15" customHeight="1" x14ac:dyDescent="0.25">
      <c r="B1577" s="3" t="s">
        <v>155</v>
      </c>
      <c r="C1577" t="s">
        <v>156</v>
      </c>
      <c r="D1577" s="23"/>
      <c r="E1577" t="s">
        <v>11916</v>
      </c>
      <c r="F1577" t="s">
        <v>11917</v>
      </c>
      <c r="G1577" t="s">
        <v>167</v>
      </c>
      <c r="I1577" t="s">
        <v>1138</v>
      </c>
      <c r="J1577" s="1" t="s">
        <v>7250</v>
      </c>
      <c r="K1577" t="s">
        <v>1138</v>
      </c>
      <c r="L1577"/>
      <c r="N1577">
        <f t="shared" si="24"/>
        <v>0</v>
      </c>
      <c r="O1577" t="s">
        <v>63</v>
      </c>
      <c r="P1577" t="s">
        <v>63</v>
      </c>
      <c r="V1577" t="s">
        <v>46</v>
      </c>
      <c r="W1577">
        <v>2750460576</v>
      </c>
      <c r="X1577" t="s">
        <v>101</v>
      </c>
      <c r="AB1577" t="s">
        <v>66</v>
      </c>
      <c r="AG1577" t="s">
        <v>11917</v>
      </c>
      <c r="AH1577" t="s">
        <v>11918</v>
      </c>
      <c r="AL1577" t="s">
        <v>11917</v>
      </c>
      <c r="AM1577" t="s">
        <v>11917</v>
      </c>
      <c r="AQ1577" t="s">
        <v>63</v>
      </c>
    </row>
    <row r="1578" spans="2:44" ht="15" customHeight="1" x14ac:dyDescent="0.25">
      <c r="B1578" s="3" t="s">
        <v>155</v>
      </c>
      <c r="C1578" t="s">
        <v>156</v>
      </c>
      <c r="D1578" s="23"/>
      <c r="E1578" t="s">
        <v>11919</v>
      </c>
      <c r="F1578" t="s">
        <v>192</v>
      </c>
      <c r="G1578" t="s">
        <v>167</v>
      </c>
      <c r="I1578" t="s">
        <v>191</v>
      </c>
      <c r="J1578" s="1" t="s">
        <v>192</v>
      </c>
      <c r="K1578" t="s">
        <v>191</v>
      </c>
      <c r="L1578"/>
      <c r="N1578">
        <f t="shared" si="24"/>
        <v>0</v>
      </c>
      <c r="O1578" t="s">
        <v>63</v>
      </c>
      <c r="P1578" t="s">
        <v>63</v>
      </c>
      <c r="V1578" t="s">
        <v>46</v>
      </c>
      <c r="W1578">
        <v>7888555677</v>
      </c>
      <c r="X1578" t="s">
        <v>101</v>
      </c>
      <c r="AB1578" t="s">
        <v>48</v>
      </c>
      <c r="AG1578" t="s">
        <v>192</v>
      </c>
      <c r="AH1578" t="s">
        <v>11920</v>
      </c>
      <c r="AL1578" t="s">
        <v>192</v>
      </c>
      <c r="AM1578" t="s">
        <v>192</v>
      </c>
      <c r="AQ1578" t="s">
        <v>63</v>
      </c>
    </row>
    <row r="1579" spans="2:44" ht="15" customHeight="1" x14ac:dyDescent="0.25">
      <c r="B1579" s="3" t="s">
        <v>155</v>
      </c>
      <c r="C1579" t="s">
        <v>156</v>
      </c>
      <c r="D1579" s="23"/>
      <c r="E1579" t="s">
        <v>11921</v>
      </c>
      <c r="F1579" t="s">
        <v>1756</v>
      </c>
      <c r="G1579" t="s">
        <v>167</v>
      </c>
      <c r="H1579" t="b">
        <v>0</v>
      </c>
      <c r="I1579" t="s">
        <v>1755</v>
      </c>
      <c r="J1579" s="1" t="s">
        <v>1756</v>
      </c>
      <c r="K1579" t="s">
        <v>1755</v>
      </c>
      <c r="L1579" t="s">
        <v>11922</v>
      </c>
      <c r="N1579">
        <f t="shared" si="24"/>
        <v>26</v>
      </c>
      <c r="O1579">
        <v>74400</v>
      </c>
      <c r="P1579" t="s">
        <v>11923</v>
      </c>
      <c r="V1579" t="s">
        <v>46</v>
      </c>
      <c r="W1579">
        <v>1635900394</v>
      </c>
      <c r="AB1579" t="s">
        <v>66</v>
      </c>
      <c r="AG1579" t="s">
        <v>1756</v>
      </c>
      <c r="AH1579" t="s">
        <v>11924</v>
      </c>
      <c r="AL1579" t="s">
        <v>1756</v>
      </c>
      <c r="AM1579" t="s">
        <v>1756</v>
      </c>
      <c r="AQ1579" t="s">
        <v>6891</v>
      </c>
    </row>
    <row r="1580" spans="2:44" ht="15" customHeight="1" x14ac:dyDescent="0.25">
      <c r="B1580" s="3" t="s">
        <v>37</v>
      </c>
      <c r="D1580" s="13"/>
      <c r="E1580" t="s">
        <v>11925</v>
      </c>
      <c r="F1580" t="s">
        <v>11926</v>
      </c>
      <c r="G1580" t="s">
        <v>107</v>
      </c>
      <c r="H1580" t="b">
        <v>1</v>
      </c>
      <c r="I1580" t="s">
        <v>646</v>
      </c>
      <c r="J1580" s="1" t="s">
        <v>647</v>
      </c>
      <c r="K1580" t="s">
        <v>646</v>
      </c>
      <c r="L1580" t="s">
        <v>11927</v>
      </c>
      <c r="N1580">
        <f t="shared" si="24"/>
        <v>40</v>
      </c>
      <c r="O1580">
        <v>0</v>
      </c>
      <c r="P1580" t="s">
        <v>4069</v>
      </c>
      <c r="V1580" t="s">
        <v>46</v>
      </c>
      <c r="W1580">
        <v>6790964472</v>
      </c>
      <c r="AB1580" t="s">
        <v>401</v>
      </c>
      <c r="AG1580" t="s">
        <v>11926</v>
      </c>
      <c r="AH1580" t="s">
        <v>11928</v>
      </c>
      <c r="AI1580" t="s">
        <v>11381</v>
      </c>
      <c r="AL1580" t="s">
        <v>11926</v>
      </c>
      <c r="AM1580" t="s">
        <v>11926</v>
      </c>
      <c r="AQ1580" t="s">
        <v>11382</v>
      </c>
    </row>
    <row r="1581" spans="2:44" ht="15" customHeight="1" x14ac:dyDescent="0.25">
      <c r="B1581" s="3" t="s">
        <v>37</v>
      </c>
      <c r="D1581" s="13"/>
      <c r="E1581" t="s">
        <v>11929</v>
      </c>
      <c r="F1581" t="s">
        <v>11930</v>
      </c>
      <c r="G1581" t="s">
        <v>190</v>
      </c>
      <c r="H1581" t="b">
        <v>0</v>
      </c>
      <c r="I1581" t="s">
        <v>383</v>
      </c>
      <c r="J1581" s="1" t="s">
        <v>384</v>
      </c>
      <c r="K1581" t="s">
        <v>383</v>
      </c>
      <c r="L1581" t="s">
        <v>11931</v>
      </c>
      <c r="N1581">
        <f t="shared" si="24"/>
        <v>18</v>
      </c>
      <c r="O1581">
        <v>91342</v>
      </c>
      <c r="P1581" t="s">
        <v>11932</v>
      </c>
      <c r="Q1581" t="s">
        <v>1664</v>
      </c>
      <c r="V1581" t="s">
        <v>46</v>
      </c>
      <c r="W1581">
        <v>7551040315</v>
      </c>
      <c r="X1581" t="s">
        <v>3095</v>
      </c>
      <c r="AB1581" t="s">
        <v>503</v>
      </c>
      <c r="AG1581" t="s">
        <v>11930</v>
      </c>
      <c r="AH1581" t="s">
        <v>11933</v>
      </c>
      <c r="AL1581" t="s">
        <v>11930</v>
      </c>
      <c r="AM1581" t="s">
        <v>11930</v>
      </c>
      <c r="AQ1581" t="s">
        <v>11934</v>
      </c>
    </row>
    <row r="1582" spans="2:44" ht="15" customHeight="1" x14ac:dyDescent="0.25">
      <c r="B1582" s="3" t="s">
        <v>37</v>
      </c>
      <c r="D1582" s="13"/>
      <c r="E1582" t="s">
        <v>11935</v>
      </c>
      <c r="F1582" t="s">
        <v>11936</v>
      </c>
      <c r="G1582" t="s">
        <v>190</v>
      </c>
      <c r="I1582" t="s">
        <v>2045</v>
      </c>
      <c r="J1582" s="1" t="s">
        <v>2046</v>
      </c>
      <c r="K1582" t="s">
        <v>2045</v>
      </c>
      <c r="N1582">
        <f t="shared" si="24"/>
        <v>0</v>
      </c>
      <c r="O1582" t="s">
        <v>63</v>
      </c>
      <c r="P1582" t="s">
        <v>63</v>
      </c>
      <c r="V1582" t="s">
        <v>46</v>
      </c>
      <c r="W1582">
        <v>2974121843</v>
      </c>
      <c r="AG1582" t="s">
        <v>11936</v>
      </c>
      <c r="AH1582" t="s">
        <v>11937</v>
      </c>
      <c r="AL1582" t="s">
        <v>11936</v>
      </c>
      <c r="AM1582" t="s">
        <v>11936</v>
      </c>
      <c r="AQ1582" t="s">
        <v>63</v>
      </c>
    </row>
    <row r="1583" spans="2:44" x14ac:dyDescent="0.25">
      <c r="B1583" s="3" t="s">
        <v>54</v>
      </c>
      <c r="C1583" s="22" t="s">
        <v>11938</v>
      </c>
      <c r="D1583" s="18" t="s">
        <v>416</v>
      </c>
      <c r="E1583" t="s">
        <v>11939</v>
      </c>
      <c r="F1583" t="s">
        <v>11940</v>
      </c>
      <c r="G1583" t="s">
        <v>100</v>
      </c>
      <c r="H1583" t="b">
        <v>0</v>
      </c>
      <c r="I1583" t="s">
        <v>383</v>
      </c>
      <c r="J1583" s="1" t="s">
        <v>384</v>
      </c>
      <c r="K1583" t="s">
        <v>383</v>
      </c>
      <c r="L1583" s="2" t="s">
        <v>11941</v>
      </c>
      <c r="N1583">
        <f t="shared" si="24"/>
        <v>15</v>
      </c>
      <c r="O1583">
        <v>1028</v>
      </c>
      <c r="P1583" t="s">
        <v>11942</v>
      </c>
      <c r="Q1583" t="s">
        <v>3929</v>
      </c>
      <c r="S1583">
        <v>42.052921698519299</v>
      </c>
      <c r="T1583">
        <v>-72.519044541182794</v>
      </c>
      <c r="V1583" t="s">
        <v>46</v>
      </c>
      <c r="W1583">
        <v>1152735025</v>
      </c>
      <c r="X1583" t="s">
        <v>11943</v>
      </c>
      <c r="AB1583" t="s">
        <v>503</v>
      </c>
      <c r="AG1583" t="s">
        <v>11940</v>
      </c>
      <c r="AH1583" t="s">
        <v>11944</v>
      </c>
      <c r="AI1583" t="s">
        <v>11945</v>
      </c>
      <c r="AK1583" t="s">
        <v>11946</v>
      </c>
      <c r="AL1583" t="s">
        <v>11940</v>
      </c>
      <c r="AM1583" t="s">
        <v>11940</v>
      </c>
      <c r="AQ1583" t="s">
        <v>11947</v>
      </c>
      <c r="AR1583" t="s">
        <v>11948</v>
      </c>
    </row>
    <row r="1584" spans="2:44" ht="15" customHeight="1" x14ac:dyDescent="0.25">
      <c r="B1584" s="3" t="s">
        <v>54</v>
      </c>
      <c r="C1584" t="s">
        <v>11949</v>
      </c>
      <c r="D1584" s="18" t="s">
        <v>56</v>
      </c>
      <c r="E1584" t="s">
        <v>11950</v>
      </c>
      <c r="F1584" t="s">
        <v>11951</v>
      </c>
      <c r="G1584" t="s">
        <v>190</v>
      </c>
      <c r="H1584" t="b">
        <v>1</v>
      </c>
      <c r="I1584" t="s">
        <v>383</v>
      </c>
      <c r="J1584" s="1" t="s">
        <v>384</v>
      </c>
      <c r="K1584" t="s">
        <v>383</v>
      </c>
      <c r="L1584" t="s">
        <v>11952</v>
      </c>
      <c r="N1584">
        <f t="shared" si="24"/>
        <v>20</v>
      </c>
      <c r="O1584">
        <v>6037</v>
      </c>
      <c r="P1584" t="s">
        <v>11953</v>
      </c>
      <c r="Q1584" t="s">
        <v>11954</v>
      </c>
      <c r="S1584">
        <v>41.598579999999998</v>
      </c>
      <c r="T1584">
        <v>-72.755809999999997</v>
      </c>
      <c r="V1584" t="s">
        <v>46</v>
      </c>
      <c r="W1584">
        <v>2897594939</v>
      </c>
      <c r="X1584" t="s">
        <v>11955</v>
      </c>
      <c r="AB1584" t="s">
        <v>503</v>
      </c>
      <c r="AD1584">
        <v>154649</v>
      </c>
      <c r="AG1584" t="s">
        <v>11951</v>
      </c>
      <c r="AH1584" t="s">
        <v>11956</v>
      </c>
      <c r="AI1584" t="s">
        <v>11957</v>
      </c>
      <c r="AK1584" t="s">
        <v>11958</v>
      </c>
      <c r="AL1584" t="s">
        <v>11951</v>
      </c>
      <c r="AM1584" t="s">
        <v>11951</v>
      </c>
      <c r="AQ1584" t="s">
        <v>11959</v>
      </c>
      <c r="AR1584" t="s">
        <v>11948</v>
      </c>
    </row>
    <row r="1585" spans="2:44" x14ac:dyDescent="0.25">
      <c r="B1585" s="3" t="s">
        <v>54</v>
      </c>
      <c r="C1585" t="s">
        <v>11960</v>
      </c>
      <c r="D1585" s="18" t="s">
        <v>416</v>
      </c>
      <c r="E1585" t="s">
        <v>11961</v>
      </c>
      <c r="F1585" t="s">
        <v>11962</v>
      </c>
      <c r="G1585" t="s">
        <v>190</v>
      </c>
      <c r="H1585" t="b">
        <v>1</v>
      </c>
      <c r="I1585" t="s">
        <v>383</v>
      </c>
      <c r="J1585" s="1" t="s">
        <v>384</v>
      </c>
      <c r="K1585" t="s">
        <v>383</v>
      </c>
      <c r="L1585" s="2" t="s">
        <v>11941</v>
      </c>
      <c r="N1585">
        <f t="shared" si="24"/>
        <v>15</v>
      </c>
      <c r="O1585">
        <v>1028</v>
      </c>
      <c r="P1585" t="s">
        <v>11942</v>
      </c>
      <c r="Q1585" t="s">
        <v>3929</v>
      </c>
      <c r="S1585">
        <v>42.05209</v>
      </c>
      <c r="T1585">
        <v>-72.519779999999997</v>
      </c>
      <c r="V1585" t="s">
        <v>46</v>
      </c>
      <c r="W1585">
        <v>6637243372</v>
      </c>
      <c r="X1585" t="s">
        <v>11955</v>
      </c>
      <c r="AB1585" t="s">
        <v>503</v>
      </c>
      <c r="AD1585">
        <v>10635</v>
      </c>
      <c r="AG1585" t="s">
        <v>11962</v>
      </c>
      <c r="AH1585" t="s">
        <v>11963</v>
      </c>
      <c r="AI1585" t="s">
        <v>11945</v>
      </c>
      <c r="AK1585" t="s">
        <v>11946</v>
      </c>
      <c r="AL1585" t="s">
        <v>11962</v>
      </c>
      <c r="AM1585" t="s">
        <v>11962</v>
      </c>
      <c r="AQ1585" t="s">
        <v>11947</v>
      </c>
      <c r="AR1585" t="s">
        <v>11948</v>
      </c>
    </row>
    <row r="1586" spans="2:44" ht="15" customHeight="1" x14ac:dyDescent="0.25">
      <c r="B1586" s="3" t="s">
        <v>54</v>
      </c>
      <c r="C1586" t="s">
        <v>11964</v>
      </c>
      <c r="D1586" s="18" t="s">
        <v>56</v>
      </c>
      <c r="E1586" t="s">
        <v>11965</v>
      </c>
      <c r="F1586" t="s">
        <v>11966</v>
      </c>
      <c r="G1586" t="s">
        <v>107</v>
      </c>
      <c r="H1586" t="b">
        <v>1</v>
      </c>
      <c r="I1586" t="s">
        <v>646</v>
      </c>
      <c r="J1586" s="1" t="s">
        <v>647</v>
      </c>
      <c r="K1586" t="s">
        <v>646</v>
      </c>
      <c r="L1586" t="s">
        <v>11967</v>
      </c>
      <c r="N1586">
        <f t="shared" si="24"/>
        <v>19</v>
      </c>
      <c r="O1586">
        <v>3300</v>
      </c>
      <c r="P1586" t="s">
        <v>11968</v>
      </c>
      <c r="S1586">
        <v>-27.387029999999999</v>
      </c>
      <c r="T1586">
        <v>-55.903979</v>
      </c>
      <c r="V1586" t="s">
        <v>46</v>
      </c>
      <c r="W1586">
        <v>4301090674</v>
      </c>
      <c r="AB1586" t="s">
        <v>503</v>
      </c>
      <c r="AG1586" t="s">
        <v>11966</v>
      </c>
      <c r="AH1586" t="s">
        <v>11969</v>
      </c>
      <c r="AL1586" t="s">
        <v>11966</v>
      </c>
      <c r="AM1586" t="s">
        <v>11966</v>
      </c>
      <c r="AQ1586" t="s">
        <v>11970</v>
      </c>
    </row>
    <row r="1587" spans="2:44" ht="15" customHeight="1" x14ac:dyDescent="0.25">
      <c r="B1587" s="3" t="s">
        <v>37</v>
      </c>
      <c r="D1587" s="13"/>
      <c r="E1587" t="s">
        <v>11971</v>
      </c>
      <c r="F1587" t="s">
        <v>11972</v>
      </c>
      <c r="G1587" t="s">
        <v>107</v>
      </c>
      <c r="H1587" t="b">
        <v>1</v>
      </c>
      <c r="I1587" t="s">
        <v>1617</v>
      </c>
      <c r="J1587" s="1" t="s">
        <v>1618</v>
      </c>
      <c r="K1587" t="s">
        <v>1617</v>
      </c>
      <c r="L1587" t="s">
        <v>11973</v>
      </c>
      <c r="N1587">
        <f t="shared" si="24"/>
        <v>24</v>
      </c>
      <c r="O1587">
        <v>850</v>
      </c>
      <c r="P1587" t="s">
        <v>11974</v>
      </c>
      <c r="S1587">
        <v>-23.833333</v>
      </c>
      <c r="T1587">
        <v>30.166667</v>
      </c>
      <c r="V1587" t="s">
        <v>46</v>
      </c>
      <c r="W1587">
        <v>2266331344</v>
      </c>
      <c r="AB1587" t="s">
        <v>66</v>
      </c>
      <c r="AG1587" t="s">
        <v>11972</v>
      </c>
      <c r="AH1587" t="s">
        <v>11975</v>
      </c>
      <c r="AL1587" t="s">
        <v>11972</v>
      </c>
      <c r="AM1587" t="s">
        <v>11972</v>
      </c>
      <c r="AQ1587" t="s">
        <v>11976</v>
      </c>
    </row>
    <row r="1588" spans="2:44" x14ac:dyDescent="0.25">
      <c r="B1588" s="3" t="s">
        <v>54</v>
      </c>
      <c r="C1588" t="s">
        <v>11977</v>
      </c>
      <c r="D1588" s="18" t="s">
        <v>416</v>
      </c>
      <c r="E1588" t="s">
        <v>11978</v>
      </c>
      <c r="F1588" t="s">
        <v>11979</v>
      </c>
      <c r="G1588" t="s">
        <v>100</v>
      </c>
      <c r="H1588" t="b">
        <v>0</v>
      </c>
      <c r="I1588" t="s">
        <v>5974</v>
      </c>
      <c r="J1588" s="1" t="s">
        <v>5975</v>
      </c>
      <c r="K1588" t="s">
        <v>5974</v>
      </c>
      <c r="L1588" t="s">
        <v>11980</v>
      </c>
      <c r="N1588">
        <f t="shared" si="24"/>
        <v>35</v>
      </c>
      <c r="O1588" t="s">
        <v>63</v>
      </c>
      <c r="P1588" t="s">
        <v>11981</v>
      </c>
      <c r="V1588" t="s">
        <v>46</v>
      </c>
      <c r="W1588">
        <v>7016704809</v>
      </c>
      <c r="X1588" t="s">
        <v>11982</v>
      </c>
      <c r="AB1588" t="s">
        <v>11983</v>
      </c>
      <c r="AD1588">
        <v>615623</v>
      </c>
      <c r="AG1588" t="s">
        <v>11979</v>
      </c>
      <c r="AH1588" t="s">
        <v>11984</v>
      </c>
      <c r="AL1588" t="s">
        <v>11979</v>
      </c>
      <c r="AM1588" t="s">
        <v>11979</v>
      </c>
      <c r="AQ1588">
        <v>886222951840</v>
      </c>
    </row>
    <row r="1589" spans="2:44" x14ac:dyDescent="0.25">
      <c r="B1589" s="3" t="s">
        <v>37</v>
      </c>
      <c r="D1589" s="13"/>
      <c r="E1589" t="s">
        <v>11985</v>
      </c>
      <c r="F1589" t="s">
        <v>11986</v>
      </c>
      <c r="G1589" t="s">
        <v>190</v>
      </c>
      <c r="H1589" t="b">
        <v>1</v>
      </c>
      <c r="I1589" t="s">
        <v>11141</v>
      </c>
      <c r="J1589" s="1" t="s">
        <v>11142</v>
      </c>
      <c r="K1589" t="s">
        <v>11141</v>
      </c>
      <c r="L1589" s="2" t="s">
        <v>11143</v>
      </c>
      <c r="N1589">
        <f t="shared" si="24"/>
        <v>22</v>
      </c>
      <c r="O1589" t="s">
        <v>11144</v>
      </c>
      <c r="P1589" t="s">
        <v>11145</v>
      </c>
      <c r="S1589">
        <v>54.684296621506299</v>
      </c>
      <c r="T1589">
        <v>25.290504685268701</v>
      </c>
      <c r="V1589" t="s">
        <v>46</v>
      </c>
      <c r="W1589">
        <v>9221499618</v>
      </c>
      <c r="X1589" t="s">
        <v>11146</v>
      </c>
      <c r="AB1589" t="s">
        <v>909</v>
      </c>
      <c r="AC1589" t="s">
        <v>11147</v>
      </c>
      <c r="AD1589">
        <v>294145</v>
      </c>
      <c r="AG1589" t="s">
        <v>11987</v>
      </c>
      <c r="AH1589" t="s">
        <v>11988</v>
      </c>
      <c r="AI1589" t="s">
        <v>11149</v>
      </c>
      <c r="AK1589" t="s">
        <v>11150</v>
      </c>
      <c r="AL1589" t="s">
        <v>11986</v>
      </c>
      <c r="AM1589" t="s">
        <v>11986</v>
      </c>
      <c r="AQ1589" t="s">
        <v>11151</v>
      </c>
    </row>
    <row r="1590" spans="2:44" ht="15" customHeight="1" x14ac:dyDescent="0.25">
      <c r="B1590" s="3" t="s">
        <v>155</v>
      </c>
      <c r="C1590" t="s">
        <v>156</v>
      </c>
      <c r="D1590" s="23"/>
      <c r="E1590" t="s">
        <v>11989</v>
      </c>
      <c r="F1590" t="s">
        <v>11990</v>
      </c>
      <c r="G1590" t="s">
        <v>167</v>
      </c>
      <c r="I1590" t="s">
        <v>307</v>
      </c>
      <c r="J1590" s="1" t="s">
        <v>308</v>
      </c>
      <c r="K1590" t="s">
        <v>307</v>
      </c>
      <c r="L1590"/>
      <c r="N1590">
        <f t="shared" si="24"/>
        <v>0</v>
      </c>
      <c r="O1590" t="s">
        <v>63</v>
      </c>
      <c r="P1590" t="s">
        <v>63</v>
      </c>
      <c r="V1590" t="s">
        <v>46</v>
      </c>
      <c r="W1590">
        <v>2002508993</v>
      </c>
      <c r="X1590" t="s">
        <v>101</v>
      </c>
      <c r="AB1590" t="s">
        <v>66</v>
      </c>
      <c r="AG1590" t="s">
        <v>11990</v>
      </c>
      <c r="AH1590" t="s">
        <v>11991</v>
      </c>
      <c r="AL1590" t="s">
        <v>11990</v>
      </c>
      <c r="AM1590" t="s">
        <v>11990</v>
      </c>
      <c r="AQ1590" t="s">
        <v>63</v>
      </c>
    </row>
    <row r="1591" spans="2:44" ht="15" customHeight="1" x14ac:dyDescent="0.25">
      <c r="B1591" s="3" t="s">
        <v>155</v>
      </c>
      <c r="C1591" t="s">
        <v>156</v>
      </c>
      <c r="D1591" s="23"/>
      <c r="E1591" t="s">
        <v>11992</v>
      </c>
      <c r="F1591" t="s">
        <v>1684</v>
      </c>
      <c r="G1591" t="s">
        <v>167</v>
      </c>
      <c r="I1591" t="s">
        <v>1683</v>
      </c>
      <c r="J1591" s="1" t="s">
        <v>1684</v>
      </c>
      <c r="K1591" t="s">
        <v>1683</v>
      </c>
      <c r="L1591"/>
      <c r="N1591">
        <f t="shared" si="24"/>
        <v>0</v>
      </c>
      <c r="O1591" t="s">
        <v>63</v>
      </c>
      <c r="P1591" t="s">
        <v>63</v>
      </c>
      <c r="V1591" t="s">
        <v>46</v>
      </c>
      <c r="W1591">
        <v>3857075547</v>
      </c>
      <c r="X1591" t="s">
        <v>101</v>
      </c>
      <c r="AB1591" t="s">
        <v>66</v>
      </c>
      <c r="AG1591" t="s">
        <v>1684</v>
      </c>
      <c r="AH1591" t="s">
        <v>11993</v>
      </c>
      <c r="AL1591" t="s">
        <v>1684</v>
      </c>
      <c r="AM1591" t="s">
        <v>1684</v>
      </c>
      <c r="AQ1591" t="s">
        <v>63</v>
      </c>
    </row>
    <row r="1592" spans="2:44" ht="15" customHeight="1" x14ac:dyDescent="0.25">
      <c r="B1592" s="3" t="s">
        <v>155</v>
      </c>
      <c r="C1592" t="s">
        <v>156</v>
      </c>
      <c r="D1592" s="23"/>
      <c r="E1592" t="s">
        <v>11994</v>
      </c>
      <c r="F1592" t="s">
        <v>11995</v>
      </c>
      <c r="G1592" t="s">
        <v>190</v>
      </c>
      <c r="H1592" t="b">
        <v>0</v>
      </c>
      <c r="I1592" t="s">
        <v>4121</v>
      </c>
      <c r="J1592" s="1" t="s">
        <v>4122</v>
      </c>
      <c r="K1592" t="s">
        <v>4121</v>
      </c>
      <c r="L1592" t="s">
        <v>4122</v>
      </c>
      <c r="N1592">
        <f t="shared" si="24"/>
        <v>7</v>
      </c>
      <c r="O1592">
        <v>0</v>
      </c>
      <c r="P1592" t="s">
        <v>4122</v>
      </c>
      <c r="V1592" t="s">
        <v>46</v>
      </c>
      <c r="W1592">
        <v>5852168301</v>
      </c>
      <c r="AB1592" t="s">
        <v>66</v>
      </c>
      <c r="AG1592" t="s">
        <v>11995</v>
      </c>
      <c r="AH1592" t="s">
        <v>11996</v>
      </c>
      <c r="AL1592" t="s">
        <v>11995</v>
      </c>
      <c r="AM1592" t="s">
        <v>11995</v>
      </c>
      <c r="AQ1592">
        <v>0</v>
      </c>
    </row>
    <row r="1593" spans="2:44" ht="15" customHeight="1" x14ac:dyDescent="0.25">
      <c r="B1593" s="3" t="s">
        <v>37</v>
      </c>
      <c r="D1593" s="13"/>
      <c r="E1593" t="s">
        <v>11997</v>
      </c>
      <c r="F1593" t="s">
        <v>6014</v>
      </c>
      <c r="G1593" t="s">
        <v>59</v>
      </c>
      <c r="H1593" t="b">
        <v>0</v>
      </c>
      <c r="I1593" t="s">
        <v>690</v>
      </c>
      <c r="J1593" s="1" t="s">
        <v>691</v>
      </c>
      <c r="K1593" t="s">
        <v>690</v>
      </c>
      <c r="L1593" t="s">
        <v>11998</v>
      </c>
      <c r="N1593" s="3">
        <f t="shared" si="24"/>
        <v>52</v>
      </c>
      <c r="O1593" t="s">
        <v>11999</v>
      </c>
      <c r="P1593" t="s">
        <v>6014</v>
      </c>
      <c r="V1593" t="s">
        <v>46</v>
      </c>
      <c r="W1593">
        <v>2076979271</v>
      </c>
      <c r="AB1593" t="s">
        <v>2353</v>
      </c>
      <c r="AG1593" t="s">
        <v>6014</v>
      </c>
      <c r="AH1593" t="s">
        <v>12000</v>
      </c>
      <c r="AI1593" t="s">
        <v>12001</v>
      </c>
      <c r="AL1593" t="s">
        <v>6014</v>
      </c>
      <c r="AM1593" t="s">
        <v>6014</v>
      </c>
      <c r="AQ1593" t="s">
        <v>12002</v>
      </c>
    </row>
    <row r="1594" spans="2:44" ht="15" customHeight="1" x14ac:dyDescent="0.25">
      <c r="B1594" s="3" t="s">
        <v>37</v>
      </c>
      <c r="D1594" s="13"/>
      <c r="E1594" t="s">
        <v>12003</v>
      </c>
      <c r="F1594" t="s">
        <v>12004</v>
      </c>
      <c r="G1594" t="s">
        <v>100</v>
      </c>
      <c r="I1594" t="s">
        <v>690</v>
      </c>
      <c r="J1594" s="1" t="s">
        <v>691</v>
      </c>
      <c r="K1594" t="s">
        <v>690</v>
      </c>
      <c r="L1594" t="s">
        <v>12005</v>
      </c>
      <c r="N1594">
        <f t="shared" si="24"/>
        <v>25</v>
      </c>
      <c r="O1594" t="s">
        <v>12006</v>
      </c>
      <c r="P1594" t="s">
        <v>12007</v>
      </c>
      <c r="V1594" t="s">
        <v>46</v>
      </c>
      <c r="W1594">
        <v>1681435121</v>
      </c>
      <c r="X1594" t="s">
        <v>12008</v>
      </c>
      <c r="AB1594" t="s">
        <v>5848</v>
      </c>
      <c r="AG1594" t="s">
        <v>12004</v>
      </c>
      <c r="AH1594" t="s">
        <v>12009</v>
      </c>
      <c r="AL1594" t="s">
        <v>12004</v>
      </c>
      <c r="AM1594" t="s">
        <v>12004</v>
      </c>
      <c r="AQ1594" t="s">
        <v>63</v>
      </c>
    </row>
    <row r="1595" spans="2:44" ht="15" customHeight="1" x14ac:dyDescent="0.25">
      <c r="B1595" s="3" t="s">
        <v>54</v>
      </c>
      <c r="C1595" t="s">
        <v>12010</v>
      </c>
      <c r="D1595" s="18" t="s">
        <v>56</v>
      </c>
      <c r="E1595" t="s">
        <v>12011</v>
      </c>
      <c r="F1595" t="s">
        <v>12012</v>
      </c>
      <c r="G1595" t="s">
        <v>100</v>
      </c>
      <c r="H1595" t="b">
        <v>0</v>
      </c>
      <c r="I1595" t="s">
        <v>3291</v>
      </c>
      <c r="J1595" s="1" t="s">
        <v>3292</v>
      </c>
      <c r="K1595" t="s">
        <v>3291</v>
      </c>
      <c r="L1595">
        <v>39000</v>
      </c>
      <c r="N1595">
        <f t="shared" si="24"/>
        <v>5</v>
      </c>
      <c r="O1595" t="s">
        <v>12013</v>
      </c>
      <c r="P1595" t="s">
        <v>12014</v>
      </c>
      <c r="V1595" t="s">
        <v>46</v>
      </c>
      <c r="W1595">
        <v>2197023825</v>
      </c>
      <c r="AB1595" t="s">
        <v>389</v>
      </c>
      <c r="AD1595">
        <v>936518</v>
      </c>
      <c r="AG1595" t="s">
        <v>12015</v>
      </c>
      <c r="AH1595" t="s">
        <v>12016</v>
      </c>
      <c r="AK1595" t="s">
        <v>12017</v>
      </c>
      <c r="AL1595" t="s">
        <v>12012</v>
      </c>
      <c r="AM1595" t="s">
        <v>12012</v>
      </c>
      <c r="AQ1595" t="s">
        <v>12018</v>
      </c>
    </row>
    <row r="1596" spans="2:44" x14ac:dyDescent="0.25">
      <c r="B1596" s="3" t="s">
        <v>82</v>
      </c>
      <c r="C1596" t="s">
        <v>12019</v>
      </c>
      <c r="D1596" s="27" t="s">
        <v>6634</v>
      </c>
      <c r="E1596" t="s">
        <v>12020</v>
      </c>
      <c r="F1596" t="s">
        <v>12021</v>
      </c>
      <c r="G1596" t="s">
        <v>190</v>
      </c>
      <c r="H1596" t="b">
        <v>0</v>
      </c>
      <c r="I1596" t="s">
        <v>3538</v>
      </c>
      <c r="J1596" s="1" t="s">
        <v>3539</v>
      </c>
      <c r="K1596" t="s">
        <v>3538</v>
      </c>
      <c r="L1596" t="s">
        <v>12022</v>
      </c>
      <c r="N1596">
        <f t="shared" si="24"/>
        <v>35</v>
      </c>
      <c r="O1596">
        <v>80100</v>
      </c>
      <c r="P1596" t="s">
        <v>12023</v>
      </c>
      <c r="V1596" t="s">
        <v>46</v>
      </c>
      <c r="W1596">
        <v>2747495659</v>
      </c>
      <c r="AB1596" t="s">
        <v>12024</v>
      </c>
      <c r="AG1596" t="s">
        <v>12021</v>
      </c>
      <c r="AH1596" t="s">
        <v>12025</v>
      </c>
      <c r="AI1596" t="s">
        <v>12026</v>
      </c>
      <c r="AL1596" t="s">
        <v>12021</v>
      </c>
      <c r="AM1596" t="s">
        <v>12021</v>
      </c>
      <c r="AQ1596" t="s">
        <v>12027</v>
      </c>
    </row>
    <row r="1597" spans="2:44" ht="15" customHeight="1" x14ac:dyDescent="0.25">
      <c r="B1597" s="3" t="s">
        <v>54</v>
      </c>
      <c r="C1597" t="s">
        <v>12028</v>
      </c>
      <c r="D1597" s="18" t="s">
        <v>56</v>
      </c>
      <c r="E1597" t="s">
        <v>12029</v>
      </c>
      <c r="F1597" t="s">
        <v>12030</v>
      </c>
      <c r="G1597" t="s">
        <v>190</v>
      </c>
      <c r="I1597" t="s">
        <v>3538</v>
      </c>
      <c r="J1597" s="1" t="s">
        <v>3539</v>
      </c>
      <c r="K1597" t="s">
        <v>3538</v>
      </c>
      <c r="L1597" t="s">
        <v>12031</v>
      </c>
      <c r="N1597">
        <f t="shared" si="24"/>
        <v>18</v>
      </c>
      <c r="O1597">
        <v>13600</v>
      </c>
      <c r="P1597" t="s">
        <v>12032</v>
      </c>
      <c r="V1597" t="s">
        <v>46</v>
      </c>
      <c r="W1597">
        <v>1146468370</v>
      </c>
      <c r="X1597" t="s">
        <v>12033</v>
      </c>
      <c r="AB1597" t="s">
        <v>12034</v>
      </c>
      <c r="AC1597" t="s">
        <v>12035</v>
      </c>
      <c r="AD1597">
        <v>144540</v>
      </c>
      <c r="AG1597" t="s">
        <v>12030</v>
      </c>
      <c r="AH1597" t="s">
        <v>12036</v>
      </c>
      <c r="AL1597" t="s">
        <v>12030</v>
      </c>
      <c r="AM1597" t="s">
        <v>12030</v>
      </c>
      <c r="AQ1597" t="s">
        <v>12037</v>
      </c>
    </row>
    <row r="1598" spans="2:44" ht="15" customHeight="1" x14ac:dyDescent="0.25">
      <c r="B1598" s="3" t="s">
        <v>54</v>
      </c>
      <c r="C1598" t="s">
        <v>12019</v>
      </c>
      <c r="D1598" s="18" t="s">
        <v>56</v>
      </c>
      <c r="E1598" t="s">
        <v>12038</v>
      </c>
      <c r="F1598" t="s">
        <v>12039</v>
      </c>
      <c r="G1598" t="s">
        <v>190</v>
      </c>
      <c r="I1598" t="s">
        <v>3538</v>
      </c>
      <c r="J1598" s="1" t="s">
        <v>3539</v>
      </c>
      <c r="K1598" t="s">
        <v>3538</v>
      </c>
      <c r="L1598" t="s">
        <v>12040</v>
      </c>
      <c r="N1598">
        <f t="shared" si="24"/>
        <v>27</v>
      </c>
      <c r="O1598" t="s">
        <v>12041</v>
      </c>
      <c r="P1598" t="s">
        <v>12042</v>
      </c>
      <c r="V1598" t="s">
        <v>46</v>
      </c>
      <c r="W1598">
        <v>7894019006</v>
      </c>
      <c r="X1598" t="s">
        <v>12043</v>
      </c>
      <c r="AB1598" t="s">
        <v>66</v>
      </c>
      <c r="AC1598" t="s">
        <v>12044</v>
      </c>
      <c r="AD1598">
        <v>144540</v>
      </c>
      <c r="AG1598" t="s">
        <v>12039</v>
      </c>
      <c r="AH1598" t="s">
        <v>12045</v>
      </c>
      <c r="AL1598" t="s">
        <v>12039</v>
      </c>
      <c r="AM1598" t="s">
        <v>12039</v>
      </c>
      <c r="AQ1598" t="s">
        <v>2908</v>
      </c>
    </row>
    <row r="1599" spans="2:44" ht="15" customHeight="1" x14ac:dyDescent="0.25">
      <c r="B1599" s="3" t="s">
        <v>37</v>
      </c>
      <c r="D1599" s="13"/>
      <c r="E1599" t="s">
        <v>12046</v>
      </c>
      <c r="F1599" t="s">
        <v>12047</v>
      </c>
      <c r="G1599" t="s">
        <v>190</v>
      </c>
      <c r="H1599" t="b">
        <v>0</v>
      </c>
      <c r="I1599" t="s">
        <v>383</v>
      </c>
      <c r="J1599" s="1" t="s">
        <v>384</v>
      </c>
      <c r="K1599" t="s">
        <v>383</v>
      </c>
      <c r="L1599" t="s">
        <v>12048</v>
      </c>
      <c r="N1599">
        <f t="shared" si="24"/>
        <v>14</v>
      </c>
      <c r="O1599">
        <v>6840</v>
      </c>
      <c r="P1599" t="s">
        <v>12049</v>
      </c>
      <c r="Q1599" t="s">
        <v>387</v>
      </c>
      <c r="V1599" t="s">
        <v>46</v>
      </c>
      <c r="W1599">
        <v>8902160395</v>
      </c>
      <c r="X1599" t="s">
        <v>3095</v>
      </c>
      <c r="AB1599" t="s">
        <v>389</v>
      </c>
      <c r="AG1599" t="s">
        <v>12047</v>
      </c>
      <c r="AH1599" t="s">
        <v>12050</v>
      </c>
      <c r="AL1599" t="s">
        <v>12047</v>
      </c>
      <c r="AM1599" t="s">
        <v>12047</v>
      </c>
      <c r="AQ1599" t="s">
        <v>12051</v>
      </c>
    </row>
    <row r="1600" spans="2:44" ht="15" customHeight="1" x14ac:dyDescent="0.25">
      <c r="B1600" s="3" t="s">
        <v>37</v>
      </c>
      <c r="D1600" s="13"/>
      <c r="E1600" t="s">
        <v>12052</v>
      </c>
      <c r="F1600" t="s">
        <v>12053</v>
      </c>
      <c r="G1600" t="s">
        <v>190</v>
      </c>
      <c r="H1600" t="b">
        <v>1</v>
      </c>
      <c r="I1600" t="s">
        <v>6502</v>
      </c>
      <c r="J1600" s="1" t="s">
        <v>6501</v>
      </c>
      <c r="K1600" t="s">
        <v>6502</v>
      </c>
      <c r="L1600" t="s">
        <v>12054</v>
      </c>
      <c r="N1600">
        <f t="shared" si="24"/>
        <v>8</v>
      </c>
      <c r="O1600">
        <v>83294</v>
      </c>
      <c r="P1600" t="s">
        <v>12055</v>
      </c>
      <c r="S1600">
        <v>32.737299999999998</v>
      </c>
      <c r="T1600">
        <v>13.0854</v>
      </c>
      <c r="V1600" t="s">
        <v>46</v>
      </c>
      <c r="W1600">
        <v>6636070719</v>
      </c>
      <c r="X1600" t="s">
        <v>12056</v>
      </c>
      <c r="AB1600" t="s">
        <v>66</v>
      </c>
      <c r="AD1600">
        <v>737364</v>
      </c>
      <c r="AG1600" t="s">
        <v>12053</v>
      </c>
      <c r="AH1600" t="s">
        <v>12057</v>
      </c>
      <c r="AI1600" t="s">
        <v>12058</v>
      </c>
      <c r="AL1600" t="s">
        <v>12053</v>
      </c>
      <c r="AM1600" t="s">
        <v>12053</v>
      </c>
      <c r="AQ1600" t="s">
        <v>12058</v>
      </c>
    </row>
    <row r="1601" spans="2:44" ht="15" customHeight="1" x14ac:dyDescent="0.25">
      <c r="B1601" s="3" t="s">
        <v>37</v>
      </c>
      <c r="D1601" s="13"/>
      <c r="E1601" t="s">
        <v>12059</v>
      </c>
      <c r="F1601" t="s">
        <v>12060</v>
      </c>
      <c r="G1601" t="s">
        <v>100</v>
      </c>
      <c r="H1601" t="b">
        <v>1</v>
      </c>
      <c r="I1601" t="s">
        <v>12061</v>
      </c>
      <c r="J1601" s="1" t="s">
        <v>12062</v>
      </c>
      <c r="K1601" t="s">
        <v>12061</v>
      </c>
      <c r="L1601" t="s">
        <v>12063</v>
      </c>
      <c r="N1601" s="3">
        <f t="shared" si="24"/>
        <v>41</v>
      </c>
      <c r="O1601">
        <v>12401</v>
      </c>
      <c r="P1601" t="s">
        <v>12064</v>
      </c>
      <c r="S1601">
        <v>28.386117299999999</v>
      </c>
      <c r="T1601">
        <v>-81.476723300000003</v>
      </c>
      <c r="V1601" t="s">
        <v>46</v>
      </c>
      <c r="W1601">
        <v>2550415429</v>
      </c>
      <c r="Y1601" t="s">
        <v>12065</v>
      </c>
      <c r="AB1601" t="s">
        <v>5914</v>
      </c>
      <c r="AD1601">
        <v>768435</v>
      </c>
      <c r="AG1601" t="s">
        <v>12060</v>
      </c>
      <c r="AH1601" t="s">
        <v>12066</v>
      </c>
      <c r="AI1601" t="s">
        <v>12067</v>
      </c>
      <c r="AL1601" t="s">
        <v>12060</v>
      </c>
      <c r="AM1601" t="s">
        <v>12060</v>
      </c>
      <c r="AQ1601" t="s">
        <v>12068</v>
      </c>
      <c r="AR1601" t="s">
        <v>12069</v>
      </c>
    </row>
    <row r="1602" spans="2:44" ht="15" customHeight="1" x14ac:dyDescent="0.25">
      <c r="B1602" s="3" t="s">
        <v>54</v>
      </c>
      <c r="C1602" t="s">
        <v>12070</v>
      </c>
      <c r="D1602" s="18" t="s">
        <v>56</v>
      </c>
      <c r="E1602" t="s">
        <v>12071</v>
      </c>
      <c r="F1602" t="s">
        <v>12072</v>
      </c>
      <c r="G1602" t="s">
        <v>190</v>
      </c>
      <c r="H1602" t="b">
        <v>0</v>
      </c>
      <c r="I1602" t="s">
        <v>1664</v>
      </c>
      <c r="J1602" s="1" t="s">
        <v>4865</v>
      </c>
      <c r="K1602" t="s">
        <v>1664</v>
      </c>
      <c r="L1602" t="s">
        <v>12073</v>
      </c>
      <c r="N1602">
        <f t="shared" si="24"/>
        <v>16</v>
      </c>
      <c r="O1602" t="s">
        <v>12074</v>
      </c>
      <c r="P1602" t="s">
        <v>10205</v>
      </c>
      <c r="V1602" t="s">
        <v>46</v>
      </c>
      <c r="W1602">
        <v>6636805208</v>
      </c>
      <c r="AB1602" t="s">
        <v>12075</v>
      </c>
      <c r="AG1602" t="s">
        <v>12072</v>
      </c>
      <c r="AH1602" t="s">
        <v>12076</v>
      </c>
      <c r="AI1602" t="s">
        <v>12077</v>
      </c>
      <c r="AL1602" t="s">
        <v>12072</v>
      </c>
      <c r="AM1602" t="s">
        <v>12072</v>
      </c>
      <c r="AQ1602" t="s">
        <v>12078</v>
      </c>
    </row>
    <row r="1603" spans="2:44" x14ac:dyDescent="0.25">
      <c r="B1603" s="3" t="s">
        <v>54</v>
      </c>
      <c r="C1603" t="s">
        <v>12079</v>
      </c>
      <c r="D1603" s="18" t="s">
        <v>416</v>
      </c>
      <c r="E1603" t="s">
        <v>12080</v>
      </c>
      <c r="F1603" t="s">
        <v>12081</v>
      </c>
      <c r="G1603" t="s">
        <v>190</v>
      </c>
      <c r="H1603" t="b">
        <v>0</v>
      </c>
      <c r="I1603" t="s">
        <v>4229</v>
      </c>
      <c r="J1603" s="1" t="s">
        <v>4230</v>
      </c>
      <c r="K1603" t="s">
        <v>4229</v>
      </c>
      <c r="L1603" t="s">
        <v>12082</v>
      </c>
      <c r="N1603">
        <f t="shared" si="24"/>
        <v>33</v>
      </c>
      <c r="O1603" t="s">
        <v>63</v>
      </c>
      <c r="P1603" t="s">
        <v>12083</v>
      </c>
      <c r="V1603" t="s">
        <v>46</v>
      </c>
      <c r="W1603">
        <v>9624856735</v>
      </c>
      <c r="Y1603" t="s">
        <v>12084</v>
      </c>
      <c r="AB1603" t="s">
        <v>389</v>
      </c>
      <c r="AD1603">
        <v>647834</v>
      </c>
      <c r="AG1603" t="s">
        <v>12081</v>
      </c>
      <c r="AH1603" t="s">
        <v>12085</v>
      </c>
      <c r="AI1603" t="s">
        <v>12086</v>
      </c>
      <c r="AL1603" t="s">
        <v>12081</v>
      </c>
      <c r="AM1603" t="s">
        <v>12081</v>
      </c>
      <c r="AQ1603" t="s">
        <v>12087</v>
      </c>
    </row>
    <row r="1604" spans="2:44" ht="15" customHeight="1" x14ac:dyDescent="0.25">
      <c r="B1604" s="3" t="s">
        <v>37</v>
      </c>
      <c r="D1604" s="13"/>
      <c r="E1604" t="s">
        <v>12088</v>
      </c>
      <c r="F1604" t="s">
        <v>12089</v>
      </c>
      <c r="G1604" t="s">
        <v>40</v>
      </c>
      <c r="H1604" t="b">
        <v>0</v>
      </c>
      <c r="I1604" t="s">
        <v>1014</v>
      </c>
      <c r="J1604" s="1" t="s">
        <v>1015</v>
      </c>
      <c r="K1604" t="s">
        <v>1014</v>
      </c>
      <c r="L1604" t="s">
        <v>12090</v>
      </c>
      <c r="N1604">
        <f t="shared" ref="N1604:N1667" si="25">LEN(L1604)</f>
        <v>10</v>
      </c>
      <c r="O1604">
        <v>9081</v>
      </c>
      <c r="P1604" t="s">
        <v>12091</v>
      </c>
      <c r="V1604" t="s">
        <v>46</v>
      </c>
      <c r="W1604">
        <v>8353370293</v>
      </c>
      <c r="X1604" t="s">
        <v>12092</v>
      </c>
      <c r="AB1604" t="s">
        <v>1285</v>
      </c>
      <c r="AG1604" t="s">
        <v>12089</v>
      </c>
      <c r="AH1604" t="s">
        <v>12093</v>
      </c>
      <c r="AI1604" t="s">
        <v>12094</v>
      </c>
      <c r="AL1604" t="s">
        <v>12089</v>
      </c>
      <c r="AM1604" t="s">
        <v>12089</v>
      </c>
      <c r="AQ1604" t="s">
        <v>12095</v>
      </c>
    </row>
    <row r="1605" spans="2:44" ht="15" customHeight="1" x14ac:dyDescent="0.25">
      <c r="B1605" s="3" t="s">
        <v>37</v>
      </c>
      <c r="D1605" s="13"/>
      <c r="E1605" t="s">
        <v>12096</v>
      </c>
      <c r="F1605" t="s">
        <v>12097</v>
      </c>
      <c r="G1605" t="s">
        <v>190</v>
      </c>
      <c r="I1605" t="s">
        <v>1617</v>
      </c>
      <c r="J1605" s="1" t="s">
        <v>1618</v>
      </c>
      <c r="K1605" t="s">
        <v>1617</v>
      </c>
      <c r="L1605" t="s">
        <v>12098</v>
      </c>
      <c r="N1605">
        <f t="shared" si="25"/>
        <v>20</v>
      </c>
      <c r="O1605">
        <v>5200</v>
      </c>
      <c r="P1605" t="s">
        <v>1839</v>
      </c>
      <c r="V1605" t="s">
        <v>46</v>
      </c>
      <c r="W1605">
        <v>3764595958</v>
      </c>
      <c r="AB1605" t="s">
        <v>66</v>
      </c>
      <c r="AG1605" t="s">
        <v>12097</v>
      </c>
      <c r="AH1605" t="s">
        <v>12099</v>
      </c>
      <c r="AI1605" t="s">
        <v>12100</v>
      </c>
      <c r="AL1605" t="s">
        <v>12097</v>
      </c>
      <c r="AM1605" t="s">
        <v>12097</v>
      </c>
      <c r="AQ1605" t="s">
        <v>12101</v>
      </c>
    </row>
    <row r="1606" spans="2:44" ht="15" customHeight="1" x14ac:dyDescent="0.25">
      <c r="B1606" s="3" t="s">
        <v>37</v>
      </c>
      <c r="D1606" s="13"/>
      <c r="E1606" t="s">
        <v>12102</v>
      </c>
      <c r="F1606" t="s">
        <v>12103</v>
      </c>
      <c r="G1606" t="s">
        <v>190</v>
      </c>
      <c r="I1606" t="s">
        <v>1617</v>
      </c>
      <c r="J1606" s="1" t="s">
        <v>1618</v>
      </c>
      <c r="K1606" t="s">
        <v>1617</v>
      </c>
      <c r="L1606" t="s">
        <v>12104</v>
      </c>
      <c r="N1606">
        <f t="shared" si="25"/>
        <v>26</v>
      </c>
      <c r="O1606">
        <v>6056</v>
      </c>
      <c r="P1606" t="s">
        <v>1888</v>
      </c>
      <c r="V1606" t="s">
        <v>46</v>
      </c>
      <c r="W1606">
        <v>3224562723</v>
      </c>
      <c r="AB1606" t="s">
        <v>66</v>
      </c>
      <c r="AG1606" t="s">
        <v>12103</v>
      </c>
      <c r="AH1606" t="s">
        <v>12105</v>
      </c>
      <c r="AI1606" t="s">
        <v>12106</v>
      </c>
      <c r="AL1606" t="s">
        <v>12103</v>
      </c>
      <c r="AM1606" t="s">
        <v>12103</v>
      </c>
      <c r="AQ1606" t="s">
        <v>12107</v>
      </c>
    </row>
    <row r="1607" spans="2:44" ht="15" customHeight="1" x14ac:dyDescent="0.25">
      <c r="B1607" s="3" t="s">
        <v>37</v>
      </c>
      <c r="D1607" s="13"/>
      <c r="E1607" t="s">
        <v>12108</v>
      </c>
      <c r="F1607" t="s">
        <v>12109</v>
      </c>
      <c r="G1607" t="s">
        <v>190</v>
      </c>
      <c r="H1607" t="b">
        <v>0</v>
      </c>
      <c r="I1607" t="s">
        <v>383</v>
      </c>
      <c r="J1607" s="1" t="s">
        <v>384</v>
      </c>
      <c r="K1607" t="s">
        <v>383</v>
      </c>
      <c r="L1607" t="s">
        <v>12110</v>
      </c>
      <c r="N1607">
        <f t="shared" si="25"/>
        <v>33</v>
      </c>
      <c r="O1607" t="s">
        <v>12111</v>
      </c>
      <c r="P1607" t="s">
        <v>12112</v>
      </c>
      <c r="V1607" t="s">
        <v>46</v>
      </c>
      <c r="W1607">
        <v>8052978162</v>
      </c>
      <c r="Y1607" t="s">
        <v>12113</v>
      </c>
      <c r="AB1607" t="s">
        <v>12114</v>
      </c>
      <c r="AG1607" t="s">
        <v>12109</v>
      </c>
      <c r="AH1607" t="s">
        <v>12115</v>
      </c>
      <c r="AK1607" t="s">
        <v>12116</v>
      </c>
      <c r="AL1607" t="s">
        <v>12109</v>
      </c>
      <c r="AM1607" t="s">
        <v>12109</v>
      </c>
      <c r="AQ1607" t="s">
        <v>12117</v>
      </c>
    </row>
    <row r="1608" spans="2:44" ht="15" customHeight="1" x14ac:dyDescent="0.25">
      <c r="B1608" s="3" t="s">
        <v>155</v>
      </c>
      <c r="D1608" s="23"/>
      <c r="I1608" t="e">
        <v>#N/A</v>
      </c>
      <c r="K1608" t="e">
        <v>#N/A</v>
      </c>
      <c r="L1608"/>
      <c r="N1608">
        <f t="shared" si="25"/>
        <v>0</v>
      </c>
      <c r="AH1608" t="s">
        <v>12118</v>
      </c>
      <c r="AL1608" t="s">
        <v>12119</v>
      </c>
      <c r="AM1608" t="s">
        <v>12119</v>
      </c>
    </row>
    <row r="1609" spans="2:44" ht="15" customHeight="1" x14ac:dyDescent="0.25">
      <c r="B1609" s="3" t="s">
        <v>155</v>
      </c>
      <c r="D1609" s="23"/>
      <c r="I1609" t="e">
        <v>#N/A</v>
      </c>
      <c r="K1609" t="e">
        <v>#N/A</v>
      </c>
      <c r="L1609"/>
      <c r="N1609">
        <f t="shared" si="25"/>
        <v>0</v>
      </c>
      <c r="AH1609" t="s">
        <v>12120</v>
      </c>
      <c r="AL1609" t="s">
        <v>12119</v>
      </c>
      <c r="AM1609" t="s">
        <v>12119</v>
      </c>
    </row>
    <row r="1610" spans="2:44" ht="15" customHeight="1" x14ac:dyDescent="0.25">
      <c r="B1610" s="3" t="s">
        <v>155</v>
      </c>
      <c r="D1610" s="23"/>
      <c r="I1610" t="e">
        <v>#N/A</v>
      </c>
      <c r="K1610" t="e">
        <v>#N/A</v>
      </c>
      <c r="L1610"/>
      <c r="N1610">
        <f t="shared" si="25"/>
        <v>0</v>
      </c>
      <c r="AH1610" t="s">
        <v>12121</v>
      </c>
      <c r="AL1610" t="s">
        <v>12119</v>
      </c>
      <c r="AM1610" t="s">
        <v>12119</v>
      </c>
    </row>
    <row r="1611" spans="2:44" ht="15" customHeight="1" x14ac:dyDescent="0.25">
      <c r="B1611" s="3" t="s">
        <v>155</v>
      </c>
      <c r="D1611" s="23"/>
      <c r="I1611" t="e">
        <v>#N/A</v>
      </c>
      <c r="K1611" t="e">
        <v>#N/A</v>
      </c>
      <c r="L1611"/>
      <c r="N1611">
        <f t="shared" si="25"/>
        <v>0</v>
      </c>
      <c r="AH1611" t="s">
        <v>12122</v>
      </c>
      <c r="AL1611" t="s">
        <v>12119</v>
      </c>
      <c r="AM1611" t="s">
        <v>12119</v>
      </c>
    </row>
    <row r="1612" spans="2:44" ht="15" customHeight="1" x14ac:dyDescent="0.25">
      <c r="B1612" s="3" t="s">
        <v>178</v>
      </c>
      <c r="C1612" t="s">
        <v>179</v>
      </c>
      <c r="D1612" s="24"/>
      <c r="E1612" t="s">
        <v>12123</v>
      </c>
      <c r="F1612" t="s">
        <v>12124</v>
      </c>
      <c r="G1612" t="s">
        <v>190</v>
      </c>
      <c r="I1612" t="s">
        <v>383</v>
      </c>
      <c r="J1612" s="1" t="s">
        <v>384</v>
      </c>
      <c r="K1612" t="s">
        <v>383</v>
      </c>
      <c r="L1612" s="2" t="s">
        <v>1943</v>
      </c>
      <c r="N1612">
        <f t="shared" si="25"/>
        <v>15</v>
      </c>
      <c r="O1612">
        <v>28803</v>
      </c>
      <c r="P1612" t="s">
        <v>386</v>
      </c>
      <c r="Q1612" t="s">
        <v>387</v>
      </c>
      <c r="V1612" t="s">
        <v>46</v>
      </c>
      <c r="W1612">
        <v>3650415113</v>
      </c>
      <c r="AB1612" t="s">
        <v>389</v>
      </c>
      <c r="AG1612" t="s">
        <v>12124</v>
      </c>
      <c r="AH1612" t="s">
        <v>12125</v>
      </c>
      <c r="AL1612" t="s">
        <v>12124</v>
      </c>
      <c r="AM1612" t="s">
        <v>12124</v>
      </c>
      <c r="AQ1612" t="s">
        <v>63</v>
      </c>
    </row>
    <row r="1613" spans="2:44" ht="15" customHeight="1" x14ac:dyDescent="0.25">
      <c r="B1613" s="3" t="s">
        <v>155</v>
      </c>
      <c r="C1613" t="s">
        <v>156</v>
      </c>
      <c r="D1613" s="23"/>
      <c r="E1613" t="s">
        <v>12126</v>
      </c>
      <c r="F1613" t="s">
        <v>2369</v>
      </c>
      <c r="G1613" t="s">
        <v>167</v>
      </c>
      <c r="H1613" t="b">
        <v>0</v>
      </c>
      <c r="I1613" t="s">
        <v>2368</v>
      </c>
      <c r="J1613" s="1" t="s">
        <v>2369</v>
      </c>
      <c r="K1613" t="s">
        <v>2368</v>
      </c>
      <c r="L1613" s="2" t="s">
        <v>297</v>
      </c>
      <c r="N1613">
        <f t="shared" si="25"/>
        <v>1</v>
      </c>
      <c r="O1613" t="s">
        <v>297</v>
      </c>
      <c r="P1613" t="s">
        <v>2371</v>
      </c>
      <c r="V1613" t="s">
        <v>46</v>
      </c>
      <c r="W1613">
        <v>7144398581</v>
      </c>
      <c r="AG1613" t="s">
        <v>2369</v>
      </c>
      <c r="AH1613" t="s">
        <v>12127</v>
      </c>
      <c r="AL1613" t="s">
        <v>2369</v>
      </c>
      <c r="AM1613" t="s">
        <v>2369</v>
      </c>
      <c r="AQ1613" t="s">
        <v>297</v>
      </c>
    </row>
    <row r="1614" spans="2:44" x14ac:dyDescent="0.25">
      <c r="B1614" s="3" t="s">
        <v>54</v>
      </c>
      <c r="C1614" t="s">
        <v>12128</v>
      </c>
      <c r="D1614" s="18" t="s">
        <v>416</v>
      </c>
      <c r="E1614" t="s">
        <v>12129</v>
      </c>
      <c r="F1614" t="s">
        <v>12130</v>
      </c>
      <c r="G1614" t="s">
        <v>100</v>
      </c>
      <c r="H1614" t="b">
        <v>0</v>
      </c>
      <c r="I1614" t="s">
        <v>2057</v>
      </c>
      <c r="J1614" s="1" t="s">
        <v>2058</v>
      </c>
      <c r="K1614" t="s">
        <v>2057</v>
      </c>
      <c r="L1614" t="s">
        <v>12131</v>
      </c>
      <c r="N1614" s="3">
        <f t="shared" si="25"/>
        <v>81</v>
      </c>
      <c r="O1614" t="s">
        <v>63</v>
      </c>
      <c r="P1614" t="s">
        <v>12132</v>
      </c>
      <c r="V1614" t="s">
        <v>46</v>
      </c>
      <c r="W1614">
        <v>9515221276</v>
      </c>
      <c r="X1614" t="s">
        <v>12133</v>
      </c>
      <c r="Y1614" t="s">
        <v>12134</v>
      </c>
      <c r="AB1614" t="s">
        <v>727</v>
      </c>
      <c r="AG1614" t="s">
        <v>12130</v>
      </c>
      <c r="AH1614" t="s">
        <v>12135</v>
      </c>
      <c r="AK1614" t="s">
        <v>12136</v>
      </c>
      <c r="AL1614" t="s">
        <v>12130</v>
      </c>
      <c r="AM1614" t="s">
        <v>12130</v>
      </c>
      <c r="AQ1614">
        <f>976-7013-303</f>
        <v>-6340</v>
      </c>
    </row>
    <row r="1615" spans="2:44" ht="15" customHeight="1" x14ac:dyDescent="0.25">
      <c r="B1615" s="3" t="s">
        <v>54</v>
      </c>
      <c r="C1615" t="s">
        <v>12137</v>
      </c>
      <c r="D1615" s="18" t="s">
        <v>56</v>
      </c>
      <c r="E1615" t="s">
        <v>12138</v>
      </c>
      <c r="F1615" t="s">
        <v>12139</v>
      </c>
      <c r="G1615" t="s">
        <v>107</v>
      </c>
      <c r="H1615" t="b">
        <v>1</v>
      </c>
      <c r="I1615" t="s">
        <v>41</v>
      </c>
      <c r="J1615" s="1" t="s">
        <v>42</v>
      </c>
      <c r="K1615" t="s">
        <v>41</v>
      </c>
      <c r="L1615" t="s">
        <v>12140</v>
      </c>
      <c r="N1615">
        <f t="shared" si="25"/>
        <v>18</v>
      </c>
      <c r="O1615">
        <v>91015</v>
      </c>
      <c r="P1615" t="s">
        <v>12141</v>
      </c>
      <c r="S1615">
        <v>38.071761301596197</v>
      </c>
      <c r="T1615">
        <v>12.7157879372485</v>
      </c>
      <c r="V1615" t="s">
        <v>46</v>
      </c>
      <c r="W1615">
        <v>6717785524</v>
      </c>
      <c r="X1615" t="s">
        <v>12142</v>
      </c>
      <c r="AB1615" t="s">
        <v>12143</v>
      </c>
      <c r="AD1615">
        <v>501805</v>
      </c>
      <c r="AG1615" t="s">
        <v>12139</v>
      </c>
      <c r="AH1615" t="s">
        <v>12144</v>
      </c>
      <c r="AI1615" t="s">
        <v>12145</v>
      </c>
      <c r="AK1615" t="s">
        <v>12146</v>
      </c>
      <c r="AL1615" t="s">
        <v>12139</v>
      </c>
      <c r="AM1615" t="s">
        <v>12139</v>
      </c>
      <c r="AQ1615" t="s">
        <v>12147</v>
      </c>
    </row>
    <row r="1616" spans="2:44" ht="15" customHeight="1" x14ac:dyDescent="0.25">
      <c r="B1616" s="3" t="s">
        <v>178</v>
      </c>
      <c r="C1616" t="s">
        <v>179</v>
      </c>
      <c r="D1616" s="24"/>
      <c r="E1616" t="s">
        <v>12148</v>
      </c>
      <c r="F1616" t="s">
        <v>12149</v>
      </c>
      <c r="G1616" t="s">
        <v>721</v>
      </c>
      <c r="H1616" t="b">
        <v>0</v>
      </c>
      <c r="I1616" t="s">
        <v>2124</v>
      </c>
      <c r="J1616" s="1" t="s">
        <v>2125</v>
      </c>
      <c r="K1616" t="s">
        <v>2124</v>
      </c>
      <c r="L1616" t="s">
        <v>12150</v>
      </c>
      <c r="N1616">
        <f t="shared" si="25"/>
        <v>15</v>
      </c>
      <c r="O1616">
        <v>49000</v>
      </c>
      <c r="P1616" t="s">
        <v>12151</v>
      </c>
      <c r="V1616" t="s">
        <v>46</v>
      </c>
      <c r="W1616">
        <v>5875461453</v>
      </c>
      <c r="AD1616">
        <v>3770</v>
      </c>
      <c r="AG1616" t="s">
        <v>12149</v>
      </c>
      <c r="AH1616" t="s">
        <v>12152</v>
      </c>
      <c r="AI1616" t="s">
        <v>12153</v>
      </c>
      <c r="AL1616" t="s">
        <v>12149</v>
      </c>
      <c r="AM1616" t="s">
        <v>12149</v>
      </c>
      <c r="AQ1616" t="s">
        <v>12154</v>
      </c>
    </row>
    <row r="1617" spans="2:44" ht="15" customHeight="1" x14ac:dyDescent="0.25">
      <c r="B1617" s="3" t="s">
        <v>178</v>
      </c>
      <c r="C1617" t="s">
        <v>179</v>
      </c>
      <c r="D1617" s="24"/>
      <c r="E1617" t="s">
        <v>12155</v>
      </c>
      <c r="F1617" t="s">
        <v>12156</v>
      </c>
      <c r="G1617" t="s">
        <v>721</v>
      </c>
      <c r="H1617" t="b">
        <v>0</v>
      </c>
      <c r="I1617" t="s">
        <v>722</v>
      </c>
      <c r="J1617" s="1" t="s">
        <v>723</v>
      </c>
      <c r="K1617" t="s">
        <v>722</v>
      </c>
      <c r="L1617" t="s">
        <v>12157</v>
      </c>
      <c r="N1617">
        <f t="shared" si="25"/>
        <v>10</v>
      </c>
      <c r="O1617">
        <v>29402</v>
      </c>
      <c r="P1617" t="s">
        <v>12158</v>
      </c>
      <c r="V1617" t="s">
        <v>46</v>
      </c>
      <c r="W1617">
        <v>9483918615</v>
      </c>
      <c r="AD1617">
        <v>139</v>
      </c>
      <c r="AG1617" t="s">
        <v>12156</v>
      </c>
      <c r="AH1617" t="s">
        <v>12159</v>
      </c>
      <c r="AL1617" t="s">
        <v>12156</v>
      </c>
      <c r="AM1617" t="s">
        <v>12156</v>
      </c>
      <c r="AQ1617" t="s">
        <v>63</v>
      </c>
    </row>
    <row r="1618" spans="2:44" ht="15" customHeight="1" x14ac:dyDescent="0.25">
      <c r="B1618" s="3" t="s">
        <v>37</v>
      </c>
      <c r="D1618" s="13"/>
      <c r="E1618" t="s">
        <v>12160</v>
      </c>
      <c r="F1618" t="s">
        <v>12161</v>
      </c>
      <c r="G1618" t="s">
        <v>107</v>
      </c>
      <c r="H1618" t="b">
        <v>1</v>
      </c>
      <c r="I1618" t="s">
        <v>1250</v>
      </c>
      <c r="J1618" s="1" t="s">
        <v>1251</v>
      </c>
      <c r="K1618" t="s">
        <v>1250</v>
      </c>
      <c r="L1618" t="s">
        <v>12162</v>
      </c>
      <c r="N1618" s="3">
        <f t="shared" si="25"/>
        <v>50</v>
      </c>
      <c r="O1618">
        <v>41500</v>
      </c>
      <c r="P1618" t="s">
        <v>12163</v>
      </c>
      <c r="S1618">
        <v>37.369199999999999</v>
      </c>
      <c r="T1618">
        <v>-5.8886000000000003</v>
      </c>
      <c r="V1618" t="s">
        <v>46</v>
      </c>
      <c r="W1618">
        <v>9659305287</v>
      </c>
      <c r="AB1618" t="s">
        <v>389</v>
      </c>
      <c r="AG1618" t="s">
        <v>12161</v>
      </c>
      <c r="AH1618" t="s">
        <v>12164</v>
      </c>
      <c r="AI1618" t="s">
        <v>12165</v>
      </c>
      <c r="AL1618" t="s">
        <v>12161</v>
      </c>
      <c r="AM1618" t="s">
        <v>12161</v>
      </c>
      <c r="AQ1618" t="s">
        <v>12166</v>
      </c>
    </row>
    <row r="1619" spans="2:44" ht="15" customHeight="1" x14ac:dyDescent="0.25">
      <c r="B1619" s="3" t="s">
        <v>37</v>
      </c>
      <c r="D1619" s="13"/>
      <c r="E1619" t="s">
        <v>12167</v>
      </c>
      <c r="F1619" t="s">
        <v>12168</v>
      </c>
      <c r="G1619" t="s">
        <v>40</v>
      </c>
      <c r="H1619" t="b">
        <v>1</v>
      </c>
      <c r="I1619" t="s">
        <v>1250</v>
      </c>
      <c r="J1619" s="1" t="s">
        <v>1251</v>
      </c>
      <c r="K1619" t="s">
        <v>1250</v>
      </c>
      <c r="L1619" t="s">
        <v>12169</v>
      </c>
      <c r="N1619">
        <f t="shared" si="25"/>
        <v>21</v>
      </c>
      <c r="O1619">
        <v>14010</v>
      </c>
      <c r="P1619" t="s">
        <v>4029</v>
      </c>
      <c r="S1619">
        <v>37.849848455462499</v>
      </c>
      <c r="T1619">
        <v>-4.5522698553947203</v>
      </c>
      <c r="V1619" t="s">
        <v>46</v>
      </c>
      <c r="W1619">
        <v>9290533277</v>
      </c>
      <c r="X1619" t="s">
        <v>12170</v>
      </c>
      <c r="AB1619" t="s">
        <v>12171</v>
      </c>
      <c r="AC1619" t="s">
        <v>12172</v>
      </c>
      <c r="AD1619">
        <v>110575</v>
      </c>
      <c r="AG1619" t="s">
        <v>12173</v>
      </c>
      <c r="AH1619" t="s">
        <v>12174</v>
      </c>
      <c r="AI1619" t="s">
        <v>12175</v>
      </c>
      <c r="AL1619" t="s">
        <v>12168</v>
      </c>
      <c r="AM1619" t="s">
        <v>12168</v>
      </c>
      <c r="AQ1619" t="s">
        <v>12176</v>
      </c>
    </row>
    <row r="1620" spans="2:44" ht="15" customHeight="1" x14ac:dyDescent="0.25">
      <c r="B1620" s="3" t="s">
        <v>54</v>
      </c>
      <c r="C1620" t="s">
        <v>12177</v>
      </c>
      <c r="D1620" s="18" t="s">
        <v>56</v>
      </c>
      <c r="E1620" t="s">
        <v>12178</v>
      </c>
      <c r="F1620" t="s">
        <v>12179</v>
      </c>
      <c r="G1620" t="s">
        <v>107</v>
      </c>
      <c r="H1620" t="b">
        <v>1</v>
      </c>
      <c r="I1620" t="s">
        <v>41</v>
      </c>
      <c r="J1620" s="1" t="s">
        <v>42</v>
      </c>
      <c r="K1620" t="s">
        <v>41</v>
      </c>
      <c r="L1620" t="s">
        <v>12180</v>
      </c>
      <c r="N1620">
        <f t="shared" si="25"/>
        <v>16</v>
      </c>
      <c r="O1620">
        <v>28065</v>
      </c>
      <c r="P1620" t="s">
        <v>12181</v>
      </c>
      <c r="S1620">
        <v>45.403869999999998</v>
      </c>
      <c r="T1620">
        <v>8.7861899999999995</v>
      </c>
      <c r="V1620" t="s">
        <v>46</v>
      </c>
      <c r="W1620">
        <v>4083545291</v>
      </c>
      <c r="AB1620" t="s">
        <v>78</v>
      </c>
      <c r="AG1620" t="s">
        <v>12179</v>
      </c>
      <c r="AH1620" t="s">
        <v>12182</v>
      </c>
      <c r="AI1620" t="s">
        <v>12183</v>
      </c>
      <c r="AK1620" t="s">
        <v>12184</v>
      </c>
      <c r="AL1620" t="s">
        <v>12179</v>
      </c>
      <c r="AM1620" t="s">
        <v>12179</v>
      </c>
      <c r="AQ1620" t="s">
        <v>12185</v>
      </c>
    </row>
    <row r="1621" spans="2:44" ht="15" customHeight="1" x14ac:dyDescent="0.25">
      <c r="B1621" s="3" t="s">
        <v>54</v>
      </c>
      <c r="C1621" t="s">
        <v>12186</v>
      </c>
      <c r="D1621" s="18" t="s">
        <v>56</v>
      </c>
      <c r="E1621" t="s">
        <v>12187</v>
      </c>
      <c r="F1621" t="s">
        <v>12188</v>
      </c>
      <c r="G1621" t="s">
        <v>107</v>
      </c>
      <c r="H1621" t="b">
        <v>0</v>
      </c>
      <c r="I1621" t="s">
        <v>2124</v>
      </c>
      <c r="J1621" s="1" t="s">
        <v>2125</v>
      </c>
      <c r="K1621" t="s">
        <v>2124</v>
      </c>
      <c r="L1621" t="s">
        <v>12189</v>
      </c>
      <c r="N1621">
        <f t="shared" si="25"/>
        <v>26</v>
      </c>
      <c r="O1621">
        <v>40020</v>
      </c>
      <c r="P1621" t="s">
        <v>12190</v>
      </c>
      <c r="V1621" t="s">
        <v>46</v>
      </c>
      <c r="W1621">
        <v>5424319518</v>
      </c>
      <c r="X1621" t="s">
        <v>12191</v>
      </c>
      <c r="AB1621" t="s">
        <v>1204</v>
      </c>
      <c r="AG1621" t="s">
        <v>12192</v>
      </c>
      <c r="AH1621" t="s">
        <v>12193</v>
      </c>
      <c r="AI1621" t="s">
        <v>12194</v>
      </c>
      <c r="AK1621" t="s">
        <v>12195</v>
      </c>
      <c r="AL1621" t="s">
        <v>12188</v>
      </c>
      <c r="AM1621" t="s">
        <v>12188</v>
      </c>
      <c r="AQ1621" t="s">
        <v>12196</v>
      </c>
      <c r="AR1621" t="s">
        <v>12197</v>
      </c>
    </row>
    <row r="1622" spans="2:44" x14ac:dyDescent="0.25">
      <c r="B1622" s="3" t="s">
        <v>54</v>
      </c>
      <c r="C1622" s="22" t="s">
        <v>12198</v>
      </c>
      <c r="D1622" s="18" t="s">
        <v>416</v>
      </c>
      <c r="E1622" t="s">
        <v>12199</v>
      </c>
      <c r="F1622" t="s">
        <v>12200</v>
      </c>
      <c r="G1622" t="s">
        <v>100</v>
      </c>
      <c r="H1622" t="b">
        <v>0</v>
      </c>
      <c r="I1622" t="s">
        <v>383</v>
      </c>
      <c r="J1622" s="1" t="s">
        <v>384</v>
      </c>
      <c r="K1622" t="s">
        <v>383</v>
      </c>
      <c r="L1622" s="2" t="s">
        <v>12201</v>
      </c>
      <c r="N1622">
        <f t="shared" si="25"/>
        <v>22</v>
      </c>
      <c r="O1622" t="s">
        <v>12202</v>
      </c>
      <c r="P1622" t="s">
        <v>12203</v>
      </c>
      <c r="Q1622" t="s">
        <v>6687</v>
      </c>
      <c r="S1622">
        <v>43.081778</v>
      </c>
      <c r="T1622">
        <v>-76.1044389999999</v>
      </c>
      <c r="V1622" t="s">
        <v>46</v>
      </c>
      <c r="W1622">
        <v>9145490069</v>
      </c>
      <c r="X1622" t="s">
        <v>12204</v>
      </c>
      <c r="AB1622" t="s">
        <v>503</v>
      </c>
      <c r="AD1622">
        <v>462993</v>
      </c>
      <c r="AG1622" t="s">
        <v>12200</v>
      </c>
      <c r="AH1622" t="s">
        <v>12205</v>
      </c>
      <c r="AI1622" t="s">
        <v>12206</v>
      </c>
      <c r="AL1622" t="s">
        <v>12200</v>
      </c>
      <c r="AM1622" t="s">
        <v>12200</v>
      </c>
      <c r="AQ1622" t="s">
        <v>12207</v>
      </c>
    </row>
    <row r="1623" spans="2:44" ht="15" customHeight="1" x14ac:dyDescent="0.25">
      <c r="B1623" s="3" t="s">
        <v>54</v>
      </c>
      <c r="C1623" t="s">
        <v>12208</v>
      </c>
      <c r="D1623" s="18" t="s">
        <v>56</v>
      </c>
      <c r="E1623" t="s">
        <v>12209</v>
      </c>
      <c r="F1623" t="s">
        <v>12210</v>
      </c>
      <c r="G1623" t="s">
        <v>190</v>
      </c>
      <c r="H1623" t="b">
        <v>1</v>
      </c>
      <c r="I1623" t="s">
        <v>383</v>
      </c>
      <c r="J1623" s="1" t="s">
        <v>384</v>
      </c>
      <c r="K1623" t="s">
        <v>383</v>
      </c>
      <c r="L1623" t="s">
        <v>12211</v>
      </c>
      <c r="N1623">
        <f t="shared" si="25"/>
        <v>21</v>
      </c>
      <c r="O1623">
        <v>14020</v>
      </c>
      <c r="P1623" t="s">
        <v>12212</v>
      </c>
      <c r="Q1623" t="s">
        <v>6687</v>
      </c>
      <c r="S1623">
        <v>43.028263000000003</v>
      </c>
      <c r="T1623">
        <v>-78.180710000000005</v>
      </c>
      <c r="V1623" t="s">
        <v>46</v>
      </c>
      <c r="W1623">
        <v>1962048139</v>
      </c>
      <c r="X1623" t="s">
        <v>12213</v>
      </c>
      <c r="AB1623" t="s">
        <v>503</v>
      </c>
      <c r="AD1623">
        <v>462991</v>
      </c>
      <c r="AG1623" t="s">
        <v>12210</v>
      </c>
      <c r="AH1623" t="s">
        <v>12214</v>
      </c>
      <c r="AI1623" t="s">
        <v>12215</v>
      </c>
      <c r="AL1623" t="s">
        <v>12210</v>
      </c>
      <c r="AM1623" t="s">
        <v>12210</v>
      </c>
      <c r="AQ1623" t="s">
        <v>12216</v>
      </c>
      <c r="AR1623" t="s">
        <v>12217</v>
      </c>
    </row>
    <row r="1624" spans="2:44" ht="15" customHeight="1" x14ac:dyDescent="0.25">
      <c r="B1624" s="3" t="s">
        <v>54</v>
      </c>
      <c r="C1624" t="s">
        <v>12218</v>
      </c>
      <c r="D1624" s="18" t="s">
        <v>56</v>
      </c>
      <c r="E1624" t="s">
        <v>12219</v>
      </c>
      <c r="F1624" t="s">
        <v>12220</v>
      </c>
      <c r="G1624" t="s">
        <v>190</v>
      </c>
      <c r="H1624" t="b">
        <v>1</v>
      </c>
      <c r="I1624" t="s">
        <v>383</v>
      </c>
      <c r="J1624" s="1" t="s">
        <v>384</v>
      </c>
      <c r="K1624" t="s">
        <v>383</v>
      </c>
      <c r="L1624" t="s">
        <v>12221</v>
      </c>
      <c r="N1624">
        <f t="shared" si="25"/>
        <v>16</v>
      </c>
      <c r="O1624">
        <v>12110</v>
      </c>
      <c r="P1624" t="s">
        <v>12222</v>
      </c>
      <c r="Q1624" t="s">
        <v>6687</v>
      </c>
      <c r="S1624">
        <v>42.734993000000003</v>
      </c>
      <c r="T1624">
        <v>-73.799896000000004</v>
      </c>
      <c r="V1624" t="s">
        <v>46</v>
      </c>
      <c r="W1624">
        <v>3594022435</v>
      </c>
      <c r="X1624" t="s">
        <v>12213</v>
      </c>
      <c r="AB1624" t="s">
        <v>503</v>
      </c>
      <c r="AD1624">
        <v>462992</v>
      </c>
      <c r="AG1624" t="s">
        <v>12220</v>
      </c>
      <c r="AH1624" t="s">
        <v>12223</v>
      </c>
      <c r="AI1624" t="s">
        <v>12224</v>
      </c>
      <c r="AL1624" t="s">
        <v>12220</v>
      </c>
      <c r="AM1624" t="s">
        <v>12220</v>
      </c>
      <c r="AQ1624" t="s">
        <v>12225</v>
      </c>
      <c r="AR1624" t="s">
        <v>12217</v>
      </c>
    </row>
    <row r="1625" spans="2:44" x14ac:dyDescent="0.25">
      <c r="B1625" s="3" t="s">
        <v>54</v>
      </c>
      <c r="C1625" t="s">
        <v>12226</v>
      </c>
      <c r="D1625" s="18" t="s">
        <v>416</v>
      </c>
      <c r="E1625" t="s">
        <v>12227</v>
      </c>
      <c r="F1625" t="s">
        <v>12228</v>
      </c>
      <c r="G1625" t="s">
        <v>190</v>
      </c>
      <c r="H1625" t="b">
        <v>1</v>
      </c>
      <c r="I1625" t="s">
        <v>383</v>
      </c>
      <c r="J1625" s="1" t="s">
        <v>384</v>
      </c>
      <c r="K1625" t="s">
        <v>383</v>
      </c>
      <c r="L1625" s="2" t="s">
        <v>12201</v>
      </c>
      <c r="N1625">
        <f t="shared" si="25"/>
        <v>22</v>
      </c>
      <c r="O1625" t="s">
        <v>12202</v>
      </c>
      <c r="P1625" t="s">
        <v>12203</v>
      </c>
      <c r="Q1625" t="s">
        <v>6687</v>
      </c>
      <c r="S1625">
        <v>43.083027000000001</v>
      </c>
      <c r="T1625">
        <v>-76.104759000000001</v>
      </c>
      <c r="V1625" t="s">
        <v>46</v>
      </c>
      <c r="W1625">
        <v>5600931918</v>
      </c>
      <c r="X1625" t="s">
        <v>12213</v>
      </c>
      <c r="AB1625" t="s">
        <v>503</v>
      </c>
      <c r="AD1625">
        <v>462993</v>
      </c>
      <c r="AG1625" t="s">
        <v>12228</v>
      </c>
      <c r="AH1625" t="s">
        <v>12229</v>
      </c>
      <c r="AI1625" t="s">
        <v>12206</v>
      </c>
      <c r="AL1625" t="s">
        <v>12228</v>
      </c>
      <c r="AM1625" t="s">
        <v>12228</v>
      </c>
      <c r="AQ1625" t="s">
        <v>12207</v>
      </c>
      <c r="AR1625" t="s">
        <v>12217</v>
      </c>
    </row>
    <row r="1626" spans="2:44" ht="15" customHeight="1" x14ac:dyDescent="0.25">
      <c r="B1626" s="3" t="s">
        <v>37</v>
      </c>
      <c r="D1626" s="13"/>
      <c r="E1626" t="s">
        <v>12230</v>
      </c>
      <c r="F1626" t="s">
        <v>12231</v>
      </c>
      <c r="G1626" t="s">
        <v>107</v>
      </c>
      <c r="H1626" t="b">
        <v>0</v>
      </c>
      <c r="I1626" t="s">
        <v>367</v>
      </c>
      <c r="J1626" s="1" t="s">
        <v>368</v>
      </c>
      <c r="K1626" t="s">
        <v>367</v>
      </c>
      <c r="L1626" t="s">
        <v>12232</v>
      </c>
      <c r="N1626">
        <f t="shared" si="25"/>
        <v>10</v>
      </c>
      <c r="O1626" t="s">
        <v>12233</v>
      </c>
      <c r="P1626" t="s">
        <v>12234</v>
      </c>
      <c r="V1626" t="s">
        <v>46</v>
      </c>
      <c r="W1626">
        <v>7861855910</v>
      </c>
      <c r="X1626" t="s">
        <v>12235</v>
      </c>
      <c r="Y1626" t="s">
        <v>12236</v>
      </c>
      <c r="AB1626" t="s">
        <v>1285</v>
      </c>
      <c r="AF1626" t="s">
        <v>12237</v>
      </c>
      <c r="AG1626" t="s">
        <v>12231</v>
      </c>
      <c r="AH1626" t="s">
        <v>12238</v>
      </c>
      <c r="AI1626" t="s">
        <v>12239</v>
      </c>
      <c r="AK1626" t="s">
        <v>12240</v>
      </c>
      <c r="AL1626" t="s">
        <v>12231</v>
      </c>
      <c r="AM1626" t="s">
        <v>12231</v>
      </c>
      <c r="AQ1626" t="s">
        <v>12241</v>
      </c>
    </row>
    <row r="1627" spans="2:44" ht="15" customHeight="1" x14ac:dyDescent="0.25">
      <c r="B1627" s="3" t="s">
        <v>155</v>
      </c>
      <c r="D1627" s="23"/>
      <c r="I1627" t="s">
        <v>2360</v>
      </c>
      <c r="J1627" s="1" t="s">
        <v>2361</v>
      </c>
      <c r="K1627" t="s">
        <v>2360</v>
      </c>
      <c r="L1627" t="s">
        <v>12242</v>
      </c>
      <c r="N1627">
        <f t="shared" si="25"/>
        <v>29</v>
      </c>
      <c r="P1627" t="s">
        <v>12243</v>
      </c>
      <c r="AC1627" t="s">
        <v>12244</v>
      </c>
      <c r="AD1627">
        <v>115708</v>
      </c>
      <c r="AG1627" t="s">
        <v>12245</v>
      </c>
      <c r="AH1627" t="s">
        <v>12246</v>
      </c>
      <c r="AL1627" t="s">
        <v>12247</v>
      </c>
      <c r="AM1627" t="s">
        <v>12247</v>
      </c>
    </row>
    <row r="1628" spans="2:44" x14ac:dyDescent="0.25">
      <c r="B1628" s="3" t="s">
        <v>54</v>
      </c>
      <c r="C1628" t="s">
        <v>12248</v>
      </c>
      <c r="D1628" s="24" t="s">
        <v>11411</v>
      </c>
      <c r="E1628" t="s">
        <v>12249</v>
      </c>
      <c r="F1628" t="s">
        <v>12250</v>
      </c>
      <c r="G1628" t="s">
        <v>100</v>
      </c>
      <c r="H1628" t="b">
        <v>1</v>
      </c>
      <c r="I1628" t="s">
        <v>4439</v>
      </c>
      <c r="J1628" s="1" t="s">
        <v>4440</v>
      </c>
      <c r="K1628" t="s">
        <v>4439</v>
      </c>
      <c r="L1628" t="s">
        <v>12251</v>
      </c>
      <c r="N1628" s="3">
        <f t="shared" si="25"/>
        <v>66</v>
      </c>
      <c r="O1628">
        <v>141407</v>
      </c>
      <c r="P1628" t="s">
        <v>4442</v>
      </c>
      <c r="S1628">
        <v>55.882436478297102</v>
      </c>
      <c r="T1628">
        <v>37.439174652099602</v>
      </c>
      <c r="V1628" t="s">
        <v>46</v>
      </c>
      <c r="W1628">
        <v>4732671593</v>
      </c>
      <c r="X1628" t="s">
        <v>12252</v>
      </c>
      <c r="AB1628" t="s">
        <v>66</v>
      </c>
      <c r="AC1628" t="s">
        <v>4444</v>
      </c>
      <c r="AD1628">
        <v>196297</v>
      </c>
      <c r="AG1628" t="s">
        <v>12250</v>
      </c>
      <c r="AH1628" t="s">
        <v>12253</v>
      </c>
      <c r="AI1628" t="s">
        <v>12254</v>
      </c>
      <c r="AL1628" t="s">
        <v>12250</v>
      </c>
      <c r="AM1628" t="s">
        <v>12250</v>
      </c>
      <c r="AQ1628" t="s">
        <v>12255</v>
      </c>
      <c r="AR1628" t="s">
        <v>12256</v>
      </c>
    </row>
    <row r="1629" spans="2:44" ht="15" customHeight="1" x14ac:dyDescent="0.25">
      <c r="B1629" s="3" t="s">
        <v>710</v>
      </c>
      <c r="C1629" t="s">
        <v>164</v>
      </c>
      <c r="D1629" s="23"/>
      <c r="E1629" t="s">
        <v>12257</v>
      </c>
      <c r="F1629" t="s">
        <v>12258</v>
      </c>
      <c r="G1629" t="s">
        <v>190</v>
      </c>
      <c r="H1629" t="b">
        <v>0</v>
      </c>
      <c r="I1629" t="s">
        <v>2057</v>
      </c>
      <c r="J1629" s="1" t="s">
        <v>2058</v>
      </c>
      <c r="K1629" t="s">
        <v>2057</v>
      </c>
      <c r="L1629" t="s">
        <v>12259</v>
      </c>
      <c r="N1629">
        <f t="shared" si="25"/>
        <v>40</v>
      </c>
      <c r="O1629">
        <v>201206</v>
      </c>
      <c r="P1629" t="s">
        <v>2720</v>
      </c>
      <c r="V1629" t="s">
        <v>46</v>
      </c>
      <c r="W1629">
        <v>8884832468</v>
      </c>
      <c r="AB1629" t="s">
        <v>3457</v>
      </c>
      <c r="AG1629" t="s">
        <v>12258</v>
      </c>
      <c r="AH1629" t="s">
        <v>12260</v>
      </c>
      <c r="AL1629" t="s">
        <v>12258</v>
      </c>
      <c r="AM1629" t="s">
        <v>12258</v>
      </c>
      <c r="AQ1629" t="s">
        <v>12261</v>
      </c>
    </row>
    <row r="1630" spans="2:44" ht="15" customHeight="1" x14ac:dyDescent="0.25">
      <c r="B1630" s="3" t="s">
        <v>54</v>
      </c>
      <c r="C1630" t="s">
        <v>12262</v>
      </c>
      <c r="D1630" s="18" t="s">
        <v>56</v>
      </c>
      <c r="E1630" t="s">
        <v>12263</v>
      </c>
      <c r="F1630" t="s">
        <v>12264</v>
      </c>
      <c r="G1630" t="s">
        <v>190</v>
      </c>
      <c r="H1630" t="b">
        <v>1</v>
      </c>
      <c r="I1630" t="s">
        <v>383</v>
      </c>
      <c r="J1630" s="1" t="s">
        <v>384</v>
      </c>
      <c r="K1630" t="s">
        <v>383</v>
      </c>
      <c r="L1630" t="s">
        <v>12265</v>
      </c>
      <c r="N1630">
        <f t="shared" si="25"/>
        <v>25</v>
      </c>
      <c r="O1630">
        <v>93308</v>
      </c>
      <c r="P1630" t="s">
        <v>12266</v>
      </c>
      <c r="Q1630" t="s">
        <v>1664</v>
      </c>
      <c r="S1630">
        <v>35.443010000000001</v>
      </c>
      <c r="T1630">
        <v>-119.0882</v>
      </c>
      <c r="V1630" t="s">
        <v>46</v>
      </c>
      <c r="W1630">
        <v>6980585013</v>
      </c>
      <c r="X1630" t="s">
        <v>12267</v>
      </c>
      <c r="AB1630" t="s">
        <v>503</v>
      </c>
      <c r="AD1630">
        <v>304484</v>
      </c>
      <c r="AG1630" t="s">
        <v>12264</v>
      </c>
      <c r="AH1630" t="s">
        <v>12268</v>
      </c>
      <c r="AI1630" t="s">
        <v>12269</v>
      </c>
      <c r="AL1630" t="s">
        <v>12264</v>
      </c>
      <c r="AM1630" t="s">
        <v>12264</v>
      </c>
      <c r="AQ1630" t="s">
        <v>12270</v>
      </c>
      <c r="AR1630" t="s">
        <v>12271</v>
      </c>
    </row>
    <row r="1631" spans="2:44" ht="15" customHeight="1" x14ac:dyDescent="0.25">
      <c r="B1631" s="3" t="s">
        <v>54</v>
      </c>
      <c r="C1631" t="s">
        <v>12272</v>
      </c>
      <c r="D1631" s="18" t="s">
        <v>56</v>
      </c>
      <c r="E1631" t="s">
        <v>12273</v>
      </c>
      <c r="F1631" t="s">
        <v>12274</v>
      </c>
      <c r="G1631" t="s">
        <v>190</v>
      </c>
      <c r="H1631" t="b">
        <v>1</v>
      </c>
      <c r="I1631" t="s">
        <v>383</v>
      </c>
      <c r="J1631" s="1" t="s">
        <v>384</v>
      </c>
      <c r="K1631" t="s">
        <v>383</v>
      </c>
      <c r="L1631" t="s">
        <v>12275</v>
      </c>
      <c r="N1631">
        <f t="shared" si="25"/>
        <v>16</v>
      </c>
      <c r="O1631" t="s">
        <v>12276</v>
      </c>
      <c r="P1631" t="s">
        <v>12277</v>
      </c>
      <c r="Q1631" t="s">
        <v>1664</v>
      </c>
      <c r="S1631">
        <v>33.797787</v>
      </c>
      <c r="T1631">
        <v>-117.50266999999999</v>
      </c>
      <c r="V1631" t="s">
        <v>46</v>
      </c>
      <c r="W1631">
        <v>7078547564</v>
      </c>
      <c r="X1631" t="s">
        <v>12267</v>
      </c>
      <c r="AB1631" t="s">
        <v>503</v>
      </c>
      <c r="AD1631">
        <v>304486</v>
      </c>
      <c r="AG1631" t="s">
        <v>12274</v>
      </c>
      <c r="AH1631" t="s">
        <v>12278</v>
      </c>
      <c r="AI1631" t="s">
        <v>12279</v>
      </c>
      <c r="AL1631" t="s">
        <v>12274</v>
      </c>
      <c r="AM1631" t="s">
        <v>12274</v>
      </c>
      <c r="AQ1631" t="s">
        <v>12280</v>
      </c>
      <c r="AR1631" t="s">
        <v>12271</v>
      </c>
    </row>
    <row r="1632" spans="2:44" ht="15" customHeight="1" x14ac:dyDescent="0.25">
      <c r="B1632" s="3" t="s">
        <v>54</v>
      </c>
      <c r="C1632" t="s">
        <v>12281</v>
      </c>
      <c r="D1632" s="18" t="s">
        <v>56</v>
      </c>
      <c r="E1632" t="s">
        <v>12282</v>
      </c>
      <c r="F1632" t="s">
        <v>12283</v>
      </c>
      <c r="G1632" t="s">
        <v>190</v>
      </c>
      <c r="H1632" t="b">
        <v>1</v>
      </c>
      <c r="I1632" t="s">
        <v>383</v>
      </c>
      <c r="J1632" s="1" t="s">
        <v>384</v>
      </c>
      <c r="K1632" t="s">
        <v>383</v>
      </c>
      <c r="L1632" t="s">
        <v>12284</v>
      </c>
      <c r="N1632">
        <f t="shared" si="25"/>
        <v>22</v>
      </c>
      <c r="O1632">
        <v>93725</v>
      </c>
      <c r="P1632" t="s">
        <v>12285</v>
      </c>
      <c r="Q1632" t="s">
        <v>1664</v>
      </c>
      <c r="S1632">
        <v>36.649895000000001</v>
      </c>
      <c r="T1632">
        <v>-119.708778</v>
      </c>
      <c r="V1632" t="s">
        <v>46</v>
      </c>
      <c r="W1632">
        <v>5016959572</v>
      </c>
      <c r="X1632" t="s">
        <v>12267</v>
      </c>
      <c r="AB1632" t="s">
        <v>503</v>
      </c>
      <c r="AD1632">
        <v>602109</v>
      </c>
      <c r="AG1632" t="s">
        <v>12283</v>
      </c>
      <c r="AH1632" t="s">
        <v>12286</v>
      </c>
      <c r="AI1632" t="s">
        <v>12287</v>
      </c>
      <c r="AL1632" t="s">
        <v>12283</v>
      </c>
      <c r="AM1632" t="s">
        <v>12283</v>
      </c>
      <c r="AQ1632" t="s">
        <v>12288</v>
      </c>
      <c r="AR1632" t="s">
        <v>12271</v>
      </c>
    </row>
    <row r="1633" spans="2:44" ht="15" customHeight="1" x14ac:dyDescent="0.25">
      <c r="B1633" s="3" t="s">
        <v>37</v>
      </c>
      <c r="D1633" s="13"/>
      <c r="E1633" t="s">
        <v>12289</v>
      </c>
      <c r="F1633" t="s">
        <v>12290</v>
      </c>
      <c r="G1633" t="s">
        <v>190</v>
      </c>
      <c r="H1633" t="b">
        <v>1</v>
      </c>
      <c r="I1633" t="s">
        <v>383</v>
      </c>
      <c r="J1633" s="1" t="s">
        <v>384</v>
      </c>
      <c r="K1633" t="s">
        <v>383</v>
      </c>
      <c r="L1633" t="s">
        <v>12291</v>
      </c>
      <c r="N1633">
        <f t="shared" si="25"/>
        <v>19</v>
      </c>
      <c r="O1633">
        <v>96707</v>
      </c>
      <c r="P1633" t="s">
        <v>5184</v>
      </c>
      <c r="Q1633" t="s">
        <v>5185</v>
      </c>
      <c r="S1633">
        <v>21.30894</v>
      </c>
      <c r="T1633">
        <v>-158.10230000000001</v>
      </c>
      <c r="V1633" t="s">
        <v>46</v>
      </c>
      <c r="W1633">
        <v>6056439576</v>
      </c>
      <c r="AB1633" t="s">
        <v>503</v>
      </c>
      <c r="AD1633">
        <v>764663</v>
      </c>
      <c r="AG1633" t="s">
        <v>12290</v>
      </c>
      <c r="AH1633" t="s">
        <v>12292</v>
      </c>
      <c r="AL1633" t="s">
        <v>12290</v>
      </c>
      <c r="AM1633" t="s">
        <v>12290</v>
      </c>
      <c r="AQ1633" t="s">
        <v>63</v>
      </c>
    </row>
    <row r="1634" spans="2:44" x14ac:dyDescent="0.25">
      <c r="B1634" s="3" t="s">
        <v>82</v>
      </c>
      <c r="C1634" t="s">
        <v>12293</v>
      </c>
      <c r="D1634" s="27" t="s">
        <v>6634</v>
      </c>
      <c r="E1634" t="s">
        <v>12294</v>
      </c>
      <c r="F1634" t="s">
        <v>12295</v>
      </c>
      <c r="G1634" t="s">
        <v>190</v>
      </c>
      <c r="H1634" t="b">
        <v>1</v>
      </c>
      <c r="I1634" t="s">
        <v>383</v>
      </c>
      <c r="J1634" s="1" t="s">
        <v>384</v>
      </c>
      <c r="K1634" t="s">
        <v>383</v>
      </c>
      <c r="L1634" s="2" t="s">
        <v>12296</v>
      </c>
      <c r="N1634">
        <f t="shared" si="25"/>
        <v>22</v>
      </c>
      <c r="O1634">
        <v>92040</v>
      </c>
      <c r="P1634" t="s">
        <v>12297</v>
      </c>
      <c r="Q1634" t="s">
        <v>1664</v>
      </c>
      <c r="S1634">
        <v>32.861919999999998</v>
      </c>
      <c r="T1634">
        <v>-116.9248</v>
      </c>
      <c r="V1634" t="s">
        <v>46</v>
      </c>
      <c r="W1634">
        <v>1924925038</v>
      </c>
      <c r="X1634" t="s">
        <v>12267</v>
      </c>
      <c r="AB1634" t="s">
        <v>503</v>
      </c>
      <c r="AD1634">
        <v>304488</v>
      </c>
      <c r="AG1634" t="s">
        <v>12295</v>
      </c>
      <c r="AH1634" t="s">
        <v>12298</v>
      </c>
      <c r="AI1634" t="s">
        <v>12299</v>
      </c>
      <c r="AL1634" t="s">
        <v>12295</v>
      </c>
      <c r="AM1634" t="s">
        <v>12295</v>
      </c>
      <c r="AQ1634" t="s">
        <v>12300</v>
      </c>
      <c r="AR1634" t="s">
        <v>12271</v>
      </c>
    </row>
    <row r="1635" spans="2:44" ht="15" customHeight="1" x14ac:dyDescent="0.25">
      <c r="B1635" s="3" t="s">
        <v>54</v>
      </c>
      <c r="C1635" t="s">
        <v>12301</v>
      </c>
      <c r="D1635" s="18" t="s">
        <v>56</v>
      </c>
      <c r="E1635" t="s">
        <v>12302</v>
      </c>
      <c r="F1635" t="s">
        <v>12303</v>
      </c>
      <c r="G1635" t="s">
        <v>190</v>
      </c>
      <c r="H1635" t="b">
        <v>1</v>
      </c>
      <c r="I1635" t="s">
        <v>383</v>
      </c>
      <c r="J1635" s="1" t="s">
        <v>384</v>
      </c>
      <c r="K1635" t="s">
        <v>383</v>
      </c>
      <c r="L1635" t="s">
        <v>12304</v>
      </c>
      <c r="N1635">
        <f t="shared" si="25"/>
        <v>20</v>
      </c>
      <c r="O1635">
        <v>95826</v>
      </c>
      <c r="P1635" t="s">
        <v>12305</v>
      </c>
      <c r="Q1635" t="s">
        <v>1664</v>
      </c>
      <c r="S1635">
        <v>38.525176000000002</v>
      </c>
      <c r="T1635">
        <v>-121.386544</v>
      </c>
      <c r="V1635" t="s">
        <v>46</v>
      </c>
      <c r="W1635">
        <v>8856494487</v>
      </c>
      <c r="X1635" t="s">
        <v>12267</v>
      </c>
      <c r="AB1635" t="s">
        <v>503</v>
      </c>
      <c r="AD1635">
        <v>304485</v>
      </c>
      <c r="AG1635" t="s">
        <v>12303</v>
      </c>
      <c r="AH1635" t="s">
        <v>12306</v>
      </c>
      <c r="AI1635" t="s">
        <v>12307</v>
      </c>
      <c r="AL1635" t="s">
        <v>12303</v>
      </c>
      <c r="AM1635" t="s">
        <v>12303</v>
      </c>
      <c r="AQ1635" t="s">
        <v>12308</v>
      </c>
      <c r="AR1635" t="s">
        <v>12271</v>
      </c>
    </row>
    <row r="1636" spans="2:44" ht="15" customHeight="1" x14ac:dyDescent="0.25">
      <c r="B1636" s="3" t="s">
        <v>54</v>
      </c>
      <c r="C1636" t="s">
        <v>12309</v>
      </c>
      <c r="D1636" s="18" t="s">
        <v>56</v>
      </c>
      <c r="E1636" s="31" t="s">
        <v>12310</v>
      </c>
      <c r="F1636" t="s">
        <v>12311</v>
      </c>
      <c r="G1636" t="s">
        <v>190</v>
      </c>
      <c r="H1636" t="b">
        <v>1</v>
      </c>
      <c r="I1636" t="s">
        <v>383</v>
      </c>
      <c r="J1636" s="1" t="s">
        <v>384</v>
      </c>
      <c r="K1636" t="s">
        <v>383</v>
      </c>
      <c r="L1636" t="s">
        <v>12312</v>
      </c>
      <c r="N1636">
        <f t="shared" si="25"/>
        <v>16</v>
      </c>
      <c r="O1636">
        <v>94577</v>
      </c>
      <c r="P1636" t="s">
        <v>12313</v>
      </c>
      <c r="Q1636" t="s">
        <v>1664</v>
      </c>
      <c r="S1636">
        <v>37.707760999999998</v>
      </c>
      <c r="T1636">
        <v>-122.173306</v>
      </c>
      <c r="U1636" s="31"/>
      <c r="V1636" t="s">
        <v>46</v>
      </c>
      <c r="W1636">
        <v>7539166720</v>
      </c>
      <c r="X1636" t="s">
        <v>12314</v>
      </c>
      <c r="AB1636" t="s">
        <v>503</v>
      </c>
      <c r="AD1636">
        <v>619141</v>
      </c>
      <c r="AG1636" t="s">
        <v>12311</v>
      </c>
      <c r="AH1636" t="s">
        <v>12315</v>
      </c>
      <c r="AI1636" t="s">
        <v>12316</v>
      </c>
      <c r="AL1636" t="s">
        <v>12311</v>
      </c>
      <c r="AM1636" t="s">
        <v>12311</v>
      </c>
      <c r="AQ1636" t="s">
        <v>12317</v>
      </c>
      <c r="AR1636" t="s">
        <v>12271</v>
      </c>
    </row>
    <row r="1637" spans="2:44" ht="15" customHeight="1" x14ac:dyDescent="0.25">
      <c r="B1637" s="3" t="s">
        <v>54</v>
      </c>
      <c r="C1637" t="s">
        <v>12318</v>
      </c>
      <c r="D1637" s="18" t="s">
        <v>56</v>
      </c>
      <c r="E1637" t="s">
        <v>12319</v>
      </c>
      <c r="F1637" t="s">
        <v>12320</v>
      </c>
      <c r="G1637" t="s">
        <v>190</v>
      </c>
      <c r="H1637" t="b">
        <v>1</v>
      </c>
      <c r="I1637" t="s">
        <v>383</v>
      </c>
      <c r="J1637" s="1" t="s">
        <v>384</v>
      </c>
      <c r="K1637" t="s">
        <v>383</v>
      </c>
      <c r="L1637" t="s">
        <v>12321</v>
      </c>
      <c r="N1637">
        <f t="shared" si="25"/>
        <v>17</v>
      </c>
      <c r="O1637">
        <v>95380</v>
      </c>
      <c r="P1637" t="s">
        <v>12322</v>
      </c>
      <c r="Q1637" t="s">
        <v>1664</v>
      </c>
      <c r="S1637">
        <v>37.481285</v>
      </c>
      <c r="T1637">
        <v>-120.86573799999999</v>
      </c>
      <c r="V1637" t="s">
        <v>46</v>
      </c>
      <c r="W1637">
        <v>5344050798</v>
      </c>
      <c r="AB1637" t="s">
        <v>503</v>
      </c>
      <c r="AD1637">
        <v>927175</v>
      </c>
      <c r="AG1637" t="s">
        <v>12320</v>
      </c>
      <c r="AH1637" t="s">
        <v>12323</v>
      </c>
      <c r="AI1637" t="s">
        <v>12324</v>
      </c>
      <c r="AL1637" t="s">
        <v>12320</v>
      </c>
      <c r="AM1637" t="s">
        <v>12320</v>
      </c>
      <c r="AQ1637" t="s">
        <v>12325</v>
      </c>
      <c r="AR1637" t="s">
        <v>12326</v>
      </c>
    </row>
    <row r="1638" spans="2:44" ht="15" customHeight="1" x14ac:dyDescent="0.25">
      <c r="B1638" s="3" t="s">
        <v>54</v>
      </c>
      <c r="C1638" t="s">
        <v>12327</v>
      </c>
      <c r="D1638" s="18" t="s">
        <v>56</v>
      </c>
      <c r="E1638" t="s">
        <v>12328</v>
      </c>
      <c r="F1638" t="s">
        <v>12329</v>
      </c>
      <c r="G1638" t="s">
        <v>100</v>
      </c>
      <c r="H1638" t="b">
        <v>1</v>
      </c>
      <c r="I1638" t="s">
        <v>125</v>
      </c>
      <c r="J1638" s="1" t="s">
        <v>126</v>
      </c>
      <c r="K1638" t="s">
        <v>125</v>
      </c>
      <c r="L1638" t="s">
        <v>12330</v>
      </c>
      <c r="N1638">
        <f t="shared" si="25"/>
        <v>31</v>
      </c>
      <c r="O1638">
        <v>500034</v>
      </c>
      <c r="P1638" t="s">
        <v>12331</v>
      </c>
      <c r="S1638">
        <v>17.375</v>
      </c>
      <c r="T1638">
        <v>78.474000000000004</v>
      </c>
      <c r="V1638" t="s">
        <v>46</v>
      </c>
      <c r="W1638">
        <v>4616673086</v>
      </c>
      <c r="X1638" t="s">
        <v>12332</v>
      </c>
      <c r="Y1638" t="s">
        <v>12333</v>
      </c>
      <c r="AB1638" t="s">
        <v>12334</v>
      </c>
      <c r="AG1638" t="s">
        <v>12329</v>
      </c>
      <c r="AH1638" t="s">
        <v>12335</v>
      </c>
      <c r="AI1638" t="s">
        <v>12336</v>
      </c>
      <c r="AK1638" t="s">
        <v>12337</v>
      </c>
      <c r="AL1638" t="s">
        <v>12329</v>
      </c>
      <c r="AM1638" t="s">
        <v>12329</v>
      </c>
      <c r="AQ1638" t="s">
        <v>12338</v>
      </c>
      <c r="AR1638" t="s">
        <v>12339</v>
      </c>
    </row>
    <row r="1639" spans="2:44" ht="15" customHeight="1" x14ac:dyDescent="0.25">
      <c r="B1639" s="3" t="s">
        <v>37</v>
      </c>
      <c r="D1639" s="13"/>
      <c r="E1639" t="s">
        <v>12340</v>
      </c>
      <c r="F1639" t="s">
        <v>12341</v>
      </c>
      <c r="G1639" t="s">
        <v>190</v>
      </c>
      <c r="H1639" t="b">
        <v>1</v>
      </c>
      <c r="I1639" t="s">
        <v>125</v>
      </c>
      <c r="J1639" s="1" t="s">
        <v>126</v>
      </c>
      <c r="K1639" t="s">
        <v>125</v>
      </c>
      <c r="L1639" t="s">
        <v>12342</v>
      </c>
      <c r="N1639">
        <f t="shared" si="25"/>
        <v>7</v>
      </c>
      <c r="O1639" t="s">
        <v>12343</v>
      </c>
      <c r="P1639" t="s">
        <v>12344</v>
      </c>
      <c r="S1639">
        <v>14.467000000000001</v>
      </c>
      <c r="T1639">
        <v>78.816999999999993</v>
      </c>
      <c r="V1639" t="s">
        <v>46</v>
      </c>
      <c r="W1639">
        <v>9679707720</v>
      </c>
      <c r="AB1639" t="s">
        <v>12334</v>
      </c>
      <c r="AG1639" t="s">
        <v>12341</v>
      </c>
      <c r="AH1639" t="s">
        <v>12345</v>
      </c>
      <c r="AI1639" t="s">
        <v>12346</v>
      </c>
      <c r="AK1639" t="s">
        <v>12337</v>
      </c>
      <c r="AL1639" t="s">
        <v>12341</v>
      </c>
      <c r="AM1639" t="s">
        <v>12341</v>
      </c>
      <c r="AQ1639" t="s">
        <v>12347</v>
      </c>
      <c r="AR1639" t="s">
        <v>12339</v>
      </c>
    </row>
    <row r="1640" spans="2:44" ht="15" customHeight="1" x14ac:dyDescent="0.25">
      <c r="B1640" s="3" t="s">
        <v>37</v>
      </c>
      <c r="D1640" s="13"/>
      <c r="E1640" t="s">
        <v>12348</v>
      </c>
      <c r="F1640" t="s">
        <v>12349</v>
      </c>
      <c r="G1640" t="s">
        <v>190</v>
      </c>
      <c r="H1640" t="b">
        <v>1</v>
      </c>
      <c r="I1640" t="s">
        <v>125</v>
      </c>
      <c r="J1640" s="1" t="s">
        <v>126</v>
      </c>
      <c r="K1640" t="s">
        <v>125</v>
      </c>
      <c r="L1640" t="s">
        <v>12350</v>
      </c>
      <c r="N1640">
        <f t="shared" si="25"/>
        <v>22</v>
      </c>
      <c r="O1640" t="s">
        <v>12351</v>
      </c>
      <c r="P1640" t="s">
        <v>12352</v>
      </c>
      <c r="S1640">
        <v>17.55</v>
      </c>
      <c r="T1640">
        <v>80.632999999999996</v>
      </c>
      <c r="V1640" t="s">
        <v>46</v>
      </c>
      <c r="W1640">
        <v>8343326505</v>
      </c>
      <c r="Y1640" t="s">
        <v>12353</v>
      </c>
      <c r="AB1640" t="s">
        <v>12334</v>
      </c>
      <c r="AG1640" t="s">
        <v>12349</v>
      </c>
      <c r="AH1640" t="s">
        <v>12354</v>
      </c>
      <c r="AK1640" t="s">
        <v>12337</v>
      </c>
      <c r="AL1640" t="s">
        <v>12349</v>
      </c>
      <c r="AM1640" t="s">
        <v>12349</v>
      </c>
      <c r="AQ1640" t="s">
        <v>63</v>
      </c>
      <c r="AR1640" t="s">
        <v>12339</v>
      </c>
    </row>
    <row r="1641" spans="2:44" ht="15" customHeight="1" x14ac:dyDescent="0.25">
      <c r="B1641" s="3" t="s">
        <v>54</v>
      </c>
      <c r="C1641" t="s">
        <v>12355</v>
      </c>
      <c r="D1641" s="18" t="s">
        <v>56</v>
      </c>
      <c r="E1641" t="s">
        <v>12356</v>
      </c>
      <c r="F1641" t="s">
        <v>12357</v>
      </c>
      <c r="G1641" t="s">
        <v>190</v>
      </c>
      <c r="H1641" t="b">
        <v>1</v>
      </c>
      <c r="I1641" t="s">
        <v>125</v>
      </c>
      <c r="J1641" s="1" t="s">
        <v>126</v>
      </c>
      <c r="K1641" t="s">
        <v>125</v>
      </c>
      <c r="L1641" t="s">
        <v>12358</v>
      </c>
      <c r="N1641" s="3">
        <f t="shared" si="25"/>
        <v>42</v>
      </c>
      <c r="O1641" t="s">
        <v>12359</v>
      </c>
      <c r="P1641" t="s">
        <v>12360</v>
      </c>
      <c r="S1641">
        <v>16.516999999999999</v>
      </c>
      <c r="T1641">
        <v>80.617000000000004</v>
      </c>
      <c r="V1641" t="s">
        <v>46</v>
      </c>
      <c r="W1641">
        <v>9518137713</v>
      </c>
      <c r="AB1641" t="s">
        <v>12334</v>
      </c>
      <c r="AG1641" t="s">
        <v>12357</v>
      </c>
      <c r="AH1641" t="s">
        <v>12361</v>
      </c>
      <c r="AI1641" t="s">
        <v>12362</v>
      </c>
      <c r="AK1641" t="s">
        <v>12337</v>
      </c>
      <c r="AL1641" t="s">
        <v>12357</v>
      </c>
      <c r="AM1641" t="s">
        <v>12357</v>
      </c>
      <c r="AQ1641">
        <v>8666530902</v>
      </c>
      <c r="AR1641" t="s">
        <v>12339</v>
      </c>
    </row>
    <row r="1642" spans="2:44" ht="15" customHeight="1" x14ac:dyDescent="0.25">
      <c r="B1642" s="3" t="s">
        <v>37</v>
      </c>
      <c r="D1642" s="13"/>
      <c r="E1642" t="s">
        <v>12363</v>
      </c>
      <c r="F1642" t="s">
        <v>12364</v>
      </c>
      <c r="G1642" t="s">
        <v>190</v>
      </c>
      <c r="H1642" t="b">
        <v>1</v>
      </c>
      <c r="I1642" t="s">
        <v>125</v>
      </c>
      <c r="J1642" s="1" t="s">
        <v>126</v>
      </c>
      <c r="K1642" t="s">
        <v>125</v>
      </c>
      <c r="L1642" t="s">
        <v>12365</v>
      </c>
      <c r="N1642">
        <f t="shared" si="25"/>
        <v>24</v>
      </c>
      <c r="O1642" t="s">
        <v>12366</v>
      </c>
      <c r="P1642" t="s">
        <v>12367</v>
      </c>
      <c r="S1642">
        <v>17.7</v>
      </c>
      <c r="T1642">
        <v>83.3</v>
      </c>
      <c r="V1642" t="s">
        <v>46</v>
      </c>
      <c r="W1642">
        <v>9761527954</v>
      </c>
      <c r="Y1642" t="s">
        <v>12368</v>
      </c>
      <c r="AB1642" t="s">
        <v>12334</v>
      </c>
      <c r="AG1642" t="s">
        <v>12364</v>
      </c>
      <c r="AH1642" t="s">
        <v>12369</v>
      </c>
      <c r="AI1642" t="s">
        <v>12370</v>
      </c>
      <c r="AK1642" t="s">
        <v>12337</v>
      </c>
      <c r="AL1642" t="s">
        <v>12364</v>
      </c>
      <c r="AM1642" t="s">
        <v>12364</v>
      </c>
      <c r="AQ1642">
        <f>91-891-2784093</f>
        <v>-2784893</v>
      </c>
      <c r="AR1642" t="s">
        <v>12339</v>
      </c>
    </row>
    <row r="1643" spans="2:44" ht="15" customHeight="1" x14ac:dyDescent="0.25">
      <c r="B1643" s="3" t="s">
        <v>37</v>
      </c>
      <c r="D1643" s="13"/>
      <c r="E1643" t="s">
        <v>12371</v>
      </c>
      <c r="F1643" t="s">
        <v>12372</v>
      </c>
      <c r="G1643" t="s">
        <v>190</v>
      </c>
      <c r="H1643" t="b">
        <v>0</v>
      </c>
      <c r="I1643" t="s">
        <v>367</v>
      </c>
      <c r="J1643" s="1" t="s">
        <v>368</v>
      </c>
      <c r="K1643" t="s">
        <v>367</v>
      </c>
      <c r="L1643" t="s">
        <v>12373</v>
      </c>
      <c r="N1643">
        <f t="shared" si="25"/>
        <v>37</v>
      </c>
      <c r="O1643" t="s">
        <v>1392</v>
      </c>
      <c r="P1643" t="s">
        <v>1393</v>
      </c>
      <c r="V1643" t="s">
        <v>46</v>
      </c>
      <c r="W1643">
        <v>8436558598</v>
      </c>
      <c r="AB1643" t="s">
        <v>372</v>
      </c>
      <c r="AC1643" t="s">
        <v>12374</v>
      </c>
      <c r="AD1643">
        <v>466846</v>
      </c>
      <c r="AF1643" t="s">
        <v>374</v>
      </c>
      <c r="AG1643" t="s">
        <v>12372</v>
      </c>
      <c r="AH1643" t="s">
        <v>12375</v>
      </c>
      <c r="AI1643" t="s">
        <v>1397</v>
      </c>
      <c r="AL1643" t="s">
        <v>12372</v>
      </c>
      <c r="AM1643" t="s">
        <v>12372</v>
      </c>
      <c r="AQ1643" t="s">
        <v>1399</v>
      </c>
      <c r="AR1643" t="s">
        <v>1324</v>
      </c>
    </row>
    <row r="1644" spans="2:44" ht="15" customHeight="1" x14ac:dyDescent="0.25">
      <c r="B1644" s="3" t="s">
        <v>37</v>
      </c>
      <c r="D1644" s="13"/>
      <c r="E1644" t="s">
        <v>12376</v>
      </c>
      <c r="F1644" t="s">
        <v>12377</v>
      </c>
      <c r="G1644" t="s">
        <v>190</v>
      </c>
      <c r="I1644" t="s">
        <v>3635</v>
      </c>
      <c r="J1644" s="1" t="s">
        <v>3636</v>
      </c>
      <c r="K1644" t="s">
        <v>3635</v>
      </c>
      <c r="L1644" t="s">
        <v>12378</v>
      </c>
      <c r="N1644">
        <f t="shared" si="25"/>
        <v>10</v>
      </c>
      <c r="O1644">
        <v>12345</v>
      </c>
      <c r="P1644" t="s">
        <v>12379</v>
      </c>
      <c r="V1644" t="s">
        <v>46</v>
      </c>
      <c r="W1644">
        <v>8903003731</v>
      </c>
      <c r="AB1644" t="s">
        <v>3642</v>
      </c>
      <c r="AG1644" t="s">
        <v>12377</v>
      </c>
      <c r="AH1644" t="s">
        <v>12380</v>
      </c>
      <c r="AL1644" t="s">
        <v>12377</v>
      </c>
      <c r="AM1644" t="s">
        <v>12377</v>
      </c>
      <c r="AQ1644" t="s">
        <v>63</v>
      </c>
    </row>
    <row r="1645" spans="2:44" ht="15" customHeight="1" x14ac:dyDescent="0.25">
      <c r="B1645" s="3" t="s">
        <v>37</v>
      </c>
      <c r="D1645" s="13"/>
      <c r="E1645" t="s">
        <v>12381</v>
      </c>
      <c r="F1645" t="s">
        <v>12382</v>
      </c>
      <c r="G1645" t="s">
        <v>107</v>
      </c>
      <c r="H1645" t="b">
        <v>0</v>
      </c>
      <c r="I1645" t="s">
        <v>41</v>
      </c>
      <c r="J1645" s="1" t="s">
        <v>42</v>
      </c>
      <c r="K1645" t="s">
        <v>41</v>
      </c>
      <c r="L1645" t="s">
        <v>12383</v>
      </c>
      <c r="N1645">
        <f t="shared" si="25"/>
        <v>19</v>
      </c>
      <c r="O1645">
        <v>95046</v>
      </c>
      <c r="P1645" t="s">
        <v>12384</v>
      </c>
      <c r="V1645" t="s">
        <v>46</v>
      </c>
      <c r="W1645">
        <v>7163070421</v>
      </c>
      <c r="Y1645" t="s">
        <v>12385</v>
      </c>
      <c r="AB1645" t="s">
        <v>2413</v>
      </c>
      <c r="AG1645" t="s">
        <v>12382</v>
      </c>
      <c r="AH1645" t="s">
        <v>12386</v>
      </c>
      <c r="AI1645" t="s">
        <v>12387</v>
      </c>
      <c r="AK1645" t="s">
        <v>12388</v>
      </c>
      <c r="AL1645" t="s">
        <v>12382</v>
      </c>
      <c r="AM1645" t="s">
        <v>12382</v>
      </c>
      <c r="AQ1645" t="s">
        <v>12389</v>
      </c>
    </row>
    <row r="1646" spans="2:44" ht="15" customHeight="1" x14ac:dyDescent="0.25">
      <c r="B1646" s="3" t="s">
        <v>37</v>
      </c>
      <c r="D1646" s="13"/>
      <c r="E1646" t="s">
        <v>12390</v>
      </c>
      <c r="F1646" t="s">
        <v>12391</v>
      </c>
      <c r="G1646" t="s">
        <v>107</v>
      </c>
      <c r="H1646" t="b">
        <v>1</v>
      </c>
      <c r="I1646" t="s">
        <v>1250</v>
      </c>
      <c r="J1646" s="1" t="s">
        <v>1251</v>
      </c>
      <c r="K1646" t="s">
        <v>1250</v>
      </c>
      <c r="L1646" t="s">
        <v>12392</v>
      </c>
      <c r="N1646">
        <f t="shared" si="25"/>
        <v>33</v>
      </c>
      <c r="O1646">
        <v>38109</v>
      </c>
      <c r="P1646" t="s">
        <v>12393</v>
      </c>
      <c r="S1646">
        <v>28.4166235</v>
      </c>
      <c r="T1646">
        <v>-16.316348699999899</v>
      </c>
      <c r="V1646" t="s">
        <v>46</v>
      </c>
      <c r="W1646">
        <v>1213445020</v>
      </c>
      <c r="AG1646" t="s">
        <v>12391</v>
      </c>
      <c r="AH1646" t="s">
        <v>12394</v>
      </c>
      <c r="AK1646" t="s">
        <v>12395</v>
      </c>
      <c r="AL1646" t="s">
        <v>12391</v>
      </c>
      <c r="AM1646" t="s">
        <v>12391</v>
      </c>
      <c r="AQ1646" t="s">
        <v>12396</v>
      </c>
    </row>
    <row r="1647" spans="2:44" ht="15" customHeight="1" x14ac:dyDescent="0.25">
      <c r="B1647" s="3" t="s">
        <v>37</v>
      </c>
      <c r="D1647" s="13"/>
      <c r="E1647" t="s">
        <v>12397</v>
      </c>
      <c r="F1647" t="s">
        <v>12398</v>
      </c>
      <c r="G1647" t="s">
        <v>40</v>
      </c>
      <c r="H1647" t="b">
        <v>0</v>
      </c>
      <c r="I1647" t="s">
        <v>1982</v>
      </c>
      <c r="J1647" s="1" t="s">
        <v>1983</v>
      </c>
      <c r="K1647" t="s">
        <v>1982</v>
      </c>
      <c r="N1647">
        <f t="shared" si="25"/>
        <v>0</v>
      </c>
      <c r="O1647">
        <v>11111</v>
      </c>
      <c r="P1647" t="s">
        <v>12398</v>
      </c>
      <c r="V1647" t="s">
        <v>46</v>
      </c>
      <c r="W1647">
        <v>9475519096</v>
      </c>
      <c r="AB1647" t="s">
        <v>450</v>
      </c>
      <c r="AC1647" t="s">
        <v>12399</v>
      </c>
      <c r="AD1647">
        <v>7354</v>
      </c>
      <c r="AG1647" t="s">
        <v>12398</v>
      </c>
      <c r="AH1647" t="s">
        <v>12400</v>
      </c>
      <c r="AL1647" t="s">
        <v>12398</v>
      </c>
      <c r="AM1647" t="s">
        <v>12398</v>
      </c>
      <c r="AQ1647" t="s">
        <v>63</v>
      </c>
      <c r="AR1647" t="s">
        <v>1987</v>
      </c>
    </row>
    <row r="1648" spans="2:44" ht="15" customHeight="1" x14ac:dyDescent="0.25">
      <c r="B1648" s="3" t="s">
        <v>37</v>
      </c>
      <c r="D1648" s="13"/>
      <c r="E1648" t="s">
        <v>12401</v>
      </c>
      <c r="F1648" t="s">
        <v>12402</v>
      </c>
      <c r="G1648" t="s">
        <v>107</v>
      </c>
      <c r="I1648" t="s">
        <v>1250</v>
      </c>
      <c r="J1648" s="1" t="s">
        <v>1251</v>
      </c>
      <c r="K1648" t="s">
        <v>1250</v>
      </c>
      <c r="L1648" t="s">
        <v>12403</v>
      </c>
      <c r="N1648">
        <f t="shared" si="25"/>
        <v>20</v>
      </c>
      <c r="O1648">
        <v>7009</v>
      </c>
      <c r="P1648" t="s">
        <v>12404</v>
      </c>
      <c r="V1648" t="s">
        <v>46</v>
      </c>
      <c r="W1648">
        <v>8147046700</v>
      </c>
      <c r="X1648" t="s">
        <v>12405</v>
      </c>
      <c r="AB1648" t="s">
        <v>2706</v>
      </c>
      <c r="AC1648" t="s">
        <v>12406</v>
      </c>
      <c r="AD1648">
        <v>110575</v>
      </c>
      <c r="AG1648" t="s">
        <v>12402</v>
      </c>
      <c r="AH1648" t="s">
        <v>12407</v>
      </c>
      <c r="AI1648" t="s">
        <v>12408</v>
      </c>
      <c r="AL1648" t="s">
        <v>12402</v>
      </c>
      <c r="AM1648" t="s">
        <v>12402</v>
      </c>
      <c r="AQ1648" t="s">
        <v>12409</v>
      </c>
    </row>
    <row r="1649" spans="2:44" ht="15" customHeight="1" x14ac:dyDescent="0.25">
      <c r="B1649" s="3" t="s">
        <v>37</v>
      </c>
      <c r="D1649" s="13"/>
      <c r="E1649" t="s">
        <v>12410</v>
      </c>
      <c r="F1649" t="s">
        <v>12411</v>
      </c>
      <c r="G1649" t="s">
        <v>100</v>
      </c>
      <c r="H1649" t="b">
        <v>0</v>
      </c>
      <c r="I1649" t="s">
        <v>383</v>
      </c>
      <c r="J1649" s="1" t="s">
        <v>384</v>
      </c>
      <c r="K1649" t="s">
        <v>383</v>
      </c>
      <c r="N1649">
        <f t="shared" si="25"/>
        <v>0</v>
      </c>
      <c r="O1649" t="s">
        <v>63</v>
      </c>
      <c r="P1649" t="s">
        <v>63</v>
      </c>
      <c r="Q1649" t="s">
        <v>521</v>
      </c>
      <c r="V1649" t="s">
        <v>46</v>
      </c>
      <c r="W1649">
        <v>6300787418</v>
      </c>
      <c r="X1649" t="s">
        <v>63</v>
      </c>
      <c r="AB1649" t="s">
        <v>6912</v>
      </c>
      <c r="AC1649" t="s">
        <v>63</v>
      </c>
      <c r="AD1649" t="s">
        <v>63</v>
      </c>
      <c r="AG1649" t="s">
        <v>12411</v>
      </c>
      <c r="AH1649" t="s">
        <v>12412</v>
      </c>
      <c r="AI1649" t="s">
        <v>63</v>
      </c>
      <c r="AK1649" t="s">
        <v>63</v>
      </c>
      <c r="AL1649" t="s">
        <v>12411</v>
      </c>
      <c r="AM1649" t="s">
        <v>12411</v>
      </c>
      <c r="AQ1649" t="s">
        <v>63</v>
      </c>
      <c r="AR1649" t="s">
        <v>3960</v>
      </c>
    </row>
    <row r="1650" spans="2:44" ht="15" customHeight="1" x14ac:dyDescent="0.25">
      <c r="B1650" s="3" t="s">
        <v>12413</v>
      </c>
      <c r="D1650" s="13"/>
      <c r="E1650" t="s">
        <v>12414</v>
      </c>
      <c r="F1650" t="s">
        <v>12415</v>
      </c>
      <c r="G1650" t="s">
        <v>190</v>
      </c>
      <c r="H1650" t="b">
        <v>0</v>
      </c>
      <c r="I1650" t="s">
        <v>1581</v>
      </c>
      <c r="J1650" s="1" t="s">
        <v>1582</v>
      </c>
      <c r="K1650" t="s">
        <v>1581</v>
      </c>
      <c r="L1650" t="s">
        <v>12416</v>
      </c>
      <c r="N1650">
        <f t="shared" si="25"/>
        <v>8</v>
      </c>
      <c r="O1650" t="s">
        <v>12416</v>
      </c>
      <c r="P1650" t="s">
        <v>12417</v>
      </c>
      <c r="V1650" t="s">
        <v>46</v>
      </c>
      <c r="W1650">
        <v>6593927325</v>
      </c>
      <c r="AB1650" t="s">
        <v>8611</v>
      </c>
      <c r="AG1650" t="s">
        <v>12415</v>
      </c>
      <c r="AH1650" t="s">
        <v>12418</v>
      </c>
      <c r="AL1650" t="s">
        <v>12415</v>
      </c>
      <c r="AM1650" t="s">
        <v>12415</v>
      </c>
      <c r="AQ1650" t="s">
        <v>12419</v>
      </c>
    </row>
    <row r="1651" spans="2:44" ht="15" customHeight="1" x14ac:dyDescent="0.25">
      <c r="B1651" s="3" t="s">
        <v>155</v>
      </c>
      <c r="C1651" t="s">
        <v>164</v>
      </c>
      <c r="D1651" s="23"/>
      <c r="E1651" t="s">
        <v>12420</v>
      </c>
      <c r="F1651" t="s">
        <v>12421</v>
      </c>
      <c r="G1651" t="s">
        <v>190</v>
      </c>
      <c r="H1651" t="b">
        <v>0</v>
      </c>
      <c r="I1651" t="s">
        <v>2002</v>
      </c>
      <c r="J1651" s="1" t="s">
        <v>2003</v>
      </c>
      <c r="K1651" t="s">
        <v>2002</v>
      </c>
      <c r="L1651" s="2" t="s">
        <v>12422</v>
      </c>
      <c r="N1651">
        <f t="shared" si="25"/>
        <v>21</v>
      </c>
      <c r="O1651">
        <v>31785</v>
      </c>
      <c r="P1651" t="s">
        <v>8263</v>
      </c>
      <c r="V1651" t="s">
        <v>46</v>
      </c>
      <c r="W1651">
        <v>7606625438</v>
      </c>
      <c r="Y1651" t="s">
        <v>12423</v>
      </c>
      <c r="AB1651" t="s">
        <v>3479</v>
      </c>
      <c r="AC1651" t="s">
        <v>12424</v>
      </c>
      <c r="AD1651">
        <v>26646</v>
      </c>
      <c r="AF1651" t="s">
        <v>12425</v>
      </c>
      <c r="AG1651" t="s">
        <v>12421</v>
      </c>
      <c r="AH1651" t="s">
        <v>12426</v>
      </c>
      <c r="AK1651" t="s">
        <v>12427</v>
      </c>
      <c r="AL1651" t="s">
        <v>12421</v>
      </c>
      <c r="AM1651" t="s">
        <v>12421</v>
      </c>
      <c r="AQ1651" t="s">
        <v>12428</v>
      </c>
    </row>
    <row r="1652" spans="2:44" ht="15" customHeight="1" x14ac:dyDescent="0.25">
      <c r="B1652" s="3" t="s">
        <v>155</v>
      </c>
      <c r="C1652" t="s">
        <v>164</v>
      </c>
      <c r="D1652" s="23"/>
      <c r="E1652" t="s">
        <v>12429</v>
      </c>
      <c r="F1652" t="s">
        <v>12430</v>
      </c>
      <c r="G1652" t="s">
        <v>190</v>
      </c>
      <c r="H1652" t="b">
        <v>0</v>
      </c>
      <c r="I1652" t="s">
        <v>2002</v>
      </c>
      <c r="J1652" s="1" t="s">
        <v>2003</v>
      </c>
      <c r="K1652" t="s">
        <v>2002</v>
      </c>
      <c r="L1652" s="2" t="s">
        <v>3428</v>
      </c>
      <c r="N1652">
        <f t="shared" si="25"/>
        <v>20</v>
      </c>
      <c r="O1652" t="s">
        <v>3429</v>
      </c>
      <c r="P1652" t="s">
        <v>3430</v>
      </c>
      <c r="V1652" t="s">
        <v>46</v>
      </c>
      <c r="W1652">
        <v>7833968652</v>
      </c>
      <c r="X1652" t="s">
        <v>12431</v>
      </c>
      <c r="AB1652" t="s">
        <v>389</v>
      </c>
      <c r="AC1652" t="s">
        <v>12432</v>
      </c>
      <c r="AD1652">
        <v>27821</v>
      </c>
      <c r="AG1652" t="s">
        <v>12430</v>
      </c>
      <c r="AH1652" t="s">
        <v>12433</v>
      </c>
      <c r="AL1652" t="s">
        <v>12430</v>
      </c>
      <c r="AM1652" t="s">
        <v>12430</v>
      </c>
      <c r="AQ1652">
        <v>999</v>
      </c>
    </row>
    <row r="1653" spans="2:44" ht="15" customHeight="1" x14ac:dyDescent="0.25">
      <c r="B1653" s="35" t="s">
        <v>155</v>
      </c>
      <c r="C1653" t="s">
        <v>164</v>
      </c>
      <c r="D1653" s="23"/>
      <c r="E1653" t="s">
        <v>12434</v>
      </c>
      <c r="F1653" t="s">
        <v>12435</v>
      </c>
      <c r="G1653" t="s">
        <v>190</v>
      </c>
      <c r="H1653" t="b">
        <v>0</v>
      </c>
      <c r="I1653" t="s">
        <v>690</v>
      </c>
      <c r="J1653" s="1" t="s">
        <v>691</v>
      </c>
      <c r="K1653" t="s">
        <v>690</v>
      </c>
      <c r="L1653" s="2" t="s">
        <v>12436</v>
      </c>
      <c r="N1653">
        <f t="shared" si="25"/>
        <v>3</v>
      </c>
      <c r="O1653" t="s">
        <v>12436</v>
      </c>
      <c r="P1653" t="s">
        <v>12437</v>
      </c>
      <c r="V1653" t="s">
        <v>46</v>
      </c>
      <c r="W1653">
        <v>6700288980</v>
      </c>
      <c r="AG1653" t="s">
        <v>12435</v>
      </c>
      <c r="AH1653" t="s">
        <v>12438</v>
      </c>
      <c r="AL1653" t="s">
        <v>12435</v>
      </c>
      <c r="AM1653" t="s">
        <v>12435</v>
      </c>
      <c r="AQ1653" t="s">
        <v>12436</v>
      </c>
    </row>
    <row r="1654" spans="2:44" ht="15" customHeight="1" x14ac:dyDescent="0.25">
      <c r="B1654" s="3" t="s">
        <v>155</v>
      </c>
      <c r="C1654" t="s">
        <v>164</v>
      </c>
      <c r="D1654" s="23"/>
      <c r="E1654" t="s">
        <v>12439</v>
      </c>
      <c r="F1654" t="s">
        <v>12440</v>
      </c>
      <c r="G1654" t="s">
        <v>190</v>
      </c>
      <c r="I1654" t="s">
        <v>722</v>
      </c>
      <c r="J1654" s="1" t="s">
        <v>723</v>
      </c>
      <c r="K1654" t="s">
        <v>722</v>
      </c>
      <c r="L1654" t="s">
        <v>12441</v>
      </c>
      <c r="N1654">
        <f t="shared" si="25"/>
        <v>18</v>
      </c>
      <c r="O1654">
        <v>63185</v>
      </c>
      <c r="P1654" t="s">
        <v>3532</v>
      </c>
      <c r="S1654">
        <v>59.372314115117099</v>
      </c>
      <c r="T1654">
        <v>16.516479998074299</v>
      </c>
      <c r="V1654" t="s">
        <v>46</v>
      </c>
      <c r="W1654">
        <v>4026676354</v>
      </c>
      <c r="X1654" t="s">
        <v>12442</v>
      </c>
      <c r="AB1654" t="s">
        <v>3479</v>
      </c>
      <c r="AC1654" t="s">
        <v>3532</v>
      </c>
      <c r="AD1654">
        <v>100</v>
      </c>
      <c r="AG1654" t="s">
        <v>12440</v>
      </c>
      <c r="AH1654" t="s">
        <v>12443</v>
      </c>
      <c r="AL1654" t="s">
        <v>12440</v>
      </c>
      <c r="AM1654" t="s">
        <v>12440</v>
      </c>
      <c r="AQ1654" t="s">
        <v>63</v>
      </c>
    </row>
    <row r="1655" spans="2:44" ht="15" customHeight="1" x14ac:dyDescent="0.25">
      <c r="B1655" s="3" t="s">
        <v>155</v>
      </c>
      <c r="C1655" t="s">
        <v>164</v>
      </c>
      <c r="D1655" s="23"/>
      <c r="E1655" t="s">
        <v>12444</v>
      </c>
      <c r="F1655" t="s">
        <v>12445</v>
      </c>
      <c r="G1655" t="s">
        <v>190</v>
      </c>
      <c r="I1655" t="s">
        <v>722</v>
      </c>
      <c r="J1655" s="1" t="s">
        <v>723</v>
      </c>
      <c r="K1655" t="s">
        <v>722</v>
      </c>
      <c r="L1655" s="2" t="s">
        <v>3531</v>
      </c>
      <c r="N1655">
        <f t="shared" si="25"/>
        <v>17</v>
      </c>
      <c r="O1655">
        <v>63185</v>
      </c>
      <c r="P1655" t="s">
        <v>3532</v>
      </c>
      <c r="V1655" t="s">
        <v>46</v>
      </c>
      <c r="W1655">
        <v>4043228150</v>
      </c>
      <c r="X1655" t="s">
        <v>3500</v>
      </c>
      <c r="AB1655" t="s">
        <v>48</v>
      </c>
      <c r="AG1655" t="s">
        <v>12445</v>
      </c>
      <c r="AH1655" t="s">
        <v>12446</v>
      </c>
      <c r="AL1655" t="s">
        <v>12447</v>
      </c>
      <c r="AM1655" t="s">
        <v>12447</v>
      </c>
      <c r="AQ1655" t="s">
        <v>3400</v>
      </c>
    </row>
    <row r="1656" spans="2:44" ht="15" customHeight="1" x14ac:dyDescent="0.25">
      <c r="B1656" s="3" t="s">
        <v>155</v>
      </c>
      <c r="C1656" t="s">
        <v>164</v>
      </c>
      <c r="D1656" s="23"/>
      <c r="E1656" t="s">
        <v>12448</v>
      </c>
      <c r="F1656" t="s">
        <v>12449</v>
      </c>
      <c r="G1656" t="s">
        <v>190</v>
      </c>
      <c r="H1656" t="b">
        <v>0</v>
      </c>
      <c r="I1656" t="s">
        <v>2002</v>
      </c>
      <c r="J1656" s="1" t="s">
        <v>2003</v>
      </c>
      <c r="K1656" t="s">
        <v>2002</v>
      </c>
      <c r="L1656" s="2" t="s">
        <v>12422</v>
      </c>
      <c r="N1656">
        <f t="shared" si="25"/>
        <v>21</v>
      </c>
      <c r="O1656">
        <v>31785</v>
      </c>
      <c r="P1656" t="s">
        <v>8263</v>
      </c>
      <c r="V1656" t="s">
        <v>46</v>
      </c>
      <c r="W1656">
        <v>9140275505</v>
      </c>
      <c r="AB1656" t="s">
        <v>503</v>
      </c>
      <c r="AG1656" t="s">
        <v>12449</v>
      </c>
      <c r="AH1656" t="s">
        <v>12450</v>
      </c>
      <c r="AL1656" t="s">
        <v>12449</v>
      </c>
      <c r="AM1656" t="s">
        <v>12449</v>
      </c>
      <c r="AQ1656" t="s">
        <v>12428</v>
      </c>
    </row>
    <row r="1657" spans="2:44" ht="15" customHeight="1" x14ac:dyDescent="0.25">
      <c r="B1657" s="3" t="s">
        <v>155</v>
      </c>
      <c r="C1657" t="s">
        <v>164</v>
      </c>
      <c r="D1657" s="23"/>
      <c r="E1657" t="s">
        <v>12451</v>
      </c>
      <c r="F1657" t="s">
        <v>12452</v>
      </c>
      <c r="G1657" t="s">
        <v>190</v>
      </c>
      <c r="I1657" t="s">
        <v>2002</v>
      </c>
      <c r="J1657" s="1" t="s">
        <v>2003</v>
      </c>
      <c r="K1657" t="s">
        <v>2002</v>
      </c>
      <c r="L1657" s="2" t="s">
        <v>3428</v>
      </c>
      <c r="N1657">
        <f t="shared" si="25"/>
        <v>20</v>
      </c>
      <c r="O1657" t="s">
        <v>3429</v>
      </c>
      <c r="P1657" t="s">
        <v>3430</v>
      </c>
      <c r="V1657" t="s">
        <v>46</v>
      </c>
      <c r="W1657">
        <v>1449568688</v>
      </c>
      <c r="X1657" t="s">
        <v>3207</v>
      </c>
      <c r="AB1657" t="s">
        <v>389</v>
      </c>
      <c r="AG1657" t="s">
        <v>12452</v>
      </c>
      <c r="AH1657" t="s">
        <v>12453</v>
      </c>
      <c r="AL1657" t="s">
        <v>12452</v>
      </c>
      <c r="AM1657" t="s">
        <v>12452</v>
      </c>
      <c r="AQ1657" t="s">
        <v>63</v>
      </c>
    </row>
    <row r="1658" spans="2:44" ht="15" customHeight="1" x14ac:dyDescent="0.25">
      <c r="B1658" s="3" t="s">
        <v>155</v>
      </c>
      <c r="C1658" t="s">
        <v>164</v>
      </c>
      <c r="D1658" s="23"/>
      <c r="E1658" t="s">
        <v>12454</v>
      </c>
      <c r="F1658" t="s">
        <v>12455</v>
      </c>
      <c r="G1658" t="s">
        <v>190</v>
      </c>
      <c r="H1658" t="b">
        <v>0</v>
      </c>
      <c r="I1658" t="s">
        <v>722</v>
      </c>
      <c r="J1658" s="1" t="s">
        <v>723</v>
      </c>
      <c r="K1658" t="s">
        <v>722</v>
      </c>
      <c r="L1658" t="s">
        <v>12456</v>
      </c>
      <c r="N1658">
        <f t="shared" si="25"/>
        <v>7</v>
      </c>
      <c r="O1658" t="s">
        <v>3413</v>
      </c>
      <c r="P1658" t="s">
        <v>3390</v>
      </c>
      <c r="V1658" t="s">
        <v>46</v>
      </c>
      <c r="W1658">
        <v>1511624273</v>
      </c>
      <c r="X1658" t="s">
        <v>3500</v>
      </c>
      <c r="AB1658" t="s">
        <v>503</v>
      </c>
      <c r="AG1658" t="s">
        <v>12455</v>
      </c>
      <c r="AH1658" t="s">
        <v>12457</v>
      </c>
      <c r="AL1658" t="s">
        <v>12455</v>
      </c>
      <c r="AM1658" t="s">
        <v>12455</v>
      </c>
      <c r="AQ1658" t="s">
        <v>12458</v>
      </c>
    </row>
    <row r="1659" spans="2:44" ht="15" customHeight="1" x14ac:dyDescent="0.25">
      <c r="B1659" s="3" t="s">
        <v>155</v>
      </c>
      <c r="C1659" t="s">
        <v>164</v>
      </c>
      <c r="D1659" s="23"/>
      <c r="E1659" t="s">
        <v>12459</v>
      </c>
      <c r="F1659" t="s">
        <v>12460</v>
      </c>
      <c r="G1659" t="s">
        <v>721</v>
      </c>
      <c r="H1659" t="b">
        <v>0</v>
      </c>
      <c r="I1659" t="s">
        <v>722</v>
      </c>
      <c r="J1659" s="1" t="s">
        <v>723</v>
      </c>
      <c r="K1659" t="s">
        <v>722</v>
      </c>
      <c r="L1659" t="s">
        <v>12461</v>
      </c>
      <c r="N1659">
        <f t="shared" si="25"/>
        <v>14</v>
      </c>
      <c r="O1659" t="s">
        <v>12462</v>
      </c>
      <c r="P1659" t="s">
        <v>6232</v>
      </c>
      <c r="V1659" t="s">
        <v>46</v>
      </c>
      <c r="W1659">
        <v>5831784020</v>
      </c>
      <c r="X1659" t="s">
        <v>12463</v>
      </c>
      <c r="AB1659" t="s">
        <v>48</v>
      </c>
      <c r="AD1659">
        <v>11136</v>
      </c>
      <c r="AG1659" t="s">
        <v>12460</v>
      </c>
      <c r="AH1659" t="s">
        <v>12464</v>
      </c>
      <c r="AL1659" t="s">
        <v>12460</v>
      </c>
      <c r="AM1659" t="s">
        <v>12460</v>
      </c>
      <c r="AQ1659" t="s">
        <v>12465</v>
      </c>
    </row>
    <row r="1660" spans="2:44" ht="15" customHeight="1" x14ac:dyDescent="0.25">
      <c r="B1660" s="3" t="s">
        <v>155</v>
      </c>
      <c r="C1660" t="s">
        <v>164</v>
      </c>
      <c r="D1660" s="23"/>
      <c r="E1660" t="s">
        <v>12466</v>
      </c>
      <c r="F1660" t="s">
        <v>12467</v>
      </c>
      <c r="G1660" t="s">
        <v>721</v>
      </c>
      <c r="H1660" t="b">
        <v>0</v>
      </c>
      <c r="I1660" t="s">
        <v>722</v>
      </c>
      <c r="J1660" s="1" t="s">
        <v>723</v>
      </c>
      <c r="K1660" t="s">
        <v>722</v>
      </c>
      <c r="L1660" s="2" t="s">
        <v>3532</v>
      </c>
      <c r="N1660">
        <f t="shared" si="25"/>
        <v>10</v>
      </c>
      <c r="O1660">
        <v>63185</v>
      </c>
      <c r="P1660" t="s">
        <v>3532</v>
      </c>
      <c r="V1660" t="s">
        <v>46</v>
      </c>
      <c r="W1660">
        <v>4893257332</v>
      </c>
      <c r="X1660" t="s">
        <v>12468</v>
      </c>
      <c r="AD1660">
        <v>28998</v>
      </c>
      <c r="AG1660" t="s">
        <v>12467</v>
      </c>
      <c r="AH1660" t="s">
        <v>12469</v>
      </c>
      <c r="AL1660" t="s">
        <v>12467</v>
      </c>
      <c r="AM1660" t="s">
        <v>12467</v>
      </c>
      <c r="AQ1660" t="s">
        <v>63</v>
      </c>
    </row>
    <row r="1661" spans="2:44" ht="15" customHeight="1" x14ac:dyDescent="0.25">
      <c r="B1661" s="3" t="s">
        <v>54</v>
      </c>
      <c r="C1661" t="s">
        <v>12470</v>
      </c>
      <c r="D1661" s="18" t="s">
        <v>56</v>
      </c>
      <c r="E1661" t="s">
        <v>12471</v>
      </c>
      <c r="F1661" t="s">
        <v>12472</v>
      </c>
      <c r="G1661" t="s">
        <v>100</v>
      </c>
      <c r="H1661" t="b">
        <v>1</v>
      </c>
      <c r="I1661" t="s">
        <v>41</v>
      </c>
      <c r="J1661" s="1" t="s">
        <v>42</v>
      </c>
      <c r="K1661" t="s">
        <v>41</v>
      </c>
      <c r="L1661" t="s">
        <v>12473</v>
      </c>
      <c r="N1661">
        <f t="shared" si="25"/>
        <v>23</v>
      </c>
      <c r="O1661">
        <v>20080</v>
      </c>
      <c r="P1661" t="s">
        <v>12474</v>
      </c>
      <c r="S1661">
        <v>45.402920941567302</v>
      </c>
      <c r="T1661">
        <v>9.1482443741069996</v>
      </c>
      <c r="V1661" t="s">
        <v>46</v>
      </c>
      <c r="W1661">
        <v>7283623473</v>
      </c>
      <c r="X1661" t="s">
        <v>12475</v>
      </c>
      <c r="AB1661" t="s">
        <v>78</v>
      </c>
      <c r="AC1661" t="s">
        <v>12476</v>
      </c>
      <c r="AD1661">
        <v>501805</v>
      </c>
      <c r="AG1661" t="s">
        <v>12472</v>
      </c>
      <c r="AH1661" t="s">
        <v>12477</v>
      </c>
      <c r="AI1661" t="s">
        <v>12478</v>
      </c>
      <c r="AK1661" t="s">
        <v>12479</v>
      </c>
      <c r="AL1661" t="s">
        <v>12472</v>
      </c>
      <c r="AM1661" t="s">
        <v>12472</v>
      </c>
      <c r="AQ1661" t="s">
        <v>12480</v>
      </c>
      <c r="AR1661" t="s">
        <v>12481</v>
      </c>
    </row>
    <row r="1662" spans="2:44" ht="15" customHeight="1" x14ac:dyDescent="0.25">
      <c r="B1662" s="3" t="s">
        <v>54</v>
      </c>
      <c r="C1662" t="s">
        <v>12482</v>
      </c>
      <c r="D1662" s="18" t="s">
        <v>56</v>
      </c>
      <c r="E1662" t="s">
        <v>12483</v>
      </c>
      <c r="F1662" t="s">
        <v>12484</v>
      </c>
      <c r="G1662" t="s">
        <v>190</v>
      </c>
      <c r="H1662" t="b">
        <v>1</v>
      </c>
      <c r="I1662" t="s">
        <v>41</v>
      </c>
      <c r="J1662" s="1" t="s">
        <v>42</v>
      </c>
      <c r="K1662" t="s">
        <v>41</v>
      </c>
      <c r="L1662" t="s">
        <v>12485</v>
      </c>
      <c r="N1662">
        <f t="shared" si="25"/>
        <v>22</v>
      </c>
      <c r="O1662">
        <v>57100</v>
      </c>
      <c r="P1662" t="s">
        <v>12486</v>
      </c>
      <c r="S1662">
        <v>43.570207017428999</v>
      </c>
      <c r="T1662">
        <v>10.342168280848499</v>
      </c>
      <c r="V1662" t="s">
        <v>46</v>
      </c>
      <c r="W1662">
        <v>9186532920</v>
      </c>
      <c r="X1662" t="s">
        <v>12487</v>
      </c>
      <c r="AB1662" t="s">
        <v>78</v>
      </c>
      <c r="AC1662" t="s">
        <v>12488</v>
      </c>
      <c r="AD1662">
        <v>501805</v>
      </c>
      <c r="AG1662" t="s">
        <v>12484</v>
      </c>
      <c r="AH1662" t="s">
        <v>12489</v>
      </c>
      <c r="AI1662" t="s">
        <v>12490</v>
      </c>
      <c r="AK1662" t="s">
        <v>12479</v>
      </c>
      <c r="AL1662" t="s">
        <v>12484</v>
      </c>
      <c r="AM1662" t="s">
        <v>12484</v>
      </c>
      <c r="AQ1662" t="s">
        <v>12491</v>
      </c>
    </row>
    <row r="1663" spans="2:44" ht="15" customHeight="1" x14ac:dyDescent="0.25">
      <c r="B1663" s="3" t="s">
        <v>54</v>
      </c>
      <c r="C1663" t="s">
        <v>12492</v>
      </c>
      <c r="D1663" s="18" t="s">
        <v>56</v>
      </c>
      <c r="E1663" t="s">
        <v>12493</v>
      </c>
      <c r="F1663" t="s">
        <v>12494</v>
      </c>
      <c r="G1663" t="s">
        <v>190</v>
      </c>
      <c r="H1663" t="b">
        <v>1</v>
      </c>
      <c r="I1663" t="s">
        <v>41</v>
      </c>
      <c r="J1663" s="1" t="s">
        <v>42</v>
      </c>
      <c r="K1663" t="s">
        <v>41</v>
      </c>
      <c r="L1663" t="s">
        <v>12495</v>
      </c>
      <c r="N1663">
        <f t="shared" si="25"/>
        <v>20</v>
      </c>
      <c r="O1663">
        <v>20080</v>
      </c>
      <c r="P1663" t="s">
        <v>12496</v>
      </c>
      <c r="S1663">
        <v>45.402920941567302</v>
      </c>
      <c r="T1663">
        <v>9.1482443837410692</v>
      </c>
      <c r="V1663" t="s">
        <v>46</v>
      </c>
      <c r="W1663">
        <v>3533747581</v>
      </c>
      <c r="AB1663" t="s">
        <v>78</v>
      </c>
      <c r="AD1663">
        <v>501805</v>
      </c>
      <c r="AG1663" t="s">
        <v>12494</v>
      </c>
      <c r="AH1663" t="s">
        <v>12497</v>
      </c>
      <c r="AI1663" t="s">
        <v>12498</v>
      </c>
      <c r="AK1663" t="s">
        <v>12479</v>
      </c>
      <c r="AL1663" t="s">
        <v>12494</v>
      </c>
      <c r="AM1663" t="s">
        <v>12494</v>
      </c>
      <c r="AQ1663" t="s">
        <v>12499</v>
      </c>
    </row>
    <row r="1664" spans="2:44" ht="15" customHeight="1" x14ac:dyDescent="0.25">
      <c r="B1664" s="3" t="s">
        <v>54</v>
      </c>
      <c r="C1664" t="s">
        <v>12500</v>
      </c>
      <c r="D1664" s="18" t="s">
        <v>56</v>
      </c>
      <c r="E1664" t="s">
        <v>12501</v>
      </c>
      <c r="F1664" t="s">
        <v>12502</v>
      </c>
      <c r="G1664" t="s">
        <v>190</v>
      </c>
      <c r="H1664" t="b">
        <v>1</v>
      </c>
      <c r="I1664" t="s">
        <v>41</v>
      </c>
      <c r="J1664" s="1" t="s">
        <v>42</v>
      </c>
      <c r="K1664" t="s">
        <v>41</v>
      </c>
      <c r="L1664" t="s">
        <v>12503</v>
      </c>
      <c r="N1664">
        <f t="shared" si="25"/>
        <v>26</v>
      </c>
      <c r="O1664">
        <v>15</v>
      </c>
      <c r="P1664" t="s">
        <v>12504</v>
      </c>
      <c r="S1664">
        <v>42.0706082493015</v>
      </c>
      <c r="T1664">
        <v>12.5990079241405</v>
      </c>
      <c r="V1664" t="s">
        <v>46</v>
      </c>
      <c r="W1664">
        <v>2561907945</v>
      </c>
      <c r="X1664" t="s">
        <v>12505</v>
      </c>
      <c r="AB1664" t="s">
        <v>78</v>
      </c>
      <c r="AC1664" t="s">
        <v>12506</v>
      </c>
      <c r="AD1664">
        <v>501805</v>
      </c>
      <c r="AG1664" t="s">
        <v>12502</v>
      </c>
      <c r="AH1664" t="s">
        <v>12507</v>
      </c>
      <c r="AI1664" t="s">
        <v>12508</v>
      </c>
      <c r="AK1664" t="s">
        <v>12479</v>
      </c>
      <c r="AL1664" t="s">
        <v>12502</v>
      </c>
      <c r="AM1664" t="s">
        <v>12502</v>
      </c>
      <c r="AQ1664" t="s">
        <v>12509</v>
      </c>
    </row>
    <row r="1665" spans="2:44" x14ac:dyDescent="0.25">
      <c r="B1665" s="3" t="s">
        <v>364</v>
      </c>
      <c r="D1665" s="13"/>
      <c r="E1665" t="s">
        <v>12510</v>
      </c>
      <c r="F1665" t="s">
        <v>12511</v>
      </c>
      <c r="G1665" t="s">
        <v>190</v>
      </c>
      <c r="H1665" t="b">
        <v>1</v>
      </c>
      <c r="I1665" t="s">
        <v>41</v>
      </c>
      <c r="J1665" s="1" t="s">
        <v>42</v>
      </c>
      <c r="K1665" t="s">
        <v>41</v>
      </c>
      <c r="L1665" s="2" t="s">
        <v>11359</v>
      </c>
      <c r="N1665">
        <f t="shared" si="25"/>
        <v>23</v>
      </c>
      <c r="O1665">
        <v>31033</v>
      </c>
      <c r="P1665" t="s">
        <v>11360</v>
      </c>
      <c r="S1665">
        <v>45.68094</v>
      </c>
      <c r="T1665">
        <v>11.96156</v>
      </c>
      <c r="V1665" t="s">
        <v>46</v>
      </c>
      <c r="W1665">
        <v>6493838336</v>
      </c>
      <c r="AB1665" t="s">
        <v>78</v>
      </c>
      <c r="AG1665" t="s">
        <v>12511</v>
      </c>
      <c r="AH1665" t="s">
        <v>12512</v>
      </c>
      <c r="AI1665" t="s">
        <v>12513</v>
      </c>
      <c r="AK1665" t="s">
        <v>12479</v>
      </c>
      <c r="AL1665" t="s">
        <v>12511</v>
      </c>
      <c r="AM1665" t="s">
        <v>12511</v>
      </c>
      <c r="AQ1665" t="s">
        <v>12513</v>
      </c>
    </row>
    <row r="1666" spans="2:44" ht="15" customHeight="1" x14ac:dyDescent="0.25">
      <c r="B1666" s="3" t="s">
        <v>54</v>
      </c>
      <c r="C1666" t="s">
        <v>12514</v>
      </c>
      <c r="D1666" s="18" t="s">
        <v>56</v>
      </c>
      <c r="E1666" t="s">
        <v>12515</v>
      </c>
      <c r="F1666" t="s">
        <v>12516</v>
      </c>
      <c r="G1666" t="s">
        <v>190</v>
      </c>
      <c r="H1666" t="b">
        <v>1</v>
      </c>
      <c r="I1666" t="s">
        <v>41</v>
      </c>
      <c r="J1666" s="1" t="s">
        <v>42</v>
      </c>
      <c r="K1666" t="s">
        <v>41</v>
      </c>
      <c r="L1666" t="s">
        <v>12517</v>
      </c>
      <c r="N1666">
        <f t="shared" si="25"/>
        <v>22</v>
      </c>
      <c r="O1666">
        <v>33050</v>
      </c>
      <c r="P1666" t="s">
        <v>12518</v>
      </c>
      <c r="S1666">
        <v>45.921125000000004</v>
      </c>
      <c r="T1666">
        <v>13.178808999999999</v>
      </c>
      <c r="V1666" t="s">
        <v>46</v>
      </c>
      <c r="W1666">
        <v>9738180726</v>
      </c>
      <c r="AB1666" t="s">
        <v>78</v>
      </c>
      <c r="AG1666" t="s">
        <v>12516</v>
      </c>
      <c r="AH1666" t="s">
        <v>12519</v>
      </c>
      <c r="AI1666" t="s">
        <v>12520</v>
      </c>
      <c r="AK1666" t="s">
        <v>12479</v>
      </c>
      <c r="AL1666" t="s">
        <v>12516</v>
      </c>
      <c r="AM1666" t="s">
        <v>12516</v>
      </c>
      <c r="AQ1666" t="s">
        <v>12521</v>
      </c>
    </row>
    <row r="1667" spans="2:44" x14ac:dyDescent="0.25">
      <c r="B1667" s="3" t="s">
        <v>82</v>
      </c>
      <c r="C1667" t="s">
        <v>12522</v>
      </c>
      <c r="D1667" s="24" t="s">
        <v>84</v>
      </c>
      <c r="E1667" t="s">
        <v>12523</v>
      </c>
      <c r="F1667" t="s">
        <v>12524</v>
      </c>
      <c r="G1667" t="s">
        <v>190</v>
      </c>
      <c r="H1667" t="b">
        <v>1</v>
      </c>
      <c r="I1667" t="s">
        <v>41</v>
      </c>
      <c r="J1667" s="1" t="s">
        <v>42</v>
      </c>
      <c r="K1667" t="s">
        <v>41</v>
      </c>
      <c r="L1667" t="s">
        <v>12525</v>
      </c>
      <c r="N1667">
        <f t="shared" si="25"/>
        <v>28</v>
      </c>
      <c r="O1667">
        <v>54033</v>
      </c>
      <c r="P1667" t="s">
        <v>44</v>
      </c>
      <c r="S1667">
        <v>43.465691999999997</v>
      </c>
      <c r="T1667">
        <v>10.342644999999999</v>
      </c>
      <c r="V1667" t="s">
        <v>46</v>
      </c>
      <c r="W1667">
        <v>4214736245</v>
      </c>
      <c r="AB1667" t="s">
        <v>990</v>
      </c>
      <c r="AG1667" t="s">
        <v>12524</v>
      </c>
      <c r="AH1667" t="s">
        <v>12526</v>
      </c>
      <c r="AK1667" t="s">
        <v>12479</v>
      </c>
      <c r="AL1667" t="s">
        <v>12524</v>
      </c>
      <c r="AM1667" t="s">
        <v>12524</v>
      </c>
      <c r="AQ1667" t="s">
        <v>12527</v>
      </c>
    </row>
    <row r="1668" spans="2:44" x14ac:dyDescent="0.25">
      <c r="B1668" s="3" t="s">
        <v>364</v>
      </c>
      <c r="D1668" s="13"/>
      <c r="E1668" t="s">
        <v>12528</v>
      </c>
      <c r="F1668" t="s">
        <v>12529</v>
      </c>
      <c r="G1668" t="s">
        <v>190</v>
      </c>
      <c r="H1668" t="b">
        <v>1</v>
      </c>
      <c r="I1668" t="s">
        <v>41</v>
      </c>
      <c r="J1668" s="1" t="s">
        <v>42</v>
      </c>
      <c r="K1668" t="s">
        <v>41</v>
      </c>
      <c r="L1668" s="2" t="s">
        <v>11367</v>
      </c>
      <c r="N1668">
        <f t="shared" ref="N1668:N1731" si="26">LEN(L1668)</f>
        <v>17</v>
      </c>
      <c r="O1668">
        <v>39040</v>
      </c>
      <c r="P1668" t="s">
        <v>11368</v>
      </c>
      <c r="S1668">
        <v>46.2364943033486</v>
      </c>
      <c r="T1668">
        <v>11.2034918474539</v>
      </c>
      <c r="V1668" t="s">
        <v>46</v>
      </c>
      <c r="W1668">
        <v>6306025148</v>
      </c>
      <c r="AB1668" t="s">
        <v>78</v>
      </c>
      <c r="AG1668" t="s">
        <v>12529</v>
      </c>
      <c r="AH1668" t="s">
        <v>12530</v>
      </c>
      <c r="AI1668" t="s">
        <v>12531</v>
      </c>
      <c r="AK1668" t="s">
        <v>12479</v>
      </c>
      <c r="AL1668" t="s">
        <v>12529</v>
      </c>
      <c r="AM1668" t="s">
        <v>12529</v>
      </c>
      <c r="AQ1668" t="s">
        <v>12532</v>
      </c>
    </row>
    <row r="1669" spans="2:44" ht="15" customHeight="1" x14ac:dyDescent="0.25">
      <c r="B1669" s="3" t="s">
        <v>37</v>
      </c>
      <c r="D1669" s="13"/>
      <c r="E1669" t="s">
        <v>12533</v>
      </c>
      <c r="F1669" t="s">
        <v>12534</v>
      </c>
      <c r="G1669" t="s">
        <v>190</v>
      </c>
      <c r="H1669" t="b">
        <v>1</v>
      </c>
      <c r="I1669" t="s">
        <v>41</v>
      </c>
      <c r="J1669" s="1" t="s">
        <v>42</v>
      </c>
      <c r="K1669" t="s">
        <v>41</v>
      </c>
      <c r="L1669" t="s">
        <v>12535</v>
      </c>
      <c r="N1669">
        <f t="shared" si="26"/>
        <v>21</v>
      </c>
      <c r="O1669">
        <v>30030</v>
      </c>
      <c r="P1669" t="s">
        <v>12536</v>
      </c>
      <c r="S1669">
        <v>45.68094</v>
      </c>
      <c r="T1669">
        <v>11.96156</v>
      </c>
      <c r="V1669" t="s">
        <v>46</v>
      </c>
      <c r="W1669">
        <v>3088454054</v>
      </c>
      <c r="AB1669" t="s">
        <v>12537</v>
      </c>
      <c r="AF1669" t="s">
        <v>12538</v>
      </c>
      <c r="AG1669" t="s">
        <v>12534</v>
      </c>
      <c r="AH1669" t="s">
        <v>12539</v>
      </c>
      <c r="AK1669" t="s">
        <v>12479</v>
      </c>
      <c r="AL1669" t="s">
        <v>12534</v>
      </c>
      <c r="AM1669" t="s">
        <v>12534</v>
      </c>
      <c r="AQ1669" t="s">
        <v>12540</v>
      </c>
      <c r="AR1669" t="s">
        <v>12541</v>
      </c>
    </row>
    <row r="1670" spans="2:44" ht="15" customHeight="1" x14ac:dyDescent="0.25">
      <c r="B1670" s="3" t="s">
        <v>710</v>
      </c>
      <c r="C1670" t="s">
        <v>164</v>
      </c>
      <c r="D1670" s="23"/>
      <c r="E1670" t="s">
        <v>12542</v>
      </c>
      <c r="F1670" t="s">
        <v>12543</v>
      </c>
      <c r="G1670" t="s">
        <v>190</v>
      </c>
      <c r="I1670" t="s">
        <v>722</v>
      </c>
      <c r="J1670" s="1" t="s">
        <v>723</v>
      </c>
      <c r="K1670" t="s">
        <v>722</v>
      </c>
      <c r="L1670" s="2" t="s">
        <v>3531</v>
      </c>
      <c r="N1670">
        <f t="shared" si="26"/>
        <v>17</v>
      </c>
      <c r="O1670">
        <v>63185</v>
      </c>
      <c r="P1670" t="s">
        <v>3532</v>
      </c>
      <c r="S1670">
        <v>59.372314119999999</v>
      </c>
      <c r="T1670">
        <v>16.516480000000001</v>
      </c>
      <c r="V1670" t="s">
        <v>46</v>
      </c>
      <c r="W1670">
        <v>7475900817</v>
      </c>
      <c r="X1670" t="s">
        <v>3500</v>
      </c>
      <c r="AB1670" t="s">
        <v>66</v>
      </c>
      <c r="AC1670" t="s">
        <v>3532</v>
      </c>
      <c r="AD1670">
        <v>100</v>
      </c>
      <c r="AG1670" t="s">
        <v>12543</v>
      </c>
      <c r="AH1670" t="s">
        <v>12544</v>
      </c>
      <c r="AL1670" t="s">
        <v>12543</v>
      </c>
      <c r="AM1670" t="s">
        <v>12543</v>
      </c>
      <c r="AQ1670" t="s">
        <v>3959</v>
      </c>
    </row>
    <row r="1671" spans="2:44" ht="15" customHeight="1" x14ac:dyDescent="0.25">
      <c r="B1671" s="3" t="s">
        <v>710</v>
      </c>
      <c r="C1671" t="s">
        <v>164</v>
      </c>
      <c r="D1671" s="23"/>
      <c r="E1671" t="s">
        <v>12545</v>
      </c>
      <c r="F1671" t="s">
        <v>12546</v>
      </c>
      <c r="G1671" t="s">
        <v>190</v>
      </c>
      <c r="H1671" t="b">
        <v>0</v>
      </c>
      <c r="I1671" t="s">
        <v>2002</v>
      </c>
      <c r="J1671" s="1" t="s">
        <v>2003</v>
      </c>
      <c r="K1671" t="s">
        <v>2002</v>
      </c>
      <c r="L1671" s="2" t="s">
        <v>12422</v>
      </c>
      <c r="N1671">
        <f t="shared" si="26"/>
        <v>21</v>
      </c>
      <c r="O1671">
        <v>31785</v>
      </c>
      <c r="P1671" t="s">
        <v>8263</v>
      </c>
      <c r="V1671" t="s">
        <v>46</v>
      </c>
      <c r="W1671">
        <v>4193525932</v>
      </c>
      <c r="AB1671" t="s">
        <v>66</v>
      </c>
      <c r="AG1671" t="s">
        <v>12546</v>
      </c>
      <c r="AH1671" t="s">
        <v>12547</v>
      </c>
      <c r="AL1671" t="s">
        <v>12546</v>
      </c>
      <c r="AM1671" t="s">
        <v>12546</v>
      </c>
      <c r="AQ1671" t="s">
        <v>12428</v>
      </c>
    </row>
    <row r="1672" spans="2:44" ht="15" customHeight="1" x14ac:dyDescent="0.25">
      <c r="B1672" s="3" t="s">
        <v>710</v>
      </c>
      <c r="C1672" t="s">
        <v>164</v>
      </c>
      <c r="D1672" s="23"/>
      <c r="E1672" t="s">
        <v>12548</v>
      </c>
      <c r="F1672" t="s">
        <v>12549</v>
      </c>
      <c r="G1672" t="s">
        <v>190</v>
      </c>
      <c r="H1672" t="b">
        <v>0</v>
      </c>
      <c r="I1672" t="s">
        <v>2002</v>
      </c>
      <c r="J1672" s="1" t="s">
        <v>2003</v>
      </c>
      <c r="K1672" t="s">
        <v>2002</v>
      </c>
      <c r="L1672" s="2" t="s">
        <v>3428</v>
      </c>
      <c r="N1672">
        <f t="shared" si="26"/>
        <v>20</v>
      </c>
      <c r="O1672" t="s">
        <v>3429</v>
      </c>
      <c r="P1672" t="s">
        <v>3430</v>
      </c>
      <c r="V1672" t="s">
        <v>46</v>
      </c>
      <c r="W1672">
        <v>3040218818</v>
      </c>
      <c r="X1672" t="s">
        <v>12550</v>
      </c>
      <c r="AB1672" t="s">
        <v>389</v>
      </c>
      <c r="AG1672" t="s">
        <v>12549</v>
      </c>
      <c r="AH1672" t="s">
        <v>12551</v>
      </c>
      <c r="AL1672" t="s">
        <v>12549</v>
      </c>
      <c r="AM1672" t="s">
        <v>12549</v>
      </c>
      <c r="AQ1672" t="s">
        <v>63</v>
      </c>
    </row>
    <row r="1673" spans="2:44" ht="15" customHeight="1" x14ac:dyDescent="0.25">
      <c r="B1673" s="3" t="s">
        <v>155</v>
      </c>
      <c r="C1673" t="s">
        <v>164</v>
      </c>
      <c r="D1673" s="23"/>
      <c r="E1673" t="s">
        <v>12552</v>
      </c>
      <c r="F1673" t="s">
        <v>12553</v>
      </c>
      <c r="G1673" t="s">
        <v>190</v>
      </c>
      <c r="H1673" t="b">
        <v>0</v>
      </c>
      <c r="I1673" t="s">
        <v>2124</v>
      </c>
      <c r="J1673" s="1" t="s">
        <v>2125</v>
      </c>
      <c r="K1673" t="s">
        <v>2124</v>
      </c>
      <c r="L1673" t="s">
        <v>12554</v>
      </c>
      <c r="N1673">
        <f t="shared" si="26"/>
        <v>17</v>
      </c>
      <c r="O1673">
        <v>1300</v>
      </c>
      <c r="P1673" t="s">
        <v>2127</v>
      </c>
      <c r="V1673" t="s">
        <v>46</v>
      </c>
      <c r="W1673">
        <v>8527465993</v>
      </c>
      <c r="AB1673" t="s">
        <v>12555</v>
      </c>
      <c r="AF1673" t="s">
        <v>12556</v>
      </c>
      <c r="AG1673" t="s">
        <v>12553</v>
      </c>
      <c r="AH1673" t="s">
        <v>12557</v>
      </c>
      <c r="AL1673" t="s">
        <v>12553</v>
      </c>
      <c r="AM1673" t="s">
        <v>12553</v>
      </c>
      <c r="AQ1673" t="s">
        <v>12558</v>
      </c>
    </row>
    <row r="1674" spans="2:44" ht="15" customHeight="1" x14ac:dyDescent="0.25">
      <c r="B1674" s="3" t="s">
        <v>155</v>
      </c>
      <c r="C1674" t="s">
        <v>164</v>
      </c>
      <c r="D1674" s="23"/>
      <c r="E1674" t="s">
        <v>12559</v>
      </c>
      <c r="F1674" t="s">
        <v>12560</v>
      </c>
      <c r="G1674" t="s">
        <v>100</v>
      </c>
      <c r="H1674" t="b">
        <v>0</v>
      </c>
      <c r="I1674" t="s">
        <v>2124</v>
      </c>
      <c r="J1674" s="1" t="s">
        <v>2125</v>
      </c>
      <c r="K1674" t="s">
        <v>2124</v>
      </c>
      <c r="L1674" t="s">
        <v>12561</v>
      </c>
      <c r="N1674">
        <f t="shared" si="26"/>
        <v>25</v>
      </c>
      <c r="O1674">
        <v>74166</v>
      </c>
      <c r="P1674" t="s">
        <v>12562</v>
      </c>
      <c r="V1674" t="s">
        <v>46</v>
      </c>
      <c r="W1674">
        <v>2420177037</v>
      </c>
      <c r="X1674" t="s">
        <v>12563</v>
      </c>
      <c r="AB1674" t="s">
        <v>66</v>
      </c>
      <c r="AC1674" t="s">
        <v>12564</v>
      </c>
      <c r="AD1674">
        <v>11737</v>
      </c>
      <c r="AG1674" t="s">
        <v>12560</v>
      </c>
      <c r="AH1674" t="s">
        <v>12565</v>
      </c>
      <c r="AL1674" t="s">
        <v>12560</v>
      </c>
      <c r="AM1674" t="s">
        <v>12560</v>
      </c>
      <c r="AQ1674" t="s">
        <v>12566</v>
      </c>
    </row>
    <row r="1675" spans="2:44" ht="15" customHeight="1" x14ac:dyDescent="0.25">
      <c r="B1675" s="3" t="s">
        <v>155</v>
      </c>
      <c r="C1675" t="s">
        <v>164</v>
      </c>
      <c r="D1675" s="23"/>
      <c r="E1675" t="s">
        <v>12567</v>
      </c>
      <c r="F1675" t="s">
        <v>12568</v>
      </c>
      <c r="G1675" t="s">
        <v>190</v>
      </c>
      <c r="H1675" t="b">
        <v>0</v>
      </c>
      <c r="I1675" t="s">
        <v>919</v>
      </c>
      <c r="J1675" s="1" t="s">
        <v>920</v>
      </c>
      <c r="K1675" t="s">
        <v>919</v>
      </c>
      <c r="L1675" t="s">
        <v>12569</v>
      </c>
      <c r="N1675">
        <f t="shared" si="26"/>
        <v>13</v>
      </c>
      <c r="O1675" t="s">
        <v>12570</v>
      </c>
      <c r="P1675" t="s">
        <v>12571</v>
      </c>
      <c r="V1675" t="s">
        <v>46</v>
      </c>
      <c r="W1675">
        <v>5617738170</v>
      </c>
      <c r="X1675" t="s">
        <v>3936</v>
      </c>
      <c r="AB1675" t="s">
        <v>66</v>
      </c>
      <c r="AF1675" t="s">
        <v>12572</v>
      </c>
      <c r="AG1675" t="s">
        <v>12568</v>
      </c>
      <c r="AH1675" t="s">
        <v>12573</v>
      </c>
      <c r="AI1675" t="s">
        <v>12574</v>
      </c>
      <c r="AL1675" t="s">
        <v>12568</v>
      </c>
      <c r="AM1675" t="s">
        <v>12568</v>
      </c>
      <c r="AQ1675" t="s">
        <v>12575</v>
      </c>
    </row>
    <row r="1676" spans="2:44" ht="15" customHeight="1" x14ac:dyDescent="0.25">
      <c r="B1676" s="3" t="s">
        <v>155</v>
      </c>
      <c r="C1676" t="s">
        <v>164</v>
      </c>
      <c r="D1676" s="23"/>
      <c r="E1676" t="s">
        <v>12576</v>
      </c>
      <c r="F1676" t="s">
        <v>12577</v>
      </c>
      <c r="G1676" t="s">
        <v>190</v>
      </c>
      <c r="I1676" t="s">
        <v>383</v>
      </c>
      <c r="J1676" s="1" t="s">
        <v>384</v>
      </c>
      <c r="K1676" t="s">
        <v>383</v>
      </c>
      <c r="L1676" s="2" t="s">
        <v>12578</v>
      </c>
      <c r="N1676">
        <f t="shared" si="26"/>
        <v>14</v>
      </c>
      <c r="O1676" t="s">
        <v>12579</v>
      </c>
      <c r="P1676" t="s">
        <v>2729</v>
      </c>
      <c r="Q1676" t="s">
        <v>387</v>
      </c>
      <c r="V1676" t="s">
        <v>46</v>
      </c>
      <c r="W1676">
        <v>1819085524</v>
      </c>
      <c r="AB1676" t="s">
        <v>389</v>
      </c>
      <c r="AG1676" t="s">
        <v>12577</v>
      </c>
      <c r="AH1676" t="s">
        <v>12580</v>
      </c>
      <c r="AL1676" t="s">
        <v>12577</v>
      </c>
      <c r="AM1676" t="s">
        <v>12577</v>
      </c>
      <c r="AQ1676" t="s">
        <v>63</v>
      </c>
    </row>
    <row r="1677" spans="2:44" ht="15" customHeight="1" x14ac:dyDescent="0.25">
      <c r="B1677" s="3" t="s">
        <v>155</v>
      </c>
      <c r="C1677" t="s">
        <v>164</v>
      </c>
      <c r="D1677" s="23"/>
      <c r="E1677" t="s">
        <v>12581</v>
      </c>
      <c r="F1677" t="s">
        <v>12582</v>
      </c>
      <c r="G1677" t="s">
        <v>167</v>
      </c>
      <c r="I1677" t="s">
        <v>690</v>
      </c>
      <c r="J1677" s="1" t="s">
        <v>691</v>
      </c>
      <c r="K1677" t="s">
        <v>690</v>
      </c>
      <c r="L1677" t="s">
        <v>12583</v>
      </c>
      <c r="N1677">
        <f t="shared" si="26"/>
        <v>32</v>
      </c>
      <c r="O1677" t="s">
        <v>5410</v>
      </c>
      <c r="P1677" t="s">
        <v>5411</v>
      </c>
      <c r="V1677" t="s">
        <v>46</v>
      </c>
      <c r="W1677">
        <v>5279699326</v>
      </c>
      <c r="X1677" t="s">
        <v>3936</v>
      </c>
      <c r="AB1677" t="s">
        <v>2722</v>
      </c>
      <c r="AG1677" t="s">
        <v>12582</v>
      </c>
      <c r="AH1677" t="s">
        <v>12584</v>
      </c>
      <c r="AL1677" t="s">
        <v>12582</v>
      </c>
      <c r="AM1677" t="s">
        <v>12582</v>
      </c>
      <c r="AQ1677" t="s">
        <v>12585</v>
      </c>
    </row>
    <row r="1678" spans="2:44" ht="15" customHeight="1" x14ac:dyDescent="0.25">
      <c r="B1678" s="3" t="s">
        <v>155</v>
      </c>
      <c r="C1678" t="s">
        <v>164</v>
      </c>
      <c r="D1678" s="23"/>
      <c r="E1678" t="s">
        <v>12586</v>
      </c>
      <c r="F1678" t="s">
        <v>12587</v>
      </c>
      <c r="G1678" t="s">
        <v>190</v>
      </c>
      <c r="I1678" t="s">
        <v>383</v>
      </c>
      <c r="J1678" s="1" t="s">
        <v>384</v>
      </c>
      <c r="K1678" t="s">
        <v>383</v>
      </c>
      <c r="L1678" s="2" t="s">
        <v>12578</v>
      </c>
      <c r="N1678">
        <f t="shared" si="26"/>
        <v>14</v>
      </c>
      <c r="O1678" t="s">
        <v>12579</v>
      </c>
      <c r="P1678" t="s">
        <v>2729</v>
      </c>
      <c r="Q1678" t="s">
        <v>387</v>
      </c>
      <c r="V1678" t="s">
        <v>46</v>
      </c>
      <c r="W1678">
        <v>6143329958</v>
      </c>
      <c r="AB1678" t="s">
        <v>389</v>
      </c>
      <c r="AC1678" t="s">
        <v>12588</v>
      </c>
      <c r="AD1678">
        <v>84561</v>
      </c>
      <c r="AG1678" t="s">
        <v>12587</v>
      </c>
      <c r="AH1678" t="s">
        <v>12589</v>
      </c>
      <c r="AL1678" t="s">
        <v>12587</v>
      </c>
      <c r="AM1678" t="s">
        <v>12587</v>
      </c>
      <c r="AQ1678" t="s">
        <v>63</v>
      </c>
    </row>
    <row r="1679" spans="2:44" ht="15" customHeight="1" x14ac:dyDescent="0.25">
      <c r="B1679" s="3" t="s">
        <v>155</v>
      </c>
      <c r="C1679" t="s">
        <v>164</v>
      </c>
      <c r="D1679" s="23"/>
      <c r="E1679" t="s">
        <v>12590</v>
      </c>
      <c r="F1679" t="s">
        <v>12591</v>
      </c>
      <c r="G1679" t="s">
        <v>1942</v>
      </c>
      <c r="I1679" t="s">
        <v>383</v>
      </c>
      <c r="J1679" s="1" t="s">
        <v>384</v>
      </c>
      <c r="K1679" t="s">
        <v>383</v>
      </c>
      <c r="L1679" s="2" t="s">
        <v>12592</v>
      </c>
      <c r="N1679">
        <f t="shared" si="26"/>
        <v>13</v>
      </c>
      <c r="O1679">
        <v>17257</v>
      </c>
      <c r="P1679" t="s">
        <v>2241</v>
      </c>
      <c r="Q1679" t="s">
        <v>2242</v>
      </c>
      <c r="V1679" t="s">
        <v>46</v>
      </c>
      <c r="W1679">
        <v>5547021346</v>
      </c>
      <c r="X1679" t="s">
        <v>3936</v>
      </c>
      <c r="AB1679" t="s">
        <v>503</v>
      </c>
      <c r="AC1679" t="s">
        <v>12593</v>
      </c>
      <c r="AD1679">
        <v>4048</v>
      </c>
      <c r="AG1679" t="s">
        <v>12591</v>
      </c>
      <c r="AH1679" t="s">
        <v>12594</v>
      </c>
      <c r="AI1679" t="s">
        <v>12595</v>
      </c>
      <c r="AK1679" t="s">
        <v>12596</v>
      </c>
      <c r="AL1679" t="s">
        <v>12591</v>
      </c>
      <c r="AM1679" t="s">
        <v>12591</v>
      </c>
      <c r="AQ1679" t="s">
        <v>2439</v>
      </c>
    </row>
    <row r="1680" spans="2:44" ht="15" customHeight="1" x14ac:dyDescent="0.25">
      <c r="B1680" s="3" t="s">
        <v>155</v>
      </c>
      <c r="C1680" t="s">
        <v>164</v>
      </c>
      <c r="D1680" s="23"/>
      <c r="E1680" t="s">
        <v>12597</v>
      </c>
      <c r="F1680" t="s">
        <v>12598</v>
      </c>
      <c r="G1680" t="s">
        <v>190</v>
      </c>
      <c r="I1680" t="s">
        <v>383</v>
      </c>
      <c r="J1680" s="1" t="s">
        <v>384</v>
      </c>
      <c r="K1680" t="s">
        <v>383</v>
      </c>
      <c r="L1680" s="2" t="s">
        <v>12578</v>
      </c>
      <c r="N1680">
        <f t="shared" si="26"/>
        <v>14</v>
      </c>
      <c r="O1680" t="s">
        <v>12579</v>
      </c>
      <c r="P1680" t="s">
        <v>2729</v>
      </c>
      <c r="Q1680" t="s">
        <v>387</v>
      </c>
      <c r="V1680" t="s">
        <v>46</v>
      </c>
      <c r="W1680">
        <v>1286329606</v>
      </c>
      <c r="X1680" t="s">
        <v>12599</v>
      </c>
      <c r="AB1680" t="s">
        <v>389</v>
      </c>
      <c r="AC1680" t="s">
        <v>12600</v>
      </c>
      <c r="AD1680">
        <v>84561</v>
      </c>
      <c r="AG1680" t="s">
        <v>12598</v>
      </c>
      <c r="AH1680" t="s">
        <v>12601</v>
      </c>
      <c r="AL1680" t="s">
        <v>12598</v>
      </c>
      <c r="AM1680" t="s">
        <v>12598</v>
      </c>
      <c r="AQ1680" t="s">
        <v>63</v>
      </c>
    </row>
    <row r="1681" spans="2:44" x14ac:dyDescent="0.25">
      <c r="B1681" s="3" t="s">
        <v>82</v>
      </c>
      <c r="C1681" t="s">
        <v>12293</v>
      </c>
      <c r="D1681" s="27" t="s">
        <v>6634</v>
      </c>
      <c r="E1681" t="s">
        <v>12602</v>
      </c>
      <c r="F1681" t="s">
        <v>12603</v>
      </c>
      <c r="G1681" t="s">
        <v>100</v>
      </c>
      <c r="H1681" t="b">
        <v>0</v>
      </c>
      <c r="I1681" t="s">
        <v>383</v>
      </c>
      <c r="J1681" s="1" t="s">
        <v>384</v>
      </c>
      <c r="K1681" t="s">
        <v>383</v>
      </c>
      <c r="L1681" s="2" t="s">
        <v>12296</v>
      </c>
      <c r="N1681">
        <f t="shared" si="26"/>
        <v>22</v>
      </c>
      <c r="O1681">
        <v>92040</v>
      </c>
      <c r="P1681" t="s">
        <v>12297</v>
      </c>
      <c r="Q1681" t="s">
        <v>1664</v>
      </c>
      <c r="V1681" t="s">
        <v>46</v>
      </c>
      <c r="W1681">
        <v>9767033407</v>
      </c>
      <c r="AB1681" t="s">
        <v>503</v>
      </c>
      <c r="AD1681">
        <v>4488</v>
      </c>
      <c r="AG1681" t="s">
        <v>12603</v>
      </c>
      <c r="AH1681" t="s">
        <v>12604</v>
      </c>
      <c r="AI1681" t="s">
        <v>12605</v>
      </c>
      <c r="AL1681" t="s">
        <v>12603</v>
      </c>
      <c r="AM1681" t="s">
        <v>12603</v>
      </c>
      <c r="AQ1681" t="s">
        <v>12606</v>
      </c>
    </row>
    <row r="1682" spans="2:44" ht="15" customHeight="1" x14ac:dyDescent="0.25">
      <c r="B1682" s="3" t="s">
        <v>155</v>
      </c>
      <c r="C1682" t="s">
        <v>164</v>
      </c>
      <c r="D1682" s="23"/>
      <c r="E1682" t="s">
        <v>12607</v>
      </c>
      <c r="F1682" t="s">
        <v>12608</v>
      </c>
      <c r="G1682" t="s">
        <v>1661</v>
      </c>
      <c r="H1682" t="b">
        <v>0</v>
      </c>
      <c r="I1682" t="s">
        <v>722</v>
      </c>
      <c r="J1682" s="1" t="s">
        <v>723</v>
      </c>
      <c r="K1682" t="s">
        <v>722</v>
      </c>
      <c r="L1682" t="s">
        <v>12609</v>
      </c>
      <c r="N1682">
        <f t="shared" si="26"/>
        <v>15</v>
      </c>
      <c r="O1682">
        <v>69482</v>
      </c>
      <c r="P1682" t="s">
        <v>12610</v>
      </c>
      <c r="V1682" t="s">
        <v>46</v>
      </c>
      <c r="W1682">
        <v>3580995537</v>
      </c>
      <c r="AG1682" t="s">
        <v>12608</v>
      </c>
      <c r="AH1682" t="s">
        <v>12611</v>
      </c>
      <c r="AL1682" t="s">
        <v>12608</v>
      </c>
      <c r="AM1682" t="s">
        <v>12608</v>
      </c>
      <c r="AQ1682" t="s">
        <v>12612</v>
      </c>
    </row>
    <row r="1683" spans="2:44" ht="15" customHeight="1" x14ac:dyDescent="0.25">
      <c r="B1683" s="3" t="s">
        <v>155</v>
      </c>
      <c r="C1683" t="s">
        <v>164</v>
      </c>
      <c r="D1683" s="23"/>
      <c r="E1683" t="s">
        <v>12613</v>
      </c>
      <c r="F1683" t="s">
        <v>12614</v>
      </c>
      <c r="G1683" t="s">
        <v>100</v>
      </c>
      <c r="H1683" t="b">
        <v>0</v>
      </c>
      <c r="I1683" t="s">
        <v>2057</v>
      </c>
      <c r="J1683" s="1" t="s">
        <v>2058</v>
      </c>
      <c r="K1683" t="s">
        <v>2057</v>
      </c>
      <c r="L1683" s="2" t="s">
        <v>2719</v>
      </c>
      <c r="N1683">
        <f t="shared" si="26"/>
        <v>30</v>
      </c>
      <c r="O1683">
        <v>201206</v>
      </c>
      <c r="P1683" t="s">
        <v>2720</v>
      </c>
      <c r="V1683" t="s">
        <v>46</v>
      </c>
      <c r="W1683">
        <v>6183283200</v>
      </c>
      <c r="X1683" t="s">
        <v>12615</v>
      </c>
      <c r="Y1683" t="s">
        <v>2721</v>
      </c>
      <c r="AB1683" t="s">
        <v>2722</v>
      </c>
      <c r="AC1683" t="s">
        <v>12616</v>
      </c>
      <c r="AD1683">
        <v>37727</v>
      </c>
      <c r="AG1683" t="s">
        <v>12614</v>
      </c>
      <c r="AH1683" t="s">
        <v>12617</v>
      </c>
      <c r="AI1683" t="s">
        <v>2724</v>
      </c>
      <c r="AL1683" t="s">
        <v>12614</v>
      </c>
      <c r="AM1683" t="s">
        <v>12614</v>
      </c>
      <c r="AQ1683" t="s">
        <v>2725</v>
      </c>
    </row>
    <row r="1684" spans="2:44" ht="15" customHeight="1" x14ac:dyDescent="0.25">
      <c r="B1684" s="3" t="s">
        <v>155</v>
      </c>
      <c r="C1684" t="s">
        <v>164</v>
      </c>
      <c r="D1684" s="23"/>
      <c r="E1684" t="s">
        <v>12618</v>
      </c>
      <c r="F1684" t="s">
        <v>12619</v>
      </c>
      <c r="G1684" t="s">
        <v>1661</v>
      </c>
      <c r="H1684" t="b">
        <v>0</v>
      </c>
      <c r="I1684" t="s">
        <v>722</v>
      </c>
      <c r="J1684" s="1" t="s">
        <v>723</v>
      </c>
      <c r="K1684" t="s">
        <v>722</v>
      </c>
      <c r="L1684" s="2" t="s">
        <v>3390</v>
      </c>
      <c r="N1684">
        <f t="shared" si="26"/>
        <v>10</v>
      </c>
      <c r="O1684">
        <v>14500</v>
      </c>
      <c r="P1684" t="s">
        <v>3390</v>
      </c>
      <c r="V1684" t="s">
        <v>46</v>
      </c>
      <c r="W1684">
        <v>8538751639</v>
      </c>
      <c r="AB1684" t="s">
        <v>503</v>
      </c>
      <c r="AG1684" t="s">
        <v>12619</v>
      </c>
      <c r="AH1684" t="s">
        <v>12620</v>
      </c>
      <c r="AL1684" t="s">
        <v>12619</v>
      </c>
      <c r="AM1684" t="s">
        <v>12619</v>
      </c>
      <c r="AQ1684" t="s">
        <v>12621</v>
      </c>
    </row>
    <row r="1685" spans="2:44" ht="15" customHeight="1" x14ac:dyDescent="0.25">
      <c r="B1685" s="3" t="s">
        <v>54</v>
      </c>
      <c r="C1685" t="s">
        <v>12622</v>
      </c>
      <c r="D1685" s="18" t="s">
        <v>56</v>
      </c>
      <c r="E1685" t="s">
        <v>12623</v>
      </c>
      <c r="F1685" t="s">
        <v>12624</v>
      </c>
      <c r="G1685" t="s">
        <v>190</v>
      </c>
      <c r="H1685" t="b">
        <v>1</v>
      </c>
      <c r="I1685" t="s">
        <v>3538</v>
      </c>
      <c r="J1685" s="1" t="s">
        <v>3539</v>
      </c>
      <c r="K1685" t="s">
        <v>3538</v>
      </c>
      <c r="L1685" t="s">
        <v>12625</v>
      </c>
      <c r="N1685" s="3">
        <f t="shared" si="26"/>
        <v>62</v>
      </c>
      <c r="O1685" t="s">
        <v>2908</v>
      </c>
      <c r="P1685" t="s">
        <v>12626</v>
      </c>
      <c r="S1685">
        <v>23.131900000000002</v>
      </c>
      <c r="T1685">
        <v>-82.364199999999897</v>
      </c>
      <c r="V1685" t="s">
        <v>46</v>
      </c>
      <c r="W1685">
        <v>5922809437</v>
      </c>
      <c r="X1685" t="s">
        <v>12627</v>
      </c>
      <c r="AB1685" t="s">
        <v>66</v>
      </c>
      <c r="AG1685" t="s">
        <v>12624</v>
      </c>
      <c r="AH1685" t="s">
        <v>12628</v>
      </c>
      <c r="AI1685" t="s">
        <v>12629</v>
      </c>
      <c r="AK1685" t="s">
        <v>12630</v>
      </c>
      <c r="AL1685" t="s">
        <v>12624</v>
      </c>
      <c r="AM1685" t="s">
        <v>12624</v>
      </c>
      <c r="AQ1685" t="s">
        <v>12631</v>
      </c>
      <c r="AR1685" t="s">
        <v>3960</v>
      </c>
    </row>
    <row r="1686" spans="2:44" ht="15" customHeight="1" x14ac:dyDescent="0.25">
      <c r="B1686" s="3" t="s">
        <v>155</v>
      </c>
      <c r="C1686" t="s">
        <v>164</v>
      </c>
      <c r="D1686" s="23"/>
      <c r="E1686" t="s">
        <v>12632</v>
      </c>
      <c r="F1686" t="s">
        <v>12633</v>
      </c>
      <c r="G1686" t="s">
        <v>1942</v>
      </c>
      <c r="H1686" t="b">
        <v>0</v>
      </c>
      <c r="I1686" t="s">
        <v>722</v>
      </c>
      <c r="J1686" s="1" t="s">
        <v>723</v>
      </c>
      <c r="K1686" t="s">
        <v>722</v>
      </c>
      <c r="L1686" t="s">
        <v>12634</v>
      </c>
      <c r="N1686">
        <f t="shared" si="26"/>
        <v>7</v>
      </c>
      <c r="O1686">
        <v>24122</v>
      </c>
      <c r="P1686" t="s">
        <v>6232</v>
      </c>
      <c r="V1686" t="s">
        <v>46</v>
      </c>
      <c r="W1686">
        <v>9834701966</v>
      </c>
      <c r="X1686" t="s">
        <v>12635</v>
      </c>
      <c r="AB1686" t="s">
        <v>66</v>
      </c>
      <c r="AG1686" t="s">
        <v>12633</v>
      </c>
      <c r="AH1686" t="s">
        <v>12636</v>
      </c>
      <c r="AL1686" t="s">
        <v>12633</v>
      </c>
      <c r="AM1686" t="s">
        <v>12633</v>
      </c>
      <c r="AQ1686">
        <v>11111111</v>
      </c>
      <c r="AR1686" t="s">
        <v>12637</v>
      </c>
    </row>
    <row r="1687" spans="2:44" ht="15" customHeight="1" x14ac:dyDescent="0.25">
      <c r="B1687" s="3" t="s">
        <v>155</v>
      </c>
      <c r="C1687" t="s">
        <v>164</v>
      </c>
      <c r="D1687" s="23"/>
      <c r="E1687" t="s">
        <v>12638</v>
      </c>
      <c r="F1687" t="s">
        <v>12639</v>
      </c>
      <c r="G1687" t="s">
        <v>59</v>
      </c>
      <c r="I1687" t="s">
        <v>6091</v>
      </c>
      <c r="J1687" s="1" t="s">
        <v>6092</v>
      </c>
      <c r="K1687" t="s">
        <v>6091</v>
      </c>
      <c r="L1687" t="s">
        <v>12640</v>
      </c>
      <c r="N1687">
        <f t="shared" si="26"/>
        <v>11</v>
      </c>
      <c r="O1687">
        <v>2964</v>
      </c>
      <c r="P1687" t="s">
        <v>12641</v>
      </c>
      <c r="V1687" t="s">
        <v>46</v>
      </c>
      <c r="W1687">
        <v>5656071520</v>
      </c>
      <c r="X1687" t="s">
        <v>12563</v>
      </c>
      <c r="AC1687" t="s">
        <v>12642</v>
      </c>
      <c r="AD1687">
        <v>11737</v>
      </c>
      <c r="AG1687" t="s">
        <v>12639</v>
      </c>
      <c r="AH1687" t="s">
        <v>12643</v>
      </c>
      <c r="AL1687" t="s">
        <v>12639</v>
      </c>
      <c r="AM1687" t="s">
        <v>12639</v>
      </c>
      <c r="AQ1687" t="s">
        <v>63</v>
      </c>
    </row>
    <row r="1688" spans="2:44" ht="15" customHeight="1" x14ac:dyDescent="0.25">
      <c r="B1688" s="3" t="s">
        <v>155</v>
      </c>
      <c r="C1688" t="s">
        <v>164</v>
      </c>
      <c r="D1688" s="23"/>
      <c r="E1688" t="s">
        <v>12644</v>
      </c>
      <c r="F1688" t="s">
        <v>12645</v>
      </c>
      <c r="G1688" t="s">
        <v>1942</v>
      </c>
      <c r="H1688" t="b">
        <v>0</v>
      </c>
      <c r="I1688" t="s">
        <v>2002</v>
      </c>
      <c r="J1688" s="1" t="s">
        <v>2003</v>
      </c>
      <c r="K1688" t="s">
        <v>2002</v>
      </c>
      <c r="L1688" t="s">
        <v>12646</v>
      </c>
      <c r="N1688">
        <f t="shared" si="26"/>
        <v>20</v>
      </c>
      <c r="O1688">
        <v>54329</v>
      </c>
      <c r="P1688" t="s">
        <v>3206</v>
      </c>
      <c r="S1688">
        <v>49.685095048050897</v>
      </c>
      <c r="T1688">
        <v>6.5948898875011404</v>
      </c>
      <c r="V1688" t="s">
        <v>46</v>
      </c>
      <c r="W1688">
        <v>2597807945</v>
      </c>
      <c r="X1688" t="s">
        <v>12431</v>
      </c>
      <c r="AB1688" t="s">
        <v>66</v>
      </c>
      <c r="AC1688" t="s">
        <v>12647</v>
      </c>
      <c r="AD1688">
        <v>17065</v>
      </c>
      <c r="AG1688" t="s">
        <v>12645</v>
      </c>
      <c r="AH1688" t="s">
        <v>12648</v>
      </c>
      <c r="AL1688" t="s">
        <v>12645</v>
      </c>
      <c r="AM1688" t="s">
        <v>12645</v>
      </c>
      <c r="AQ1688" t="s">
        <v>12649</v>
      </c>
    </row>
    <row r="1689" spans="2:44" ht="15" customHeight="1" x14ac:dyDescent="0.25">
      <c r="B1689" s="3" t="s">
        <v>155</v>
      </c>
      <c r="C1689" t="s">
        <v>164</v>
      </c>
      <c r="D1689" s="23"/>
      <c r="E1689" t="s">
        <v>12650</v>
      </c>
      <c r="F1689" t="s">
        <v>12651</v>
      </c>
      <c r="G1689" t="s">
        <v>100</v>
      </c>
      <c r="I1689" t="s">
        <v>2124</v>
      </c>
      <c r="J1689" s="1" t="s">
        <v>2125</v>
      </c>
      <c r="K1689" t="s">
        <v>2124</v>
      </c>
      <c r="L1689" t="s">
        <v>12652</v>
      </c>
      <c r="N1689">
        <f t="shared" si="26"/>
        <v>27</v>
      </c>
      <c r="O1689">
        <v>78192</v>
      </c>
      <c r="P1689" t="s">
        <v>12653</v>
      </c>
      <c r="V1689" t="s">
        <v>46</v>
      </c>
      <c r="W1689">
        <v>7288302931</v>
      </c>
      <c r="X1689" t="s">
        <v>12654</v>
      </c>
      <c r="AB1689" t="s">
        <v>66</v>
      </c>
      <c r="AD1689">
        <v>101990</v>
      </c>
      <c r="AG1689" t="s">
        <v>12651</v>
      </c>
      <c r="AH1689" t="s">
        <v>12655</v>
      </c>
      <c r="AI1689" t="s">
        <v>12656</v>
      </c>
      <c r="AL1689" t="s">
        <v>12651</v>
      </c>
      <c r="AM1689" t="s">
        <v>12651</v>
      </c>
      <c r="AQ1689" t="s">
        <v>12657</v>
      </c>
      <c r="AR1689" t="s">
        <v>2131</v>
      </c>
    </row>
    <row r="1690" spans="2:44" ht="15" customHeight="1" x14ac:dyDescent="0.25">
      <c r="B1690" s="3" t="s">
        <v>54</v>
      </c>
      <c r="C1690" t="s">
        <v>12658</v>
      </c>
      <c r="D1690" s="29"/>
      <c r="E1690" t="s">
        <v>12659</v>
      </c>
      <c r="F1690" t="s">
        <v>12660</v>
      </c>
      <c r="G1690" t="s">
        <v>100</v>
      </c>
      <c r="H1690" t="b">
        <v>0</v>
      </c>
      <c r="I1690" t="s">
        <v>1586</v>
      </c>
      <c r="J1690" s="1" t="s">
        <v>1587</v>
      </c>
      <c r="K1690" t="s">
        <v>1586</v>
      </c>
      <c r="L1690" s="2" t="s">
        <v>12661</v>
      </c>
      <c r="N1690">
        <f t="shared" si="26"/>
        <v>11</v>
      </c>
      <c r="O1690">
        <v>1740</v>
      </c>
      <c r="P1690" t="s">
        <v>12662</v>
      </c>
      <c r="S1690">
        <v>60.307000000000002</v>
      </c>
      <c r="T1690">
        <v>24.877500000000001</v>
      </c>
      <c r="V1690" t="s">
        <v>46</v>
      </c>
      <c r="W1690">
        <v>4062379085</v>
      </c>
      <c r="X1690" t="s">
        <v>12663</v>
      </c>
      <c r="AB1690" t="s">
        <v>909</v>
      </c>
      <c r="AC1690" t="s">
        <v>12664</v>
      </c>
      <c r="AD1690">
        <v>414988</v>
      </c>
      <c r="AG1690" t="s">
        <v>12660</v>
      </c>
      <c r="AH1690" t="s">
        <v>12665</v>
      </c>
      <c r="AI1690" t="s">
        <v>12666</v>
      </c>
      <c r="AK1690" t="s">
        <v>12667</v>
      </c>
      <c r="AL1690" t="s">
        <v>12660</v>
      </c>
      <c r="AM1690" t="s">
        <v>12660</v>
      </c>
      <c r="AQ1690" t="s">
        <v>12668</v>
      </c>
      <c r="AR1690" t="s">
        <v>12669</v>
      </c>
    </row>
    <row r="1691" spans="2:44" ht="15" customHeight="1" x14ac:dyDescent="0.25">
      <c r="B1691" s="3" t="s">
        <v>37</v>
      </c>
      <c r="D1691" s="13"/>
      <c r="E1691" t="s">
        <v>12670</v>
      </c>
      <c r="F1691" t="s">
        <v>12671</v>
      </c>
      <c r="G1691" t="s">
        <v>190</v>
      </c>
      <c r="H1691" t="b">
        <v>1</v>
      </c>
      <c r="I1691" t="s">
        <v>1586</v>
      </c>
      <c r="J1691" s="1" t="s">
        <v>1587</v>
      </c>
      <c r="K1691" t="s">
        <v>1586</v>
      </c>
      <c r="L1691" t="s">
        <v>12672</v>
      </c>
      <c r="N1691">
        <f t="shared" si="26"/>
        <v>12</v>
      </c>
      <c r="O1691">
        <v>65520</v>
      </c>
      <c r="P1691" t="s">
        <v>12673</v>
      </c>
      <c r="S1691">
        <v>63.021447350000003</v>
      </c>
      <c r="T1691">
        <v>21.811308019999998</v>
      </c>
      <c r="V1691" t="s">
        <v>46</v>
      </c>
      <c r="W1691">
        <v>5442519672</v>
      </c>
      <c r="X1691" t="s">
        <v>12663</v>
      </c>
      <c r="AB1691" t="s">
        <v>909</v>
      </c>
      <c r="AC1691" t="s">
        <v>12674</v>
      </c>
      <c r="AD1691">
        <v>414988</v>
      </c>
      <c r="AG1691" t="s">
        <v>12671</v>
      </c>
      <c r="AH1691" t="s">
        <v>12675</v>
      </c>
      <c r="AI1691" t="s">
        <v>12676</v>
      </c>
      <c r="AK1691" t="s">
        <v>12677</v>
      </c>
      <c r="AL1691" t="s">
        <v>12671</v>
      </c>
      <c r="AM1691" t="s">
        <v>12671</v>
      </c>
      <c r="AQ1691" t="s">
        <v>12678</v>
      </c>
      <c r="AR1691" t="s">
        <v>12669</v>
      </c>
    </row>
    <row r="1692" spans="2:44" x14ac:dyDescent="0.25">
      <c r="B1692" s="3" t="s">
        <v>82</v>
      </c>
      <c r="C1692" t="s">
        <v>12679</v>
      </c>
      <c r="D1692" s="19" t="s">
        <v>84</v>
      </c>
      <c r="E1692" t="s">
        <v>12680</v>
      </c>
      <c r="F1692" t="s">
        <v>12681</v>
      </c>
      <c r="G1692" t="s">
        <v>190</v>
      </c>
      <c r="H1692" t="b">
        <v>1</v>
      </c>
      <c r="I1692" t="s">
        <v>1586</v>
      </c>
      <c r="J1692" s="1" t="s">
        <v>1587</v>
      </c>
      <c r="K1692" t="s">
        <v>1586</v>
      </c>
      <c r="L1692" s="2" t="s">
        <v>12682</v>
      </c>
      <c r="N1692">
        <f t="shared" si="26"/>
        <v>15</v>
      </c>
      <c r="O1692">
        <v>40320</v>
      </c>
      <c r="P1692" t="s">
        <v>12683</v>
      </c>
      <c r="S1692">
        <v>62.250280539999999</v>
      </c>
      <c r="T1692">
        <v>25.74963301</v>
      </c>
      <c r="V1692" t="s">
        <v>46</v>
      </c>
      <c r="W1692">
        <v>6230204322</v>
      </c>
      <c r="X1692" t="s">
        <v>12663</v>
      </c>
      <c r="AB1692" t="s">
        <v>909</v>
      </c>
      <c r="AG1692" t="s">
        <v>12681</v>
      </c>
      <c r="AH1692" t="s">
        <v>12684</v>
      </c>
      <c r="AI1692" t="s">
        <v>12685</v>
      </c>
      <c r="AK1692" t="s">
        <v>12677</v>
      </c>
      <c r="AL1692" t="s">
        <v>12681</v>
      </c>
      <c r="AM1692" t="s">
        <v>12681</v>
      </c>
      <c r="AQ1692" t="s">
        <v>12686</v>
      </c>
      <c r="AR1692" t="s">
        <v>12669</v>
      </c>
    </row>
    <row r="1693" spans="2:44" ht="15" customHeight="1" x14ac:dyDescent="0.25">
      <c r="B1693" s="3" t="s">
        <v>155</v>
      </c>
      <c r="C1693" t="s">
        <v>164</v>
      </c>
      <c r="D1693" s="23"/>
      <c r="E1693" t="s">
        <v>12687</v>
      </c>
      <c r="F1693" t="s">
        <v>12688</v>
      </c>
      <c r="G1693" t="s">
        <v>190</v>
      </c>
      <c r="H1693" t="b">
        <v>0</v>
      </c>
      <c r="I1693" t="s">
        <v>1586</v>
      </c>
      <c r="J1693" s="1" t="s">
        <v>1587</v>
      </c>
      <c r="K1693" t="s">
        <v>1586</v>
      </c>
      <c r="L1693" t="s">
        <v>12689</v>
      </c>
      <c r="N1693">
        <f t="shared" si="26"/>
        <v>23</v>
      </c>
      <c r="O1693">
        <v>45200</v>
      </c>
      <c r="P1693" t="s">
        <v>12690</v>
      </c>
      <c r="V1693" t="s">
        <v>46</v>
      </c>
      <c r="W1693">
        <v>8332781432</v>
      </c>
      <c r="AC1693" t="s">
        <v>12691</v>
      </c>
      <c r="AD1693">
        <v>414988</v>
      </c>
      <c r="AG1693" t="s">
        <v>12688</v>
      </c>
      <c r="AH1693" t="s">
        <v>12692</v>
      </c>
      <c r="AL1693" t="s">
        <v>12688</v>
      </c>
      <c r="AM1693" t="s">
        <v>12688</v>
      </c>
      <c r="AQ1693" t="s">
        <v>63</v>
      </c>
    </row>
    <row r="1694" spans="2:44" ht="15" customHeight="1" x14ac:dyDescent="0.25">
      <c r="B1694" s="3" t="s">
        <v>54</v>
      </c>
      <c r="C1694" t="s">
        <v>12693</v>
      </c>
      <c r="D1694" s="18" t="s">
        <v>56</v>
      </c>
      <c r="E1694" t="s">
        <v>12694</v>
      </c>
      <c r="F1694" t="s">
        <v>12695</v>
      </c>
      <c r="G1694" t="s">
        <v>190</v>
      </c>
      <c r="H1694" t="b">
        <v>1</v>
      </c>
      <c r="I1694" t="s">
        <v>1586</v>
      </c>
      <c r="J1694" s="1" t="s">
        <v>1587</v>
      </c>
      <c r="K1694" t="s">
        <v>1586</v>
      </c>
      <c r="L1694" t="s">
        <v>12696</v>
      </c>
      <c r="N1694">
        <f t="shared" si="26"/>
        <v>20</v>
      </c>
      <c r="O1694">
        <v>49490</v>
      </c>
      <c r="P1694" t="s">
        <v>12697</v>
      </c>
      <c r="S1694">
        <v>60.556300090000001</v>
      </c>
      <c r="T1694">
        <v>27.055622400000001</v>
      </c>
      <c r="V1694" t="s">
        <v>46</v>
      </c>
      <c r="W1694">
        <v>1211390803</v>
      </c>
      <c r="X1694" t="s">
        <v>12663</v>
      </c>
      <c r="AB1694" t="s">
        <v>78</v>
      </c>
      <c r="AC1694" t="s">
        <v>12698</v>
      </c>
      <c r="AD1694">
        <v>414988</v>
      </c>
      <c r="AG1694" t="s">
        <v>12695</v>
      </c>
      <c r="AH1694" t="s">
        <v>12699</v>
      </c>
      <c r="AI1694" t="s">
        <v>12700</v>
      </c>
      <c r="AK1694" t="s">
        <v>12677</v>
      </c>
      <c r="AL1694" t="s">
        <v>12695</v>
      </c>
      <c r="AM1694" t="s">
        <v>12695</v>
      </c>
      <c r="AQ1694" t="s">
        <v>12701</v>
      </c>
      <c r="AR1694" t="s">
        <v>12669</v>
      </c>
    </row>
    <row r="1695" spans="2:44" ht="15" customHeight="1" x14ac:dyDescent="0.25">
      <c r="B1695" s="3" t="s">
        <v>37</v>
      </c>
      <c r="D1695" s="13"/>
      <c r="E1695" t="s">
        <v>12702</v>
      </c>
      <c r="F1695" t="s">
        <v>12703</v>
      </c>
      <c r="G1695" t="s">
        <v>190</v>
      </c>
      <c r="H1695" t="b">
        <v>1</v>
      </c>
      <c r="I1695" t="s">
        <v>1586</v>
      </c>
      <c r="J1695" s="1" t="s">
        <v>1587</v>
      </c>
      <c r="K1695" t="s">
        <v>1586</v>
      </c>
      <c r="L1695" t="s">
        <v>12704</v>
      </c>
      <c r="N1695">
        <f t="shared" si="26"/>
        <v>31</v>
      </c>
      <c r="O1695">
        <v>90400</v>
      </c>
      <c r="P1695" t="s">
        <v>12705</v>
      </c>
      <c r="S1695">
        <v>65.016041119999997</v>
      </c>
      <c r="T1695">
        <v>25.478831</v>
      </c>
      <c r="V1695" t="s">
        <v>46</v>
      </c>
      <c r="W1695">
        <v>7954875145</v>
      </c>
      <c r="X1695" t="s">
        <v>12663</v>
      </c>
      <c r="AB1695" t="s">
        <v>909</v>
      </c>
      <c r="AG1695" t="s">
        <v>12703</v>
      </c>
      <c r="AH1695" t="s">
        <v>12706</v>
      </c>
      <c r="AI1695" t="s">
        <v>12707</v>
      </c>
      <c r="AK1695" t="s">
        <v>12677</v>
      </c>
      <c r="AL1695" t="s">
        <v>12703</v>
      </c>
      <c r="AM1695" t="s">
        <v>12703</v>
      </c>
      <c r="AQ1695" t="s">
        <v>12708</v>
      </c>
      <c r="AR1695" t="s">
        <v>12669</v>
      </c>
    </row>
    <row r="1696" spans="2:44" ht="15" customHeight="1" x14ac:dyDescent="0.25">
      <c r="B1696" s="3" t="s">
        <v>54</v>
      </c>
      <c r="C1696" t="s">
        <v>12709</v>
      </c>
      <c r="D1696" s="18" t="s">
        <v>56</v>
      </c>
      <c r="E1696" t="s">
        <v>12710</v>
      </c>
      <c r="F1696" t="s">
        <v>12711</v>
      </c>
      <c r="G1696" t="s">
        <v>190</v>
      </c>
      <c r="H1696" t="b">
        <v>1</v>
      </c>
      <c r="I1696" t="s">
        <v>1586</v>
      </c>
      <c r="J1696" s="1" t="s">
        <v>1587</v>
      </c>
      <c r="K1696" t="s">
        <v>1586</v>
      </c>
      <c r="L1696" t="s">
        <v>12712</v>
      </c>
      <c r="N1696">
        <f t="shared" si="26"/>
        <v>14</v>
      </c>
      <c r="O1696">
        <v>28610</v>
      </c>
      <c r="P1696" t="s">
        <v>12713</v>
      </c>
      <c r="S1696">
        <v>61.483231580000002</v>
      </c>
      <c r="T1696">
        <v>21.77556744</v>
      </c>
      <c r="V1696" t="s">
        <v>46</v>
      </c>
      <c r="W1696">
        <v>5104399672</v>
      </c>
      <c r="X1696" t="s">
        <v>12663</v>
      </c>
      <c r="AB1696" t="s">
        <v>909</v>
      </c>
      <c r="AC1696" t="s">
        <v>12714</v>
      </c>
      <c r="AD1696">
        <v>414988</v>
      </c>
      <c r="AG1696" t="s">
        <v>12711</v>
      </c>
      <c r="AH1696" t="s">
        <v>12715</v>
      </c>
      <c r="AI1696" t="s">
        <v>12716</v>
      </c>
      <c r="AK1696" t="s">
        <v>12717</v>
      </c>
      <c r="AL1696" t="s">
        <v>12711</v>
      </c>
      <c r="AM1696" t="s">
        <v>12711</v>
      </c>
      <c r="AQ1696" t="s">
        <v>12718</v>
      </c>
      <c r="AR1696" t="s">
        <v>12669</v>
      </c>
    </row>
    <row r="1697" spans="2:44" ht="15" customHeight="1" x14ac:dyDescent="0.25">
      <c r="B1697" s="3" t="s">
        <v>54</v>
      </c>
      <c r="C1697" t="s">
        <v>12719</v>
      </c>
      <c r="D1697" s="18" t="s">
        <v>56</v>
      </c>
      <c r="E1697" t="s">
        <v>12720</v>
      </c>
      <c r="F1697" t="s">
        <v>12721</v>
      </c>
      <c r="G1697" t="s">
        <v>190</v>
      </c>
      <c r="H1697" t="b">
        <v>1</v>
      </c>
      <c r="I1697" t="s">
        <v>1586</v>
      </c>
      <c r="J1697" s="1" t="s">
        <v>1587</v>
      </c>
      <c r="K1697" t="s">
        <v>1586</v>
      </c>
      <c r="L1697" t="s">
        <v>12722</v>
      </c>
      <c r="N1697">
        <f t="shared" si="26"/>
        <v>12</v>
      </c>
      <c r="O1697">
        <v>21200</v>
      </c>
      <c r="P1697" t="s">
        <v>12723</v>
      </c>
      <c r="S1697">
        <v>60.482496560000001</v>
      </c>
      <c r="T1697">
        <v>22.182459730000001</v>
      </c>
      <c r="V1697" t="s">
        <v>46</v>
      </c>
      <c r="W1697">
        <v>7670911396</v>
      </c>
      <c r="X1697" t="s">
        <v>12663</v>
      </c>
      <c r="AB1697" t="s">
        <v>909</v>
      </c>
      <c r="AC1697" t="s">
        <v>12724</v>
      </c>
      <c r="AD1697">
        <v>414988</v>
      </c>
      <c r="AG1697" t="s">
        <v>12721</v>
      </c>
      <c r="AH1697" t="s">
        <v>12725</v>
      </c>
      <c r="AI1697" t="s">
        <v>12726</v>
      </c>
      <c r="AK1697" t="s">
        <v>12677</v>
      </c>
      <c r="AL1697" t="s">
        <v>12721</v>
      </c>
      <c r="AM1697" t="s">
        <v>12721</v>
      </c>
      <c r="AQ1697" t="s">
        <v>12727</v>
      </c>
      <c r="AR1697" t="s">
        <v>12669</v>
      </c>
    </row>
    <row r="1698" spans="2:44" x14ac:dyDescent="0.25">
      <c r="B1698" s="3" t="s">
        <v>82</v>
      </c>
      <c r="C1698" s="22" t="s">
        <v>12728</v>
      </c>
      <c r="D1698" s="19" t="s">
        <v>84</v>
      </c>
      <c r="E1698" t="s">
        <v>12729</v>
      </c>
      <c r="F1698" t="s">
        <v>12730</v>
      </c>
      <c r="G1698" t="s">
        <v>190</v>
      </c>
      <c r="H1698" t="b">
        <v>1</v>
      </c>
      <c r="I1698" t="s">
        <v>1586</v>
      </c>
      <c r="J1698" s="1" t="s">
        <v>1587</v>
      </c>
      <c r="K1698" t="s">
        <v>1586</v>
      </c>
      <c r="L1698" t="s">
        <v>12731</v>
      </c>
      <c r="N1698">
        <f t="shared" si="26"/>
        <v>34</v>
      </c>
      <c r="O1698">
        <v>96320</v>
      </c>
      <c r="P1698" t="s">
        <v>12732</v>
      </c>
      <c r="S1698">
        <v>61.448179358613203</v>
      </c>
      <c r="T1698">
        <v>23.646273708482301</v>
      </c>
      <c r="V1698" t="s">
        <v>46</v>
      </c>
      <c r="W1698">
        <v>7384112017</v>
      </c>
      <c r="AB1698" t="s">
        <v>2193</v>
      </c>
      <c r="AF1698" t="s">
        <v>190</v>
      </c>
      <c r="AG1698" t="s">
        <v>12730</v>
      </c>
      <c r="AH1698" t="s">
        <v>12733</v>
      </c>
      <c r="AK1698" t="s">
        <v>12717</v>
      </c>
      <c r="AL1698" t="s">
        <v>12730</v>
      </c>
      <c r="AM1698" t="s">
        <v>12730</v>
      </c>
      <c r="AQ1698" t="s">
        <v>12734</v>
      </c>
      <c r="AR1698" t="s">
        <v>12669</v>
      </c>
    </row>
    <row r="1699" spans="2:44" ht="15" customHeight="1" x14ac:dyDescent="0.25">
      <c r="B1699" s="3" t="s">
        <v>54</v>
      </c>
      <c r="C1699" s="22" t="s">
        <v>12735</v>
      </c>
      <c r="D1699" s="18" t="s">
        <v>56</v>
      </c>
      <c r="E1699" t="s">
        <v>12736</v>
      </c>
      <c r="F1699" t="s">
        <v>12737</v>
      </c>
      <c r="G1699" t="s">
        <v>190</v>
      </c>
      <c r="H1699" t="b">
        <v>1</v>
      </c>
      <c r="I1699" t="s">
        <v>1586</v>
      </c>
      <c r="J1699" s="1" t="s">
        <v>1587</v>
      </c>
      <c r="K1699" t="s">
        <v>1586</v>
      </c>
      <c r="L1699" t="s">
        <v>12738</v>
      </c>
      <c r="N1699">
        <f t="shared" si="26"/>
        <v>11</v>
      </c>
      <c r="O1699">
        <v>33960</v>
      </c>
      <c r="P1699" t="s">
        <v>12739</v>
      </c>
      <c r="S1699">
        <v>61.501105629999998</v>
      </c>
      <c r="T1699">
        <v>23.777034220000001</v>
      </c>
      <c r="V1699" t="s">
        <v>46</v>
      </c>
      <c r="W1699">
        <v>2791940297</v>
      </c>
      <c r="X1699" t="s">
        <v>12663</v>
      </c>
      <c r="AB1699" t="s">
        <v>909</v>
      </c>
      <c r="AC1699" t="s">
        <v>12740</v>
      </c>
      <c r="AD1699">
        <v>414988</v>
      </c>
      <c r="AG1699" t="s">
        <v>12737</v>
      </c>
      <c r="AH1699" t="s">
        <v>12741</v>
      </c>
      <c r="AI1699" t="s">
        <v>12742</v>
      </c>
      <c r="AK1699" t="s">
        <v>12717</v>
      </c>
      <c r="AL1699" t="s">
        <v>12737</v>
      </c>
      <c r="AM1699" t="s">
        <v>12737</v>
      </c>
      <c r="AQ1699" t="s">
        <v>12743</v>
      </c>
      <c r="AR1699" t="s">
        <v>12669</v>
      </c>
    </row>
    <row r="1700" spans="2:44" ht="15" customHeight="1" x14ac:dyDescent="0.25">
      <c r="B1700" s="3" t="s">
        <v>54</v>
      </c>
      <c r="C1700" t="s">
        <v>12744</v>
      </c>
      <c r="D1700" s="18" t="s">
        <v>56</v>
      </c>
      <c r="E1700" t="s">
        <v>12745</v>
      </c>
      <c r="F1700" t="s">
        <v>12746</v>
      </c>
      <c r="G1700" t="s">
        <v>190</v>
      </c>
      <c r="H1700" t="b">
        <v>1</v>
      </c>
      <c r="I1700" t="s">
        <v>1586</v>
      </c>
      <c r="J1700" s="1" t="s">
        <v>1587</v>
      </c>
      <c r="K1700" t="s">
        <v>1586</v>
      </c>
      <c r="L1700" t="s">
        <v>12747</v>
      </c>
      <c r="N1700">
        <f t="shared" si="26"/>
        <v>13</v>
      </c>
      <c r="O1700">
        <v>70900</v>
      </c>
      <c r="P1700" t="s">
        <v>12748</v>
      </c>
      <c r="S1700">
        <v>62.991214710000001</v>
      </c>
      <c r="T1700">
        <v>27.73185552</v>
      </c>
      <c r="V1700" t="s">
        <v>46</v>
      </c>
      <c r="W1700">
        <v>1885782569</v>
      </c>
      <c r="X1700" t="s">
        <v>12663</v>
      </c>
      <c r="AB1700" t="s">
        <v>78</v>
      </c>
      <c r="AC1700" t="s">
        <v>12749</v>
      </c>
      <c r="AD1700">
        <v>414988</v>
      </c>
      <c r="AG1700" t="s">
        <v>12746</v>
      </c>
      <c r="AH1700" t="s">
        <v>12750</v>
      </c>
      <c r="AI1700" t="s">
        <v>12685</v>
      </c>
      <c r="AK1700" t="s">
        <v>12677</v>
      </c>
      <c r="AL1700" t="s">
        <v>12746</v>
      </c>
      <c r="AM1700" t="s">
        <v>12746</v>
      </c>
      <c r="AQ1700" t="s">
        <v>12751</v>
      </c>
      <c r="AR1700" t="s">
        <v>12669</v>
      </c>
    </row>
    <row r="1701" spans="2:44" x14ac:dyDescent="0.25">
      <c r="B1701" s="3" t="s">
        <v>54</v>
      </c>
      <c r="C1701" t="s">
        <v>12752</v>
      </c>
      <c r="D1701" s="18" t="s">
        <v>416</v>
      </c>
      <c r="E1701" t="s">
        <v>12753</v>
      </c>
      <c r="F1701" t="s">
        <v>12754</v>
      </c>
      <c r="G1701" t="s">
        <v>190</v>
      </c>
      <c r="H1701" t="b">
        <v>1</v>
      </c>
      <c r="I1701" t="s">
        <v>1586</v>
      </c>
      <c r="J1701" s="1" t="s">
        <v>1587</v>
      </c>
      <c r="K1701" t="s">
        <v>1586</v>
      </c>
      <c r="L1701" s="2" t="s">
        <v>12661</v>
      </c>
      <c r="N1701">
        <f t="shared" si="26"/>
        <v>11</v>
      </c>
      <c r="O1701">
        <v>1740</v>
      </c>
      <c r="P1701" t="s">
        <v>12662</v>
      </c>
      <c r="S1701">
        <v>60.307000000000002</v>
      </c>
      <c r="T1701">
        <v>24.877500000000001</v>
      </c>
      <c r="V1701" t="s">
        <v>46</v>
      </c>
      <c r="W1701">
        <v>7914225796</v>
      </c>
      <c r="X1701" t="s">
        <v>12663</v>
      </c>
      <c r="AB1701" t="s">
        <v>909</v>
      </c>
      <c r="AC1701" t="s">
        <v>12664</v>
      </c>
      <c r="AD1701">
        <v>414988</v>
      </c>
      <c r="AG1701" t="s">
        <v>12754</v>
      </c>
      <c r="AH1701" t="s">
        <v>12755</v>
      </c>
      <c r="AI1701" t="s">
        <v>12666</v>
      </c>
      <c r="AK1701" t="s">
        <v>12677</v>
      </c>
      <c r="AL1701" t="s">
        <v>12754</v>
      </c>
      <c r="AM1701" t="s">
        <v>12754</v>
      </c>
      <c r="AQ1701" t="s">
        <v>12668</v>
      </c>
      <c r="AR1701" t="s">
        <v>12669</v>
      </c>
    </row>
    <row r="1702" spans="2:44" ht="15" customHeight="1" x14ac:dyDescent="0.25">
      <c r="B1702" s="3" t="s">
        <v>155</v>
      </c>
      <c r="C1702" t="s">
        <v>164</v>
      </c>
      <c r="D1702" s="23"/>
      <c r="E1702" t="s">
        <v>12756</v>
      </c>
      <c r="F1702" t="s">
        <v>12757</v>
      </c>
      <c r="G1702" t="s">
        <v>190</v>
      </c>
      <c r="I1702" t="s">
        <v>690</v>
      </c>
      <c r="J1702" s="1" t="s">
        <v>691</v>
      </c>
      <c r="K1702" t="s">
        <v>690</v>
      </c>
      <c r="L1702" t="s">
        <v>12758</v>
      </c>
      <c r="N1702" s="3">
        <f t="shared" si="26"/>
        <v>41</v>
      </c>
      <c r="O1702" t="s">
        <v>3454</v>
      </c>
      <c r="P1702" t="s">
        <v>12759</v>
      </c>
      <c r="V1702" t="s">
        <v>46</v>
      </c>
      <c r="W1702">
        <v>7684183707</v>
      </c>
      <c r="X1702" t="s">
        <v>3936</v>
      </c>
      <c r="AB1702" t="s">
        <v>2722</v>
      </c>
      <c r="AC1702" t="s">
        <v>12760</v>
      </c>
      <c r="AD1702">
        <v>24315</v>
      </c>
      <c r="AG1702" t="s">
        <v>12757</v>
      </c>
      <c r="AH1702" t="s">
        <v>12761</v>
      </c>
      <c r="AL1702" t="s">
        <v>12757</v>
      </c>
      <c r="AM1702" t="s">
        <v>12757</v>
      </c>
      <c r="AQ1702" t="s">
        <v>12585</v>
      </c>
    </row>
    <row r="1703" spans="2:44" x14ac:dyDescent="0.25">
      <c r="B1703" s="3" t="s">
        <v>37</v>
      </c>
      <c r="C1703" s="22"/>
      <c r="D1703" s="13"/>
      <c r="E1703" t="s">
        <v>12762</v>
      </c>
      <c r="F1703" t="s">
        <v>12763</v>
      </c>
      <c r="G1703" t="s">
        <v>100</v>
      </c>
      <c r="H1703" t="b">
        <v>1</v>
      </c>
      <c r="I1703" t="s">
        <v>395</v>
      </c>
      <c r="J1703" s="1" t="s">
        <v>396</v>
      </c>
      <c r="K1703" t="s">
        <v>395</v>
      </c>
      <c r="L1703" t="s">
        <v>12764</v>
      </c>
      <c r="N1703" s="3">
        <f t="shared" si="26"/>
        <v>86</v>
      </c>
      <c r="O1703" t="s">
        <v>12765</v>
      </c>
      <c r="P1703" t="s">
        <v>3756</v>
      </c>
      <c r="S1703">
        <v>-12.982865</v>
      </c>
      <c r="T1703">
        <v>-38.455115999999997</v>
      </c>
      <c r="V1703" t="s">
        <v>46</v>
      </c>
      <c r="W1703">
        <v>7373898421</v>
      </c>
      <c r="AB1703" t="s">
        <v>12555</v>
      </c>
      <c r="AG1703" t="s">
        <v>12763</v>
      </c>
      <c r="AH1703" t="s">
        <v>12766</v>
      </c>
      <c r="AL1703" t="s">
        <v>12763</v>
      </c>
      <c r="AM1703" t="s">
        <v>12763</v>
      </c>
      <c r="AQ1703" t="s">
        <v>12767</v>
      </c>
    </row>
    <row r="1704" spans="2:44" ht="15" customHeight="1" x14ac:dyDescent="0.25">
      <c r="B1704" s="3" t="s">
        <v>155</v>
      </c>
      <c r="C1704" t="s">
        <v>164</v>
      </c>
      <c r="D1704" s="23"/>
      <c r="E1704" t="s">
        <v>12768</v>
      </c>
      <c r="F1704" t="s">
        <v>12769</v>
      </c>
      <c r="G1704" t="s">
        <v>190</v>
      </c>
      <c r="I1704" t="s">
        <v>383</v>
      </c>
      <c r="J1704" s="1" t="s">
        <v>384</v>
      </c>
      <c r="K1704" t="s">
        <v>383</v>
      </c>
      <c r="L1704" t="s">
        <v>12770</v>
      </c>
      <c r="N1704">
        <f t="shared" si="26"/>
        <v>22</v>
      </c>
      <c r="O1704">
        <v>28776</v>
      </c>
      <c r="P1704" t="s">
        <v>12771</v>
      </c>
      <c r="Q1704" t="s">
        <v>387</v>
      </c>
      <c r="V1704" t="s">
        <v>46</v>
      </c>
      <c r="W1704">
        <v>6872428978</v>
      </c>
      <c r="AB1704" t="s">
        <v>389</v>
      </c>
      <c r="AC1704" t="s">
        <v>12771</v>
      </c>
      <c r="AD1704">
        <v>84561</v>
      </c>
      <c r="AG1704" t="s">
        <v>12769</v>
      </c>
      <c r="AH1704" t="s">
        <v>12772</v>
      </c>
      <c r="AL1704" t="s">
        <v>12769</v>
      </c>
      <c r="AM1704" t="s">
        <v>12769</v>
      </c>
      <c r="AQ1704" t="s">
        <v>63</v>
      </c>
    </row>
    <row r="1705" spans="2:44" ht="15" customHeight="1" x14ac:dyDescent="0.25">
      <c r="B1705" s="3" t="s">
        <v>155</v>
      </c>
      <c r="C1705" t="s">
        <v>164</v>
      </c>
      <c r="D1705" s="23"/>
      <c r="E1705" t="s">
        <v>12773</v>
      </c>
      <c r="F1705" t="s">
        <v>12774</v>
      </c>
      <c r="G1705" t="s">
        <v>167</v>
      </c>
      <c r="H1705" t="b">
        <v>0</v>
      </c>
      <c r="I1705" t="s">
        <v>2045</v>
      </c>
      <c r="J1705" s="1" t="s">
        <v>2046</v>
      </c>
      <c r="K1705" t="s">
        <v>2045</v>
      </c>
      <c r="L1705" s="2" t="s">
        <v>5058</v>
      </c>
      <c r="N1705">
        <f t="shared" si="26"/>
        <v>14</v>
      </c>
      <c r="O1705" t="s">
        <v>3689</v>
      </c>
      <c r="P1705" t="s">
        <v>3690</v>
      </c>
      <c r="S1705">
        <v>52.09375</v>
      </c>
      <c r="T1705">
        <v>0.15891</v>
      </c>
      <c r="V1705" t="s">
        <v>46</v>
      </c>
      <c r="W1705">
        <v>3713128081</v>
      </c>
      <c r="X1705" t="s">
        <v>12775</v>
      </c>
      <c r="AB1705" t="s">
        <v>66</v>
      </c>
      <c r="AC1705" t="s">
        <v>9679</v>
      </c>
      <c r="AD1705">
        <v>5464</v>
      </c>
      <c r="AG1705" t="s">
        <v>12776</v>
      </c>
      <c r="AH1705" t="s">
        <v>12777</v>
      </c>
      <c r="AI1705" t="s">
        <v>9681</v>
      </c>
      <c r="AL1705" t="s">
        <v>12774</v>
      </c>
      <c r="AM1705" t="s">
        <v>12774</v>
      </c>
      <c r="AQ1705" t="s">
        <v>9682</v>
      </c>
      <c r="AR1705" t="s">
        <v>9693</v>
      </c>
    </row>
    <row r="1706" spans="2:44" ht="15" customHeight="1" x14ac:dyDescent="0.25">
      <c r="B1706" s="3" t="s">
        <v>710</v>
      </c>
      <c r="C1706" t="s">
        <v>164</v>
      </c>
      <c r="D1706" s="23"/>
      <c r="E1706" t="s">
        <v>12778</v>
      </c>
      <c r="F1706" t="s">
        <v>12779</v>
      </c>
      <c r="G1706" t="s">
        <v>190</v>
      </c>
      <c r="H1706" t="b">
        <v>0</v>
      </c>
      <c r="I1706" t="s">
        <v>2002</v>
      </c>
      <c r="J1706" s="1" t="s">
        <v>2003</v>
      </c>
      <c r="K1706" t="s">
        <v>2002</v>
      </c>
      <c r="L1706" s="2" t="s">
        <v>3428</v>
      </c>
      <c r="N1706">
        <f t="shared" si="26"/>
        <v>20</v>
      </c>
      <c r="O1706" t="s">
        <v>3429</v>
      </c>
      <c r="P1706" t="s">
        <v>3430</v>
      </c>
      <c r="V1706" t="s">
        <v>46</v>
      </c>
      <c r="W1706">
        <v>6217897401</v>
      </c>
      <c r="AB1706" t="s">
        <v>503</v>
      </c>
      <c r="AG1706" t="s">
        <v>12779</v>
      </c>
      <c r="AH1706" t="s">
        <v>12780</v>
      </c>
      <c r="AL1706" t="s">
        <v>12779</v>
      </c>
      <c r="AM1706" t="s">
        <v>12779</v>
      </c>
      <c r="AQ1706" t="s">
        <v>3959</v>
      </c>
    </row>
    <row r="1707" spans="2:44" x14ac:dyDescent="0.25">
      <c r="B1707" s="3" t="s">
        <v>82</v>
      </c>
      <c r="C1707" s="22" t="s">
        <v>12781</v>
      </c>
      <c r="D1707" s="24" t="s">
        <v>84</v>
      </c>
      <c r="E1707" t="s">
        <v>12782</v>
      </c>
      <c r="F1707" t="s">
        <v>12783</v>
      </c>
      <c r="G1707" t="s">
        <v>100</v>
      </c>
      <c r="H1707" t="b">
        <v>0</v>
      </c>
      <c r="I1707" t="s">
        <v>395</v>
      </c>
      <c r="J1707" s="1" t="s">
        <v>396</v>
      </c>
      <c r="K1707" t="s">
        <v>395</v>
      </c>
      <c r="L1707" t="s">
        <v>12784</v>
      </c>
      <c r="N1707">
        <f t="shared" si="26"/>
        <v>35</v>
      </c>
      <c r="O1707" t="s">
        <v>12785</v>
      </c>
      <c r="P1707" t="s">
        <v>12786</v>
      </c>
      <c r="V1707" t="s">
        <v>46</v>
      </c>
      <c r="W1707">
        <v>5754226705</v>
      </c>
      <c r="X1707" t="s">
        <v>12787</v>
      </c>
      <c r="AB1707" t="s">
        <v>401</v>
      </c>
      <c r="AC1707" t="s">
        <v>12786</v>
      </c>
      <c r="AD1707">
        <v>2720</v>
      </c>
      <c r="AG1707" t="s">
        <v>12783</v>
      </c>
      <c r="AH1707" t="s">
        <v>12788</v>
      </c>
      <c r="AL1707" t="s">
        <v>12783</v>
      </c>
      <c r="AM1707" t="s">
        <v>12783</v>
      </c>
      <c r="AQ1707">
        <v>1</v>
      </c>
    </row>
    <row r="1708" spans="2:44" x14ac:dyDescent="0.25">
      <c r="B1708" s="3" t="s">
        <v>54</v>
      </c>
      <c r="C1708" t="s">
        <v>12781</v>
      </c>
      <c r="D1708" s="18" t="s">
        <v>416</v>
      </c>
      <c r="E1708" t="s">
        <v>12789</v>
      </c>
      <c r="F1708" t="s">
        <v>12790</v>
      </c>
      <c r="G1708" t="s">
        <v>100</v>
      </c>
      <c r="H1708" t="b">
        <v>0</v>
      </c>
      <c r="I1708" t="s">
        <v>395</v>
      </c>
      <c r="J1708" s="1" t="s">
        <v>396</v>
      </c>
      <c r="K1708" t="s">
        <v>395</v>
      </c>
      <c r="L1708" t="s">
        <v>12791</v>
      </c>
      <c r="N1708">
        <f t="shared" si="26"/>
        <v>37</v>
      </c>
      <c r="O1708" t="s">
        <v>6308</v>
      </c>
      <c r="P1708" t="s">
        <v>12786</v>
      </c>
      <c r="V1708" t="s">
        <v>46</v>
      </c>
      <c r="W1708">
        <v>5714352180</v>
      </c>
      <c r="X1708" t="s">
        <v>12792</v>
      </c>
      <c r="AB1708" t="s">
        <v>401</v>
      </c>
      <c r="AC1708" t="s">
        <v>12786</v>
      </c>
      <c r="AD1708">
        <v>2809</v>
      </c>
      <c r="AG1708" t="s">
        <v>12793</v>
      </c>
      <c r="AH1708" t="s">
        <v>12794</v>
      </c>
      <c r="AL1708" t="s">
        <v>12793</v>
      </c>
      <c r="AM1708" t="s">
        <v>12793</v>
      </c>
      <c r="AQ1708" t="s">
        <v>63</v>
      </c>
    </row>
    <row r="1709" spans="2:44" x14ac:dyDescent="0.25">
      <c r="B1709" s="3" t="s">
        <v>37</v>
      </c>
      <c r="D1709" s="13"/>
      <c r="E1709" t="s">
        <v>12795</v>
      </c>
      <c r="F1709" t="s">
        <v>12796</v>
      </c>
      <c r="G1709" t="s">
        <v>190</v>
      </c>
      <c r="I1709" t="s">
        <v>395</v>
      </c>
      <c r="J1709" s="1" t="s">
        <v>396</v>
      </c>
      <c r="K1709" t="s">
        <v>395</v>
      </c>
      <c r="L1709" t="s">
        <v>12797</v>
      </c>
      <c r="N1709">
        <f t="shared" si="26"/>
        <v>34</v>
      </c>
      <c r="O1709" t="s">
        <v>12798</v>
      </c>
      <c r="P1709" t="s">
        <v>12799</v>
      </c>
      <c r="V1709" t="s">
        <v>46</v>
      </c>
      <c r="W1709">
        <v>6375454056</v>
      </c>
      <c r="AB1709" t="s">
        <v>401</v>
      </c>
      <c r="AC1709" t="s">
        <v>12799</v>
      </c>
      <c r="AD1709">
        <v>2809</v>
      </c>
      <c r="AG1709" t="s">
        <v>12796</v>
      </c>
      <c r="AH1709" t="s">
        <v>12800</v>
      </c>
      <c r="AL1709" t="s">
        <v>12796</v>
      </c>
      <c r="AM1709" t="s">
        <v>12796</v>
      </c>
      <c r="AQ1709" t="s">
        <v>63</v>
      </c>
    </row>
    <row r="1710" spans="2:44" ht="15" customHeight="1" x14ac:dyDescent="0.25">
      <c r="B1710" s="3" t="s">
        <v>155</v>
      </c>
      <c r="C1710" t="s">
        <v>164</v>
      </c>
      <c r="D1710" s="23"/>
      <c r="E1710" t="s">
        <v>12801</v>
      </c>
      <c r="F1710" t="s">
        <v>12802</v>
      </c>
      <c r="G1710" t="s">
        <v>190</v>
      </c>
      <c r="H1710" t="b">
        <v>0</v>
      </c>
      <c r="I1710" t="s">
        <v>182</v>
      </c>
      <c r="J1710" s="1" t="s">
        <v>183</v>
      </c>
      <c r="K1710" t="s">
        <v>182</v>
      </c>
      <c r="L1710" s="2">
        <v>639111</v>
      </c>
      <c r="N1710">
        <f t="shared" si="26"/>
        <v>6</v>
      </c>
      <c r="O1710">
        <v>639111</v>
      </c>
      <c r="P1710" t="s">
        <v>183</v>
      </c>
      <c r="V1710" t="s">
        <v>46</v>
      </c>
      <c r="W1710">
        <v>9223389528</v>
      </c>
      <c r="AB1710" t="s">
        <v>48</v>
      </c>
      <c r="AG1710" t="s">
        <v>12802</v>
      </c>
      <c r="AH1710" t="s">
        <v>12803</v>
      </c>
      <c r="AL1710" t="s">
        <v>12802</v>
      </c>
      <c r="AM1710" t="s">
        <v>12802</v>
      </c>
      <c r="AQ1710" t="s">
        <v>715</v>
      </c>
    </row>
    <row r="1711" spans="2:44" ht="15" customHeight="1" x14ac:dyDescent="0.25">
      <c r="B1711" s="3" t="s">
        <v>155</v>
      </c>
      <c r="C1711" t="s">
        <v>164</v>
      </c>
      <c r="D1711" s="23"/>
      <c r="E1711" t="s">
        <v>12804</v>
      </c>
      <c r="F1711" t="s">
        <v>12805</v>
      </c>
      <c r="G1711" t="s">
        <v>190</v>
      </c>
      <c r="I1711" t="s">
        <v>182</v>
      </c>
      <c r="J1711" s="1" t="s">
        <v>183</v>
      </c>
      <c r="K1711" t="s">
        <v>182</v>
      </c>
      <c r="L1711" s="2" t="s">
        <v>705</v>
      </c>
      <c r="N1711">
        <f t="shared" si="26"/>
        <v>18</v>
      </c>
      <c r="O1711">
        <v>619115</v>
      </c>
      <c r="P1711" t="s">
        <v>183</v>
      </c>
      <c r="V1711" t="s">
        <v>46</v>
      </c>
      <c r="W1711">
        <v>9237066503</v>
      </c>
      <c r="X1711" t="s">
        <v>5412</v>
      </c>
      <c r="Y1711" t="s">
        <v>12806</v>
      </c>
      <c r="AB1711" t="s">
        <v>2722</v>
      </c>
      <c r="AC1711" t="s">
        <v>185</v>
      </c>
      <c r="AD1711">
        <v>7905</v>
      </c>
      <c r="AG1711" t="s">
        <v>12805</v>
      </c>
      <c r="AH1711" t="s">
        <v>12807</v>
      </c>
      <c r="AI1711" t="s">
        <v>12808</v>
      </c>
      <c r="AK1711" t="s">
        <v>12809</v>
      </c>
      <c r="AL1711" t="s">
        <v>12805</v>
      </c>
      <c r="AM1711" t="s">
        <v>12805</v>
      </c>
      <c r="AQ1711" t="s">
        <v>12810</v>
      </c>
      <c r="AR1711" t="s">
        <v>12811</v>
      </c>
    </row>
    <row r="1712" spans="2:44" ht="15" customHeight="1" x14ac:dyDescent="0.25">
      <c r="B1712" s="3" t="s">
        <v>37</v>
      </c>
      <c r="D1712" s="13"/>
      <c r="E1712" t="s">
        <v>12812</v>
      </c>
      <c r="F1712" t="s">
        <v>12813</v>
      </c>
      <c r="G1712" t="s">
        <v>100</v>
      </c>
      <c r="H1712" t="b">
        <v>0</v>
      </c>
      <c r="I1712" t="s">
        <v>4831</v>
      </c>
      <c r="J1712" s="1" t="s">
        <v>4832</v>
      </c>
      <c r="K1712" t="s">
        <v>4831</v>
      </c>
      <c r="L1712" t="s">
        <v>12814</v>
      </c>
      <c r="N1712">
        <f t="shared" si="26"/>
        <v>17</v>
      </c>
      <c r="O1712">
        <v>4000</v>
      </c>
      <c r="P1712" t="s">
        <v>12815</v>
      </c>
      <c r="S1712">
        <v>55.642176560819202</v>
      </c>
      <c r="T1712">
        <v>12.1339577305021</v>
      </c>
      <c r="V1712" t="s">
        <v>46</v>
      </c>
      <c r="W1712">
        <v>4647415146</v>
      </c>
      <c r="X1712" t="s">
        <v>12816</v>
      </c>
      <c r="AB1712" t="s">
        <v>66</v>
      </c>
      <c r="AD1712">
        <v>139736</v>
      </c>
      <c r="AG1712" t="s">
        <v>12813</v>
      </c>
      <c r="AH1712" t="s">
        <v>12817</v>
      </c>
      <c r="AI1712" t="s">
        <v>12818</v>
      </c>
      <c r="AL1712" t="s">
        <v>12813</v>
      </c>
      <c r="AM1712" t="s">
        <v>12813</v>
      </c>
      <c r="AQ1712" t="s">
        <v>12819</v>
      </c>
      <c r="AR1712" t="s">
        <v>12820</v>
      </c>
    </row>
    <row r="1713" spans="2:44" ht="15" customHeight="1" x14ac:dyDescent="0.25">
      <c r="B1713" s="3" t="s">
        <v>37</v>
      </c>
      <c r="D1713" s="13"/>
      <c r="E1713" t="s">
        <v>12821</v>
      </c>
      <c r="F1713" t="s">
        <v>12822</v>
      </c>
      <c r="G1713" t="s">
        <v>190</v>
      </c>
      <c r="H1713" t="b">
        <v>1</v>
      </c>
      <c r="I1713" t="s">
        <v>4831</v>
      </c>
      <c r="J1713" s="1" t="s">
        <v>4832</v>
      </c>
      <c r="K1713" t="s">
        <v>4831</v>
      </c>
      <c r="L1713" t="s">
        <v>12823</v>
      </c>
      <c r="N1713">
        <f t="shared" si="26"/>
        <v>11</v>
      </c>
      <c r="O1713">
        <v>9220</v>
      </c>
      <c r="P1713" t="s">
        <v>12824</v>
      </c>
      <c r="S1713">
        <v>56.953125365542199</v>
      </c>
      <c r="T1713">
        <v>9.8665172172845601</v>
      </c>
      <c r="V1713" t="s">
        <v>46</v>
      </c>
      <c r="W1713">
        <v>3745274800</v>
      </c>
      <c r="X1713" t="s">
        <v>12816</v>
      </c>
      <c r="AB1713" t="s">
        <v>66</v>
      </c>
      <c r="AC1713" t="s">
        <v>12825</v>
      </c>
      <c r="AD1713">
        <v>139736</v>
      </c>
      <c r="AG1713" t="s">
        <v>12822</v>
      </c>
      <c r="AH1713" t="s">
        <v>12826</v>
      </c>
      <c r="AI1713" t="s">
        <v>12827</v>
      </c>
      <c r="AK1713" t="s">
        <v>12828</v>
      </c>
      <c r="AL1713" t="s">
        <v>12822</v>
      </c>
      <c r="AM1713" t="s">
        <v>12822</v>
      </c>
      <c r="AQ1713" t="s">
        <v>12819</v>
      </c>
      <c r="AR1713" t="s">
        <v>12820</v>
      </c>
    </row>
    <row r="1714" spans="2:44" ht="15" customHeight="1" x14ac:dyDescent="0.25">
      <c r="B1714" s="3" t="s">
        <v>37</v>
      </c>
      <c r="D1714" s="13"/>
      <c r="E1714" t="s">
        <v>12829</v>
      </c>
      <c r="F1714" t="s">
        <v>12830</v>
      </c>
      <c r="G1714" t="s">
        <v>190</v>
      </c>
      <c r="H1714" t="b">
        <v>1</v>
      </c>
      <c r="I1714" t="s">
        <v>4831</v>
      </c>
      <c r="J1714" s="1" t="s">
        <v>4832</v>
      </c>
      <c r="K1714" t="s">
        <v>4831</v>
      </c>
      <c r="L1714" t="s">
        <v>12831</v>
      </c>
      <c r="N1714">
        <f t="shared" si="26"/>
        <v>13</v>
      </c>
      <c r="O1714">
        <v>7000</v>
      </c>
      <c r="P1714" t="s">
        <v>12832</v>
      </c>
      <c r="S1714">
        <v>55.5693022581886</v>
      </c>
      <c r="T1714">
        <v>9.7146543240293006</v>
      </c>
      <c r="V1714" t="s">
        <v>46</v>
      </c>
      <c r="W1714">
        <v>7773063930</v>
      </c>
      <c r="X1714" t="s">
        <v>12816</v>
      </c>
      <c r="AB1714" t="s">
        <v>66</v>
      </c>
      <c r="AC1714" t="s">
        <v>12833</v>
      </c>
      <c r="AD1714">
        <v>139736</v>
      </c>
      <c r="AG1714" t="s">
        <v>12830</v>
      </c>
      <c r="AH1714" t="s">
        <v>12834</v>
      </c>
      <c r="AI1714" t="s">
        <v>12827</v>
      </c>
      <c r="AK1714" t="s">
        <v>12828</v>
      </c>
      <c r="AL1714" t="s">
        <v>12830</v>
      </c>
      <c r="AM1714" t="s">
        <v>12830</v>
      </c>
      <c r="AQ1714" t="s">
        <v>12819</v>
      </c>
      <c r="AR1714" t="s">
        <v>12820</v>
      </c>
    </row>
    <row r="1715" spans="2:44" ht="15" customHeight="1" x14ac:dyDescent="0.25">
      <c r="B1715" s="3" t="s">
        <v>54</v>
      </c>
      <c r="C1715" t="s">
        <v>12835</v>
      </c>
      <c r="D1715" s="18" t="s">
        <v>56</v>
      </c>
      <c r="E1715" t="s">
        <v>12836</v>
      </c>
      <c r="F1715" t="s">
        <v>12837</v>
      </c>
      <c r="G1715" t="s">
        <v>190</v>
      </c>
      <c r="H1715" t="b">
        <v>1</v>
      </c>
      <c r="I1715" t="s">
        <v>4831</v>
      </c>
      <c r="J1715" s="1" t="s">
        <v>4832</v>
      </c>
      <c r="K1715" t="s">
        <v>4831</v>
      </c>
      <c r="L1715" t="s">
        <v>12838</v>
      </c>
      <c r="N1715">
        <f t="shared" si="26"/>
        <v>10</v>
      </c>
      <c r="O1715">
        <v>4100</v>
      </c>
      <c r="P1715" t="s">
        <v>12839</v>
      </c>
      <c r="S1715">
        <v>55.443069999999999</v>
      </c>
      <c r="T1715">
        <v>11.80545</v>
      </c>
      <c r="V1715" t="s">
        <v>46</v>
      </c>
      <c r="W1715">
        <v>1595265024</v>
      </c>
      <c r="X1715" t="s">
        <v>12816</v>
      </c>
      <c r="AB1715" t="s">
        <v>66</v>
      </c>
      <c r="AC1715" t="s">
        <v>12840</v>
      </c>
      <c r="AD1715">
        <v>139736</v>
      </c>
      <c r="AG1715" t="s">
        <v>12837</v>
      </c>
      <c r="AH1715" t="s">
        <v>12841</v>
      </c>
      <c r="AI1715" t="s">
        <v>12827</v>
      </c>
      <c r="AK1715" t="s">
        <v>12828</v>
      </c>
      <c r="AL1715" t="s">
        <v>12837</v>
      </c>
      <c r="AM1715" t="s">
        <v>12837</v>
      </c>
      <c r="AQ1715" t="s">
        <v>12819</v>
      </c>
      <c r="AR1715" t="s">
        <v>12820</v>
      </c>
    </row>
    <row r="1716" spans="2:44" ht="15" customHeight="1" x14ac:dyDescent="0.25">
      <c r="B1716" s="3" t="s">
        <v>155</v>
      </c>
      <c r="C1716" t="s">
        <v>164</v>
      </c>
      <c r="D1716" s="23"/>
      <c r="E1716" t="s">
        <v>12842</v>
      </c>
      <c r="F1716" t="s">
        <v>12843</v>
      </c>
      <c r="G1716" t="s">
        <v>1661</v>
      </c>
      <c r="H1716" t="b">
        <v>0</v>
      </c>
      <c r="I1716" t="s">
        <v>2002</v>
      </c>
      <c r="J1716" s="1" t="s">
        <v>2003</v>
      </c>
      <c r="K1716" t="s">
        <v>2002</v>
      </c>
      <c r="L1716" t="s">
        <v>12844</v>
      </c>
      <c r="N1716">
        <f t="shared" si="26"/>
        <v>26</v>
      </c>
      <c r="O1716">
        <v>54329</v>
      </c>
      <c r="P1716" t="s">
        <v>3206</v>
      </c>
      <c r="V1716" t="s">
        <v>46</v>
      </c>
      <c r="W1716">
        <v>1754196585</v>
      </c>
      <c r="AB1716" t="s">
        <v>389</v>
      </c>
      <c r="AG1716" t="s">
        <v>12843</v>
      </c>
      <c r="AH1716" t="s">
        <v>12845</v>
      </c>
      <c r="AL1716" t="s">
        <v>12843</v>
      </c>
      <c r="AM1716" t="s">
        <v>12843</v>
      </c>
      <c r="AQ1716">
        <v>12345</v>
      </c>
    </row>
    <row r="1717" spans="2:44" ht="15" customHeight="1" x14ac:dyDescent="0.25">
      <c r="B1717" s="3" t="s">
        <v>155</v>
      </c>
      <c r="C1717" t="s">
        <v>164</v>
      </c>
      <c r="D1717" s="23"/>
      <c r="E1717" t="s">
        <v>12846</v>
      </c>
      <c r="F1717" t="s">
        <v>12847</v>
      </c>
      <c r="G1717" t="s">
        <v>190</v>
      </c>
      <c r="H1717" t="b">
        <v>0</v>
      </c>
      <c r="I1717" t="s">
        <v>2002</v>
      </c>
      <c r="J1717" s="1" t="s">
        <v>2003</v>
      </c>
      <c r="K1717" t="s">
        <v>2002</v>
      </c>
      <c r="L1717" s="2" t="s">
        <v>3205</v>
      </c>
      <c r="N1717">
        <f t="shared" si="26"/>
        <v>19</v>
      </c>
      <c r="O1717">
        <v>54329</v>
      </c>
      <c r="P1717" t="s">
        <v>3206</v>
      </c>
      <c r="V1717" t="s">
        <v>46</v>
      </c>
      <c r="W1717">
        <v>5092697240</v>
      </c>
      <c r="X1717" t="s">
        <v>3207</v>
      </c>
      <c r="AB1717" t="s">
        <v>389</v>
      </c>
      <c r="AG1717" t="s">
        <v>12847</v>
      </c>
      <c r="AH1717" t="s">
        <v>12848</v>
      </c>
      <c r="AL1717" t="s">
        <v>12847</v>
      </c>
      <c r="AM1717" t="s">
        <v>12847</v>
      </c>
      <c r="AQ1717">
        <v>12345</v>
      </c>
    </row>
    <row r="1718" spans="2:44" ht="15" customHeight="1" x14ac:dyDescent="0.25">
      <c r="B1718" s="3" t="s">
        <v>155</v>
      </c>
      <c r="C1718" t="s">
        <v>164</v>
      </c>
      <c r="D1718" s="23"/>
      <c r="E1718" t="s">
        <v>12849</v>
      </c>
      <c r="F1718" t="s">
        <v>12850</v>
      </c>
      <c r="G1718" t="s">
        <v>721</v>
      </c>
      <c r="H1718" t="b">
        <v>0</v>
      </c>
      <c r="I1718" t="s">
        <v>2057</v>
      </c>
      <c r="J1718" s="1" t="s">
        <v>2058</v>
      </c>
      <c r="K1718" t="s">
        <v>2057</v>
      </c>
      <c r="L1718" t="s">
        <v>12851</v>
      </c>
      <c r="N1718" s="3">
        <f t="shared" si="26"/>
        <v>50</v>
      </c>
      <c r="O1718">
        <v>201206</v>
      </c>
      <c r="P1718" t="s">
        <v>2720</v>
      </c>
      <c r="AB1718" t="s">
        <v>12852</v>
      </c>
      <c r="AG1718" t="s">
        <v>12853</v>
      </c>
      <c r="AH1718" t="s">
        <v>12854</v>
      </c>
      <c r="AL1718" t="s">
        <v>12850</v>
      </c>
      <c r="AM1718" t="s">
        <v>12850</v>
      </c>
      <c r="AQ1718" t="s">
        <v>12855</v>
      </c>
    </row>
    <row r="1719" spans="2:44" x14ac:dyDescent="0.25">
      <c r="B1719" s="3" t="s">
        <v>82</v>
      </c>
      <c r="C1719" t="s">
        <v>12679</v>
      </c>
      <c r="D1719" s="27" t="s">
        <v>6634</v>
      </c>
      <c r="E1719" t="s">
        <v>12856</v>
      </c>
      <c r="F1719" t="s">
        <v>12857</v>
      </c>
      <c r="G1719" t="s">
        <v>59</v>
      </c>
      <c r="I1719" t="s">
        <v>1586</v>
      </c>
      <c r="J1719" s="1" t="s">
        <v>1587</v>
      </c>
      <c r="K1719" t="s">
        <v>1586</v>
      </c>
      <c r="L1719" s="2" t="s">
        <v>12682</v>
      </c>
      <c r="N1719">
        <f t="shared" si="26"/>
        <v>15</v>
      </c>
      <c r="O1719">
        <v>40321</v>
      </c>
      <c r="P1719" t="s">
        <v>12858</v>
      </c>
      <c r="S1719">
        <v>62.250105040000001</v>
      </c>
      <c r="T1719">
        <v>25.758740230000001</v>
      </c>
      <c r="V1719" t="s">
        <v>46</v>
      </c>
      <c r="W1719">
        <v>3942062985</v>
      </c>
      <c r="X1719" t="s">
        <v>12859</v>
      </c>
      <c r="AB1719" t="s">
        <v>12860</v>
      </c>
      <c r="AC1719" t="s">
        <v>12861</v>
      </c>
      <c r="AD1719">
        <v>414988</v>
      </c>
      <c r="AG1719" t="s">
        <v>12857</v>
      </c>
      <c r="AH1719" t="s">
        <v>12862</v>
      </c>
      <c r="AL1719" t="s">
        <v>12857</v>
      </c>
      <c r="AM1719" t="s">
        <v>12857</v>
      </c>
      <c r="AQ1719" t="s">
        <v>63</v>
      </c>
    </row>
    <row r="1720" spans="2:44" ht="15" customHeight="1" x14ac:dyDescent="0.25">
      <c r="B1720" s="3" t="s">
        <v>37</v>
      </c>
      <c r="D1720" s="13"/>
      <c r="E1720" t="s">
        <v>12863</v>
      </c>
      <c r="F1720" t="s">
        <v>12864</v>
      </c>
      <c r="G1720" t="s">
        <v>59</v>
      </c>
      <c r="I1720" t="s">
        <v>1586</v>
      </c>
      <c r="J1720" s="1" t="s">
        <v>1587</v>
      </c>
      <c r="K1720" t="s">
        <v>1586</v>
      </c>
      <c r="L1720" t="s">
        <v>12865</v>
      </c>
      <c r="N1720">
        <f t="shared" si="26"/>
        <v>11</v>
      </c>
      <c r="O1720">
        <v>15241</v>
      </c>
      <c r="P1720" t="s">
        <v>12866</v>
      </c>
      <c r="S1720">
        <v>61.019284460000002</v>
      </c>
      <c r="T1720">
        <v>25.668528800000001</v>
      </c>
      <c r="V1720" t="s">
        <v>46</v>
      </c>
      <c r="W1720">
        <v>6834022426</v>
      </c>
      <c r="X1720" t="s">
        <v>12859</v>
      </c>
      <c r="AC1720" t="s">
        <v>12867</v>
      </c>
      <c r="AD1720">
        <v>414988</v>
      </c>
      <c r="AG1720" t="s">
        <v>12864</v>
      </c>
      <c r="AH1720" t="s">
        <v>12868</v>
      </c>
      <c r="AL1720" t="s">
        <v>12864</v>
      </c>
      <c r="AM1720" t="s">
        <v>12864</v>
      </c>
      <c r="AQ1720" t="s">
        <v>63</v>
      </c>
    </row>
    <row r="1721" spans="2:44" ht="15" customHeight="1" x14ac:dyDescent="0.25">
      <c r="B1721" s="3" t="s">
        <v>54</v>
      </c>
      <c r="C1721" t="s">
        <v>12869</v>
      </c>
      <c r="D1721" s="18" t="s">
        <v>56</v>
      </c>
      <c r="E1721" t="s">
        <v>12870</v>
      </c>
      <c r="F1721" t="s">
        <v>12871</v>
      </c>
      <c r="G1721" t="s">
        <v>190</v>
      </c>
      <c r="H1721" t="b">
        <v>1</v>
      </c>
      <c r="I1721" t="s">
        <v>2124</v>
      </c>
      <c r="J1721" s="1" t="s">
        <v>2125</v>
      </c>
      <c r="K1721" t="s">
        <v>2124</v>
      </c>
      <c r="L1721" t="s">
        <v>12872</v>
      </c>
      <c r="N1721">
        <f t="shared" si="26"/>
        <v>25</v>
      </c>
      <c r="O1721">
        <v>78192</v>
      </c>
      <c r="P1721" t="s">
        <v>12653</v>
      </c>
      <c r="S1721">
        <v>48.778500000000001</v>
      </c>
      <c r="T1721">
        <v>1.9990600000000001</v>
      </c>
      <c r="V1721" t="s">
        <v>46</v>
      </c>
      <c r="W1721">
        <v>9301233662</v>
      </c>
      <c r="X1721" t="s">
        <v>12654</v>
      </c>
      <c r="AB1721" t="s">
        <v>66</v>
      </c>
      <c r="AC1721" t="s">
        <v>12873</v>
      </c>
      <c r="AD1721">
        <v>49966</v>
      </c>
      <c r="AG1721" t="s">
        <v>12871</v>
      </c>
      <c r="AH1721" t="s">
        <v>12874</v>
      </c>
      <c r="AL1721" t="s">
        <v>12871</v>
      </c>
      <c r="AM1721" t="s">
        <v>12871</v>
      </c>
      <c r="AQ1721" t="s">
        <v>12875</v>
      </c>
      <c r="AR1721" t="s">
        <v>12876</v>
      </c>
    </row>
    <row r="1722" spans="2:44" ht="15" customHeight="1" x14ac:dyDescent="0.25">
      <c r="B1722" s="3" t="s">
        <v>54</v>
      </c>
      <c r="C1722" t="s">
        <v>12877</v>
      </c>
      <c r="D1722" s="18" t="s">
        <v>56</v>
      </c>
      <c r="E1722" t="s">
        <v>12878</v>
      </c>
      <c r="F1722" t="s">
        <v>12879</v>
      </c>
      <c r="G1722" t="s">
        <v>107</v>
      </c>
      <c r="H1722" t="b">
        <v>1</v>
      </c>
      <c r="I1722" t="s">
        <v>1581</v>
      </c>
      <c r="J1722" s="1" t="s">
        <v>1582</v>
      </c>
      <c r="K1722" t="s">
        <v>1581</v>
      </c>
      <c r="L1722" t="s">
        <v>12880</v>
      </c>
      <c r="N1722">
        <f t="shared" si="26"/>
        <v>18</v>
      </c>
      <c r="O1722">
        <v>812</v>
      </c>
      <c r="P1722" t="s">
        <v>2983</v>
      </c>
      <c r="S1722">
        <v>-12.466666699999999</v>
      </c>
      <c r="T1722">
        <v>130.83333329999999</v>
      </c>
      <c r="V1722" t="s">
        <v>46</v>
      </c>
      <c r="W1722">
        <v>1453696338</v>
      </c>
      <c r="Y1722" t="s">
        <v>12881</v>
      </c>
      <c r="AB1722" t="s">
        <v>503</v>
      </c>
      <c r="AF1722" t="s">
        <v>12882</v>
      </c>
      <c r="AG1722" t="s">
        <v>12879</v>
      </c>
      <c r="AH1722" t="s">
        <v>12883</v>
      </c>
      <c r="AI1722" t="s">
        <v>12884</v>
      </c>
      <c r="AK1722" t="s">
        <v>12885</v>
      </c>
      <c r="AL1722" t="s">
        <v>12879</v>
      </c>
      <c r="AM1722" t="s">
        <v>12879</v>
      </c>
      <c r="AQ1722">
        <v>61889999200</v>
      </c>
      <c r="AR1722" t="s">
        <v>2909</v>
      </c>
    </row>
    <row r="1723" spans="2:44" ht="15" customHeight="1" x14ac:dyDescent="0.25">
      <c r="B1723" s="3" t="s">
        <v>155</v>
      </c>
      <c r="C1723" t="s">
        <v>164</v>
      </c>
      <c r="D1723" s="23"/>
      <c r="E1723" t="s">
        <v>12886</v>
      </c>
      <c r="F1723" t="s">
        <v>12887</v>
      </c>
      <c r="G1723" t="s">
        <v>1661</v>
      </c>
      <c r="H1723" t="b">
        <v>0</v>
      </c>
      <c r="I1723" t="s">
        <v>2360</v>
      </c>
      <c r="J1723" s="1" t="s">
        <v>2361</v>
      </c>
      <c r="K1723" t="s">
        <v>2360</v>
      </c>
      <c r="L1723" t="s">
        <v>12888</v>
      </c>
      <c r="N1723">
        <f t="shared" si="26"/>
        <v>16</v>
      </c>
      <c r="O1723" t="s">
        <v>12889</v>
      </c>
      <c r="P1723" t="s">
        <v>12890</v>
      </c>
      <c r="V1723" t="s">
        <v>46</v>
      </c>
      <c r="W1723">
        <v>1170029160</v>
      </c>
      <c r="AG1723" t="s">
        <v>12887</v>
      </c>
      <c r="AH1723" t="s">
        <v>12891</v>
      </c>
      <c r="AL1723" t="s">
        <v>12887</v>
      </c>
      <c r="AM1723" t="s">
        <v>12887</v>
      </c>
      <c r="AQ1723" t="s">
        <v>12892</v>
      </c>
    </row>
    <row r="1724" spans="2:44" ht="15" customHeight="1" x14ac:dyDescent="0.25">
      <c r="B1724" s="3" t="s">
        <v>37</v>
      </c>
      <c r="D1724" s="13"/>
      <c r="E1724" t="s">
        <v>12893</v>
      </c>
      <c r="F1724" t="s">
        <v>12894</v>
      </c>
      <c r="G1724" t="s">
        <v>190</v>
      </c>
      <c r="I1724" t="s">
        <v>307</v>
      </c>
      <c r="J1724" s="1" t="s">
        <v>308</v>
      </c>
      <c r="K1724" t="s">
        <v>307</v>
      </c>
      <c r="L1724" t="s">
        <v>12895</v>
      </c>
      <c r="N1724">
        <f t="shared" si="26"/>
        <v>25</v>
      </c>
      <c r="O1724">
        <v>12345</v>
      </c>
      <c r="P1724" t="s">
        <v>331</v>
      </c>
      <c r="V1724" t="s">
        <v>46</v>
      </c>
      <c r="W1724">
        <v>8561454882</v>
      </c>
      <c r="X1724" t="s">
        <v>12896</v>
      </c>
      <c r="AB1724" t="s">
        <v>66</v>
      </c>
      <c r="AC1724" t="s">
        <v>6152</v>
      </c>
      <c r="AD1724">
        <v>498392</v>
      </c>
      <c r="AG1724" t="s">
        <v>12894</v>
      </c>
      <c r="AH1724" t="s">
        <v>12897</v>
      </c>
      <c r="AI1724" t="s">
        <v>12898</v>
      </c>
      <c r="AK1724" t="s">
        <v>12899</v>
      </c>
      <c r="AL1724" t="s">
        <v>12894</v>
      </c>
      <c r="AM1724" t="s">
        <v>12894</v>
      </c>
      <c r="AQ1724" t="s">
        <v>12900</v>
      </c>
    </row>
    <row r="1725" spans="2:44" ht="15" customHeight="1" x14ac:dyDescent="0.25">
      <c r="B1725" s="3" t="s">
        <v>54</v>
      </c>
      <c r="C1725" t="s">
        <v>12901</v>
      </c>
      <c r="D1725" s="18" t="s">
        <v>56</v>
      </c>
      <c r="E1725" t="s">
        <v>12902</v>
      </c>
      <c r="F1725" t="s">
        <v>12903</v>
      </c>
      <c r="G1725" t="s">
        <v>107</v>
      </c>
      <c r="H1725" t="b">
        <v>0</v>
      </c>
      <c r="I1725" t="s">
        <v>2563</v>
      </c>
      <c r="J1725" s="1" t="s">
        <v>4169</v>
      </c>
      <c r="K1725" t="s">
        <v>2563</v>
      </c>
      <c r="L1725" t="s">
        <v>12904</v>
      </c>
      <c r="N1725">
        <f t="shared" si="26"/>
        <v>12</v>
      </c>
      <c r="O1725">
        <v>81410</v>
      </c>
      <c r="P1725" t="s">
        <v>12905</v>
      </c>
      <c r="V1725" t="s">
        <v>46</v>
      </c>
      <c r="W1725">
        <v>1092173068</v>
      </c>
      <c r="AB1725" t="s">
        <v>389</v>
      </c>
      <c r="AD1725">
        <v>844207</v>
      </c>
      <c r="AG1725" t="s">
        <v>12906</v>
      </c>
      <c r="AH1725" t="s">
        <v>12907</v>
      </c>
      <c r="AK1725" t="s">
        <v>12908</v>
      </c>
      <c r="AL1725" t="s">
        <v>12903</v>
      </c>
      <c r="AM1725" t="s">
        <v>12903</v>
      </c>
      <c r="AQ1725" t="s">
        <v>12909</v>
      </c>
    </row>
    <row r="1726" spans="2:44" ht="15" customHeight="1" x14ac:dyDescent="0.25">
      <c r="B1726" s="3" t="s">
        <v>155</v>
      </c>
      <c r="C1726" t="s">
        <v>164</v>
      </c>
      <c r="D1726" s="23"/>
      <c r="E1726" t="s">
        <v>12910</v>
      </c>
      <c r="F1726" t="s">
        <v>12911</v>
      </c>
      <c r="G1726" t="s">
        <v>1661</v>
      </c>
      <c r="H1726" t="b">
        <v>0</v>
      </c>
      <c r="I1726" t="s">
        <v>722</v>
      </c>
      <c r="J1726" s="1" t="s">
        <v>723</v>
      </c>
      <c r="K1726" t="s">
        <v>722</v>
      </c>
      <c r="L1726" t="s">
        <v>12912</v>
      </c>
      <c r="N1726">
        <f t="shared" si="26"/>
        <v>20</v>
      </c>
      <c r="O1726" t="s">
        <v>3397</v>
      </c>
      <c r="P1726" t="s">
        <v>3390</v>
      </c>
      <c r="V1726" t="s">
        <v>46</v>
      </c>
      <c r="W1726">
        <v>1947130768</v>
      </c>
      <c r="AB1726" t="s">
        <v>389</v>
      </c>
      <c r="AF1726" t="s">
        <v>12913</v>
      </c>
      <c r="AG1726" t="s">
        <v>12911</v>
      </c>
      <c r="AH1726" t="s">
        <v>12914</v>
      </c>
      <c r="AL1726" t="s">
        <v>12911</v>
      </c>
      <c r="AM1726" t="s">
        <v>12911</v>
      </c>
      <c r="AQ1726">
        <v>1234567</v>
      </c>
    </row>
    <row r="1727" spans="2:44" ht="15" customHeight="1" x14ac:dyDescent="0.25">
      <c r="B1727" s="3" t="s">
        <v>155</v>
      </c>
      <c r="C1727" t="s">
        <v>164</v>
      </c>
      <c r="D1727" s="23"/>
      <c r="E1727" t="s">
        <v>12915</v>
      </c>
      <c r="F1727" t="s">
        <v>12916</v>
      </c>
      <c r="G1727" t="s">
        <v>1661</v>
      </c>
      <c r="H1727" t="b">
        <v>0</v>
      </c>
      <c r="I1727" t="s">
        <v>722</v>
      </c>
      <c r="J1727" s="1" t="s">
        <v>723</v>
      </c>
      <c r="K1727" t="s">
        <v>722</v>
      </c>
      <c r="L1727" t="s">
        <v>12917</v>
      </c>
      <c r="N1727">
        <f t="shared" si="26"/>
        <v>27</v>
      </c>
      <c r="O1727" t="s">
        <v>3397</v>
      </c>
      <c r="P1727" t="s">
        <v>3390</v>
      </c>
      <c r="V1727" t="s">
        <v>46</v>
      </c>
      <c r="W1727">
        <v>4518584802</v>
      </c>
      <c r="X1727" t="s">
        <v>3936</v>
      </c>
      <c r="AB1727" t="s">
        <v>3479</v>
      </c>
      <c r="AG1727" t="s">
        <v>12916</v>
      </c>
      <c r="AH1727" t="s">
        <v>12918</v>
      </c>
      <c r="AL1727" t="s">
        <v>12916</v>
      </c>
      <c r="AM1727" t="s">
        <v>12916</v>
      </c>
      <c r="AQ1727" t="s">
        <v>12919</v>
      </c>
    </row>
    <row r="1728" spans="2:44" ht="15" customHeight="1" x14ac:dyDescent="0.25">
      <c r="B1728" s="3" t="s">
        <v>155</v>
      </c>
      <c r="C1728" t="s">
        <v>164</v>
      </c>
      <c r="D1728" s="23"/>
      <c r="E1728" t="s">
        <v>12920</v>
      </c>
      <c r="F1728" t="s">
        <v>12921</v>
      </c>
      <c r="G1728" t="s">
        <v>1661</v>
      </c>
      <c r="H1728" t="b">
        <v>0</v>
      </c>
      <c r="I1728" t="s">
        <v>722</v>
      </c>
      <c r="J1728" s="1" t="s">
        <v>723</v>
      </c>
      <c r="K1728" t="s">
        <v>722</v>
      </c>
      <c r="L1728" t="s">
        <v>12922</v>
      </c>
      <c r="N1728">
        <f t="shared" si="26"/>
        <v>19</v>
      </c>
      <c r="O1728" t="s">
        <v>12923</v>
      </c>
      <c r="P1728" t="s">
        <v>10577</v>
      </c>
      <c r="V1728" t="s">
        <v>46</v>
      </c>
      <c r="W1728">
        <v>3874068850</v>
      </c>
      <c r="AG1728" t="s">
        <v>12921</v>
      </c>
      <c r="AH1728" t="s">
        <v>12924</v>
      </c>
      <c r="AL1728" t="s">
        <v>12921</v>
      </c>
      <c r="AM1728" t="s">
        <v>12921</v>
      </c>
      <c r="AQ1728" t="s">
        <v>12925</v>
      </c>
    </row>
    <row r="1729" spans="2:44" ht="15" customHeight="1" x14ac:dyDescent="0.25">
      <c r="B1729" s="3" t="s">
        <v>155</v>
      </c>
      <c r="C1729" t="s">
        <v>164</v>
      </c>
      <c r="D1729" s="23"/>
      <c r="E1729" t="s">
        <v>12926</v>
      </c>
      <c r="F1729" t="s">
        <v>12927</v>
      </c>
      <c r="G1729" t="s">
        <v>190</v>
      </c>
      <c r="H1729" t="b">
        <v>0</v>
      </c>
      <c r="I1729" t="s">
        <v>722</v>
      </c>
      <c r="J1729" s="1" t="s">
        <v>723</v>
      </c>
      <c r="K1729" t="s">
        <v>722</v>
      </c>
      <c r="L1729" t="s">
        <v>12928</v>
      </c>
      <c r="N1729">
        <f t="shared" si="26"/>
        <v>17</v>
      </c>
      <c r="O1729" t="s">
        <v>12929</v>
      </c>
      <c r="P1729" t="s">
        <v>12930</v>
      </c>
      <c r="V1729" t="s">
        <v>46</v>
      </c>
      <c r="W1729">
        <v>7218770339</v>
      </c>
      <c r="X1729">
        <v>70724</v>
      </c>
      <c r="AB1729" t="s">
        <v>3479</v>
      </c>
      <c r="AF1729" t="s">
        <v>12931</v>
      </c>
      <c r="AG1729" t="s">
        <v>12927</v>
      </c>
      <c r="AH1729" t="s">
        <v>12932</v>
      </c>
      <c r="AL1729" t="s">
        <v>12927</v>
      </c>
      <c r="AM1729" t="s">
        <v>12927</v>
      </c>
      <c r="AQ1729">
        <v>3453453453</v>
      </c>
    </row>
    <row r="1730" spans="2:44" x14ac:dyDescent="0.25">
      <c r="B1730" s="3" t="s">
        <v>82</v>
      </c>
      <c r="C1730" t="s">
        <v>12933</v>
      </c>
      <c r="D1730" s="27" t="s">
        <v>6634</v>
      </c>
      <c r="E1730" t="s">
        <v>12934</v>
      </c>
      <c r="F1730" t="s">
        <v>12935</v>
      </c>
      <c r="G1730" t="s">
        <v>190</v>
      </c>
      <c r="H1730" t="b">
        <v>0</v>
      </c>
      <c r="I1730" t="s">
        <v>125</v>
      </c>
      <c r="J1730" s="1" t="s">
        <v>126</v>
      </c>
      <c r="K1730" t="s">
        <v>125</v>
      </c>
      <c r="L1730" t="s">
        <v>12936</v>
      </c>
      <c r="N1730">
        <f t="shared" si="26"/>
        <v>7</v>
      </c>
      <c r="O1730" t="s">
        <v>12936</v>
      </c>
      <c r="P1730" t="s">
        <v>3949</v>
      </c>
      <c r="V1730" t="s">
        <v>46</v>
      </c>
      <c r="W1730">
        <v>3281913322</v>
      </c>
      <c r="AB1730" t="s">
        <v>389</v>
      </c>
      <c r="AG1730" t="s">
        <v>12935</v>
      </c>
      <c r="AH1730" t="s">
        <v>12937</v>
      </c>
      <c r="AL1730" t="s">
        <v>12935</v>
      </c>
      <c r="AM1730" t="s">
        <v>12935</v>
      </c>
      <c r="AQ1730" t="s">
        <v>12938</v>
      </c>
    </row>
    <row r="1731" spans="2:44" ht="15" customHeight="1" x14ac:dyDescent="0.25">
      <c r="B1731" s="3" t="s">
        <v>54</v>
      </c>
      <c r="C1731" t="s">
        <v>12933</v>
      </c>
      <c r="D1731" s="18" t="s">
        <v>56</v>
      </c>
      <c r="E1731" s="31" t="s">
        <v>12939</v>
      </c>
      <c r="F1731" t="s">
        <v>12940</v>
      </c>
      <c r="G1731" t="s">
        <v>190</v>
      </c>
      <c r="I1731" t="s">
        <v>125</v>
      </c>
      <c r="J1731" s="1" t="s">
        <v>126</v>
      </c>
      <c r="K1731" t="s">
        <v>125</v>
      </c>
      <c r="L1731" t="s">
        <v>12941</v>
      </c>
      <c r="N1731" s="3">
        <f t="shared" si="26"/>
        <v>54</v>
      </c>
      <c r="O1731">
        <v>560093</v>
      </c>
      <c r="P1731" t="s">
        <v>12942</v>
      </c>
      <c r="U1731" s="31"/>
      <c r="V1731" t="s">
        <v>46</v>
      </c>
      <c r="W1731">
        <v>1968521278</v>
      </c>
      <c r="X1731" t="s">
        <v>3848</v>
      </c>
      <c r="AB1731" t="s">
        <v>2722</v>
      </c>
      <c r="AC1731" t="s">
        <v>12942</v>
      </c>
      <c r="AD1731">
        <v>7901</v>
      </c>
      <c r="AG1731" t="s">
        <v>12940</v>
      </c>
      <c r="AH1731" t="s">
        <v>12943</v>
      </c>
      <c r="AL1731" t="s">
        <v>12940</v>
      </c>
      <c r="AM1731" t="s">
        <v>12940</v>
      </c>
      <c r="AQ1731" t="s">
        <v>12944</v>
      </c>
    </row>
    <row r="1732" spans="2:44" ht="15" customHeight="1" x14ac:dyDescent="0.25">
      <c r="B1732" s="3" t="s">
        <v>54</v>
      </c>
      <c r="C1732" t="s">
        <v>12945</v>
      </c>
      <c r="D1732" s="18" t="s">
        <v>56</v>
      </c>
      <c r="E1732" t="s">
        <v>12946</v>
      </c>
      <c r="F1732" t="s">
        <v>12947</v>
      </c>
      <c r="G1732" t="s">
        <v>721</v>
      </c>
      <c r="H1732" t="b">
        <v>1</v>
      </c>
      <c r="I1732" t="s">
        <v>831</v>
      </c>
      <c r="J1732" s="1" t="s">
        <v>7803</v>
      </c>
      <c r="K1732" t="s">
        <v>831</v>
      </c>
      <c r="L1732" t="s">
        <v>12948</v>
      </c>
      <c r="N1732" s="3">
        <f t="shared" ref="N1732:N1795" si="27">LEN(L1732)</f>
        <v>57</v>
      </c>
      <c r="O1732">
        <v>10270</v>
      </c>
      <c r="P1732" t="s">
        <v>2141</v>
      </c>
      <c r="V1732" t="s">
        <v>46</v>
      </c>
      <c r="W1732">
        <v>9831821413</v>
      </c>
      <c r="AB1732" t="s">
        <v>389</v>
      </c>
      <c r="AG1732" t="s">
        <v>12947</v>
      </c>
      <c r="AH1732" t="s">
        <v>12949</v>
      </c>
      <c r="AK1732" t="s">
        <v>9970</v>
      </c>
      <c r="AL1732" t="s">
        <v>12947</v>
      </c>
      <c r="AM1732" t="s">
        <v>12947</v>
      </c>
      <c r="AQ1732" t="s">
        <v>12950</v>
      </c>
      <c r="AR1732" t="s">
        <v>9972</v>
      </c>
    </row>
    <row r="1733" spans="2:44" ht="15" customHeight="1" x14ac:dyDescent="0.25">
      <c r="B1733" s="3" t="s">
        <v>54</v>
      </c>
      <c r="C1733" t="s">
        <v>12951</v>
      </c>
      <c r="D1733" s="18"/>
      <c r="E1733" t="s">
        <v>12952</v>
      </c>
      <c r="F1733" t="s">
        <v>12953</v>
      </c>
      <c r="G1733" t="s">
        <v>190</v>
      </c>
      <c r="H1733" t="b">
        <v>0</v>
      </c>
      <c r="I1733" t="s">
        <v>690</v>
      </c>
      <c r="J1733" s="1" t="s">
        <v>691</v>
      </c>
      <c r="K1733" t="s">
        <v>690</v>
      </c>
      <c r="L1733" t="s">
        <v>3454</v>
      </c>
      <c r="N1733">
        <f t="shared" si="27"/>
        <v>7</v>
      </c>
      <c r="O1733" t="s">
        <v>3454</v>
      </c>
      <c r="P1733" t="s">
        <v>12954</v>
      </c>
      <c r="V1733" t="s">
        <v>46</v>
      </c>
      <c r="W1733">
        <v>1289210848</v>
      </c>
      <c r="AB1733" t="s">
        <v>8611</v>
      </c>
      <c r="AG1733" t="s">
        <v>12953</v>
      </c>
      <c r="AH1733" t="s">
        <v>12955</v>
      </c>
      <c r="AL1733" t="s">
        <v>12953</v>
      </c>
      <c r="AM1733" t="s">
        <v>12953</v>
      </c>
      <c r="AQ1733">
        <v>82316107915</v>
      </c>
    </row>
    <row r="1734" spans="2:44" ht="15" customHeight="1" x14ac:dyDescent="0.25">
      <c r="B1734" s="3" t="s">
        <v>37</v>
      </c>
      <c r="D1734" s="13"/>
      <c r="E1734" t="s">
        <v>12956</v>
      </c>
      <c r="F1734" t="s">
        <v>12957</v>
      </c>
      <c r="G1734" t="s">
        <v>190</v>
      </c>
      <c r="H1734" t="b">
        <v>1</v>
      </c>
      <c r="I1734" t="s">
        <v>11325</v>
      </c>
      <c r="J1734" s="1" t="s">
        <v>11326</v>
      </c>
      <c r="K1734" t="s">
        <v>11325</v>
      </c>
      <c r="L1734" t="s">
        <v>12958</v>
      </c>
      <c r="N1734">
        <f t="shared" si="27"/>
        <v>16</v>
      </c>
      <c r="O1734">
        <v>40700</v>
      </c>
      <c r="P1734" t="s">
        <v>12959</v>
      </c>
      <c r="S1734">
        <v>3.0699999999999901</v>
      </c>
      <c r="T1734">
        <v>101.56</v>
      </c>
      <c r="V1734" t="s">
        <v>46</v>
      </c>
      <c r="W1734">
        <v>5895813464</v>
      </c>
      <c r="X1734" t="s">
        <v>12960</v>
      </c>
      <c r="Y1734" t="s">
        <v>12961</v>
      </c>
      <c r="AB1734" t="s">
        <v>12962</v>
      </c>
      <c r="AC1734" t="s">
        <v>12963</v>
      </c>
      <c r="AD1734">
        <v>102115</v>
      </c>
      <c r="AG1734" t="s">
        <v>12957</v>
      </c>
      <c r="AH1734" t="s">
        <v>12964</v>
      </c>
      <c r="AI1734" t="s">
        <v>12965</v>
      </c>
      <c r="AK1734" t="s">
        <v>12966</v>
      </c>
      <c r="AL1734" t="s">
        <v>12957</v>
      </c>
      <c r="AM1734" t="s">
        <v>12957</v>
      </c>
      <c r="AQ1734" t="s">
        <v>12967</v>
      </c>
      <c r="AR1734" t="s">
        <v>5705</v>
      </c>
    </row>
    <row r="1735" spans="2:44" ht="15" customHeight="1" x14ac:dyDescent="0.25">
      <c r="B1735" s="3" t="s">
        <v>4333</v>
      </c>
      <c r="C1735" t="s">
        <v>12968</v>
      </c>
      <c r="D1735" s="36" t="s">
        <v>12969</v>
      </c>
      <c r="E1735" t="s">
        <v>12970</v>
      </c>
      <c r="F1735" t="s">
        <v>12971</v>
      </c>
      <c r="G1735" t="s">
        <v>100</v>
      </c>
      <c r="H1735" t="b">
        <v>1</v>
      </c>
      <c r="I1735" t="s">
        <v>1982</v>
      </c>
      <c r="J1735" s="1" t="s">
        <v>1983</v>
      </c>
      <c r="K1735" t="s">
        <v>1982</v>
      </c>
      <c r="L1735" t="s">
        <v>12972</v>
      </c>
      <c r="N1735">
        <f t="shared" si="27"/>
        <v>12</v>
      </c>
      <c r="O1735">
        <v>1411</v>
      </c>
      <c r="P1735" t="s">
        <v>12973</v>
      </c>
      <c r="S1735">
        <v>59.81082</v>
      </c>
      <c r="T1735">
        <v>10.806419999999999</v>
      </c>
      <c r="V1735" t="s">
        <v>46</v>
      </c>
      <c r="W1735">
        <v>5842975295</v>
      </c>
      <c r="X1735" t="s">
        <v>12974</v>
      </c>
      <c r="AB1735" t="s">
        <v>78</v>
      </c>
      <c r="AC1735" t="s">
        <v>12975</v>
      </c>
      <c r="AD1735">
        <v>7354</v>
      </c>
      <c r="AG1735" t="s">
        <v>12971</v>
      </c>
      <c r="AH1735" t="s">
        <v>12976</v>
      </c>
      <c r="AI1735" t="s">
        <v>12977</v>
      </c>
      <c r="AK1735" t="s">
        <v>12978</v>
      </c>
      <c r="AL1735" t="s">
        <v>12971</v>
      </c>
      <c r="AM1735" t="s">
        <v>12971</v>
      </c>
      <c r="AQ1735" t="s">
        <v>12979</v>
      </c>
      <c r="AR1735" t="s">
        <v>1987</v>
      </c>
    </row>
    <row r="1736" spans="2:44" ht="15" customHeight="1" x14ac:dyDescent="0.25">
      <c r="B1736" s="3" t="s">
        <v>54</v>
      </c>
      <c r="C1736" t="s">
        <v>12980</v>
      </c>
      <c r="D1736" s="18" t="s">
        <v>56</v>
      </c>
      <c r="E1736" t="s">
        <v>12981</v>
      </c>
      <c r="F1736" t="s">
        <v>12982</v>
      </c>
      <c r="G1736" t="s">
        <v>190</v>
      </c>
      <c r="H1736" t="b">
        <v>1</v>
      </c>
      <c r="I1736" t="s">
        <v>1982</v>
      </c>
      <c r="J1736" s="1" t="s">
        <v>1983</v>
      </c>
      <c r="K1736" t="s">
        <v>1982</v>
      </c>
      <c r="L1736" t="s">
        <v>12983</v>
      </c>
      <c r="N1736">
        <f t="shared" si="27"/>
        <v>14</v>
      </c>
      <c r="O1736">
        <v>3414</v>
      </c>
      <c r="P1736" t="s">
        <v>12984</v>
      </c>
      <c r="S1736">
        <v>59.752405400000001</v>
      </c>
      <c r="T1736">
        <v>10.263805400000001</v>
      </c>
      <c r="V1736" t="s">
        <v>46</v>
      </c>
      <c r="W1736">
        <v>6707036678</v>
      </c>
      <c r="X1736" t="s">
        <v>12985</v>
      </c>
      <c r="AB1736" t="s">
        <v>1285</v>
      </c>
      <c r="AG1736" t="s">
        <v>12982</v>
      </c>
      <c r="AH1736" t="s">
        <v>12986</v>
      </c>
      <c r="AI1736" t="s">
        <v>12987</v>
      </c>
      <c r="AK1736" t="s">
        <v>12988</v>
      </c>
      <c r="AL1736" t="s">
        <v>12982</v>
      </c>
      <c r="AM1736" t="s">
        <v>12982</v>
      </c>
      <c r="AQ1736" t="s">
        <v>12989</v>
      </c>
    </row>
    <row r="1737" spans="2:44" ht="15" customHeight="1" x14ac:dyDescent="0.25">
      <c r="B1737" s="3" t="s">
        <v>37</v>
      </c>
      <c r="D1737" s="13"/>
      <c r="E1737" t="s">
        <v>12990</v>
      </c>
      <c r="F1737" t="s">
        <v>12991</v>
      </c>
      <c r="G1737" t="s">
        <v>190</v>
      </c>
      <c r="H1737" t="b">
        <v>1</v>
      </c>
      <c r="I1737" t="s">
        <v>1982</v>
      </c>
      <c r="J1737" s="1" t="s">
        <v>1983</v>
      </c>
      <c r="K1737" t="s">
        <v>1982</v>
      </c>
      <c r="L1737" t="s">
        <v>12992</v>
      </c>
      <c r="N1737">
        <f t="shared" si="27"/>
        <v>13</v>
      </c>
      <c r="O1737">
        <v>2323</v>
      </c>
      <c r="P1737" t="s">
        <v>12993</v>
      </c>
      <c r="S1737">
        <v>60.838590000000003</v>
      </c>
      <c r="T1737">
        <v>11.094150000000001</v>
      </c>
      <c r="V1737" t="s">
        <v>46</v>
      </c>
      <c r="W1737">
        <v>8325517963</v>
      </c>
      <c r="X1737" t="s">
        <v>12994</v>
      </c>
      <c r="AB1737" t="s">
        <v>2193</v>
      </c>
      <c r="AC1737" t="s">
        <v>12995</v>
      </c>
      <c r="AD1737">
        <v>7354</v>
      </c>
      <c r="AG1737" t="s">
        <v>12991</v>
      </c>
      <c r="AH1737" t="s">
        <v>12996</v>
      </c>
      <c r="AI1737" t="s">
        <v>12997</v>
      </c>
      <c r="AK1737" t="s">
        <v>12998</v>
      </c>
      <c r="AL1737" t="s">
        <v>12991</v>
      </c>
      <c r="AM1737" t="s">
        <v>12991</v>
      </c>
      <c r="AQ1737" t="s">
        <v>12999</v>
      </c>
      <c r="AR1737" t="s">
        <v>1987</v>
      </c>
    </row>
    <row r="1738" spans="2:44" ht="15" customHeight="1" x14ac:dyDescent="0.25">
      <c r="B1738" s="3" t="s">
        <v>37</v>
      </c>
      <c r="D1738" s="13"/>
      <c r="E1738" t="s">
        <v>13000</v>
      </c>
      <c r="F1738" t="s">
        <v>13001</v>
      </c>
      <c r="G1738" t="s">
        <v>190</v>
      </c>
      <c r="H1738" t="b">
        <v>1</v>
      </c>
      <c r="I1738" t="s">
        <v>1982</v>
      </c>
      <c r="J1738" s="1" t="s">
        <v>1983</v>
      </c>
      <c r="K1738" t="s">
        <v>1982</v>
      </c>
      <c r="L1738" t="s">
        <v>13002</v>
      </c>
      <c r="N1738">
        <f t="shared" si="27"/>
        <v>16</v>
      </c>
      <c r="O1738">
        <v>1640</v>
      </c>
      <c r="P1738" t="s">
        <v>13003</v>
      </c>
      <c r="S1738">
        <v>59.35295</v>
      </c>
      <c r="T1738">
        <v>10.8651</v>
      </c>
      <c r="V1738" t="s">
        <v>46</v>
      </c>
      <c r="W1738">
        <v>6695926186</v>
      </c>
      <c r="X1738" t="s">
        <v>12994</v>
      </c>
      <c r="AB1738" t="s">
        <v>909</v>
      </c>
      <c r="AC1738" t="s">
        <v>13004</v>
      </c>
      <c r="AD1738">
        <v>7354</v>
      </c>
      <c r="AG1738" t="s">
        <v>13001</v>
      </c>
      <c r="AH1738" t="s">
        <v>13005</v>
      </c>
      <c r="AK1738" t="s">
        <v>13006</v>
      </c>
      <c r="AL1738" t="s">
        <v>13001</v>
      </c>
      <c r="AM1738" t="s">
        <v>13001</v>
      </c>
      <c r="AQ1738">
        <v>4769138181</v>
      </c>
      <c r="AR1738" t="s">
        <v>1987</v>
      </c>
    </row>
    <row r="1739" spans="2:44" ht="15" customHeight="1" x14ac:dyDescent="0.25">
      <c r="B1739" s="3" t="s">
        <v>37</v>
      </c>
      <c r="D1739" s="13"/>
      <c r="E1739" t="s">
        <v>13007</v>
      </c>
      <c r="F1739" t="s">
        <v>13008</v>
      </c>
      <c r="G1739" t="s">
        <v>40</v>
      </c>
      <c r="I1739" t="s">
        <v>1982</v>
      </c>
      <c r="J1739" s="1" t="s">
        <v>1983</v>
      </c>
      <c r="K1739" t="s">
        <v>1982</v>
      </c>
      <c r="L1739" t="s">
        <v>13009</v>
      </c>
      <c r="N1739">
        <f t="shared" si="27"/>
        <v>18</v>
      </c>
      <c r="O1739" t="s">
        <v>63</v>
      </c>
      <c r="P1739" t="s">
        <v>13010</v>
      </c>
      <c r="V1739" t="s">
        <v>46</v>
      </c>
      <c r="W1739">
        <v>7303969724</v>
      </c>
      <c r="AC1739" t="s">
        <v>13011</v>
      </c>
      <c r="AD1739">
        <v>7354</v>
      </c>
      <c r="AG1739" t="s">
        <v>13008</v>
      </c>
      <c r="AH1739" t="s">
        <v>13012</v>
      </c>
      <c r="AL1739" t="s">
        <v>13008</v>
      </c>
      <c r="AM1739" t="s">
        <v>13008</v>
      </c>
      <c r="AQ1739" t="s">
        <v>63</v>
      </c>
    </row>
    <row r="1740" spans="2:44" ht="15" customHeight="1" x14ac:dyDescent="0.25">
      <c r="B1740" s="3" t="s">
        <v>54</v>
      </c>
      <c r="C1740" t="s">
        <v>13013</v>
      </c>
      <c r="D1740" s="29"/>
      <c r="E1740" t="s">
        <v>13014</v>
      </c>
      <c r="F1740" t="s">
        <v>13015</v>
      </c>
      <c r="G1740" t="s">
        <v>190</v>
      </c>
      <c r="H1740" t="b">
        <v>1</v>
      </c>
      <c r="I1740" t="s">
        <v>1982</v>
      </c>
      <c r="J1740" s="1" t="s">
        <v>1983</v>
      </c>
      <c r="K1740" t="s">
        <v>1982</v>
      </c>
      <c r="L1740" s="2" t="s">
        <v>13016</v>
      </c>
      <c r="N1740">
        <f t="shared" si="27"/>
        <v>15</v>
      </c>
      <c r="O1740">
        <v>1414</v>
      </c>
      <c r="P1740" t="s">
        <v>12973</v>
      </c>
      <c r="S1740">
        <v>59.817593700000003</v>
      </c>
      <c r="T1740">
        <v>10.784311499999999</v>
      </c>
      <c r="V1740" t="s">
        <v>46</v>
      </c>
      <c r="W1740">
        <v>5982409553</v>
      </c>
      <c r="X1740" t="s">
        <v>12994</v>
      </c>
      <c r="AB1740" t="s">
        <v>909</v>
      </c>
      <c r="AC1740" t="s">
        <v>12975</v>
      </c>
      <c r="AD1740">
        <v>7354</v>
      </c>
      <c r="AG1740" t="s">
        <v>13015</v>
      </c>
      <c r="AH1740" t="s">
        <v>13017</v>
      </c>
      <c r="AI1740" t="s">
        <v>13018</v>
      </c>
      <c r="AK1740" t="s">
        <v>13019</v>
      </c>
      <c r="AL1740" t="s">
        <v>13015</v>
      </c>
      <c r="AM1740" t="s">
        <v>13015</v>
      </c>
      <c r="AQ1740" t="s">
        <v>13020</v>
      </c>
      <c r="AR1740" t="s">
        <v>1987</v>
      </c>
    </row>
    <row r="1741" spans="2:44" ht="15" customHeight="1" x14ac:dyDescent="0.25">
      <c r="B1741" t="s">
        <v>364</v>
      </c>
      <c r="C1741" t="s">
        <v>12968</v>
      </c>
      <c r="D1741" s="27"/>
      <c r="E1741" t="s">
        <v>13021</v>
      </c>
      <c r="F1741" s="42" t="s">
        <v>13022</v>
      </c>
      <c r="G1741" t="s">
        <v>190</v>
      </c>
      <c r="H1741" t="b">
        <v>0</v>
      </c>
      <c r="I1741" t="s">
        <v>1982</v>
      </c>
      <c r="J1741" s="1" t="s">
        <v>1983</v>
      </c>
      <c r="K1741" t="s">
        <v>1982</v>
      </c>
      <c r="L1741" s="2" t="s">
        <v>13016</v>
      </c>
      <c r="N1741">
        <f t="shared" si="27"/>
        <v>15</v>
      </c>
      <c r="O1741">
        <v>1414</v>
      </c>
      <c r="P1741" t="s">
        <v>12973</v>
      </c>
      <c r="V1741" t="s">
        <v>46</v>
      </c>
      <c r="W1741">
        <v>3852519288</v>
      </c>
      <c r="X1741" t="s">
        <v>12974</v>
      </c>
      <c r="AB1741" t="s">
        <v>6226</v>
      </c>
      <c r="AD1741">
        <v>7354</v>
      </c>
      <c r="AG1741" t="s">
        <v>13022</v>
      </c>
      <c r="AH1741" t="s">
        <v>13023</v>
      </c>
      <c r="AI1741" t="s">
        <v>13018</v>
      </c>
      <c r="AL1741" t="s">
        <v>13022</v>
      </c>
      <c r="AM1741" t="s">
        <v>13022</v>
      </c>
      <c r="AQ1741" t="s">
        <v>13020</v>
      </c>
    </row>
    <row r="1742" spans="2:44" ht="15" customHeight="1" x14ac:dyDescent="0.25">
      <c r="B1742" s="3" t="s">
        <v>37</v>
      </c>
      <c r="D1742" s="13"/>
      <c r="E1742" t="s">
        <v>13024</v>
      </c>
      <c r="F1742" t="s">
        <v>13025</v>
      </c>
      <c r="G1742" t="s">
        <v>40</v>
      </c>
      <c r="H1742" t="b">
        <v>1</v>
      </c>
      <c r="I1742" t="s">
        <v>1982</v>
      </c>
      <c r="J1742" s="1" t="s">
        <v>1983</v>
      </c>
      <c r="K1742" t="s">
        <v>1982</v>
      </c>
      <c r="L1742" t="s">
        <v>13026</v>
      </c>
      <c r="N1742">
        <f t="shared" si="27"/>
        <v>18</v>
      </c>
      <c r="O1742">
        <v>6037</v>
      </c>
      <c r="P1742" t="s">
        <v>13027</v>
      </c>
      <c r="S1742">
        <v>62.4284447</v>
      </c>
      <c r="T1742">
        <v>6.3399020000000004</v>
      </c>
      <c r="V1742" t="s">
        <v>46</v>
      </c>
      <c r="W1742">
        <v>2588047735</v>
      </c>
      <c r="AB1742" t="s">
        <v>450</v>
      </c>
      <c r="AC1742" t="s">
        <v>13028</v>
      </c>
      <c r="AD1742">
        <v>7354</v>
      </c>
      <c r="AG1742" t="s">
        <v>13025</v>
      </c>
      <c r="AH1742" t="s">
        <v>13029</v>
      </c>
      <c r="AK1742" t="s">
        <v>13030</v>
      </c>
      <c r="AL1742" t="s">
        <v>13025</v>
      </c>
      <c r="AM1742" t="s">
        <v>13025</v>
      </c>
      <c r="AQ1742" t="s">
        <v>13031</v>
      </c>
      <c r="AR1742" t="s">
        <v>1987</v>
      </c>
    </row>
    <row r="1743" spans="2:44" ht="15" customHeight="1" x14ac:dyDescent="0.25">
      <c r="B1743" s="3" t="s">
        <v>54</v>
      </c>
      <c r="C1743" t="s">
        <v>13032</v>
      </c>
      <c r="D1743" s="29"/>
      <c r="E1743" t="s">
        <v>13033</v>
      </c>
      <c r="F1743" t="s">
        <v>13034</v>
      </c>
      <c r="G1743" t="s">
        <v>40</v>
      </c>
      <c r="H1743" t="b">
        <v>0</v>
      </c>
      <c r="I1743" t="s">
        <v>1982</v>
      </c>
      <c r="J1743" s="1" t="s">
        <v>1983</v>
      </c>
      <c r="K1743" t="s">
        <v>1982</v>
      </c>
      <c r="N1743">
        <f t="shared" si="27"/>
        <v>0</v>
      </c>
      <c r="O1743">
        <v>11111</v>
      </c>
      <c r="P1743" t="s">
        <v>13035</v>
      </c>
      <c r="V1743" t="s">
        <v>46</v>
      </c>
      <c r="W1743">
        <v>5321672406</v>
      </c>
      <c r="AB1743" t="s">
        <v>450</v>
      </c>
      <c r="AC1743" t="s">
        <v>13036</v>
      </c>
      <c r="AD1743">
        <v>7354</v>
      </c>
      <c r="AG1743" t="s">
        <v>13034</v>
      </c>
      <c r="AH1743" t="s">
        <v>13037</v>
      </c>
      <c r="AL1743" t="s">
        <v>13034</v>
      </c>
      <c r="AM1743" t="s">
        <v>13034</v>
      </c>
      <c r="AQ1743" t="s">
        <v>63</v>
      </c>
      <c r="AR1743" t="s">
        <v>1987</v>
      </c>
    </row>
    <row r="1744" spans="2:44" ht="15" customHeight="1" x14ac:dyDescent="0.25">
      <c r="B1744" s="3" t="s">
        <v>37</v>
      </c>
      <c r="D1744" s="13"/>
      <c r="E1744" t="s">
        <v>13038</v>
      </c>
      <c r="F1744" t="s">
        <v>13039</v>
      </c>
      <c r="G1744" t="s">
        <v>40</v>
      </c>
      <c r="H1744" t="b">
        <v>1</v>
      </c>
      <c r="I1744" t="s">
        <v>1982</v>
      </c>
      <c r="J1744" s="1" t="s">
        <v>1983</v>
      </c>
      <c r="K1744" t="s">
        <v>1982</v>
      </c>
      <c r="L1744" t="s">
        <v>13040</v>
      </c>
      <c r="N1744">
        <f t="shared" si="27"/>
        <v>22</v>
      </c>
      <c r="O1744">
        <v>6301</v>
      </c>
      <c r="P1744" t="s">
        <v>13041</v>
      </c>
      <c r="S1744">
        <v>62.557634</v>
      </c>
      <c r="T1744">
        <v>7.6878453000000002</v>
      </c>
      <c r="V1744" t="s">
        <v>46</v>
      </c>
      <c r="W1744">
        <v>9797680352</v>
      </c>
      <c r="X1744" t="s">
        <v>13042</v>
      </c>
      <c r="AB1744" t="s">
        <v>450</v>
      </c>
      <c r="AC1744" t="s">
        <v>13043</v>
      </c>
      <c r="AD1744">
        <v>7354</v>
      </c>
      <c r="AG1744" t="s">
        <v>13039</v>
      </c>
      <c r="AH1744" t="s">
        <v>13044</v>
      </c>
      <c r="AI1744" t="s">
        <v>13045</v>
      </c>
      <c r="AK1744" t="s">
        <v>13046</v>
      </c>
      <c r="AL1744" t="s">
        <v>13039</v>
      </c>
      <c r="AM1744" t="s">
        <v>13039</v>
      </c>
      <c r="AQ1744" t="s">
        <v>13047</v>
      </c>
      <c r="AR1744" t="s">
        <v>1987</v>
      </c>
    </row>
    <row r="1745" spans="2:44" ht="15" customHeight="1" x14ac:dyDescent="0.25">
      <c r="B1745" s="3" t="s">
        <v>54</v>
      </c>
      <c r="C1745" t="s">
        <v>13048</v>
      </c>
      <c r="D1745" s="18" t="s">
        <v>56</v>
      </c>
      <c r="E1745" t="s">
        <v>13049</v>
      </c>
      <c r="F1745" t="s">
        <v>13050</v>
      </c>
      <c r="G1745" t="s">
        <v>40</v>
      </c>
      <c r="H1745" t="b">
        <v>1</v>
      </c>
      <c r="I1745" t="s">
        <v>1982</v>
      </c>
      <c r="J1745" s="1" t="s">
        <v>1983</v>
      </c>
      <c r="K1745" t="s">
        <v>1982</v>
      </c>
      <c r="L1745" t="s">
        <v>13051</v>
      </c>
      <c r="N1745">
        <f t="shared" si="27"/>
        <v>13</v>
      </c>
      <c r="O1745">
        <v>8001</v>
      </c>
      <c r="P1745" t="s">
        <v>13052</v>
      </c>
      <c r="S1745">
        <v>67.270813000000004</v>
      </c>
      <c r="T1745">
        <v>14.3428</v>
      </c>
      <c r="V1745" t="s">
        <v>46</v>
      </c>
      <c r="W1745">
        <v>7869203114</v>
      </c>
      <c r="X1745" t="s">
        <v>13053</v>
      </c>
      <c r="AB1745" t="s">
        <v>1285</v>
      </c>
      <c r="AC1745" t="s">
        <v>13054</v>
      </c>
      <c r="AD1745">
        <v>7354</v>
      </c>
      <c r="AG1745" t="s">
        <v>13050</v>
      </c>
      <c r="AH1745" t="s">
        <v>13055</v>
      </c>
      <c r="AI1745" t="s">
        <v>13056</v>
      </c>
      <c r="AK1745" t="s">
        <v>13057</v>
      </c>
      <c r="AL1745" t="s">
        <v>13050</v>
      </c>
      <c r="AM1745" t="s">
        <v>13050</v>
      </c>
      <c r="AQ1745" t="s">
        <v>13058</v>
      </c>
      <c r="AR1745" t="s">
        <v>1987</v>
      </c>
    </row>
    <row r="1746" spans="2:44" ht="15" customHeight="1" x14ac:dyDescent="0.25">
      <c r="B1746" s="3" t="s">
        <v>37</v>
      </c>
      <c r="D1746" s="13"/>
      <c r="E1746" t="s">
        <v>13059</v>
      </c>
      <c r="F1746" t="s">
        <v>13060</v>
      </c>
      <c r="G1746" t="s">
        <v>190</v>
      </c>
      <c r="H1746" t="b">
        <v>1</v>
      </c>
      <c r="I1746" t="s">
        <v>1982</v>
      </c>
      <c r="J1746" s="1" t="s">
        <v>1983</v>
      </c>
      <c r="K1746" t="s">
        <v>1982</v>
      </c>
      <c r="L1746" t="s">
        <v>13061</v>
      </c>
      <c r="N1746">
        <f t="shared" si="27"/>
        <v>20</v>
      </c>
      <c r="O1746">
        <v>4313</v>
      </c>
      <c r="P1746" t="s">
        <v>13062</v>
      </c>
      <c r="S1746">
        <v>60.005498000000003</v>
      </c>
      <c r="T1746">
        <v>11.142243000000001</v>
      </c>
      <c r="AB1746" t="s">
        <v>13063</v>
      </c>
      <c r="AF1746" t="s">
        <v>13064</v>
      </c>
      <c r="AG1746" t="s">
        <v>13060</v>
      </c>
      <c r="AH1746" t="s">
        <v>13065</v>
      </c>
      <c r="AL1746" t="s">
        <v>13060</v>
      </c>
      <c r="AM1746" t="s">
        <v>13060</v>
      </c>
      <c r="AQ1746" t="s">
        <v>13020</v>
      </c>
    </row>
    <row r="1747" spans="2:44" ht="15" customHeight="1" x14ac:dyDescent="0.25">
      <c r="B1747" s="3" t="s">
        <v>54</v>
      </c>
      <c r="C1747" t="s">
        <v>13066</v>
      </c>
      <c r="D1747" s="18" t="s">
        <v>56</v>
      </c>
      <c r="E1747" t="s">
        <v>13067</v>
      </c>
      <c r="F1747" t="s">
        <v>13068</v>
      </c>
      <c r="G1747" t="s">
        <v>40</v>
      </c>
      <c r="H1747" t="b">
        <v>1</v>
      </c>
      <c r="I1747" t="s">
        <v>1982</v>
      </c>
      <c r="J1747" s="1" t="s">
        <v>1983</v>
      </c>
      <c r="K1747" t="s">
        <v>1982</v>
      </c>
      <c r="L1747" t="s">
        <v>13069</v>
      </c>
      <c r="N1747">
        <f t="shared" si="27"/>
        <v>13</v>
      </c>
      <c r="O1747">
        <v>5258</v>
      </c>
      <c r="P1747" t="s">
        <v>13070</v>
      </c>
      <c r="S1747">
        <v>60.2828284</v>
      </c>
      <c r="T1747">
        <v>5.2445276999999999</v>
      </c>
      <c r="V1747" t="s">
        <v>46</v>
      </c>
      <c r="W1747">
        <v>7278325239</v>
      </c>
      <c r="X1747" t="s">
        <v>13071</v>
      </c>
      <c r="AB1747" t="s">
        <v>450</v>
      </c>
      <c r="AC1747" t="s">
        <v>13072</v>
      </c>
      <c r="AD1747">
        <v>7354</v>
      </c>
      <c r="AG1747" t="s">
        <v>13068</v>
      </c>
      <c r="AH1747" t="s">
        <v>13073</v>
      </c>
      <c r="AI1747" t="s">
        <v>13074</v>
      </c>
      <c r="AK1747" t="s">
        <v>13075</v>
      </c>
      <c r="AL1747" t="s">
        <v>13068</v>
      </c>
      <c r="AM1747" t="s">
        <v>13068</v>
      </c>
      <c r="AQ1747" t="s">
        <v>13076</v>
      </c>
      <c r="AR1747" t="s">
        <v>1987</v>
      </c>
    </row>
    <row r="1748" spans="2:44" ht="15" customHeight="1" x14ac:dyDescent="0.25">
      <c r="B1748" s="3" t="s">
        <v>54</v>
      </c>
      <c r="C1748" t="s">
        <v>13077</v>
      </c>
      <c r="D1748" s="18" t="s">
        <v>56</v>
      </c>
      <c r="E1748" t="s">
        <v>13078</v>
      </c>
      <c r="F1748" t="s">
        <v>13079</v>
      </c>
      <c r="G1748" t="s">
        <v>40</v>
      </c>
      <c r="H1748" t="b">
        <v>1</v>
      </c>
      <c r="I1748" t="s">
        <v>1982</v>
      </c>
      <c r="J1748" s="1" t="s">
        <v>1983</v>
      </c>
      <c r="K1748" t="s">
        <v>1982</v>
      </c>
      <c r="L1748" t="s">
        <v>13080</v>
      </c>
      <c r="N1748">
        <f t="shared" si="27"/>
        <v>10</v>
      </c>
      <c r="O1748">
        <v>4636</v>
      </c>
      <c r="P1748" t="s">
        <v>13081</v>
      </c>
      <c r="S1748">
        <v>58.170922300000001</v>
      </c>
      <c r="T1748">
        <v>8.1329723000000005</v>
      </c>
      <c r="V1748" t="s">
        <v>46</v>
      </c>
      <c r="W1748">
        <v>7985625787</v>
      </c>
      <c r="X1748" t="s">
        <v>13082</v>
      </c>
      <c r="AB1748" t="s">
        <v>450</v>
      </c>
      <c r="AC1748" t="s">
        <v>13083</v>
      </c>
      <c r="AD1748">
        <v>7354</v>
      </c>
      <c r="AG1748" t="s">
        <v>13079</v>
      </c>
      <c r="AH1748" t="s">
        <v>13084</v>
      </c>
      <c r="AI1748" t="s">
        <v>13085</v>
      </c>
      <c r="AK1748" t="s">
        <v>13086</v>
      </c>
      <c r="AL1748" t="s">
        <v>13079</v>
      </c>
      <c r="AM1748" t="s">
        <v>13079</v>
      </c>
      <c r="AQ1748" t="s">
        <v>13087</v>
      </c>
      <c r="AR1748" t="s">
        <v>1987</v>
      </c>
    </row>
    <row r="1749" spans="2:44" ht="15" customHeight="1" x14ac:dyDescent="0.25">
      <c r="B1749" s="3" t="s">
        <v>54</v>
      </c>
      <c r="C1749" t="s">
        <v>13088</v>
      </c>
      <c r="D1749" s="18" t="s">
        <v>56</v>
      </c>
      <c r="E1749" t="s">
        <v>13089</v>
      </c>
      <c r="F1749" t="s">
        <v>13090</v>
      </c>
      <c r="G1749" t="s">
        <v>40</v>
      </c>
      <c r="H1749" t="b">
        <v>1</v>
      </c>
      <c r="I1749" t="s">
        <v>1982</v>
      </c>
      <c r="J1749" s="1" t="s">
        <v>1983</v>
      </c>
      <c r="K1749" t="s">
        <v>1982</v>
      </c>
      <c r="L1749" t="s">
        <v>13091</v>
      </c>
      <c r="N1749">
        <f t="shared" si="27"/>
        <v>11</v>
      </c>
      <c r="O1749">
        <v>8610</v>
      </c>
      <c r="P1749" t="s">
        <v>13092</v>
      </c>
      <c r="S1749">
        <v>66.320809400000002</v>
      </c>
      <c r="T1749">
        <v>14.2093895</v>
      </c>
      <c r="V1749" t="s">
        <v>46</v>
      </c>
      <c r="W1749">
        <v>4428206039</v>
      </c>
      <c r="X1749" t="s">
        <v>13093</v>
      </c>
      <c r="AB1749" t="s">
        <v>450</v>
      </c>
      <c r="AG1749" t="s">
        <v>13090</v>
      </c>
      <c r="AH1749" t="s">
        <v>13094</v>
      </c>
      <c r="AI1749" t="s">
        <v>13095</v>
      </c>
      <c r="AK1749" t="s">
        <v>13096</v>
      </c>
      <c r="AL1749" t="s">
        <v>13090</v>
      </c>
      <c r="AM1749" t="s">
        <v>13090</v>
      </c>
      <c r="AQ1749" t="s">
        <v>13097</v>
      </c>
      <c r="AR1749" t="s">
        <v>1987</v>
      </c>
    </row>
    <row r="1750" spans="2:44" ht="15" customHeight="1" x14ac:dyDescent="0.25">
      <c r="B1750" s="3" t="s">
        <v>37</v>
      </c>
      <c r="D1750" s="13"/>
      <c r="E1750" t="s">
        <v>13098</v>
      </c>
      <c r="F1750" t="s">
        <v>13099</v>
      </c>
      <c r="G1750" t="s">
        <v>190</v>
      </c>
      <c r="H1750" t="b">
        <v>1</v>
      </c>
      <c r="I1750" t="s">
        <v>1982</v>
      </c>
      <c r="J1750" s="1" t="s">
        <v>1983</v>
      </c>
      <c r="K1750" t="s">
        <v>1982</v>
      </c>
      <c r="L1750" t="s">
        <v>13100</v>
      </c>
      <c r="N1750">
        <f t="shared" si="27"/>
        <v>16</v>
      </c>
      <c r="O1750">
        <v>6422</v>
      </c>
      <c r="P1750" t="s">
        <v>13101</v>
      </c>
      <c r="S1750">
        <v>62.774005000000002</v>
      </c>
      <c r="T1750">
        <v>7.291283</v>
      </c>
      <c r="AB1750" t="s">
        <v>13063</v>
      </c>
      <c r="AF1750" t="s">
        <v>13102</v>
      </c>
      <c r="AG1750" t="s">
        <v>13099</v>
      </c>
      <c r="AH1750" t="s">
        <v>13103</v>
      </c>
      <c r="AL1750" t="s">
        <v>13099</v>
      </c>
      <c r="AM1750" t="s">
        <v>13099</v>
      </c>
      <c r="AQ1750" t="s">
        <v>13104</v>
      </c>
    </row>
    <row r="1751" spans="2:44" ht="15" customHeight="1" x14ac:dyDescent="0.25">
      <c r="B1751" s="3" t="s">
        <v>54</v>
      </c>
      <c r="C1751" t="s">
        <v>13105</v>
      </c>
      <c r="D1751" s="18" t="s">
        <v>56</v>
      </c>
      <c r="E1751" t="s">
        <v>13106</v>
      </c>
      <c r="F1751" t="s">
        <v>13107</v>
      </c>
      <c r="G1751" t="s">
        <v>40</v>
      </c>
      <c r="H1751" t="b">
        <v>1</v>
      </c>
      <c r="I1751" t="s">
        <v>1982</v>
      </c>
      <c r="J1751" s="1" t="s">
        <v>1983</v>
      </c>
      <c r="K1751" t="s">
        <v>1982</v>
      </c>
      <c r="L1751" t="s">
        <v>13108</v>
      </c>
      <c r="N1751">
        <f t="shared" si="27"/>
        <v>13</v>
      </c>
      <c r="O1751">
        <v>7824</v>
      </c>
      <c r="P1751" t="s">
        <v>13109</v>
      </c>
      <c r="S1751">
        <v>64.455430000000007</v>
      </c>
      <c r="T1751">
        <v>11.537850000000001</v>
      </c>
      <c r="V1751" t="s">
        <v>46</v>
      </c>
      <c r="W1751">
        <v>9671506885</v>
      </c>
      <c r="X1751" t="s">
        <v>13110</v>
      </c>
      <c r="AB1751" t="s">
        <v>450</v>
      </c>
      <c r="AC1751" t="s">
        <v>13111</v>
      </c>
      <c r="AD1751">
        <v>7354</v>
      </c>
      <c r="AG1751" t="s">
        <v>13107</v>
      </c>
      <c r="AH1751" t="s">
        <v>13112</v>
      </c>
      <c r="AI1751" t="s">
        <v>13113</v>
      </c>
      <c r="AK1751" t="s">
        <v>13114</v>
      </c>
      <c r="AL1751" t="s">
        <v>13107</v>
      </c>
      <c r="AM1751" t="s">
        <v>13107</v>
      </c>
      <c r="AQ1751" t="s">
        <v>13115</v>
      </c>
      <c r="AR1751" t="s">
        <v>1987</v>
      </c>
    </row>
    <row r="1752" spans="2:44" ht="15" customHeight="1" x14ac:dyDescent="0.25">
      <c r="B1752" s="3" t="s">
        <v>54</v>
      </c>
      <c r="C1752" t="s">
        <v>13116</v>
      </c>
      <c r="D1752" s="18" t="s">
        <v>56</v>
      </c>
      <c r="E1752" s="31" t="s">
        <v>13117</v>
      </c>
      <c r="F1752" t="s">
        <v>13118</v>
      </c>
      <c r="G1752" t="s">
        <v>40</v>
      </c>
      <c r="H1752" t="b">
        <v>1</v>
      </c>
      <c r="I1752" t="s">
        <v>1982</v>
      </c>
      <c r="J1752" s="1" t="s">
        <v>1983</v>
      </c>
      <c r="K1752" t="s">
        <v>1982</v>
      </c>
      <c r="L1752" t="s">
        <v>13119</v>
      </c>
      <c r="N1752">
        <f t="shared" si="27"/>
        <v>13</v>
      </c>
      <c r="O1752">
        <v>3946</v>
      </c>
      <c r="P1752" t="s">
        <v>13120</v>
      </c>
      <c r="S1752">
        <v>59.126605499999997</v>
      </c>
      <c r="T1752">
        <v>9.6886206999999995</v>
      </c>
      <c r="U1752" s="31"/>
      <c r="V1752" t="s">
        <v>46</v>
      </c>
      <c r="W1752">
        <v>9384676069</v>
      </c>
      <c r="X1752" t="s">
        <v>13121</v>
      </c>
      <c r="AB1752" t="s">
        <v>450</v>
      </c>
      <c r="AC1752" t="s">
        <v>13122</v>
      </c>
      <c r="AD1752">
        <v>7354</v>
      </c>
      <c r="AG1752" t="s">
        <v>13118</v>
      </c>
      <c r="AH1752" t="s">
        <v>13123</v>
      </c>
      <c r="AI1752" t="s">
        <v>13124</v>
      </c>
      <c r="AK1752" t="s">
        <v>13125</v>
      </c>
      <c r="AL1752" t="s">
        <v>13118</v>
      </c>
      <c r="AM1752" t="s">
        <v>13118</v>
      </c>
      <c r="AQ1752" t="s">
        <v>13126</v>
      </c>
      <c r="AR1752" t="s">
        <v>1987</v>
      </c>
    </row>
    <row r="1753" spans="2:44" ht="15" customHeight="1" x14ac:dyDescent="0.25">
      <c r="B1753" s="3" t="s">
        <v>54</v>
      </c>
      <c r="C1753" t="s">
        <v>13127</v>
      </c>
      <c r="D1753" s="18" t="s">
        <v>56</v>
      </c>
      <c r="E1753" t="s">
        <v>13128</v>
      </c>
      <c r="F1753" t="s">
        <v>13129</v>
      </c>
      <c r="G1753" t="s">
        <v>40</v>
      </c>
      <c r="H1753" t="b">
        <v>1</v>
      </c>
      <c r="I1753" t="s">
        <v>1982</v>
      </c>
      <c r="J1753" s="1" t="s">
        <v>1983</v>
      </c>
      <c r="K1753" t="s">
        <v>1982</v>
      </c>
      <c r="L1753" t="s">
        <v>13130</v>
      </c>
      <c r="N1753">
        <f t="shared" si="27"/>
        <v>16</v>
      </c>
      <c r="O1753">
        <v>3241</v>
      </c>
      <c r="P1753" t="s">
        <v>13131</v>
      </c>
      <c r="S1753">
        <v>59.176941100000001</v>
      </c>
      <c r="T1753">
        <v>10.2050649</v>
      </c>
      <c r="V1753" t="s">
        <v>46</v>
      </c>
      <c r="W1753">
        <v>2330843674</v>
      </c>
      <c r="X1753" t="s">
        <v>13132</v>
      </c>
      <c r="AB1753" t="s">
        <v>78</v>
      </c>
      <c r="AC1753" t="s">
        <v>13131</v>
      </c>
      <c r="AD1753">
        <v>7354</v>
      </c>
      <c r="AG1753" t="s">
        <v>13129</v>
      </c>
      <c r="AH1753" t="s">
        <v>13133</v>
      </c>
      <c r="AI1753" t="s">
        <v>13134</v>
      </c>
      <c r="AK1753" t="s">
        <v>13135</v>
      </c>
      <c r="AL1753" t="s">
        <v>13129</v>
      </c>
      <c r="AM1753" t="s">
        <v>13129</v>
      </c>
      <c r="AQ1753" t="s">
        <v>13136</v>
      </c>
      <c r="AR1753" t="s">
        <v>1987</v>
      </c>
    </row>
    <row r="1754" spans="2:44" ht="15" customHeight="1" x14ac:dyDescent="0.25">
      <c r="B1754" s="3" t="s">
        <v>54</v>
      </c>
      <c r="C1754" t="s">
        <v>13137</v>
      </c>
      <c r="D1754" s="18" t="s">
        <v>56</v>
      </c>
      <c r="E1754" t="s">
        <v>13138</v>
      </c>
      <c r="F1754" t="s">
        <v>13139</v>
      </c>
      <c r="G1754" t="s">
        <v>40</v>
      </c>
      <c r="H1754" t="b">
        <v>1</v>
      </c>
      <c r="I1754" t="s">
        <v>1982</v>
      </c>
      <c r="J1754" s="1" t="s">
        <v>1983</v>
      </c>
      <c r="K1754" t="s">
        <v>1982</v>
      </c>
      <c r="L1754" t="s">
        <v>13140</v>
      </c>
      <c r="N1754">
        <f t="shared" si="27"/>
        <v>17</v>
      </c>
      <c r="O1754">
        <v>4391</v>
      </c>
      <c r="P1754" t="s">
        <v>13141</v>
      </c>
      <c r="S1754">
        <v>58.879495499999997</v>
      </c>
      <c r="T1754">
        <v>5.7201295999999999</v>
      </c>
      <c r="V1754" t="s">
        <v>46</v>
      </c>
      <c r="W1754">
        <v>2400335451</v>
      </c>
      <c r="X1754" t="s">
        <v>13142</v>
      </c>
      <c r="AB1754" t="s">
        <v>450</v>
      </c>
      <c r="AC1754" t="s">
        <v>13143</v>
      </c>
      <c r="AD1754">
        <v>7354</v>
      </c>
      <c r="AG1754" t="s">
        <v>13139</v>
      </c>
      <c r="AH1754" t="s">
        <v>13144</v>
      </c>
      <c r="AI1754" t="s">
        <v>13145</v>
      </c>
      <c r="AK1754" t="s">
        <v>13146</v>
      </c>
      <c r="AL1754" t="s">
        <v>13139</v>
      </c>
      <c r="AM1754" t="s">
        <v>13139</v>
      </c>
      <c r="AQ1754" t="s">
        <v>13147</v>
      </c>
      <c r="AR1754" t="s">
        <v>1987</v>
      </c>
    </row>
    <row r="1755" spans="2:44" ht="15" customHeight="1" x14ac:dyDescent="0.25">
      <c r="B1755" s="3" t="s">
        <v>54</v>
      </c>
      <c r="C1755" t="s">
        <v>13148</v>
      </c>
      <c r="D1755" s="18" t="s">
        <v>56</v>
      </c>
      <c r="E1755" t="s">
        <v>13149</v>
      </c>
      <c r="F1755" t="s">
        <v>13150</v>
      </c>
      <c r="G1755" t="s">
        <v>40</v>
      </c>
      <c r="H1755" t="b">
        <v>1</v>
      </c>
      <c r="I1755" t="s">
        <v>1982</v>
      </c>
      <c r="J1755" s="1" t="s">
        <v>1983</v>
      </c>
      <c r="K1755" t="s">
        <v>1982</v>
      </c>
      <c r="L1755" t="s">
        <v>13151</v>
      </c>
      <c r="N1755">
        <f t="shared" si="27"/>
        <v>13</v>
      </c>
      <c r="O1755">
        <v>9018</v>
      </c>
      <c r="P1755" t="s">
        <v>13152</v>
      </c>
      <c r="S1755">
        <v>69.703467799999999</v>
      </c>
      <c r="T1755">
        <v>19.0159977</v>
      </c>
      <c r="V1755" t="s">
        <v>46</v>
      </c>
      <c r="W1755">
        <v>3755439818</v>
      </c>
      <c r="X1755" t="s">
        <v>13153</v>
      </c>
      <c r="AB1755" t="s">
        <v>1285</v>
      </c>
      <c r="AC1755" t="s">
        <v>13154</v>
      </c>
      <c r="AD1755">
        <v>7354</v>
      </c>
      <c r="AG1755" t="s">
        <v>13150</v>
      </c>
      <c r="AH1755" t="s">
        <v>13155</v>
      </c>
      <c r="AI1755" t="s">
        <v>13156</v>
      </c>
      <c r="AK1755" t="s">
        <v>13157</v>
      </c>
      <c r="AL1755" t="s">
        <v>13150</v>
      </c>
      <c r="AM1755" t="s">
        <v>13150</v>
      </c>
      <c r="AQ1755" t="s">
        <v>13158</v>
      </c>
      <c r="AR1755" t="s">
        <v>1987</v>
      </c>
    </row>
    <row r="1756" spans="2:44" ht="15" customHeight="1" x14ac:dyDescent="0.25">
      <c r="B1756" s="3" t="s">
        <v>37</v>
      </c>
      <c r="D1756" s="13"/>
      <c r="E1756" t="s">
        <v>13159</v>
      </c>
      <c r="F1756" t="s">
        <v>13160</v>
      </c>
      <c r="G1756" t="s">
        <v>40</v>
      </c>
      <c r="H1756" t="b">
        <v>1</v>
      </c>
      <c r="I1756" t="s">
        <v>1982</v>
      </c>
      <c r="J1756" s="1" t="s">
        <v>1983</v>
      </c>
      <c r="K1756" t="s">
        <v>1982</v>
      </c>
      <c r="L1756" t="s">
        <v>13161</v>
      </c>
      <c r="N1756">
        <f t="shared" si="27"/>
        <v>13</v>
      </c>
      <c r="O1756">
        <v>7435</v>
      </c>
      <c r="P1756" t="s">
        <v>13162</v>
      </c>
      <c r="S1756">
        <v>63.341160000000002</v>
      </c>
      <c r="T1756">
        <v>10.357530000000001</v>
      </c>
      <c r="V1756" t="s">
        <v>46</v>
      </c>
      <c r="W1756">
        <v>1818767472</v>
      </c>
      <c r="X1756" t="s">
        <v>13163</v>
      </c>
      <c r="AB1756" t="s">
        <v>450</v>
      </c>
      <c r="AC1756" t="s">
        <v>13164</v>
      </c>
      <c r="AD1756">
        <v>7354</v>
      </c>
      <c r="AG1756" t="s">
        <v>13160</v>
      </c>
      <c r="AH1756" t="s">
        <v>13165</v>
      </c>
      <c r="AI1756" t="s">
        <v>13166</v>
      </c>
      <c r="AK1756" t="s">
        <v>13167</v>
      </c>
      <c r="AL1756" t="s">
        <v>13160</v>
      </c>
      <c r="AM1756" t="s">
        <v>13160</v>
      </c>
      <c r="AQ1756" t="s">
        <v>13168</v>
      </c>
      <c r="AR1756" t="s">
        <v>1987</v>
      </c>
    </row>
    <row r="1757" spans="2:44" ht="15" customHeight="1" x14ac:dyDescent="0.25">
      <c r="B1757" s="3" t="s">
        <v>54</v>
      </c>
      <c r="C1757" t="s">
        <v>13169</v>
      </c>
      <c r="D1757" s="29"/>
      <c r="E1757" t="s">
        <v>13170</v>
      </c>
      <c r="F1757" t="s">
        <v>13171</v>
      </c>
      <c r="G1757" t="s">
        <v>100</v>
      </c>
      <c r="H1757" t="b">
        <v>0</v>
      </c>
      <c r="I1757" t="s">
        <v>919</v>
      </c>
      <c r="J1757" s="1" t="s">
        <v>920</v>
      </c>
      <c r="K1757" t="s">
        <v>919</v>
      </c>
      <c r="L1757" s="2" t="s">
        <v>13172</v>
      </c>
      <c r="N1757">
        <f t="shared" si="27"/>
        <v>19</v>
      </c>
      <c r="O1757" t="s">
        <v>13173</v>
      </c>
      <c r="P1757" t="s">
        <v>13174</v>
      </c>
      <c r="S1757">
        <v>52.048438871895797</v>
      </c>
      <c r="T1757">
        <v>20.780678087487299</v>
      </c>
      <c r="V1757" t="s">
        <v>46</v>
      </c>
      <c r="W1757">
        <v>8271448782</v>
      </c>
      <c r="X1757" t="s">
        <v>13175</v>
      </c>
      <c r="AB1757" t="s">
        <v>78</v>
      </c>
      <c r="AC1757" t="s">
        <v>13176</v>
      </c>
      <c r="AD1757">
        <v>301717</v>
      </c>
      <c r="AG1757" t="s">
        <v>13171</v>
      </c>
      <c r="AH1757" t="s">
        <v>13177</v>
      </c>
      <c r="AI1757" t="s">
        <v>13178</v>
      </c>
      <c r="AK1757" t="s">
        <v>13179</v>
      </c>
      <c r="AL1757" t="s">
        <v>13171</v>
      </c>
      <c r="AM1757" t="s">
        <v>13171</v>
      </c>
      <c r="AQ1757" t="s">
        <v>13180</v>
      </c>
      <c r="AR1757" t="s">
        <v>13181</v>
      </c>
    </row>
    <row r="1758" spans="2:44" ht="15" customHeight="1" x14ac:dyDescent="0.25">
      <c r="B1758" s="3" t="s">
        <v>54</v>
      </c>
      <c r="C1758" t="s">
        <v>13182</v>
      </c>
      <c r="D1758" s="18" t="s">
        <v>56</v>
      </c>
      <c r="E1758" t="s">
        <v>13183</v>
      </c>
      <c r="F1758" t="s">
        <v>13184</v>
      </c>
      <c r="G1758" t="s">
        <v>190</v>
      </c>
      <c r="H1758" t="b">
        <v>1</v>
      </c>
      <c r="I1758" t="s">
        <v>919</v>
      </c>
      <c r="J1758" s="1" t="s">
        <v>920</v>
      </c>
      <c r="K1758" t="s">
        <v>919</v>
      </c>
      <c r="L1758" t="s">
        <v>13185</v>
      </c>
      <c r="N1758">
        <f t="shared" si="27"/>
        <v>14</v>
      </c>
      <c r="O1758" t="s">
        <v>13186</v>
      </c>
      <c r="P1758" t="s">
        <v>13187</v>
      </c>
      <c r="S1758">
        <v>54.238377999999997</v>
      </c>
      <c r="T1758">
        <v>18.598201</v>
      </c>
      <c r="V1758" t="s">
        <v>46</v>
      </c>
      <c r="W1758">
        <v>3299944891</v>
      </c>
      <c r="X1758" t="s">
        <v>13175</v>
      </c>
      <c r="AB1758" t="s">
        <v>78</v>
      </c>
      <c r="AC1758" t="s">
        <v>13188</v>
      </c>
      <c r="AD1758">
        <v>301717</v>
      </c>
      <c r="AG1758" t="s">
        <v>13189</v>
      </c>
      <c r="AH1758" t="s">
        <v>13190</v>
      </c>
      <c r="AI1758" t="s">
        <v>13191</v>
      </c>
      <c r="AL1758" t="s">
        <v>13184</v>
      </c>
      <c r="AM1758" t="s">
        <v>13184</v>
      </c>
      <c r="AQ1758" t="s">
        <v>13192</v>
      </c>
      <c r="AR1758" t="s">
        <v>13181</v>
      </c>
    </row>
    <row r="1759" spans="2:44" ht="15" customHeight="1" x14ac:dyDescent="0.25">
      <c r="B1759" s="3" t="s">
        <v>54</v>
      </c>
      <c r="C1759" t="s">
        <v>13193</v>
      </c>
      <c r="D1759" s="18" t="s">
        <v>56</v>
      </c>
      <c r="E1759" t="s">
        <v>13194</v>
      </c>
      <c r="F1759" t="s">
        <v>13195</v>
      </c>
      <c r="G1759" t="s">
        <v>190</v>
      </c>
      <c r="H1759" t="b">
        <v>1</v>
      </c>
      <c r="I1759" t="s">
        <v>919</v>
      </c>
      <c r="J1759" s="1" t="s">
        <v>920</v>
      </c>
      <c r="K1759" t="s">
        <v>919</v>
      </c>
      <c r="L1759" t="s">
        <v>13196</v>
      </c>
      <c r="N1759">
        <f t="shared" si="27"/>
        <v>10</v>
      </c>
      <c r="O1759" t="s">
        <v>13197</v>
      </c>
      <c r="P1759" t="s">
        <v>13198</v>
      </c>
      <c r="S1759">
        <v>49.993932999999998</v>
      </c>
      <c r="T1759">
        <v>19.839157</v>
      </c>
      <c r="V1759" t="s">
        <v>46</v>
      </c>
      <c r="W1759">
        <v>5027789843</v>
      </c>
      <c r="X1759" t="s">
        <v>13175</v>
      </c>
      <c r="AB1759" t="s">
        <v>78</v>
      </c>
      <c r="AC1759" t="s">
        <v>13199</v>
      </c>
      <c r="AD1759">
        <v>301717</v>
      </c>
      <c r="AG1759" t="s">
        <v>13189</v>
      </c>
      <c r="AH1759" t="s">
        <v>13200</v>
      </c>
      <c r="AI1759" t="s">
        <v>13201</v>
      </c>
      <c r="AL1759" t="s">
        <v>13195</v>
      </c>
      <c r="AM1759" t="s">
        <v>13195</v>
      </c>
      <c r="AQ1759" t="s">
        <v>13202</v>
      </c>
      <c r="AR1759" t="s">
        <v>13181</v>
      </c>
    </row>
    <row r="1760" spans="2:44" ht="15" customHeight="1" x14ac:dyDescent="0.25">
      <c r="B1760" s="3" t="s">
        <v>54</v>
      </c>
      <c r="C1760" t="s">
        <v>13203</v>
      </c>
      <c r="D1760" s="18" t="s">
        <v>56</v>
      </c>
      <c r="E1760" t="s">
        <v>13204</v>
      </c>
      <c r="F1760" t="s">
        <v>13205</v>
      </c>
      <c r="G1760" t="s">
        <v>190</v>
      </c>
      <c r="H1760" t="b">
        <v>1</v>
      </c>
      <c r="I1760" t="s">
        <v>919</v>
      </c>
      <c r="J1760" s="1" t="s">
        <v>920</v>
      </c>
      <c r="K1760" t="s">
        <v>919</v>
      </c>
      <c r="L1760" t="s">
        <v>13206</v>
      </c>
      <c r="N1760">
        <f t="shared" si="27"/>
        <v>8</v>
      </c>
      <c r="O1760" t="s">
        <v>13207</v>
      </c>
      <c r="P1760" t="s">
        <v>13208</v>
      </c>
      <c r="S1760">
        <v>53.797632</v>
      </c>
      <c r="T1760">
        <v>20.502300999999999</v>
      </c>
      <c r="V1760" t="s">
        <v>46</v>
      </c>
      <c r="W1760">
        <v>4959813925</v>
      </c>
      <c r="AB1760" t="s">
        <v>1285</v>
      </c>
      <c r="AG1760" t="s">
        <v>13189</v>
      </c>
      <c r="AH1760" t="s">
        <v>13209</v>
      </c>
      <c r="AI1760" t="s">
        <v>13210</v>
      </c>
      <c r="AL1760" t="s">
        <v>13205</v>
      </c>
      <c r="AM1760" t="s">
        <v>13205</v>
      </c>
      <c r="AQ1760" t="s">
        <v>13211</v>
      </c>
      <c r="AR1760" t="s">
        <v>13181</v>
      </c>
    </row>
    <row r="1761" spans="2:44" ht="15" customHeight="1" x14ac:dyDescent="0.25">
      <c r="B1761" s="3" t="s">
        <v>54</v>
      </c>
      <c r="C1761" t="s">
        <v>13212</v>
      </c>
      <c r="D1761" s="18" t="s">
        <v>56</v>
      </c>
      <c r="E1761" t="s">
        <v>13213</v>
      </c>
      <c r="F1761" t="s">
        <v>13214</v>
      </c>
      <c r="G1761" t="s">
        <v>190</v>
      </c>
      <c r="H1761" t="b">
        <v>1</v>
      </c>
      <c r="I1761" t="s">
        <v>919</v>
      </c>
      <c r="J1761" s="1" t="s">
        <v>920</v>
      </c>
      <c r="K1761" t="s">
        <v>919</v>
      </c>
      <c r="L1761" t="s">
        <v>13215</v>
      </c>
      <c r="N1761">
        <f t="shared" si="27"/>
        <v>12</v>
      </c>
      <c r="O1761" t="s">
        <v>13216</v>
      </c>
      <c r="P1761" t="s">
        <v>13217</v>
      </c>
      <c r="S1761">
        <v>52.347819000000001</v>
      </c>
      <c r="T1761">
        <v>16.829789000000002</v>
      </c>
      <c r="V1761" t="s">
        <v>46</v>
      </c>
      <c r="W1761">
        <v>1211003829</v>
      </c>
      <c r="X1761" t="s">
        <v>13175</v>
      </c>
      <c r="AB1761" t="s">
        <v>78</v>
      </c>
      <c r="AF1761" t="s">
        <v>13218</v>
      </c>
      <c r="AG1761" t="s">
        <v>13189</v>
      </c>
      <c r="AH1761" t="s">
        <v>13219</v>
      </c>
      <c r="AI1761" t="s">
        <v>13220</v>
      </c>
      <c r="AL1761" t="s">
        <v>13214</v>
      </c>
      <c r="AM1761" t="s">
        <v>13214</v>
      </c>
      <c r="AQ1761" t="s">
        <v>13221</v>
      </c>
      <c r="AR1761" t="s">
        <v>13181</v>
      </c>
    </row>
    <row r="1762" spans="2:44" ht="15" customHeight="1" x14ac:dyDescent="0.25">
      <c r="B1762" s="3" t="s">
        <v>54</v>
      </c>
      <c r="C1762" t="s">
        <v>13222</v>
      </c>
      <c r="D1762" s="18" t="s">
        <v>56</v>
      </c>
      <c r="E1762" t="s">
        <v>13223</v>
      </c>
      <c r="F1762" t="s">
        <v>13224</v>
      </c>
      <c r="G1762" t="s">
        <v>190</v>
      </c>
      <c r="H1762" t="b">
        <v>0</v>
      </c>
      <c r="I1762" t="s">
        <v>919</v>
      </c>
      <c r="J1762" s="1" t="s">
        <v>920</v>
      </c>
      <c r="K1762" t="s">
        <v>919</v>
      </c>
      <c r="L1762" t="s">
        <v>13225</v>
      </c>
      <c r="N1762">
        <f t="shared" si="27"/>
        <v>12</v>
      </c>
      <c r="O1762" t="s">
        <v>13226</v>
      </c>
      <c r="P1762" t="s">
        <v>13227</v>
      </c>
      <c r="V1762" t="s">
        <v>46</v>
      </c>
      <c r="W1762">
        <v>8482883301</v>
      </c>
      <c r="AB1762" t="s">
        <v>78</v>
      </c>
      <c r="AG1762" t="s">
        <v>13224</v>
      </c>
      <c r="AH1762" t="s">
        <v>13228</v>
      </c>
      <c r="AL1762" t="s">
        <v>13224</v>
      </c>
      <c r="AM1762" t="s">
        <v>13224</v>
      </c>
      <c r="AQ1762" t="s">
        <v>13229</v>
      </c>
    </row>
    <row r="1763" spans="2:44" ht="15" customHeight="1" x14ac:dyDescent="0.25">
      <c r="B1763" s="3" t="s">
        <v>37</v>
      </c>
      <c r="D1763" s="13"/>
      <c r="E1763" t="s">
        <v>13230</v>
      </c>
      <c r="F1763" t="s">
        <v>13231</v>
      </c>
      <c r="G1763" t="s">
        <v>190</v>
      </c>
      <c r="H1763" t="b">
        <v>1</v>
      </c>
      <c r="I1763" t="s">
        <v>919</v>
      </c>
      <c r="J1763" s="1" t="s">
        <v>920</v>
      </c>
      <c r="K1763" t="s">
        <v>919</v>
      </c>
      <c r="L1763" t="s">
        <v>13232</v>
      </c>
      <c r="N1763">
        <f t="shared" si="27"/>
        <v>11</v>
      </c>
      <c r="O1763" t="s">
        <v>13233</v>
      </c>
      <c r="P1763" t="s">
        <v>13234</v>
      </c>
      <c r="S1763">
        <v>50.238567000000003</v>
      </c>
      <c r="T1763">
        <v>22.126117000000001</v>
      </c>
      <c r="V1763" t="s">
        <v>46</v>
      </c>
      <c r="W1763">
        <v>7817785296</v>
      </c>
      <c r="AB1763" t="s">
        <v>1285</v>
      </c>
      <c r="AG1763" t="s">
        <v>13189</v>
      </c>
      <c r="AH1763" t="s">
        <v>13235</v>
      </c>
      <c r="AL1763" t="s">
        <v>13231</v>
      </c>
      <c r="AM1763" t="s">
        <v>13231</v>
      </c>
      <c r="AQ1763" t="s">
        <v>13236</v>
      </c>
    </row>
    <row r="1764" spans="2:44" ht="15" customHeight="1" x14ac:dyDescent="0.25">
      <c r="B1764" s="3" t="s">
        <v>54</v>
      </c>
      <c r="C1764" t="s">
        <v>13237</v>
      </c>
      <c r="D1764" s="18" t="s">
        <v>56</v>
      </c>
      <c r="E1764" t="s">
        <v>13238</v>
      </c>
      <c r="F1764" t="s">
        <v>13239</v>
      </c>
      <c r="G1764" t="s">
        <v>190</v>
      </c>
      <c r="H1764" t="b">
        <v>1</v>
      </c>
      <c r="I1764" t="s">
        <v>919</v>
      </c>
      <c r="J1764" s="1" t="s">
        <v>920</v>
      </c>
      <c r="K1764" t="s">
        <v>919</v>
      </c>
      <c r="L1764" t="s">
        <v>13240</v>
      </c>
      <c r="N1764">
        <f t="shared" si="27"/>
        <v>14</v>
      </c>
      <c r="O1764" t="s">
        <v>13241</v>
      </c>
      <c r="P1764" t="s">
        <v>13242</v>
      </c>
      <c r="S1764">
        <v>50.307628999999999</v>
      </c>
      <c r="T1764">
        <v>18.890349000000001</v>
      </c>
      <c r="V1764" t="s">
        <v>46</v>
      </c>
      <c r="W1764">
        <v>5120393368</v>
      </c>
      <c r="AB1764" t="s">
        <v>1285</v>
      </c>
      <c r="AG1764" t="s">
        <v>13189</v>
      </c>
      <c r="AH1764" t="s">
        <v>13243</v>
      </c>
      <c r="AL1764" t="s">
        <v>13239</v>
      </c>
      <c r="AM1764" t="s">
        <v>13239</v>
      </c>
      <c r="AQ1764" t="s">
        <v>13244</v>
      </c>
    </row>
    <row r="1765" spans="2:44" ht="15" customHeight="1" x14ac:dyDescent="0.25">
      <c r="B1765" s="3" t="s">
        <v>54</v>
      </c>
      <c r="C1765" t="s">
        <v>13245</v>
      </c>
      <c r="D1765" s="18" t="s">
        <v>56</v>
      </c>
      <c r="E1765" t="s">
        <v>13246</v>
      </c>
      <c r="F1765" t="s">
        <v>13247</v>
      </c>
      <c r="G1765" t="s">
        <v>190</v>
      </c>
      <c r="H1765" t="b">
        <v>1</v>
      </c>
      <c r="I1765" t="s">
        <v>919</v>
      </c>
      <c r="J1765" s="1" t="s">
        <v>920</v>
      </c>
      <c r="K1765" t="s">
        <v>919</v>
      </c>
      <c r="L1765" t="s">
        <v>13248</v>
      </c>
      <c r="N1765">
        <f t="shared" si="27"/>
        <v>16</v>
      </c>
      <c r="O1765" t="s">
        <v>13249</v>
      </c>
      <c r="P1765" t="s">
        <v>13250</v>
      </c>
      <c r="S1765">
        <v>53.388547000000003</v>
      </c>
      <c r="T1765">
        <v>14.677076</v>
      </c>
      <c r="V1765" t="s">
        <v>46</v>
      </c>
      <c r="W1765">
        <v>6718288480</v>
      </c>
      <c r="AB1765" t="s">
        <v>1285</v>
      </c>
      <c r="AF1765" t="s">
        <v>190</v>
      </c>
      <c r="AG1765" t="s">
        <v>13189</v>
      </c>
      <c r="AH1765" t="s">
        <v>13251</v>
      </c>
      <c r="AI1765" t="s">
        <v>13252</v>
      </c>
      <c r="AL1765" t="s">
        <v>13247</v>
      </c>
      <c r="AM1765" t="s">
        <v>13247</v>
      </c>
      <c r="AQ1765" t="s">
        <v>13253</v>
      </c>
      <c r="AR1765" t="s">
        <v>13181</v>
      </c>
    </row>
    <row r="1766" spans="2:44" ht="15" customHeight="1" x14ac:dyDescent="0.25">
      <c r="B1766" s="3" t="s">
        <v>54</v>
      </c>
      <c r="C1766" t="s">
        <v>13254</v>
      </c>
      <c r="D1766" s="18" t="s">
        <v>56</v>
      </c>
      <c r="E1766" t="s">
        <v>13255</v>
      </c>
      <c r="F1766" t="s">
        <v>13256</v>
      </c>
      <c r="G1766" t="s">
        <v>190</v>
      </c>
      <c r="H1766" t="b">
        <v>1</v>
      </c>
      <c r="I1766" t="s">
        <v>919</v>
      </c>
      <c r="J1766" s="1" t="s">
        <v>920</v>
      </c>
      <c r="K1766" t="s">
        <v>919</v>
      </c>
      <c r="L1766" t="s">
        <v>13257</v>
      </c>
      <c r="N1766">
        <f t="shared" si="27"/>
        <v>10</v>
      </c>
      <c r="O1766" t="s">
        <v>13258</v>
      </c>
      <c r="P1766" t="s">
        <v>13259</v>
      </c>
      <c r="S1766">
        <v>53.041238999999997</v>
      </c>
      <c r="T1766">
        <v>18.650106999999998</v>
      </c>
      <c r="V1766" t="s">
        <v>46</v>
      </c>
      <c r="W1766">
        <v>5070745413</v>
      </c>
      <c r="X1766" t="s">
        <v>13175</v>
      </c>
      <c r="AB1766" t="s">
        <v>976</v>
      </c>
      <c r="AC1766" t="s">
        <v>13260</v>
      </c>
      <c r="AD1766">
        <v>301717</v>
      </c>
      <c r="AF1766" t="s">
        <v>190</v>
      </c>
      <c r="AG1766" t="s">
        <v>13189</v>
      </c>
      <c r="AH1766" t="s">
        <v>13261</v>
      </c>
      <c r="AI1766" t="s">
        <v>13262</v>
      </c>
      <c r="AL1766" t="s">
        <v>13256</v>
      </c>
      <c r="AM1766" t="s">
        <v>13256</v>
      </c>
      <c r="AQ1766" t="s">
        <v>13263</v>
      </c>
      <c r="AR1766" t="s">
        <v>13181</v>
      </c>
    </row>
    <row r="1767" spans="2:44" ht="15" customHeight="1" x14ac:dyDescent="0.25">
      <c r="B1767" s="3" t="s">
        <v>54</v>
      </c>
      <c r="C1767" t="s">
        <v>13264</v>
      </c>
      <c r="D1767" s="29"/>
      <c r="E1767" t="s">
        <v>13265</v>
      </c>
      <c r="F1767" t="s">
        <v>13266</v>
      </c>
      <c r="G1767" t="s">
        <v>190</v>
      </c>
      <c r="H1767" t="b">
        <v>1</v>
      </c>
      <c r="I1767" t="s">
        <v>919</v>
      </c>
      <c r="J1767" s="1" t="s">
        <v>920</v>
      </c>
      <c r="K1767" t="s">
        <v>919</v>
      </c>
      <c r="L1767" s="2" t="s">
        <v>13172</v>
      </c>
      <c r="N1767">
        <f t="shared" si="27"/>
        <v>19</v>
      </c>
      <c r="O1767" t="s">
        <v>13173</v>
      </c>
      <c r="P1767" t="s">
        <v>13174</v>
      </c>
      <c r="S1767">
        <v>52.074013000000001</v>
      </c>
      <c r="T1767">
        <v>20.773312000000001</v>
      </c>
      <c r="V1767" t="s">
        <v>46</v>
      </c>
      <c r="W1767">
        <v>3476482729</v>
      </c>
      <c r="X1767" t="s">
        <v>13175</v>
      </c>
      <c r="AB1767" t="s">
        <v>78</v>
      </c>
      <c r="AC1767" t="s">
        <v>13267</v>
      </c>
      <c r="AD1767">
        <v>301717</v>
      </c>
      <c r="AG1767" t="s">
        <v>13189</v>
      </c>
      <c r="AH1767" t="s">
        <v>13268</v>
      </c>
      <c r="AI1767" t="s">
        <v>13269</v>
      </c>
      <c r="AL1767" t="s">
        <v>13266</v>
      </c>
      <c r="AM1767" t="s">
        <v>13266</v>
      </c>
      <c r="AQ1767" t="s">
        <v>13270</v>
      </c>
      <c r="AR1767" t="s">
        <v>13181</v>
      </c>
    </row>
    <row r="1768" spans="2:44" ht="15" customHeight="1" x14ac:dyDescent="0.25">
      <c r="B1768" s="3" t="s">
        <v>54</v>
      </c>
      <c r="C1768" t="s">
        <v>13271</v>
      </c>
      <c r="D1768" s="18" t="s">
        <v>56</v>
      </c>
      <c r="E1768" t="s">
        <v>13272</v>
      </c>
      <c r="F1768" t="s">
        <v>13273</v>
      </c>
      <c r="G1768" t="s">
        <v>190</v>
      </c>
      <c r="H1768" t="b">
        <v>1</v>
      </c>
      <c r="I1768" t="s">
        <v>919</v>
      </c>
      <c r="J1768" s="1" t="s">
        <v>920</v>
      </c>
      <c r="K1768" t="s">
        <v>919</v>
      </c>
      <c r="L1768" t="s">
        <v>13274</v>
      </c>
      <c r="N1768">
        <f t="shared" si="27"/>
        <v>12</v>
      </c>
      <c r="O1768" t="s">
        <v>13275</v>
      </c>
      <c r="P1768" t="s">
        <v>12571</v>
      </c>
      <c r="S1768">
        <v>51.042859999999997</v>
      </c>
      <c r="T1768">
        <v>16.886344999999999</v>
      </c>
      <c r="V1768" t="s">
        <v>46</v>
      </c>
      <c r="W1768">
        <v>3738249121</v>
      </c>
      <c r="X1768" t="s">
        <v>13175</v>
      </c>
      <c r="AB1768" t="s">
        <v>1285</v>
      </c>
      <c r="AD1768">
        <v>301717</v>
      </c>
      <c r="AF1768" t="s">
        <v>190</v>
      </c>
      <c r="AG1768" t="s">
        <v>13189</v>
      </c>
      <c r="AH1768" t="s">
        <v>13276</v>
      </c>
      <c r="AI1768" t="s">
        <v>13277</v>
      </c>
      <c r="AL1768" t="s">
        <v>13273</v>
      </c>
      <c r="AM1768" t="s">
        <v>13273</v>
      </c>
      <c r="AQ1768" t="s">
        <v>13278</v>
      </c>
      <c r="AR1768" t="s">
        <v>13181</v>
      </c>
    </row>
    <row r="1769" spans="2:44" ht="15" customHeight="1" x14ac:dyDescent="0.25">
      <c r="B1769" s="3" t="s">
        <v>54</v>
      </c>
      <c r="C1769" t="s">
        <v>13279</v>
      </c>
      <c r="D1769" s="18" t="s">
        <v>56</v>
      </c>
      <c r="E1769" t="s">
        <v>13280</v>
      </c>
      <c r="F1769" t="s">
        <v>13281</v>
      </c>
      <c r="G1769" t="s">
        <v>190</v>
      </c>
      <c r="H1769" t="b">
        <v>1</v>
      </c>
      <c r="I1769" t="s">
        <v>919</v>
      </c>
      <c r="J1769" s="1" t="s">
        <v>920</v>
      </c>
      <c r="K1769" t="s">
        <v>919</v>
      </c>
      <c r="L1769" t="s">
        <v>13282</v>
      </c>
      <c r="N1769">
        <f t="shared" si="27"/>
        <v>11</v>
      </c>
      <c r="O1769" t="s">
        <v>13283</v>
      </c>
      <c r="P1769" t="s">
        <v>13284</v>
      </c>
      <c r="S1769">
        <v>50.815275999999997</v>
      </c>
      <c r="T1769">
        <v>20.535844999999998</v>
      </c>
      <c r="V1769" t="s">
        <v>46</v>
      </c>
      <c r="W1769">
        <v>5805223300</v>
      </c>
      <c r="AB1769" t="s">
        <v>78</v>
      </c>
      <c r="AG1769" t="s">
        <v>13189</v>
      </c>
      <c r="AH1769" t="s">
        <v>13285</v>
      </c>
      <c r="AI1769" t="s">
        <v>13286</v>
      </c>
      <c r="AL1769" t="s">
        <v>13281</v>
      </c>
      <c r="AM1769" t="s">
        <v>13281</v>
      </c>
      <c r="AQ1769" t="s">
        <v>13287</v>
      </c>
    </row>
    <row r="1770" spans="2:44" x14ac:dyDescent="0.25">
      <c r="B1770" s="3" t="s">
        <v>54</v>
      </c>
      <c r="C1770" t="s">
        <v>13288</v>
      </c>
      <c r="D1770" s="18" t="s">
        <v>416</v>
      </c>
      <c r="E1770" t="s">
        <v>13289</v>
      </c>
      <c r="F1770" t="s">
        <v>13290</v>
      </c>
      <c r="G1770" t="s">
        <v>100</v>
      </c>
      <c r="H1770" t="b">
        <v>0</v>
      </c>
      <c r="I1770" t="s">
        <v>3635</v>
      </c>
      <c r="J1770" s="1" t="s">
        <v>3636</v>
      </c>
      <c r="K1770" t="s">
        <v>3635</v>
      </c>
      <c r="L1770" t="s">
        <v>13291</v>
      </c>
      <c r="N1770" s="3">
        <f t="shared" si="27"/>
        <v>56</v>
      </c>
      <c r="O1770" t="s">
        <v>13292</v>
      </c>
      <c r="P1770" t="s">
        <v>13293</v>
      </c>
      <c r="S1770">
        <v>35.675860714350002</v>
      </c>
      <c r="T1770">
        <v>139.76997223152799</v>
      </c>
      <c r="V1770" t="s">
        <v>46</v>
      </c>
      <c r="W1770">
        <v>1213118728</v>
      </c>
      <c r="X1770" t="s">
        <v>13294</v>
      </c>
      <c r="Y1770" t="s">
        <v>13295</v>
      </c>
      <c r="AB1770" t="s">
        <v>13296</v>
      </c>
      <c r="AC1770" t="s">
        <v>13297</v>
      </c>
      <c r="AD1770">
        <v>37401</v>
      </c>
      <c r="AG1770" t="s">
        <v>13290</v>
      </c>
      <c r="AH1770" t="s">
        <v>13298</v>
      </c>
      <c r="AI1770">
        <f>81-3-5404-313</f>
        <v>-5639</v>
      </c>
      <c r="AK1770" t="s">
        <v>13299</v>
      </c>
      <c r="AL1770" t="s">
        <v>13290</v>
      </c>
      <c r="AM1770" t="s">
        <v>13290</v>
      </c>
      <c r="AQ1770">
        <f>81-3-5404-312</f>
        <v>-5638</v>
      </c>
      <c r="AR1770" t="s">
        <v>5705</v>
      </c>
    </row>
    <row r="1771" spans="2:44" ht="15" customHeight="1" x14ac:dyDescent="0.25">
      <c r="B1771" s="3" t="s">
        <v>155</v>
      </c>
      <c r="C1771" t="s">
        <v>164</v>
      </c>
      <c r="D1771" s="23"/>
      <c r="E1771" t="s">
        <v>13300</v>
      </c>
      <c r="F1771" t="s">
        <v>13301</v>
      </c>
      <c r="G1771" t="s">
        <v>721</v>
      </c>
      <c r="H1771" t="b">
        <v>0</v>
      </c>
      <c r="I1771" t="s">
        <v>722</v>
      </c>
      <c r="J1771" s="1" t="s">
        <v>723</v>
      </c>
      <c r="K1771" t="s">
        <v>722</v>
      </c>
      <c r="L1771" t="s">
        <v>13302</v>
      </c>
      <c r="N1771">
        <f t="shared" si="27"/>
        <v>17</v>
      </c>
      <c r="O1771">
        <v>64228</v>
      </c>
      <c r="P1771" t="s">
        <v>13303</v>
      </c>
      <c r="V1771" t="s">
        <v>46</v>
      </c>
      <c r="W1771">
        <v>8080528217</v>
      </c>
      <c r="X1771" t="s">
        <v>13304</v>
      </c>
      <c r="AD1771">
        <v>1680</v>
      </c>
      <c r="AG1771" t="s">
        <v>13301</v>
      </c>
      <c r="AH1771" t="s">
        <v>13305</v>
      </c>
      <c r="AI1771" t="s">
        <v>13306</v>
      </c>
      <c r="AL1771" t="s">
        <v>13301</v>
      </c>
      <c r="AM1771" t="s">
        <v>13301</v>
      </c>
      <c r="AQ1771" t="s">
        <v>13307</v>
      </c>
    </row>
    <row r="1772" spans="2:44" ht="15" customHeight="1" x14ac:dyDescent="0.25">
      <c r="B1772" s="35" t="s">
        <v>155</v>
      </c>
      <c r="C1772" t="s">
        <v>164</v>
      </c>
      <c r="D1772" s="23"/>
      <c r="E1772" t="s">
        <v>13308</v>
      </c>
      <c r="F1772" t="s">
        <v>13309</v>
      </c>
      <c r="G1772" t="s">
        <v>190</v>
      </c>
      <c r="H1772" t="b">
        <v>0</v>
      </c>
      <c r="I1772" t="s">
        <v>690</v>
      </c>
      <c r="J1772" s="1" t="s">
        <v>691</v>
      </c>
      <c r="K1772" t="s">
        <v>690</v>
      </c>
      <c r="L1772" s="2" t="s">
        <v>13310</v>
      </c>
      <c r="N1772">
        <f t="shared" si="27"/>
        <v>16</v>
      </c>
      <c r="O1772" t="s">
        <v>5431</v>
      </c>
      <c r="P1772" t="s">
        <v>13311</v>
      </c>
      <c r="V1772" t="s">
        <v>46</v>
      </c>
      <c r="W1772">
        <v>2748113489</v>
      </c>
      <c r="AB1772" t="s">
        <v>3457</v>
      </c>
      <c r="AG1772" t="s">
        <v>13309</v>
      </c>
      <c r="AH1772" t="s">
        <v>13312</v>
      </c>
      <c r="AK1772" t="s">
        <v>13313</v>
      </c>
      <c r="AL1772" t="s">
        <v>13309</v>
      </c>
      <c r="AM1772" t="s">
        <v>13309</v>
      </c>
      <c r="AQ1772" t="s">
        <v>13314</v>
      </c>
    </row>
    <row r="1773" spans="2:44" ht="15" customHeight="1" x14ac:dyDescent="0.25">
      <c r="B1773" s="3" t="s">
        <v>54</v>
      </c>
      <c r="C1773" t="s">
        <v>13315</v>
      </c>
      <c r="D1773" s="18" t="s">
        <v>56</v>
      </c>
      <c r="E1773" t="s">
        <v>13316</v>
      </c>
      <c r="F1773" t="s">
        <v>13317</v>
      </c>
      <c r="G1773" t="s">
        <v>100</v>
      </c>
      <c r="H1773" t="b">
        <v>1</v>
      </c>
      <c r="I1773" t="s">
        <v>1692</v>
      </c>
      <c r="J1773" s="1" t="s">
        <v>1693</v>
      </c>
      <c r="K1773" t="s">
        <v>1692</v>
      </c>
      <c r="L1773" t="s">
        <v>13318</v>
      </c>
      <c r="N1773">
        <f t="shared" si="27"/>
        <v>25</v>
      </c>
      <c r="O1773" t="s">
        <v>13319</v>
      </c>
      <c r="P1773" t="s">
        <v>13320</v>
      </c>
      <c r="V1773" t="s">
        <v>46</v>
      </c>
      <c r="W1773">
        <v>9149713373</v>
      </c>
      <c r="X1773" t="s">
        <v>13321</v>
      </c>
      <c r="Y1773" t="s">
        <v>13322</v>
      </c>
      <c r="AB1773" t="s">
        <v>13323</v>
      </c>
      <c r="AD1773">
        <v>7878</v>
      </c>
      <c r="AG1773" t="s">
        <v>13317</v>
      </c>
      <c r="AH1773" t="s">
        <v>13324</v>
      </c>
      <c r="AL1773" t="s">
        <v>13317</v>
      </c>
      <c r="AM1773" t="s">
        <v>13317</v>
      </c>
      <c r="AQ1773">
        <v>51113171200</v>
      </c>
    </row>
    <row r="1774" spans="2:44" ht="15" customHeight="1" x14ac:dyDescent="0.25">
      <c r="B1774" s="3" t="s">
        <v>710</v>
      </c>
      <c r="C1774" t="s">
        <v>164</v>
      </c>
      <c r="D1774" s="23"/>
      <c r="E1774" t="s">
        <v>13325</v>
      </c>
      <c r="F1774" t="s">
        <v>13326</v>
      </c>
      <c r="G1774" t="s">
        <v>190</v>
      </c>
      <c r="I1774" t="s">
        <v>307</v>
      </c>
      <c r="J1774" s="1" t="s">
        <v>308</v>
      </c>
      <c r="K1774" t="s">
        <v>307</v>
      </c>
      <c r="L1774" t="s">
        <v>13327</v>
      </c>
      <c r="N1774">
        <f t="shared" si="27"/>
        <v>25</v>
      </c>
      <c r="O1774">
        <v>12345</v>
      </c>
      <c r="P1774" t="s">
        <v>13328</v>
      </c>
      <c r="V1774" t="s">
        <v>46</v>
      </c>
      <c r="W1774">
        <v>2412156747</v>
      </c>
      <c r="X1774" t="s">
        <v>12896</v>
      </c>
      <c r="AB1774" t="s">
        <v>66</v>
      </c>
      <c r="AC1774" t="s">
        <v>6152</v>
      </c>
      <c r="AD1774">
        <v>498392</v>
      </c>
      <c r="AG1774" t="s">
        <v>13326</v>
      </c>
      <c r="AH1774" t="s">
        <v>13329</v>
      </c>
      <c r="AL1774" t="s">
        <v>13326</v>
      </c>
      <c r="AM1774" t="s">
        <v>13326</v>
      </c>
      <c r="AQ1774" t="s">
        <v>70</v>
      </c>
    </row>
    <row r="1775" spans="2:44" ht="15" customHeight="1" x14ac:dyDescent="0.25">
      <c r="B1775" s="3" t="s">
        <v>710</v>
      </c>
      <c r="C1775" t="s">
        <v>164</v>
      </c>
      <c r="D1775" s="23"/>
      <c r="E1775" t="s">
        <v>13330</v>
      </c>
      <c r="F1775" t="s">
        <v>13331</v>
      </c>
      <c r="G1775" t="s">
        <v>190</v>
      </c>
      <c r="I1775" t="s">
        <v>1617</v>
      </c>
      <c r="J1775" s="1" t="s">
        <v>1618</v>
      </c>
      <c r="K1775" t="s">
        <v>1617</v>
      </c>
      <c r="L1775" t="s">
        <v>13332</v>
      </c>
      <c r="N1775">
        <f t="shared" si="27"/>
        <v>13</v>
      </c>
      <c r="O1775" t="s">
        <v>2908</v>
      </c>
      <c r="P1775" t="s">
        <v>1790</v>
      </c>
      <c r="V1775" t="s">
        <v>46</v>
      </c>
      <c r="W1775">
        <v>6771575993</v>
      </c>
      <c r="X1775" t="s">
        <v>13333</v>
      </c>
      <c r="AB1775" t="s">
        <v>66</v>
      </c>
      <c r="AC1775" t="s">
        <v>13334</v>
      </c>
      <c r="AD1775">
        <v>238590</v>
      </c>
      <c r="AG1775" t="s">
        <v>13331</v>
      </c>
      <c r="AH1775" t="s">
        <v>13335</v>
      </c>
      <c r="AL1775" t="s">
        <v>13331</v>
      </c>
      <c r="AM1775" t="s">
        <v>13331</v>
      </c>
      <c r="AQ1775" t="s">
        <v>2908</v>
      </c>
    </row>
    <row r="1776" spans="2:44" ht="15" customHeight="1" x14ac:dyDescent="0.25">
      <c r="B1776" s="3" t="s">
        <v>155</v>
      </c>
      <c r="C1776" t="s">
        <v>164</v>
      </c>
      <c r="D1776" s="23"/>
      <c r="E1776" t="s">
        <v>13336</v>
      </c>
      <c r="F1776" t="s">
        <v>13337</v>
      </c>
      <c r="G1776" t="s">
        <v>190</v>
      </c>
      <c r="H1776" t="b">
        <v>0</v>
      </c>
      <c r="I1776" t="s">
        <v>383</v>
      </c>
      <c r="J1776" s="1" t="s">
        <v>384</v>
      </c>
      <c r="K1776" t="s">
        <v>383</v>
      </c>
      <c r="L1776" s="2" t="s">
        <v>12436</v>
      </c>
      <c r="N1776">
        <f t="shared" si="27"/>
        <v>3</v>
      </c>
      <c r="O1776" t="s">
        <v>13338</v>
      </c>
      <c r="P1776" t="s">
        <v>4597</v>
      </c>
      <c r="Q1776" t="s">
        <v>4598</v>
      </c>
      <c r="V1776" t="s">
        <v>46</v>
      </c>
      <c r="W1776">
        <v>4261614280</v>
      </c>
      <c r="AB1776" t="s">
        <v>5280</v>
      </c>
      <c r="AF1776" t="s">
        <v>13339</v>
      </c>
      <c r="AG1776" t="s">
        <v>13337</v>
      </c>
      <c r="AH1776" t="s">
        <v>13340</v>
      </c>
      <c r="AK1776" t="s">
        <v>13341</v>
      </c>
      <c r="AL1776" t="s">
        <v>13337</v>
      </c>
      <c r="AM1776" t="s">
        <v>13337</v>
      </c>
      <c r="AQ1776" t="s">
        <v>13342</v>
      </c>
    </row>
    <row r="1777" spans="2:44" ht="15" customHeight="1" x14ac:dyDescent="0.25">
      <c r="B1777" s="3" t="s">
        <v>155</v>
      </c>
      <c r="C1777" t="s">
        <v>164</v>
      </c>
      <c r="D1777" s="23"/>
      <c r="E1777" t="s">
        <v>13343</v>
      </c>
      <c r="F1777" t="s">
        <v>13344</v>
      </c>
      <c r="G1777" t="s">
        <v>1661</v>
      </c>
      <c r="H1777" t="b">
        <v>0</v>
      </c>
      <c r="I1777" t="s">
        <v>383</v>
      </c>
      <c r="J1777" s="1" t="s">
        <v>384</v>
      </c>
      <c r="K1777" t="s">
        <v>383</v>
      </c>
      <c r="L1777" s="2" t="s">
        <v>12592</v>
      </c>
      <c r="N1777">
        <f t="shared" si="27"/>
        <v>13</v>
      </c>
      <c r="O1777">
        <v>17257</v>
      </c>
      <c r="P1777" t="s">
        <v>2241</v>
      </c>
      <c r="Q1777" t="s">
        <v>2242</v>
      </c>
      <c r="V1777" t="s">
        <v>46</v>
      </c>
      <c r="W1777">
        <v>2250076272</v>
      </c>
      <c r="AB1777" t="s">
        <v>3479</v>
      </c>
      <c r="AF1777" t="s">
        <v>12913</v>
      </c>
      <c r="AG1777" t="s">
        <v>13344</v>
      </c>
      <c r="AH1777" t="s">
        <v>13345</v>
      </c>
      <c r="AL1777" t="s">
        <v>13344</v>
      </c>
      <c r="AM1777" t="s">
        <v>13344</v>
      </c>
      <c r="AQ1777">
        <f>1-717-532-9181</f>
        <v>-10429</v>
      </c>
    </row>
    <row r="1778" spans="2:44" ht="15" customHeight="1" x14ac:dyDescent="0.25">
      <c r="B1778" s="3" t="s">
        <v>155</v>
      </c>
      <c r="C1778" t="s">
        <v>164</v>
      </c>
      <c r="D1778" s="23"/>
      <c r="E1778" t="s">
        <v>13346</v>
      </c>
      <c r="F1778" t="s">
        <v>13347</v>
      </c>
      <c r="G1778" t="s">
        <v>1661</v>
      </c>
      <c r="H1778" t="b">
        <v>0</v>
      </c>
      <c r="I1778" t="s">
        <v>2002</v>
      </c>
      <c r="J1778" s="1" t="s">
        <v>2003</v>
      </c>
      <c r="K1778" t="s">
        <v>2002</v>
      </c>
      <c r="L1778" s="2" t="s">
        <v>12422</v>
      </c>
      <c r="N1778">
        <f t="shared" si="27"/>
        <v>21</v>
      </c>
      <c r="O1778">
        <v>31785</v>
      </c>
      <c r="P1778" t="s">
        <v>8263</v>
      </c>
      <c r="V1778" t="s">
        <v>46</v>
      </c>
      <c r="W1778">
        <v>3589255959</v>
      </c>
      <c r="X1778" t="s">
        <v>13348</v>
      </c>
      <c r="AB1778" t="s">
        <v>503</v>
      </c>
      <c r="AF1778" t="s">
        <v>13349</v>
      </c>
      <c r="AG1778" t="s">
        <v>13347</v>
      </c>
      <c r="AH1778" t="s">
        <v>13350</v>
      </c>
      <c r="AL1778" t="s">
        <v>13347</v>
      </c>
      <c r="AM1778" t="s">
        <v>13347</v>
      </c>
      <c r="AQ1778" t="s">
        <v>13351</v>
      </c>
    </row>
    <row r="1779" spans="2:44" ht="15" customHeight="1" x14ac:dyDescent="0.25">
      <c r="B1779" s="3" t="s">
        <v>155</v>
      </c>
      <c r="C1779" t="s">
        <v>164</v>
      </c>
      <c r="D1779" s="23"/>
      <c r="E1779" t="s">
        <v>13352</v>
      </c>
      <c r="F1779" t="s">
        <v>13353</v>
      </c>
      <c r="G1779" t="s">
        <v>1661</v>
      </c>
      <c r="I1779" t="s">
        <v>1664</v>
      </c>
      <c r="J1779" s="1" t="s">
        <v>4865</v>
      </c>
      <c r="K1779" t="s">
        <v>1664</v>
      </c>
      <c r="L1779" t="s">
        <v>13354</v>
      </c>
      <c r="N1779">
        <f t="shared" si="27"/>
        <v>15</v>
      </c>
      <c r="O1779" t="s">
        <v>13355</v>
      </c>
      <c r="P1779" t="s">
        <v>13356</v>
      </c>
      <c r="V1779" t="s">
        <v>46</v>
      </c>
      <c r="W1779">
        <v>9338156463</v>
      </c>
      <c r="X1779" t="s">
        <v>13357</v>
      </c>
      <c r="AB1779" t="s">
        <v>8126</v>
      </c>
      <c r="AF1779" t="s">
        <v>13358</v>
      </c>
      <c r="AG1779" t="s">
        <v>13353</v>
      </c>
      <c r="AH1779" t="s">
        <v>13359</v>
      </c>
      <c r="AL1779" t="s">
        <v>13353</v>
      </c>
      <c r="AM1779" t="s">
        <v>13353</v>
      </c>
      <c r="AQ1779" t="s">
        <v>13360</v>
      </c>
    </row>
    <row r="1780" spans="2:44" ht="15" customHeight="1" x14ac:dyDescent="0.25">
      <c r="B1780" s="3" t="s">
        <v>37</v>
      </c>
      <c r="D1780" s="13"/>
      <c r="E1780" t="s">
        <v>13361</v>
      </c>
      <c r="F1780" t="s">
        <v>13362</v>
      </c>
      <c r="G1780" t="s">
        <v>100</v>
      </c>
      <c r="H1780" t="b">
        <v>0</v>
      </c>
      <c r="I1780" t="s">
        <v>690</v>
      </c>
      <c r="J1780" s="1" t="s">
        <v>691</v>
      </c>
      <c r="K1780" t="s">
        <v>690</v>
      </c>
      <c r="L1780" t="s">
        <v>13363</v>
      </c>
      <c r="N1780" s="3">
        <f t="shared" si="27"/>
        <v>46</v>
      </c>
      <c r="O1780" t="s">
        <v>13364</v>
      </c>
      <c r="P1780" t="s">
        <v>13365</v>
      </c>
      <c r="V1780" t="s">
        <v>46</v>
      </c>
      <c r="W1780">
        <v>1845671627</v>
      </c>
      <c r="X1780" t="s">
        <v>13366</v>
      </c>
      <c r="AB1780" t="s">
        <v>389</v>
      </c>
      <c r="AG1780" t="s">
        <v>13362</v>
      </c>
      <c r="AH1780" t="s">
        <v>13367</v>
      </c>
      <c r="AI1780" t="s">
        <v>13368</v>
      </c>
      <c r="AK1780" t="s">
        <v>13369</v>
      </c>
      <c r="AL1780" t="s">
        <v>13362</v>
      </c>
      <c r="AM1780" t="s">
        <v>13362</v>
      </c>
      <c r="AQ1780" t="s">
        <v>13370</v>
      </c>
    </row>
    <row r="1781" spans="2:44" ht="15" customHeight="1" x14ac:dyDescent="0.25">
      <c r="B1781" s="3" t="s">
        <v>2699</v>
      </c>
      <c r="C1781" s="22" t="s">
        <v>13371</v>
      </c>
      <c r="D1781" s="18" t="s">
        <v>56</v>
      </c>
      <c r="E1781" s="31" t="s">
        <v>13372</v>
      </c>
      <c r="F1781" t="s">
        <v>13373</v>
      </c>
      <c r="G1781" t="s">
        <v>190</v>
      </c>
      <c r="H1781" t="b">
        <v>1</v>
      </c>
      <c r="I1781" t="s">
        <v>182</v>
      </c>
      <c r="J1781" s="1" t="s">
        <v>183</v>
      </c>
      <c r="K1781" t="s">
        <v>182</v>
      </c>
      <c r="L1781" t="s">
        <v>13374</v>
      </c>
      <c r="N1781">
        <f t="shared" si="27"/>
        <v>29</v>
      </c>
      <c r="O1781">
        <v>629111</v>
      </c>
      <c r="P1781" t="s">
        <v>183</v>
      </c>
      <c r="S1781">
        <v>1.322781</v>
      </c>
      <c r="T1781">
        <v>103.666121</v>
      </c>
      <c r="U1781" s="31"/>
      <c r="V1781" t="s">
        <v>46</v>
      </c>
      <c r="W1781">
        <v>1536663221</v>
      </c>
      <c r="AB1781" t="s">
        <v>389</v>
      </c>
      <c r="AG1781" t="s">
        <v>13373</v>
      </c>
      <c r="AH1781" t="s">
        <v>13375</v>
      </c>
      <c r="AI1781" t="s">
        <v>13376</v>
      </c>
      <c r="AK1781" t="s">
        <v>13377</v>
      </c>
      <c r="AL1781" t="s">
        <v>13373</v>
      </c>
      <c r="AM1781" t="s">
        <v>13373</v>
      </c>
      <c r="AQ1781" t="s">
        <v>13378</v>
      </c>
      <c r="AR1781" t="s">
        <v>13379</v>
      </c>
    </row>
    <row r="1782" spans="2:44" ht="15" customHeight="1" x14ac:dyDescent="0.25">
      <c r="B1782" s="3" t="s">
        <v>155</v>
      </c>
      <c r="C1782" t="s">
        <v>164</v>
      </c>
      <c r="D1782" s="23"/>
      <c r="E1782" t="s">
        <v>13380</v>
      </c>
      <c r="F1782" t="s">
        <v>13381</v>
      </c>
      <c r="G1782" t="s">
        <v>40</v>
      </c>
      <c r="H1782" t="b">
        <v>0</v>
      </c>
      <c r="I1782" t="s">
        <v>1586</v>
      </c>
      <c r="J1782" s="1" t="s">
        <v>1587</v>
      </c>
      <c r="K1782" t="s">
        <v>1586</v>
      </c>
      <c r="L1782" t="s">
        <v>13382</v>
      </c>
      <c r="N1782">
        <f t="shared" si="27"/>
        <v>15</v>
      </c>
      <c r="O1782">
        <v>6150</v>
      </c>
      <c r="P1782" t="s">
        <v>13383</v>
      </c>
      <c r="V1782" t="s">
        <v>46</v>
      </c>
      <c r="W1782">
        <v>7154044639</v>
      </c>
      <c r="Y1782" t="s">
        <v>13384</v>
      </c>
      <c r="AB1782" t="s">
        <v>13385</v>
      </c>
      <c r="AG1782" t="s">
        <v>13381</v>
      </c>
      <c r="AH1782" t="s">
        <v>13386</v>
      </c>
      <c r="AK1782" t="s">
        <v>13387</v>
      </c>
      <c r="AL1782" t="s">
        <v>13381</v>
      </c>
      <c r="AM1782" t="s">
        <v>13381</v>
      </c>
      <c r="AQ1782" t="s">
        <v>13388</v>
      </c>
    </row>
    <row r="1783" spans="2:44" ht="15" customHeight="1" x14ac:dyDescent="0.25">
      <c r="B1783" s="3" t="s">
        <v>37</v>
      </c>
      <c r="D1783" s="13"/>
      <c r="E1783" t="s">
        <v>13389</v>
      </c>
      <c r="F1783" t="s">
        <v>13390</v>
      </c>
      <c r="G1783" t="s">
        <v>190</v>
      </c>
      <c r="I1783" t="s">
        <v>1250</v>
      </c>
      <c r="J1783" s="1" t="s">
        <v>1251</v>
      </c>
      <c r="K1783" t="s">
        <v>1250</v>
      </c>
      <c r="N1783">
        <f t="shared" si="27"/>
        <v>0</v>
      </c>
      <c r="O1783" t="s">
        <v>63</v>
      </c>
      <c r="P1783" t="s">
        <v>63</v>
      </c>
      <c r="V1783" t="s">
        <v>46</v>
      </c>
      <c r="W1783">
        <v>8072366469</v>
      </c>
      <c r="AG1783" t="s">
        <v>13390</v>
      </c>
      <c r="AH1783" t="s">
        <v>13391</v>
      </c>
      <c r="AL1783" t="s">
        <v>13390</v>
      </c>
      <c r="AM1783" t="s">
        <v>13390</v>
      </c>
      <c r="AQ1783" t="s">
        <v>63</v>
      </c>
    </row>
    <row r="1784" spans="2:44" ht="15" customHeight="1" x14ac:dyDescent="0.25">
      <c r="B1784" s="3" t="s">
        <v>2699</v>
      </c>
      <c r="C1784" s="22" t="s">
        <v>13392</v>
      </c>
      <c r="D1784" s="18" t="s">
        <v>56</v>
      </c>
      <c r="E1784" t="s">
        <v>13393</v>
      </c>
      <c r="F1784" t="s">
        <v>13394</v>
      </c>
      <c r="G1784" t="s">
        <v>190</v>
      </c>
      <c r="H1784" t="b">
        <v>1</v>
      </c>
      <c r="I1784" t="s">
        <v>7457</v>
      </c>
      <c r="J1784" s="1" t="s">
        <v>7458</v>
      </c>
      <c r="K1784" t="s">
        <v>7457</v>
      </c>
      <c r="L1784" t="s">
        <v>13395</v>
      </c>
      <c r="N1784">
        <f t="shared" si="27"/>
        <v>26</v>
      </c>
      <c r="O1784">
        <v>54000</v>
      </c>
      <c r="P1784" t="s">
        <v>13396</v>
      </c>
      <c r="S1784">
        <v>31.549720000000001</v>
      </c>
      <c r="T1784">
        <v>74.343609999999998</v>
      </c>
      <c r="V1784" t="s">
        <v>46</v>
      </c>
      <c r="W1784">
        <v>7837939336</v>
      </c>
      <c r="X1784" t="s">
        <v>13397</v>
      </c>
      <c r="AB1784" t="s">
        <v>66</v>
      </c>
      <c r="AD1784">
        <v>120533</v>
      </c>
      <c r="AG1784" t="s">
        <v>13394</v>
      </c>
      <c r="AH1784" t="s">
        <v>13398</v>
      </c>
      <c r="AI1784" t="s">
        <v>13399</v>
      </c>
      <c r="AL1784" t="s">
        <v>13394</v>
      </c>
      <c r="AM1784" t="s">
        <v>13394</v>
      </c>
      <c r="AQ1784" t="s">
        <v>13400</v>
      </c>
    </row>
    <row r="1785" spans="2:44" ht="15" customHeight="1" x14ac:dyDescent="0.25">
      <c r="B1785" s="3" t="s">
        <v>178</v>
      </c>
      <c r="C1785" t="s">
        <v>179</v>
      </c>
      <c r="D1785" s="24"/>
      <c r="E1785" t="s">
        <v>13401</v>
      </c>
      <c r="F1785" t="s">
        <v>13402</v>
      </c>
      <c r="G1785" t="s">
        <v>190</v>
      </c>
      <c r="I1785" t="s">
        <v>383</v>
      </c>
      <c r="J1785" s="1" t="s">
        <v>384</v>
      </c>
      <c r="K1785" t="s">
        <v>383</v>
      </c>
      <c r="L1785" s="2" t="s">
        <v>1943</v>
      </c>
      <c r="N1785">
        <f t="shared" si="27"/>
        <v>15</v>
      </c>
      <c r="O1785">
        <v>28803</v>
      </c>
      <c r="P1785" t="s">
        <v>386</v>
      </c>
      <c r="V1785" t="s">
        <v>46</v>
      </c>
      <c r="W1785">
        <v>1401925526</v>
      </c>
      <c r="X1785" t="s">
        <v>13403</v>
      </c>
      <c r="AB1785" t="s">
        <v>389</v>
      </c>
      <c r="AG1785" t="s">
        <v>13402</v>
      </c>
      <c r="AH1785" t="s">
        <v>13404</v>
      </c>
      <c r="AL1785" t="s">
        <v>13402</v>
      </c>
      <c r="AM1785" t="s">
        <v>13402</v>
      </c>
      <c r="AQ1785" t="s">
        <v>63</v>
      </c>
    </row>
    <row r="1786" spans="2:44" ht="15" customHeight="1" x14ac:dyDescent="0.25">
      <c r="B1786" s="3" t="s">
        <v>155</v>
      </c>
      <c r="C1786" t="s">
        <v>164</v>
      </c>
      <c r="D1786" s="23"/>
      <c r="E1786" t="s">
        <v>13405</v>
      </c>
      <c r="F1786" t="s">
        <v>13406</v>
      </c>
      <c r="G1786" t="s">
        <v>190</v>
      </c>
      <c r="H1786" t="b">
        <v>0</v>
      </c>
      <c r="I1786" t="s">
        <v>722</v>
      </c>
      <c r="J1786" s="1" t="s">
        <v>723</v>
      </c>
      <c r="K1786" t="s">
        <v>722</v>
      </c>
      <c r="L1786"/>
      <c r="N1786">
        <f t="shared" si="27"/>
        <v>0</v>
      </c>
      <c r="O1786" t="s">
        <v>63</v>
      </c>
      <c r="P1786" t="s">
        <v>63</v>
      </c>
      <c r="V1786" t="s">
        <v>46</v>
      </c>
      <c r="W1786">
        <v>3489147492</v>
      </c>
      <c r="AB1786" t="s">
        <v>503</v>
      </c>
      <c r="AG1786" t="s">
        <v>13406</v>
      </c>
      <c r="AH1786" t="s">
        <v>13407</v>
      </c>
      <c r="AL1786" t="s">
        <v>13406</v>
      </c>
      <c r="AM1786" t="s">
        <v>13406</v>
      </c>
      <c r="AQ1786" t="s">
        <v>63</v>
      </c>
    </row>
    <row r="1787" spans="2:44" ht="15" customHeight="1" x14ac:dyDescent="0.25">
      <c r="B1787" s="3" t="s">
        <v>178</v>
      </c>
      <c r="C1787" t="s">
        <v>179</v>
      </c>
      <c r="D1787" s="24"/>
      <c r="E1787" t="s">
        <v>13408</v>
      </c>
      <c r="F1787" t="s">
        <v>13409</v>
      </c>
      <c r="G1787" t="s">
        <v>190</v>
      </c>
      <c r="I1787" t="s">
        <v>383</v>
      </c>
      <c r="J1787" s="1" t="s">
        <v>384</v>
      </c>
      <c r="K1787" t="s">
        <v>383</v>
      </c>
      <c r="L1787" t="s">
        <v>13410</v>
      </c>
      <c r="N1787">
        <f t="shared" si="27"/>
        <v>12</v>
      </c>
      <c r="O1787">
        <v>12345</v>
      </c>
      <c r="P1787" t="s">
        <v>386</v>
      </c>
      <c r="Q1787" t="s">
        <v>387</v>
      </c>
      <c r="V1787" t="s">
        <v>46</v>
      </c>
      <c r="W1787">
        <v>2705776965</v>
      </c>
      <c r="X1787" t="s">
        <v>13411</v>
      </c>
      <c r="AB1787" t="s">
        <v>389</v>
      </c>
      <c r="AG1787" t="s">
        <v>13409</v>
      </c>
      <c r="AH1787" t="s">
        <v>13412</v>
      </c>
      <c r="AL1787" t="s">
        <v>13409</v>
      </c>
      <c r="AM1787" t="s">
        <v>13409</v>
      </c>
      <c r="AQ1787" t="s">
        <v>63</v>
      </c>
    </row>
    <row r="1788" spans="2:44" ht="15" customHeight="1" x14ac:dyDescent="0.25">
      <c r="B1788" s="3" t="s">
        <v>178</v>
      </c>
      <c r="C1788" t="s">
        <v>179</v>
      </c>
      <c r="D1788" s="24"/>
      <c r="E1788" t="s">
        <v>13413</v>
      </c>
      <c r="F1788" t="s">
        <v>13414</v>
      </c>
      <c r="G1788" t="s">
        <v>190</v>
      </c>
      <c r="I1788" t="s">
        <v>383</v>
      </c>
      <c r="J1788" s="1" t="s">
        <v>384</v>
      </c>
      <c r="K1788" t="s">
        <v>383</v>
      </c>
      <c r="L1788" s="2" t="s">
        <v>1943</v>
      </c>
      <c r="N1788">
        <f t="shared" si="27"/>
        <v>15</v>
      </c>
      <c r="O1788">
        <v>28803</v>
      </c>
      <c r="P1788" t="s">
        <v>386</v>
      </c>
      <c r="Q1788" t="s">
        <v>387</v>
      </c>
      <c r="V1788" t="s">
        <v>46</v>
      </c>
      <c r="W1788">
        <v>9593830207</v>
      </c>
      <c r="X1788" t="s">
        <v>3095</v>
      </c>
      <c r="AB1788" t="s">
        <v>389</v>
      </c>
      <c r="AG1788" t="s">
        <v>13414</v>
      </c>
      <c r="AH1788" t="s">
        <v>13415</v>
      </c>
      <c r="AL1788" t="s">
        <v>13414</v>
      </c>
      <c r="AM1788" t="s">
        <v>13414</v>
      </c>
      <c r="AQ1788" t="s">
        <v>63</v>
      </c>
    </row>
    <row r="1789" spans="2:44" ht="15" customHeight="1" x14ac:dyDescent="0.25">
      <c r="B1789" s="3" t="s">
        <v>155</v>
      </c>
      <c r="C1789" t="s">
        <v>164</v>
      </c>
      <c r="D1789" s="23"/>
      <c r="E1789" t="s">
        <v>13416</v>
      </c>
      <c r="F1789" t="s">
        <v>13417</v>
      </c>
      <c r="G1789" t="s">
        <v>190</v>
      </c>
      <c r="H1789" t="b">
        <v>0</v>
      </c>
      <c r="I1789" t="s">
        <v>722</v>
      </c>
      <c r="J1789" s="1" t="s">
        <v>723</v>
      </c>
      <c r="K1789" t="s">
        <v>722</v>
      </c>
      <c r="L1789"/>
      <c r="N1789">
        <f t="shared" si="27"/>
        <v>0</v>
      </c>
      <c r="O1789" t="s">
        <v>63</v>
      </c>
      <c r="P1789" t="s">
        <v>63</v>
      </c>
      <c r="V1789" t="s">
        <v>46</v>
      </c>
      <c r="W1789">
        <v>6611125095</v>
      </c>
      <c r="AB1789" t="s">
        <v>503</v>
      </c>
      <c r="AG1789" t="s">
        <v>13417</v>
      </c>
      <c r="AH1789" t="s">
        <v>13418</v>
      </c>
      <c r="AL1789" t="s">
        <v>13417</v>
      </c>
      <c r="AM1789" t="s">
        <v>13417</v>
      </c>
      <c r="AQ1789" t="s">
        <v>63</v>
      </c>
    </row>
    <row r="1790" spans="2:44" ht="15" customHeight="1" x14ac:dyDescent="0.25">
      <c r="B1790" s="3" t="s">
        <v>710</v>
      </c>
      <c r="C1790" t="s">
        <v>711</v>
      </c>
      <c r="D1790" s="23"/>
      <c r="E1790" t="s">
        <v>13419</v>
      </c>
      <c r="F1790" t="s">
        <v>13420</v>
      </c>
      <c r="G1790" t="s">
        <v>190</v>
      </c>
      <c r="H1790" t="b">
        <v>0</v>
      </c>
      <c r="I1790" t="s">
        <v>383</v>
      </c>
      <c r="J1790" s="1" t="s">
        <v>384</v>
      </c>
      <c r="K1790" t="s">
        <v>383</v>
      </c>
      <c r="L1790" s="2" t="s">
        <v>793</v>
      </c>
      <c r="N1790">
        <f t="shared" si="27"/>
        <v>7</v>
      </c>
      <c r="O1790">
        <v>12345</v>
      </c>
      <c r="P1790" t="s">
        <v>386</v>
      </c>
      <c r="V1790" t="s">
        <v>46</v>
      </c>
      <c r="W1790">
        <v>6163303913</v>
      </c>
      <c r="AG1790" t="s">
        <v>13420</v>
      </c>
      <c r="AH1790" t="s">
        <v>13421</v>
      </c>
      <c r="AK1790" t="s">
        <v>13422</v>
      </c>
      <c r="AL1790" t="s">
        <v>13420</v>
      </c>
      <c r="AM1790" t="s">
        <v>13420</v>
      </c>
      <c r="AQ1790">
        <v>123456</v>
      </c>
    </row>
    <row r="1791" spans="2:44" ht="15" customHeight="1" x14ac:dyDescent="0.25">
      <c r="B1791" s="3" t="s">
        <v>155</v>
      </c>
      <c r="C1791" t="s">
        <v>2357</v>
      </c>
      <c r="D1791" s="23"/>
      <c r="E1791" t="s">
        <v>13423</v>
      </c>
      <c r="F1791" t="s">
        <v>13424</v>
      </c>
      <c r="G1791" t="s">
        <v>100</v>
      </c>
      <c r="H1791" t="b">
        <v>0</v>
      </c>
      <c r="I1791" t="s">
        <v>383</v>
      </c>
      <c r="J1791" s="1" t="s">
        <v>384</v>
      </c>
      <c r="K1791" t="s">
        <v>383</v>
      </c>
      <c r="L1791" s="2" t="s">
        <v>2437</v>
      </c>
      <c r="N1791">
        <f t="shared" si="27"/>
        <v>13</v>
      </c>
      <c r="O1791">
        <v>27104</v>
      </c>
      <c r="P1791" t="s">
        <v>386</v>
      </c>
      <c r="Q1791" t="s">
        <v>387</v>
      </c>
      <c r="V1791" t="s">
        <v>46</v>
      </c>
      <c r="W1791">
        <v>2362459455</v>
      </c>
      <c r="X1791" t="s">
        <v>13425</v>
      </c>
      <c r="AB1791" t="s">
        <v>13426</v>
      </c>
      <c r="AG1791" t="s">
        <v>13424</v>
      </c>
      <c r="AH1791" t="s">
        <v>13427</v>
      </c>
      <c r="AL1791" t="s">
        <v>13424</v>
      </c>
      <c r="AM1791" t="s">
        <v>13424</v>
      </c>
      <c r="AQ1791" t="s">
        <v>2439</v>
      </c>
    </row>
    <row r="1792" spans="2:44" ht="15" customHeight="1" x14ac:dyDescent="0.25">
      <c r="B1792" s="3" t="s">
        <v>155</v>
      </c>
      <c r="C1792" t="s">
        <v>2357</v>
      </c>
      <c r="D1792" s="23"/>
      <c r="E1792" t="s">
        <v>13428</v>
      </c>
      <c r="F1792" t="s">
        <v>13429</v>
      </c>
      <c r="G1792" t="s">
        <v>100</v>
      </c>
      <c r="H1792" t="b">
        <v>0</v>
      </c>
      <c r="I1792" t="s">
        <v>383</v>
      </c>
      <c r="J1792" s="1" t="s">
        <v>384</v>
      </c>
      <c r="K1792" t="s">
        <v>383</v>
      </c>
      <c r="L1792" s="2" t="s">
        <v>2437</v>
      </c>
      <c r="N1792">
        <f t="shared" si="27"/>
        <v>13</v>
      </c>
      <c r="O1792">
        <v>27104</v>
      </c>
      <c r="P1792" t="s">
        <v>386</v>
      </c>
      <c r="Q1792" t="s">
        <v>387</v>
      </c>
      <c r="V1792" t="s">
        <v>46</v>
      </c>
      <c r="W1792">
        <v>1390582701</v>
      </c>
      <c r="AB1792" t="s">
        <v>12114</v>
      </c>
      <c r="AG1792" t="s">
        <v>13429</v>
      </c>
      <c r="AH1792" t="s">
        <v>13430</v>
      </c>
      <c r="AL1792" t="s">
        <v>13429</v>
      </c>
      <c r="AM1792" t="s">
        <v>13429</v>
      </c>
      <c r="AQ1792" t="s">
        <v>2439</v>
      </c>
    </row>
    <row r="1793" spans="2:44" ht="15" customHeight="1" x14ac:dyDescent="0.25">
      <c r="B1793" s="3" t="s">
        <v>178</v>
      </c>
      <c r="C1793" t="s">
        <v>179</v>
      </c>
      <c r="D1793" s="24"/>
      <c r="E1793" t="s">
        <v>13431</v>
      </c>
      <c r="F1793" t="s">
        <v>13432</v>
      </c>
      <c r="G1793" t="s">
        <v>721</v>
      </c>
      <c r="I1793" t="s">
        <v>722</v>
      </c>
      <c r="J1793" s="1" t="s">
        <v>723</v>
      </c>
      <c r="K1793" t="s">
        <v>722</v>
      </c>
      <c r="L1793" t="s">
        <v>13433</v>
      </c>
      <c r="N1793">
        <f t="shared" si="27"/>
        <v>7</v>
      </c>
      <c r="O1793">
        <v>66523</v>
      </c>
      <c r="P1793" t="s">
        <v>13434</v>
      </c>
      <c r="V1793" t="s">
        <v>46</v>
      </c>
      <c r="W1793">
        <v>6546437793</v>
      </c>
      <c r="Y1793" t="s">
        <v>13435</v>
      </c>
      <c r="AB1793" t="s">
        <v>727</v>
      </c>
      <c r="AC1793" t="s">
        <v>13436</v>
      </c>
      <c r="AD1793">
        <v>363483</v>
      </c>
      <c r="AG1793" t="s">
        <v>13432</v>
      </c>
      <c r="AH1793" t="s">
        <v>13437</v>
      </c>
      <c r="AL1793" t="s">
        <v>13432</v>
      </c>
      <c r="AM1793" t="s">
        <v>13432</v>
      </c>
      <c r="AQ1793" t="s">
        <v>63</v>
      </c>
    </row>
    <row r="1794" spans="2:44" ht="15" customHeight="1" x14ac:dyDescent="0.25">
      <c r="B1794" s="3" t="s">
        <v>37</v>
      </c>
      <c r="D1794" s="13"/>
      <c r="E1794" t="s">
        <v>13438</v>
      </c>
      <c r="F1794" t="s">
        <v>13439</v>
      </c>
      <c r="G1794" t="s">
        <v>190</v>
      </c>
      <c r="H1794" t="b">
        <v>1</v>
      </c>
      <c r="I1794" t="s">
        <v>125</v>
      </c>
      <c r="J1794" s="1" t="s">
        <v>126</v>
      </c>
      <c r="K1794" t="s">
        <v>125</v>
      </c>
      <c r="L1794" t="s">
        <v>13440</v>
      </c>
      <c r="N1794">
        <f t="shared" si="27"/>
        <v>36</v>
      </c>
      <c r="O1794">
        <v>382210</v>
      </c>
      <c r="P1794" t="s">
        <v>13441</v>
      </c>
      <c r="S1794">
        <v>22.983000000000001</v>
      </c>
      <c r="T1794">
        <v>72.5</v>
      </c>
      <c r="V1794" t="s">
        <v>46</v>
      </c>
      <c r="W1794">
        <v>1334512806</v>
      </c>
      <c r="X1794" t="s">
        <v>13442</v>
      </c>
      <c r="Y1794" t="s">
        <v>13443</v>
      </c>
      <c r="AB1794" t="s">
        <v>130</v>
      </c>
      <c r="AG1794" t="s">
        <v>13439</v>
      </c>
      <c r="AH1794" t="s">
        <v>13444</v>
      </c>
      <c r="AI1794" t="s">
        <v>13445</v>
      </c>
      <c r="AK1794" t="s">
        <v>13446</v>
      </c>
      <c r="AL1794" t="s">
        <v>13439</v>
      </c>
      <c r="AM1794" t="s">
        <v>13439</v>
      </c>
      <c r="AQ1794" t="s">
        <v>13447</v>
      </c>
      <c r="AR1794" t="s">
        <v>3854</v>
      </c>
    </row>
    <row r="1795" spans="2:44" ht="15" customHeight="1" x14ac:dyDescent="0.25">
      <c r="B1795" s="3" t="s">
        <v>82</v>
      </c>
      <c r="C1795" t="s">
        <v>13448</v>
      </c>
      <c r="D1795" s="19"/>
      <c r="E1795" t="s">
        <v>13449</v>
      </c>
      <c r="F1795" t="s">
        <v>13450</v>
      </c>
      <c r="G1795" t="s">
        <v>100</v>
      </c>
      <c r="H1795" t="b">
        <v>0</v>
      </c>
      <c r="I1795" t="s">
        <v>1664</v>
      </c>
      <c r="J1795" s="1" t="s">
        <v>4865</v>
      </c>
      <c r="K1795" t="s">
        <v>1664</v>
      </c>
      <c r="L1795" s="2" t="s">
        <v>13451</v>
      </c>
      <c r="N1795">
        <f t="shared" si="27"/>
        <v>19</v>
      </c>
      <c r="O1795" t="s">
        <v>13452</v>
      </c>
      <c r="P1795" t="s">
        <v>13453</v>
      </c>
      <c r="S1795">
        <v>49.928365329130799</v>
      </c>
      <c r="T1795">
        <v>-97.195175328418102</v>
      </c>
      <c r="V1795" t="s">
        <v>46</v>
      </c>
      <c r="W1795">
        <v>4758904734</v>
      </c>
      <c r="X1795" t="s">
        <v>13454</v>
      </c>
      <c r="AB1795" t="s">
        <v>503</v>
      </c>
      <c r="AD1795">
        <v>482305</v>
      </c>
      <c r="AG1795" t="s">
        <v>13450</v>
      </c>
      <c r="AH1795" t="s">
        <v>13455</v>
      </c>
      <c r="AI1795" t="s">
        <v>13456</v>
      </c>
      <c r="AL1795" t="s">
        <v>13450</v>
      </c>
      <c r="AM1795" t="s">
        <v>13450</v>
      </c>
      <c r="AQ1795" t="s">
        <v>13456</v>
      </c>
    </row>
    <row r="1796" spans="2:44" ht="15" customHeight="1" x14ac:dyDescent="0.25">
      <c r="B1796" s="3" t="s">
        <v>82</v>
      </c>
      <c r="C1796" t="s">
        <v>13457</v>
      </c>
      <c r="D1796" s="19"/>
      <c r="E1796" t="s">
        <v>13458</v>
      </c>
      <c r="F1796" t="s">
        <v>13459</v>
      </c>
      <c r="G1796" t="s">
        <v>190</v>
      </c>
      <c r="H1796" t="b">
        <v>1</v>
      </c>
      <c r="I1796" t="s">
        <v>1664</v>
      </c>
      <c r="J1796" s="1" t="s">
        <v>4865</v>
      </c>
      <c r="K1796" t="s">
        <v>1664</v>
      </c>
      <c r="L1796" s="2" t="s">
        <v>13451</v>
      </c>
      <c r="N1796">
        <f t="shared" ref="N1796:N1854" si="28">LEN(L1796)</f>
        <v>19</v>
      </c>
      <c r="O1796" t="s">
        <v>13452</v>
      </c>
      <c r="P1796" t="s">
        <v>13453</v>
      </c>
      <c r="S1796">
        <v>49.927909</v>
      </c>
      <c r="T1796">
        <v>-97.195345000000003</v>
      </c>
      <c r="V1796" t="s">
        <v>46</v>
      </c>
      <c r="W1796">
        <v>3309239677</v>
      </c>
      <c r="X1796" t="s">
        <v>13460</v>
      </c>
      <c r="AB1796" t="s">
        <v>503</v>
      </c>
      <c r="AC1796" t="s">
        <v>13461</v>
      </c>
      <c r="AD1796">
        <v>482305</v>
      </c>
      <c r="AG1796" t="s">
        <v>13459</v>
      </c>
      <c r="AH1796" t="s">
        <v>13462</v>
      </c>
      <c r="AI1796" t="s">
        <v>13456</v>
      </c>
      <c r="AL1796" t="s">
        <v>13459</v>
      </c>
      <c r="AM1796" t="s">
        <v>13459</v>
      </c>
      <c r="AQ1796" t="s">
        <v>13463</v>
      </c>
      <c r="AR1796" t="s">
        <v>13464</v>
      </c>
    </row>
    <row r="1797" spans="2:44" ht="15" customHeight="1" x14ac:dyDescent="0.25">
      <c r="B1797" s="3" t="s">
        <v>37</v>
      </c>
      <c r="D1797" s="13"/>
      <c r="E1797" t="s">
        <v>13465</v>
      </c>
      <c r="F1797" t="s">
        <v>13466</v>
      </c>
      <c r="G1797" t="s">
        <v>59</v>
      </c>
      <c r="I1797" t="s">
        <v>1586</v>
      </c>
      <c r="J1797" s="1" t="s">
        <v>1587</v>
      </c>
      <c r="K1797" t="s">
        <v>1586</v>
      </c>
      <c r="L1797" t="s">
        <v>13467</v>
      </c>
      <c r="N1797">
        <f t="shared" si="28"/>
        <v>15</v>
      </c>
      <c r="O1797">
        <v>87100</v>
      </c>
      <c r="P1797" t="s">
        <v>13468</v>
      </c>
      <c r="S1797">
        <v>64.192030270000004</v>
      </c>
      <c r="T1797">
        <v>27.541639880000002</v>
      </c>
      <c r="V1797" t="s">
        <v>46</v>
      </c>
      <c r="W1797">
        <v>9215706973</v>
      </c>
      <c r="X1797" t="s">
        <v>13469</v>
      </c>
      <c r="AB1797" t="s">
        <v>13385</v>
      </c>
      <c r="AC1797" t="s">
        <v>13470</v>
      </c>
      <c r="AD1797">
        <v>414988</v>
      </c>
      <c r="AG1797" t="s">
        <v>13466</v>
      </c>
      <c r="AH1797" t="s">
        <v>13471</v>
      </c>
      <c r="AL1797" t="s">
        <v>13466</v>
      </c>
      <c r="AM1797" t="s">
        <v>13466</v>
      </c>
      <c r="AQ1797" t="s">
        <v>13472</v>
      </c>
    </row>
    <row r="1798" spans="2:44" ht="15" customHeight="1" x14ac:dyDescent="0.25">
      <c r="B1798" s="3" t="s">
        <v>37</v>
      </c>
      <c r="D1798" s="13"/>
      <c r="E1798" t="s">
        <v>13473</v>
      </c>
      <c r="F1798" t="s">
        <v>13474</v>
      </c>
      <c r="G1798" t="s">
        <v>59</v>
      </c>
      <c r="I1798" t="s">
        <v>1586</v>
      </c>
      <c r="J1798" s="1" t="s">
        <v>1587</v>
      </c>
      <c r="K1798" t="s">
        <v>1586</v>
      </c>
      <c r="L1798" t="s">
        <v>13475</v>
      </c>
      <c r="N1798">
        <f t="shared" si="28"/>
        <v>14</v>
      </c>
      <c r="O1798">
        <v>94600</v>
      </c>
      <c r="P1798" t="s">
        <v>13476</v>
      </c>
      <c r="S1798">
        <v>65.743555549999996</v>
      </c>
      <c r="T1798">
        <v>24.564269920000001</v>
      </c>
      <c r="V1798" t="s">
        <v>46</v>
      </c>
      <c r="W1798">
        <v>4146574001</v>
      </c>
      <c r="X1798" t="s">
        <v>13469</v>
      </c>
      <c r="AB1798" t="s">
        <v>13385</v>
      </c>
      <c r="AC1798" t="s">
        <v>13477</v>
      </c>
      <c r="AD1798">
        <v>414988</v>
      </c>
      <c r="AG1798" t="s">
        <v>13474</v>
      </c>
      <c r="AH1798" t="s">
        <v>13478</v>
      </c>
      <c r="AL1798" t="s">
        <v>13474</v>
      </c>
      <c r="AM1798" t="s">
        <v>13474</v>
      </c>
      <c r="AQ1798" t="s">
        <v>13472</v>
      </c>
    </row>
    <row r="1799" spans="2:44" ht="15" customHeight="1" x14ac:dyDescent="0.25">
      <c r="B1799" s="3" t="s">
        <v>37</v>
      </c>
      <c r="D1799" s="13"/>
      <c r="E1799" t="s">
        <v>13479</v>
      </c>
      <c r="F1799" t="s">
        <v>13480</v>
      </c>
      <c r="G1799" t="s">
        <v>59</v>
      </c>
      <c r="I1799" t="s">
        <v>1586</v>
      </c>
      <c r="J1799" s="1" t="s">
        <v>1587</v>
      </c>
      <c r="K1799" t="s">
        <v>1586</v>
      </c>
      <c r="L1799" t="s">
        <v>13481</v>
      </c>
      <c r="N1799">
        <f t="shared" si="28"/>
        <v>12</v>
      </c>
      <c r="O1799">
        <v>93600</v>
      </c>
      <c r="P1799" t="s">
        <v>13482</v>
      </c>
      <c r="S1799">
        <v>65.970372479999995</v>
      </c>
      <c r="T1799">
        <v>29.146353550000001</v>
      </c>
      <c r="V1799" t="s">
        <v>46</v>
      </c>
      <c r="W1799">
        <v>7714175569</v>
      </c>
      <c r="X1799" t="s">
        <v>13469</v>
      </c>
      <c r="AB1799" t="s">
        <v>13385</v>
      </c>
      <c r="AC1799" t="s">
        <v>13483</v>
      </c>
      <c r="AD1799">
        <v>414988</v>
      </c>
      <c r="AG1799" t="s">
        <v>13480</v>
      </c>
      <c r="AH1799" t="s">
        <v>13484</v>
      </c>
      <c r="AL1799" t="s">
        <v>13480</v>
      </c>
      <c r="AM1799" t="s">
        <v>13480</v>
      </c>
      <c r="AQ1799" t="s">
        <v>13472</v>
      </c>
    </row>
    <row r="1800" spans="2:44" x14ac:dyDescent="0.25">
      <c r="B1800" s="3" t="s">
        <v>82</v>
      </c>
      <c r="C1800" t="s">
        <v>12728</v>
      </c>
      <c r="D1800" s="19" t="s">
        <v>84</v>
      </c>
      <c r="E1800" t="s">
        <v>13485</v>
      </c>
      <c r="F1800" t="s">
        <v>13486</v>
      </c>
      <c r="G1800" t="s">
        <v>59</v>
      </c>
      <c r="I1800" t="s">
        <v>1586</v>
      </c>
      <c r="J1800" s="1" t="s">
        <v>1587</v>
      </c>
      <c r="K1800" t="s">
        <v>1586</v>
      </c>
      <c r="L1800" t="s">
        <v>13487</v>
      </c>
      <c r="N1800">
        <f t="shared" si="28"/>
        <v>10</v>
      </c>
      <c r="O1800">
        <v>96300</v>
      </c>
      <c r="P1800" t="s">
        <v>12732</v>
      </c>
      <c r="S1800">
        <v>66.472377719999997</v>
      </c>
      <c r="T1800">
        <v>25.645246390000001</v>
      </c>
      <c r="V1800" t="s">
        <v>46</v>
      </c>
      <c r="W1800">
        <v>8094418190</v>
      </c>
      <c r="X1800" t="s">
        <v>13469</v>
      </c>
      <c r="AB1800" t="s">
        <v>13385</v>
      </c>
      <c r="AC1800" t="s">
        <v>13488</v>
      </c>
      <c r="AD1800">
        <v>414988</v>
      </c>
      <c r="AG1800" t="s">
        <v>13486</v>
      </c>
      <c r="AH1800" t="s">
        <v>13489</v>
      </c>
      <c r="AL1800" t="s">
        <v>13486</v>
      </c>
      <c r="AM1800" t="s">
        <v>13486</v>
      </c>
      <c r="AQ1800" t="s">
        <v>13472</v>
      </c>
    </row>
    <row r="1801" spans="2:44" ht="15" customHeight="1" x14ac:dyDescent="0.25">
      <c r="B1801" s="3" t="s">
        <v>37</v>
      </c>
      <c r="D1801" s="13"/>
      <c r="E1801" t="s">
        <v>13490</v>
      </c>
      <c r="F1801" t="s">
        <v>13491</v>
      </c>
      <c r="G1801" t="s">
        <v>59</v>
      </c>
      <c r="I1801" t="s">
        <v>1586</v>
      </c>
      <c r="J1801" s="1" t="s">
        <v>1587</v>
      </c>
      <c r="K1801" t="s">
        <v>1586</v>
      </c>
      <c r="L1801" t="s">
        <v>13492</v>
      </c>
      <c r="N1801">
        <f t="shared" si="28"/>
        <v>17</v>
      </c>
      <c r="O1801">
        <v>90400</v>
      </c>
      <c r="P1801" t="s">
        <v>12705</v>
      </c>
      <c r="S1801">
        <v>64.995076100000006</v>
      </c>
      <c r="T1801">
        <v>25.46225025</v>
      </c>
      <c r="V1801" t="s">
        <v>46</v>
      </c>
      <c r="W1801">
        <v>7969466311</v>
      </c>
      <c r="X1801" t="s">
        <v>13469</v>
      </c>
      <c r="AB1801" t="s">
        <v>13385</v>
      </c>
      <c r="AC1801" t="s">
        <v>13493</v>
      </c>
      <c r="AD1801">
        <v>414988</v>
      </c>
      <c r="AG1801" t="s">
        <v>13491</v>
      </c>
      <c r="AH1801" t="s">
        <v>13494</v>
      </c>
      <c r="AL1801" t="s">
        <v>13491</v>
      </c>
      <c r="AM1801" t="s">
        <v>13491</v>
      </c>
      <c r="AQ1801" t="s">
        <v>13472</v>
      </c>
    </row>
    <row r="1802" spans="2:44" ht="15" customHeight="1" x14ac:dyDescent="0.25">
      <c r="B1802" s="3" t="s">
        <v>37</v>
      </c>
      <c r="D1802" s="13"/>
      <c r="E1802" t="s">
        <v>13495</v>
      </c>
      <c r="F1802" t="s">
        <v>13496</v>
      </c>
      <c r="G1802" t="s">
        <v>190</v>
      </c>
      <c r="H1802" t="b">
        <v>0</v>
      </c>
      <c r="I1802" t="s">
        <v>383</v>
      </c>
      <c r="J1802" s="1" t="s">
        <v>384</v>
      </c>
      <c r="K1802" t="s">
        <v>383</v>
      </c>
      <c r="L1802" t="s">
        <v>13497</v>
      </c>
      <c r="N1802">
        <f t="shared" si="28"/>
        <v>24</v>
      </c>
      <c r="O1802">
        <v>61107</v>
      </c>
      <c r="P1802" t="s">
        <v>6931</v>
      </c>
      <c r="Q1802" t="s">
        <v>521</v>
      </c>
      <c r="V1802" t="s">
        <v>46</v>
      </c>
      <c r="W1802">
        <v>5692154697</v>
      </c>
      <c r="AG1802" t="s">
        <v>13496</v>
      </c>
      <c r="AH1802" t="s">
        <v>13498</v>
      </c>
      <c r="AL1802" t="s">
        <v>13496</v>
      </c>
      <c r="AM1802" t="s">
        <v>13496</v>
      </c>
      <c r="AQ1802" t="s">
        <v>13499</v>
      </c>
    </row>
    <row r="1803" spans="2:44" ht="15" customHeight="1" x14ac:dyDescent="0.25">
      <c r="B1803" s="3" t="s">
        <v>54</v>
      </c>
      <c r="C1803" t="s">
        <v>13500</v>
      </c>
      <c r="D1803" s="18" t="s">
        <v>56</v>
      </c>
      <c r="E1803" t="s">
        <v>13501</v>
      </c>
      <c r="F1803" t="s">
        <v>13502</v>
      </c>
      <c r="G1803" t="s">
        <v>190</v>
      </c>
      <c r="H1803" t="b">
        <v>0</v>
      </c>
      <c r="I1803" t="s">
        <v>125</v>
      </c>
      <c r="J1803" s="1" t="s">
        <v>126</v>
      </c>
      <c r="K1803" t="s">
        <v>125</v>
      </c>
      <c r="L1803" t="s">
        <v>13503</v>
      </c>
      <c r="N1803">
        <f t="shared" si="28"/>
        <v>37</v>
      </c>
      <c r="O1803" t="s">
        <v>13504</v>
      </c>
      <c r="P1803" t="s">
        <v>3949</v>
      </c>
      <c r="V1803" t="s">
        <v>46</v>
      </c>
      <c r="W1803">
        <v>8764600765</v>
      </c>
      <c r="X1803" t="s">
        <v>13505</v>
      </c>
      <c r="Y1803" t="s">
        <v>13506</v>
      </c>
      <c r="AB1803" t="s">
        <v>130</v>
      </c>
      <c r="AG1803" t="s">
        <v>13502</v>
      </c>
      <c r="AH1803" t="s">
        <v>13507</v>
      </c>
      <c r="AI1803" t="s">
        <v>13508</v>
      </c>
      <c r="AK1803" t="s">
        <v>13509</v>
      </c>
      <c r="AL1803" t="s">
        <v>13502</v>
      </c>
      <c r="AM1803" t="s">
        <v>13502</v>
      </c>
      <c r="AQ1803" t="s">
        <v>13510</v>
      </c>
    </row>
    <row r="1804" spans="2:44" ht="15" customHeight="1" x14ac:dyDescent="0.25">
      <c r="B1804" s="3" t="s">
        <v>54</v>
      </c>
      <c r="C1804" t="s">
        <v>13511</v>
      </c>
      <c r="D1804" s="18" t="s">
        <v>56</v>
      </c>
      <c r="E1804" t="s">
        <v>13512</v>
      </c>
      <c r="F1804" t="s">
        <v>13513</v>
      </c>
      <c r="G1804" t="s">
        <v>190</v>
      </c>
      <c r="H1804" t="b">
        <v>0</v>
      </c>
      <c r="I1804" t="s">
        <v>125</v>
      </c>
      <c r="J1804" s="1" t="s">
        <v>126</v>
      </c>
      <c r="K1804" t="s">
        <v>125</v>
      </c>
      <c r="L1804" t="s">
        <v>13514</v>
      </c>
      <c r="N1804">
        <f t="shared" si="28"/>
        <v>22</v>
      </c>
      <c r="O1804">
        <v>583203</v>
      </c>
      <c r="P1804" t="s">
        <v>13515</v>
      </c>
      <c r="V1804" t="s">
        <v>46</v>
      </c>
      <c r="W1804">
        <v>4219895609</v>
      </c>
      <c r="X1804" t="s">
        <v>13505</v>
      </c>
      <c r="Y1804" t="s">
        <v>13516</v>
      </c>
      <c r="AB1804" t="s">
        <v>130</v>
      </c>
      <c r="AG1804" t="s">
        <v>13513</v>
      </c>
      <c r="AH1804" t="s">
        <v>13517</v>
      </c>
      <c r="AI1804" t="s">
        <v>13518</v>
      </c>
      <c r="AK1804" t="s">
        <v>13519</v>
      </c>
      <c r="AL1804" t="s">
        <v>13513</v>
      </c>
      <c r="AM1804" t="s">
        <v>13513</v>
      </c>
      <c r="AQ1804" t="s">
        <v>13518</v>
      </c>
    </row>
    <row r="1805" spans="2:44" ht="15" customHeight="1" x14ac:dyDescent="0.25">
      <c r="B1805" s="3" t="s">
        <v>54</v>
      </c>
      <c r="C1805" t="s">
        <v>13520</v>
      </c>
      <c r="D1805" s="18" t="s">
        <v>56</v>
      </c>
      <c r="E1805" t="s">
        <v>13521</v>
      </c>
      <c r="F1805" t="s">
        <v>13522</v>
      </c>
      <c r="G1805" t="s">
        <v>190</v>
      </c>
      <c r="H1805" t="b">
        <v>0</v>
      </c>
      <c r="I1805" t="s">
        <v>675</v>
      </c>
      <c r="J1805" s="1" t="s">
        <v>676</v>
      </c>
      <c r="K1805" t="s">
        <v>675</v>
      </c>
      <c r="L1805" t="s">
        <v>13523</v>
      </c>
      <c r="N1805">
        <f t="shared" si="28"/>
        <v>28</v>
      </c>
      <c r="O1805">
        <v>0</v>
      </c>
      <c r="P1805" t="s">
        <v>13524</v>
      </c>
      <c r="V1805" t="s">
        <v>46</v>
      </c>
      <c r="W1805">
        <v>1335040684</v>
      </c>
      <c r="AB1805" t="s">
        <v>13525</v>
      </c>
      <c r="AD1805">
        <v>743429</v>
      </c>
      <c r="AG1805" t="s">
        <v>13522</v>
      </c>
      <c r="AH1805" t="s">
        <v>13526</v>
      </c>
      <c r="AL1805" t="s">
        <v>13522</v>
      </c>
      <c r="AM1805" t="s">
        <v>13522</v>
      </c>
      <c r="AQ1805">
        <f>95-1-645178-82</f>
        <v>-645166</v>
      </c>
    </row>
    <row r="1806" spans="2:44" ht="15" customHeight="1" x14ac:dyDescent="0.25">
      <c r="B1806" s="3" t="s">
        <v>82</v>
      </c>
      <c r="C1806" t="s">
        <v>13527</v>
      </c>
      <c r="D1806" s="19" t="s">
        <v>84</v>
      </c>
      <c r="E1806" t="s">
        <v>13528</v>
      </c>
      <c r="F1806" t="s">
        <v>13529</v>
      </c>
      <c r="G1806" t="s">
        <v>100</v>
      </c>
      <c r="H1806" t="b">
        <v>0</v>
      </c>
      <c r="I1806" t="s">
        <v>383</v>
      </c>
      <c r="J1806" s="1" t="s">
        <v>384</v>
      </c>
      <c r="K1806" t="s">
        <v>383</v>
      </c>
      <c r="L1806" s="2" t="s">
        <v>13530</v>
      </c>
      <c r="N1806">
        <f t="shared" si="28"/>
        <v>15</v>
      </c>
      <c r="O1806">
        <v>68128</v>
      </c>
      <c r="P1806" t="s">
        <v>13531</v>
      </c>
      <c r="Q1806" t="s">
        <v>7632</v>
      </c>
      <c r="S1806">
        <v>41.167810000000003</v>
      </c>
      <c r="T1806">
        <v>-96.062870000000004</v>
      </c>
      <c r="V1806" t="s">
        <v>46</v>
      </c>
      <c r="W1806">
        <v>5153148505</v>
      </c>
      <c r="X1806" t="s">
        <v>13532</v>
      </c>
      <c r="AB1806" t="s">
        <v>503</v>
      </c>
      <c r="AD1806">
        <v>1168504</v>
      </c>
      <c r="AG1806" t="s">
        <v>13529</v>
      </c>
      <c r="AH1806" t="s">
        <v>13533</v>
      </c>
      <c r="AL1806" t="s">
        <v>13529</v>
      </c>
      <c r="AM1806" t="s">
        <v>13529</v>
      </c>
      <c r="AQ1806" t="s">
        <v>13534</v>
      </c>
    </row>
    <row r="1807" spans="2:44" ht="15" customHeight="1" x14ac:dyDescent="0.25">
      <c r="B1807" s="3" t="s">
        <v>82</v>
      </c>
      <c r="C1807" t="s">
        <v>13527</v>
      </c>
      <c r="D1807" s="19" t="s">
        <v>84</v>
      </c>
      <c r="E1807" t="s">
        <v>13535</v>
      </c>
      <c r="F1807" t="s">
        <v>13536</v>
      </c>
      <c r="G1807" t="s">
        <v>190</v>
      </c>
      <c r="H1807" t="b">
        <v>1</v>
      </c>
      <c r="I1807" t="s">
        <v>383</v>
      </c>
      <c r="J1807" s="1" t="s">
        <v>384</v>
      </c>
      <c r="K1807" t="s">
        <v>383</v>
      </c>
      <c r="L1807" s="2" t="s">
        <v>13530</v>
      </c>
      <c r="N1807">
        <f t="shared" si="28"/>
        <v>15</v>
      </c>
      <c r="O1807">
        <v>68128</v>
      </c>
      <c r="P1807" t="s">
        <v>13531</v>
      </c>
      <c r="Q1807" t="s">
        <v>7632</v>
      </c>
      <c r="S1807">
        <v>41.167810000000003</v>
      </c>
      <c r="T1807">
        <v>-96.062870000000004</v>
      </c>
      <c r="V1807" t="s">
        <v>46</v>
      </c>
      <c r="W1807">
        <v>1061811411</v>
      </c>
      <c r="X1807" t="s">
        <v>13537</v>
      </c>
      <c r="AB1807" t="s">
        <v>503</v>
      </c>
      <c r="AD1807">
        <v>1168504</v>
      </c>
      <c r="AG1807" t="s">
        <v>13536</v>
      </c>
      <c r="AH1807" t="s">
        <v>13538</v>
      </c>
      <c r="AL1807" t="s">
        <v>13536</v>
      </c>
      <c r="AM1807" t="s">
        <v>13536</v>
      </c>
      <c r="AQ1807" t="s">
        <v>13539</v>
      </c>
    </row>
    <row r="1808" spans="2:44" ht="15" customHeight="1" x14ac:dyDescent="0.25">
      <c r="B1808" s="3" t="s">
        <v>178</v>
      </c>
      <c r="C1808" t="s">
        <v>179</v>
      </c>
      <c r="D1808" s="24"/>
      <c r="E1808" t="s">
        <v>13540</v>
      </c>
      <c r="F1808" t="s">
        <v>13541</v>
      </c>
      <c r="G1808" t="s">
        <v>721</v>
      </c>
      <c r="I1808" t="s">
        <v>722</v>
      </c>
      <c r="J1808" s="1" t="s">
        <v>723</v>
      </c>
      <c r="K1808" t="s">
        <v>722</v>
      </c>
      <c r="L1808" t="s">
        <v>13542</v>
      </c>
      <c r="N1808">
        <f t="shared" si="28"/>
        <v>15</v>
      </c>
      <c r="O1808">
        <v>88140</v>
      </c>
      <c r="P1808" t="s">
        <v>13543</v>
      </c>
      <c r="V1808" t="s">
        <v>46</v>
      </c>
      <c r="W1808">
        <v>2922097776</v>
      </c>
      <c r="AB1808" t="s">
        <v>727</v>
      </c>
      <c r="AC1808" t="s">
        <v>13544</v>
      </c>
      <c r="AD1808">
        <v>442512</v>
      </c>
      <c r="AG1808" t="s">
        <v>13541</v>
      </c>
      <c r="AH1808" t="s">
        <v>13545</v>
      </c>
      <c r="AL1808" t="s">
        <v>13541</v>
      </c>
      <c r="AM1808" t="s">
        <v>13541</v>
      </c>
      <c r="AQ1808" t="s">
        <v>63</v>
      </c>
    </row>
    <row r="1809" spans="2:44" ht="15" customHeight="1" x14ac:dyDescent="0.25">
      <c r="B1809" s="3" t="s">
        <v>37</v>
      </c>
      <c r="D1809" s="13"/>
      <c r="E1809" t="s">
        <v>13546</v>
      </c>
      <c r="F1809" t="s">
        <v>13547</v>
      </c>
      <c r="G1809" t="s">
        <v>190</v>
      </c>
      <c r="H1809" t="b">
        <v>1</v>
      </c>
      <c r="I1809" t="s">
        <v>2002</v>
      </c>
      <c r="J1809" s="1" t="s">
        <v>2003</v>
      </c>
      <c r="K1809" t="s">
        <v>2002</v>
      </c>
      <c r="L1809" t="s">
        <v>13548</v>
      </c>
      <c r="N1809">
        <f t="shared" si="28"/>
        <v>17</v>
      </c>
      <c r="O1809">
        <v>97980</v>
      </c>
      <c r="P1809" t="s">
        <v>13549</v>
      </c>
      <c r="S1809">
        <v>49.488537000000001</v>
      </c>
      <c r="T1809">
        <v>9.7704160000000009</v>
      </c>
      <c r="V1809" t="s">
        <v>46</v>
      </c>
      <c r="W1809">
        <v>8604874450</v>
      </c>
      <c r="AB1809" t="s">
        <v>6570</v>
      </c>
      <c r="AG1809" t="s">
        <v>13547</v>
      </c>
      <c r="AH1809" t="s">
        <v>13550</v>
      </c>
      <c r="AL1809" t="s">
        <v>13547</v>
      </c>
      <c r="AM1809" t="s">
        <v>13547</v>
      </c>
      <c r="AQ1809" t="s">
        <v>13551</v>
      </c>
    </row>
    <row r="1810" spans="2:44" x14ac:dyDescent="0.25">
      <c r="B1810" t="s">
        <v>54</v>
      </c>
      <c r="C1810" t="s">
        <v>13552</v>
      </c>
      <c r="D1810" s="18" t="s">
        <v>416</v>
      </c>
      <c r="E1810" t="s">
        <v>13553</v>
      </c>
      <c r="F1810" t="s">
        <v>13554</v>
      </c>
      <c r="G1810" t="s">
        <v>107</v>
      </c>
      <c r="H1810" t="b">
        <v>1</v>
      </c>
      <c r="I1810" t="s">
        <v>2002</v>
      </c>
      <c r="J1810" s="1" t="s">
        <v>2003</v>
      </c>
      <c r="K1810" t="s">
        <v>2002</v>
      </c>
      <c r="L1810" t="s">
        <v>13555</v>
      </c>
      <c r="N1810">
        <f t="shared" si="28"/>
        <v>23</v>
      </c>
      <c r="O1810">
        <v>4654</v>
      </c>
      <c r="P1810" t="s">
        <v>13556</v>
      </c>
      <c r="S1810">
        <v>51.108086900000004</v>
      </c>
      <c r="T1810">
        <v>12.608428399999999</v>
      </c>
      <c r="V1810" t="s">
        <v>46</v>
      </c>
      <c r="W1810">
        <v>9272252448</v>
      </c>
      <c r="AB1810" t="s">
        <v>66</v>
      </c>
      <c r="AG1810" t="s">
        <v>13554</v>
      </c>
      <c r="AH1810" t="s">
        <v>13557</v>
      </c>
      <c r="AL1810" t="s">
        <v>13554</v>
      </c>
      <c r="AM1810" t="s">
        <v>13554</v>
      </c>
      <c r="AQ1810" t="s">
        <v>13558</v>
      </c>
      <c r="AR1810" t="s">
        <v>13559</v>
      </c>
    </row>
    <row r="1811" spans="2:44" ht="15" customHeight="1" x14ac:dyDescent="0.25">
      <c r="B1811" s="3" t="s">
        <v>54</v>
      </c>
      <c r="C1811" t="s">
        <v>13560</v>
      </c>
      <c r="D1811" s="18" t="s">
        <v>56</v>
      </c>
      <c r="E1811" t="s">
        <v>13561</v>
      </c>
      <c r="F1811" t="s">
        <v>13562</v>
      </c>
      <c r="G1811" t="s">
        <v>100</v>
      </c>
      <c r="H1811" t="b">
        <v>0</v>
      </c>
      <c r="I1811" t="s">
        <v>383</v>
      </c>
      <c r="J1811" s="1" t="s">
        <v>384</v>
      </c>
      <c r="K1811" t="s">
        <v>383</v>
      </c>
      <c r="L1811" s="2" t="s">
        <v>13563</v>
      </c>
      <c r="N1811">
        <f t="shared" si="28"/>
        <v>21</v>
      </c>
      <c r="O1811">
        <v>1801</v>
      </c>
      <c r="P1811" t="s">
        <v>13564</v>
      </c>
      <c r="Q1811" t="s">
        <v>3929</v>
      </c>
      <c r="S1811">
        <v>42.514644316462999</v>
      </c>
      <c r="T1811">
        <v>-71.147702185305405</v>
      </c>
      <c r="V1811" t="s">
        <v>46</v>
      </c>
      <c r="W1811">
        <v>4847439809</v>
      </c>
      <c r="X1811" t="s">
        <v>13565</v>
      </c>
      <c r="AB1811" t="s">
        <v>503</v>
      </c>
      <c r="AD1811">
        <v>173035</v>
      </c>
      <c r="AG1811" t="s">
        <v>13562</v>
      </c>
      <c r="AH1811" t="s">
        <v>13566</v>
      </c>
      <c r="AI1811" t="s">
        <v>13567</v>
      </c>
      <c r="AL1811" t="s">
        <v>13562</v>
      </c>
      <c r="AM1811" t="s">
        <v>13562</v>
      </c>
      <c r="AQ1811" t="s">
        <v>13568</v>
      </c>
      <c r="AR1811" t="s">
        <v>13569</v>
      </c>
    </row>
    <row r="1812" spans="2:44" ht="15" customHeight="1" x14ac:dyDescent="0.25">
      <c r="B1812" s="3" t="s">
        <v>54</v>
      </c>
      <c r="C1812" t="s">
        <v>13570</v>
      </c>
      <c r="D1812" s="18" t="s">
        <v>56</v>
      </c>
      <c r="E1812" t="s">
        <v>13571</v>
      </c>
      <c r="F1812" t="s">
        <v>13572</v>
      </c>
      <c r="G1812" t="s">
        <v>190</v>
      </c>
      <c r="H1812" t="b">
        <v>1</v>
      </c>
      <c r="I1812" t="s">
        <v>383</v>
      </c>
      <c r="J1812" s="1" t="s">
        <v>384</v>
      </c>
      <c r="K1812" t="s">
        <v>383</v>
      </c>
      <c r="L1812" t="s">
        <v>13573</v>
      </c>
      <c r="N1812">
        <f t="shared" si="28"/>
        <v>16</v>
      </c>
      <c r="O1812">
        <v>2322</v>
      </c>
      <c r="P1812" t="s">
        <v>13574</v>
      </c>
      <c r="Q1812" t="s">
        <v>3929</v>
      </c>
      <c r="S1812">
        <v>42.144137999999998</v>
      </c>
      <c r="T1812">
        <v>-71.057502999999997</v>
      </c>
      <c r="V1812" t="s">
        <v>46</v>
      </c>
      <c r="W1812">
        <v>6028333876</v>
      </c>
      <c r="X1812" t="s">
        <v>13575</v>
      </c>
      <c r="AB1812" t="s">
        <v>503</v>
      </c>
      <c r="AD1812">
        <v>281462</v>
      </c>
      <c r="AF1812" t="s">
        <v>13576</v>
      </c>
      <c r="AG1812" t="s">
        <v>13572</v>
      </c>
      <c r="AH1812" t="s">
        <v>13577</v>
      </c>
      <c r="AI1812" t="s">
        <v>13567</v>
      </c>
      <c r="AL1812" t="s">
        <v>13572</v>
      </c>
      <c r="AM1812" t="s">
        <v>13572</v>
      </c>
      <c r="AQ1812" t="s">
        <v>13568</v>
      </c>
      <c r="AR1812" t="s">
        <v>13569</v>
      </c>
    </row>
    <row r="1813" spans="2:44" ht="15" customHeight="1" x14ac:dyDescent="0.25">
      <c r="B1813" s="3" t="s">
        <v>54</v>
      </c>
      <c r="C1813" t="s">
        <v>13578</v>
      </c>
      <c r="D1813" s="18" t="s">
        <v>56</v>
      </c>
      <c r="E1813" t="s">
        <v>13579</v>
      </c>
      <c r="F1813" t="s">
        <v>13580</v>
      </c>
      <c r="G1813" t="s">
        <v>190</v>
      </c>
      <c r="H1813" t="b">
        <v>1</v>
      </c>
      <c r="I1813" t="s">
        <v>383</v>
      </c>
      <c r="J1813" s="1" t="s">
        <v>384</v>
      </c>
      <c r="K1813" t="s">
        <v>383</v>
      </c>
      <c r="L1813" t="s">
        <v>13581</v>
      </c>
      <c r="N1813">
        <f t="shared" si="28"/>
        <v>12</v>
      </c>
      <c r="O1813">
        <v>2919</v>
      </c>
      <c r="P1813" t="s">
        <v>13582</v>
      </c>
      <c r="Q1813" t="s">
        <v>13583</v>
      </c>
      <c r="S1813">
        <v>41.803654999999999</v>
      </c>
      <c r="T1813">
        <v>-71.527777999999998</v>
      </c>
      <c r="V1813" t="s">
        <v>46</v>
      </c>
      <c r="W1813">
        <v>3765438190</v>
      </c>
      <c r="X1813" t="s">
        <v>13575</v>
      </c>
      <c r="AB1813" t="s">
        <v>503</v>
      </c>
      <c r="AD1813">
        <v>188260</v>
      </c>
      <c r="AG1813" t="s">
        <v>13580</v>
      </c>
      <c r="AH1813" t="s">
        <v>13584</v>
      </c>
      <c r="AI1813" t="s">
        <v>13585</v>
      </c>
      <c r="AL1813" t="s">
        <v>13580</v>
      </c>
      <c r="AM1813" t="s">
        <v>13580</v>
      </c>
      <c r="AQ1813" t="s">
        <v>13586</v>
      </c>
      <c r="AR1813" t="s">
        <v>13569</v>
      </c>
    </row>
    <row r="1814" spans="2:44" ht="15" customHeight="1" x14ac:dyDescent="0.25">
      <c r="B1814" s="3" t="s">
        <v>54</v>
      </c>
      <c r="C1814" t="s">
        <v>13587</v>
      </c>
      <c r="D1814" s="18" t="s">
        <v>56</v>
      </c>
      <c r="E1814" t="s">
        <v>13588</v>
      </c>
      <c r="F1814" t="s">
        <v>13589</v>
      </c>
      <c r="G1814" t="s">
        <v>190</v>
      </c>
      <c r="H1814" t="b">
        <v>1</v>
      </c>
      <c r="I1814" t="s">
        <v>383</v>
      </c>
      <c r="J1814" s="1" t="s">
        <v>384</v>
      </c>
      <c r="K1814" t="s">
        <v>383</v>
      </c>
      <c r="L1814" s="2" t="s">
        <v>13563</v>
      </c>
      <c r="N1814">
        <f t="shared" si="28"/>
        <v>21</v>
      </c>
      <c r="O1814">
        <v>1801</v>
      </c>
      <c r="P1814" t="s">
        <v>13564</v>
      </c>
      <c r="Q1814" t="s">
        <v>3929</v>
      </c>
      <c r="S1814">
        <v>42.515450000000001</v>
      </c>
      <c r="T1814">
        <v>-71.146370000000005</v>
      </c>
      <c r="V1814" t="s">
        <v>46</v>
      </c>
      <c r="W1814">
        <v>6153310617</v>
      </c>
      <c r="X1814" t="s">
        <v>13575</v>
      </c>
      <c r="AB1814" t="s">
        <v>503</v>
      </c>
      <c r="AD1814">
        <v>173035</v>
      </c>
      <c r="AG1814" t="s">
        <v>13589</v>
      </c>
      <c r="AH1814" t="s">
        <v>13590</v>
      </c>
      <c r="AI1814" t="s">
        <v>13567</v>
      </c>
      <c r="AL1814" t="s">
        <v>13589</v>
      </c>
      <c r="AM1814" t="s">
        <v>13589</v>
      </c>
      <c r="AQ1814" t="s">
        <v>13568</v>
      </c>
      <c r="AR1814" t="s">
        <v>13569</v>
      </c>
    </row>
    <row r="1815" spans="2:44" ht="15" customHeight="1" x14ac:dyDescent="0.25">
      <c r="B1815" s="3" t="s">
        <v>82</v>
      </c>
      <c r="C1815" t="s">
        <v>13591</v>
      </c>
      <c r="D1815" s="19" t="s">
        <v>84</v>
      </c>
      <c r="E1815" t="s">
        <v>13592</v>
      </c>
      <c r="F1815" t="s">
        <v>13593</v>
      </c>
      <c r="G1815" t="s">
        <v>100</v>
      </c>
      <c r="H1815" t="b">
        <v>0</v>
      </c>
      <c r="I1815" t="s">
        <v>383</v>
      </c>
      <c r="J1815" s="1" t="s">
        <v>384</v>
      </c>
      <c r="K1815" t="s">
        <v>383</v>
      </c>
      <c r="L1815" s="2" t="s">
        <v>13594</v>
      </c>
      <c r="N1815">
        <f t="shared" si="28"/>
        <v>19</v>
      </c>
      <c r="O1815">
        <v>5495</v>
      </c>
      <c r="P1815" t="s">
        <v>1193</v>
      </c>
      <c r="Q1815" t="s">
        <v>13595</v>
      </c>
      <c r="S1815">
        <v>44.445627465771203</v>
      </c>
      <c r="T1815">
        <v>-73.117506759091199</v>
      </c>
      <c r="V1815" t="s">
        <v>46</v>
      </c>
      <c r="W1815">
        <v>9603570128</v>
      </c>
      <c r="X1815" t="s">
        <v>13596</v>
      </c>
      <c r="AB1815" t="s">
        <v>1204</v>
      </c>
      <c r="AG1815" t="s">
        <v>13593</v>
      </c>
      <c r="AH1815" t="s">
        <v>13597</v>
      </c>
      <c r="AI1815" t="s">
        <v>13598</v>
      </c>
      <c r="AK1815" t="s">
        <v>13599</v>
      </c>
      <c r="AL1815" t="s">
        <v>13593</v>
      </c>
      <c r="AM1815" t="s">
        <v>13593</v>
      </c>
      <c r="AQ1815" t="s">
        <v>13600</v>
      </c>
      <c r="AR1815" t="s">
        <v>13601</v>
      </c>
    </row>
    <row r="1816" spans="2:44" ht="15" customHeight="1" x14ac:dyDescent="0.25">
      <c r="B1816" s="3" t="s">
        <v>82</v>
      </c>
      <c r="C1816" t="s">
        <v>13591</v>
      </c>
      <c r="D1816" s="19" t="s">
        <v>84</v>
      </c>
      <c r="E1816" t="s">
        <v>13602</v>
      </c>
      <c r="F1816" t="s">
        <v>13603</v>
      </c>
      <c r="G1816" t="s">
        <v>190</v>
      </c>
      <c r="H1816" t="b">
        <v>1</v>
      </c>
      <c r="I1816" t="s">
        <v>383</v>
      </c>
      <c r="J1816" s="1" t="s">
        <v>384</v>
      </c>
      <c r="K1816" t="s">
        <v>383</v>
      </c>
      <c r="L1816" s="2" t="s">
        <v>13594</v>
      </c>
      <c r="N1816">
        <f t="shared" si="28"/>
        <v>19</v>
      </c>
      <c r="O1816">
        <v>5495</v>
      </c>
      <c r="P1816" t="s">
        <v>1193</v>
      </c>
      <c r="Q1816" t="s">
        <v>13595</v>
      </c>
      <c r="S1816">
        <v>44.445138</v>
      </c>
      <c r="T1816">
        <v>-73.127308999999997</v>
      </c>
      <c r="V1816" t="s">
        <v>46</v>
      </c>
      <c r="W1816">
        <v>4044877871</v>
      </c>
      <c r="X1816" t="s">
        <v>13604</v>
      </c>
      <c r="AB1816" t="s">
        <v>1204</v>
      </c>
      <c r="AD1816">
        <v>195996</v>
      </c>
      <c r="AF1816" t="s">
        <v>13605</v>
      </c>
      <c r="AG1816" t="s">
        <v>13603</v>
      </c>
      <c r="AH1816" t="s">
        <v>13606</v>
      </c>
      <c r="AI1816" t="s">
        <v>13598</v>
      </c>
      <c r="AK1816" t="s">
        <v>13599</v>
      </c>
      <c r="AL1816" t="s">
        <v>13603</v>
      </c>
      <c r="AM1816" t="s">
        <v>13603</v>
      </c>
      <c r="AQ1816" t="s">
        <v>13600</v>
      </c>
      <c r="AR1816" t="s">
        <v>13607</v>
      </c>
    </row>
    <row r="1817" spans="2:44" ht="15" customHeight="1" x14ac:dyDescent="0.25">
      <c r="B1817" s="3" t="s">
        <v>54</v>
      </c>
      <c r="C1817" t="s">
        <v>13608</v>
      </c>
      <c r="D1817" s="18" t="s">
        <v>56</v>
      </c>
      <c r="E1817" t="s">
        <v>13609</v>
      </c>
      <c r="F1817" t="s">
        <v>13610</v>
      </c>
      <c r="G1817" t="s">
        <v>100</v>
      </c>
      <c r="H1817" t="b">
        <v>1</v>
      </c>
      <c r="I1817" t="s">
        <v>2057</v>
      </c>
      <c r="J1817" s="1" t="s">
        <v>2058</v>
      </c>
      <c r="K1817" t="s">
        <v>2057</v>
      </c>
      <c r="L1817" t="s">
        <v>13611</v>
      </c>
      <c r="N1817">
        <f t="shared" si="28"/>
        <v>24</v>
      </c>
      <c r="O1817">
        <v>430010</v>
      </c>
      <c r="P1817" t="s">
        <v>13612</v>
      </c>
      <c r="S1817">
        <v>30</v>
      </c>
      <c r="T1817">
        <v>114</v>
      </c>
      <c r="V1817" t="s">
        <v>46</v>
      </c>
      <c r="W1817">
        <v>2838482925</v>
      </c>
      <c r="X1817" t="s">
        <v>13613</v>
      </c>
      <c r="Y1817" t="s">
        <v>13614</v>
      </c>
      <c r="AB1817" t="s">
        <v>48</v>
      </c>
      <c r="AD1817">
        <v>292966</v>
      </c>
      <c r="AG1817" t="s">
        <v>13610</v>
      </c>
      <c r="AH1817" t="s">
        <v>13615</v>
      </c>
      <c r="AI1817" t="s">
        <v>13616</v>
      </c>
      <c r="AK1817" t="s">
        <v>13617</v>
      </c>
      <c r="AL1817" t="s">
        <v>13610</v>
      </c>
      <c r="AM1817" t="s">
        <v>13610</v>
      </c>
      <c r="AQ1817" t="s">
        <v>13618</v>
      </c>
      <c r="AR1817" t="s">
        <v>13619</v>
      </c>
    </row>
    <row r="1818" spans="2:44" ht="15" customHeight="1" x14ac:dyDescent="0.25">
      <c r="B1818" s="3" t="s">
        <v>343</v>
      </c>
      <c r="D1818" s="27" t="s">
        <v>344</v>
      </c>
      <c r="E1818" t="s">
        <v>13620</v>
      </c>
      <c r="F1818" t="s">
        <v>13621</v>
      </c>
      <c r="G1818" t="s">
        <v>190</v>
      </c>
      <c r="H1818" t="b">
        <v>1</v>
      </c>
      <c r="I1818" t="s">
        <v>2057</v>
      </c>
      <c r="J1818" s="1" t="s">
        <v>2058</v>
      </c>
      <c r="K1818" t="s">
        <v>2057</v>
      </c>
      <c r="L1818" s="2" t="s">
        <v>13622</v>
      </c>
      <c r="N1818">
        <f t="shared" si="28"/>
        <v>22</v>
      </c>
      <c r="O1818">
        <v>330000</v>
      </c>
      <c r="P1818" t="s">
        <v>5913</v>
      </c>
      <c r="S1818">
        <v>28.670729909125701</v>
      </c>
      <c r="T1818">
        <v>115.889841383601</v>
      </c>
      <c r="V1818" t="s">
        <v>46</v>
      </c>
      <c r="W1818">
        <v>9290406049</v>
      </c>
      <c r="AB1818" t="s">
        <v>48</v>
      </c>
      <c r="AG1818" t="s">
        <v>13621</v>
      </c>
      <c r="AH1818" t="s">
        <v>13623</v>
      </c>
      <c r="AI1818" t="s">
        <v>13624</v>
      </c>
      <c r="AL1818" t="s">
        <v>13621</v>
      </c>
      <c r="AM1818" t="s">
        <v>13621</v>
      </c>
      <c r="AQ1818" t="s">
        <v>13625</v>
      </c>
      <c r="AR1818" t="s">
        <v>13619</v>
      </c>
    </row>
    <row r="1819" spans="2:44" ht="15" customHeight="1" x14ac:dyDescent="0.25">
      <c r="B1819" s="3" t="s">
        <v>37</v>
      </c>
      <c r="D1819" s="13"/>
      <c r="E1819" s="31" t="s">
        <v>13626</v>
      </c>
      <c r="F1819" t="s">
        <v>13627</v>
      </c>
      <c r="G1819" t="s">
        <v>190</v>
      </c>
      <c r="H1819" t="b">
        <v>1</v>
      </c>
      <c r="I1819" t="s">
        <v>2057</v>
      </c>
      <c r="J1819" s="1" t="s">
        <v>2058</v>
      </c>
      <c r="K1819" t="s">
        <v>2057</v>
      </c>
      <c r="L1819" t="s">
        <v>13628</v>
      </c>
      <c r="N1819">
        <f t="shared" si="28"/>
        <v>19</v>
      </c>
      <c r="O1819">
        <v>443000</v>
      </c>
      <c r="P1819" t="s">
        <v>13629</v>
      </c>
      <c r="S1819">
        <v>30.707936281919501</v>
      </c>
      <c r="T1819">
        <v>111.280699958082</v>
      </c>
      <c r="U1819" s="31"/>
      <c r="V1819" t="s">
        <v>46</v>
      </c>
      <c r="W1819">
        <v>9623994307</v>
      </c>
      <c r="AB1819" t="s">
        <v>48</v>
      </c>
      <c r="AG1819" t="s">
        <v>13627</v>
      </c>
      <c r="AH1819" t="s">
        <v>13630</v>
      </c>
      <c r="AI1819" t="s">
        <v>13631</v>
      </c>
      <c r="AL1819" t="s">
        <v>13627</v>
      </c>
      <c r="AM1819" t="s">
        <v>13627</v>
      </c>
      <c r="AQ1819" t="s">
        <v>13632</v>
      </c>
      <c r="AR1819" t="s">
        <v>13619</v>
      </c>
    </row>
    <row r="1820" spans="2:44" ht="15" customHeight="1" x14ac:dyDescent="0.25">
      <c r="B1820" s="3" t="s">
        <v>37</v>
      </c>
      <c r="D1820" s="13"/>
      <c r="E1820" t="s">
        <v>13633</v>
      </c>
      <c r="F1820" t="s">
        <v>13634</v>
      </c>
      <c r="G1820" t="s">
        <v>190</v>
      </c>
      <c r="H1820" t="b">
        <v>1</v>
      </c>
      <c r="I1820" t="s">
        <v>2057</v>
      </c>
      <c r="J1820" s="1" t="s">
        <v>2058</v>
      </c>
      <c r="K1820" t="s">
        <v>2057</v>
      </c>
      <c r="L1820" t="s">
        <v>13635</v>
      </c>
      <c r="N1820" s="3">
        <f t="shared" si="28"/>
        <v>58</v>
      </c>
      <c r="O1820">
        <v>410000</v>
      </c>
      <c r="P1820" t="s">
        <v>2662</v>
      </c>
      <c r="S1820">
        <v>28.716092610498301</v>
      </c>
      <c r="T1820">
        <v>118.832928915824</v>
      </c>
      <c r="V1820" t="s">
        <v>46</v>
      </c>
      <c r="W1820">
        <v>1001696903</v>
      </c>
      <c r="AB1820" t="s">
        <v>48</v>
      </c>
      <c r="AG1820" t="s">
        <v>13634</v>
      </c>
      <c r="AH1820" t="s">
        <v>13636</v>
      </c>
      <c r="AI1820" t="s">
        <v>13637</v>
      </c>
      <c r="AL1820" t="s">
        <v>13634</v>
      </c>
      <c r="AM1820" t="s">
        <v>13634</v>
      </c>
      <c r="AQ1820" t="s">
        <v>13638</v>
      </c>
      <c r="AR1820" t="s">
        <v>13619</v>
      </c>
    </row>
    <row r="1821" spans="2:44" ht="15" customHeight="1" x14ac:dyDescent="0.25">
      <c r="B1821" s="3" t="s">
        <v>343</v>
      </c>
      <c r="D1821" s="27" t="s">
        <v>344</v>
      </c>
      <c r="E1821" t="s">
        <v>13639</v>
      </c>
      <c r="F1821" t="s">
        <v>13640</v>
      </c>
      <c r="G1821" t="s">
        <v>190</v>
      </c>
      <c r="H1821" t="b">
        <v>1</v>
      </c>
      <c r="I1821" t="s">
        <v>2057</v>
      </c>
      <c r="J1821" s="1" t="s">
        <v>2058</v>
      </c>
      <c r="K1821" t="s">
        <v>2057</v>
      </c>
      <c r="L1821" s="2" t="s">
        <v>13622</v>
      </c>
      <c r="N1821">
        <f t="shared" si="28"/>
        <v>22</v>
      </c>
      <c r="O1821">
        <v>330000</v>
      </c>
      <c r="P1821" t="s">
        <v>5913</v>
      </c>
      <c r="S1821">
        <v>28.670729909125701</v>
      </c>
      <c r="T1821">
        <v>115.889841383601</v>
      </c>
      <c r="V1821" t="s">
        <v>46</v>
      </c>
      <c r="W1821">
        <v>8722231998</v>
      </c>
      <c r="AB1821" t="s">
        <v>48</v>
      </c>
      <c r="AG1821" t="s">
        <v>13640</v>
      </c>
      <c r="AH1821" t="s">
        <v>13641</v>
      </c>
      <c r="AI1821" t="s">
        <v>13624</v>
      </c>
      <c r="AL1821" t="s">
        <v>13640</v>
      </c>
      <c r="AM1821" t="s">
        <v>13640</v>
      </c>
      <c r="AQ1821" t="s">
        <v>13625</v>
      </c>
      <c r="AR1821" t="s">
        <v>13619</v>
      </c>
    </row>
    <row r="1822" spans="2:44" ht="15" customHeight="1" x14ac:dyDescent="0.25">
      <c r="B1822" s="3" t="s">
        <v>54</v>
      </c>
      <c r="C1822" t="s">
        <v>13642</v>
      </c>
      <c r="D1822" s="18" t="s">
        <v>56</v>
      </c>
      <c r="E1822" t="s">
        <v>13643</v>
      </c>
      <c r="F1822" t="s">
        <v>13644</v>
      </c>
      <c r="G1822" t="s">
        <v>100</v>
      </c>
      <c r="H1822" t="b">
        <v>1</v>
      </c>
      <c r="I1822" t="s">
        <v>2057</v>
      </c>
      <c r="J1822" s="1" t="s">
        <v>2058</v>
      </c>
      <c r="K1822" t="s">
        <v>2057</v>
      </c>
      <c r="L1822" t="s">
        <v>13645</v>
      </c>
      <c r="N1822" s="3">
        <f t="shared" si="28"/>
        <v>56</v>
      </c>
      <c r="O1822">
        <v>241002</v>
      </c>
      <c r="P1822" t="s">
        <v>13646</v>
      </c>
      <c r="S1822">
        <v>31.344393799348801</v>
      </c>
      <c r="T1822">
        <v>118.365552731299</v>
      </c>
      <c r="V1822" t="s">
        <v>46</v>
      </c>
      <c r="W1822">
        <v>2270918443</v>
      </c>
      <c r="X1822" t="s">
        <v>13647</v>
      </c>
      <c r="Y1822" t="s">
        <v>13648</v>
      </c>
      <c r="AB1822" t="s">
        <v>48</v>
      </c>
      <c r="AD1822">
        <v>471645</v>
      </c>
      <c r="AG1822" t="s">
        <v>13644</v>
      </c>
      <c r="AH1822" t="s">
        <v>13649</v>
      </c>
      <c r="AI1822" t="s">
        <v>13650</v>
      </c>
      <c r="AK1822" t="s">
        <v>13651</v>
      </c>
      <c r="AL1822" t="s">
        <v>13644</v>
      </c>
      <c r="AM1822" t="s">
        <v>13644</v>
      </c>
      <c r="AQ1822" t="s">
        <v>13652</v>
      </c>
    </row>
    <row r="1823" spans="2:44" ht="15" customHeight="1" x14ac:dyDescent="0.25">
      <c r="B1823" s="3" t="s">
        <v>343</v>
      </c>
      <c r="D1823" s="27" t="s">
        <v>344</v>
      </c>
      <c r="E1823" t="s">
        <v>13653</v>
      </c>
      <c r="F1823" t="s">
        <v>13654</v>
      </c>
      <c r="G1823" t="s">
        <v>190</v>
      </c>
      <c r="H1823" t="b">
        <v>0</v>
      </c>
      <c r="I1823" t="s">
        <v>383</v>
      </c>
      <c r="J1823" s="1" t="s">
        <v>384</v>
      </c>
      <c r="K1823" t="s">
        <v>383</v>
      </c>
      <c r="L1823" s="2" t="s">
        <v>13655</v>
      </c>
      <c r="N1823">
        <f t="shared" si="28"/>
        <v>18</v>
      </c>
      <c r="O1823">
        <v>15757</v>
      </c>
      <c r="P1823" t="s">
        <v>13656</v>
      </c>
      <c r="Q1823" t="s">
        <v>2242</v>
      </c>
      <c r="V1823" t="s">
        <v>46</v>
      </c>
      <c r="W1823">
        <v>6643998082</v>
      </c>
      <c r="Y1823" t="s">
        <v>13657</v>
      </c>
      <c r="AF1823" t="s">
        <v>13658</v>
      </c>
      <c r="AG1823" t="s">
        <v>13654</v>
      </c>
      <c r="AH1823" t="s">
        <v>13659</v>
      </c>
      <c r="AI1823" t="s">
        <v>13660</v>
      </c>
      <c r="AK1823" t="s">
        <v>13661</v>
      </c>
      <c r="AL1823" t="s">
        <v>13654</v>
      </c>
      <c r="AM1823" t="s">
        <v>13654</v>
      </c>
      <c r="AQ1823" t="s">
        <v>13662</v>
      </c>
    </row>
    <row r="1824" spans="2:44" ht="15" customHeight="1" x14ac:dyDescent="0.25">
      <c r="B1824" s="3" t="s">
        <v>343</v>
      </c>
      <c r="D1824" s="27" t="s">
        <v>344</v>
      </c>
      <c r="E1824" t="s">
        <v>13663</v>
      </c>
      <c r="F1824" t="s">
        <v>13664</v>
      </c>
      <c r="G1824" t="s">
        <v>100</v>
      </c>
      <c r="H1824" t="b">
        <v>0</v>
      </c>
      <c r="I1824" t="s">
        <v>383</v>
      </c>
      <c r="J1824" s="1" t="s">
        <v>384</v>
      </c>
      <c r="K1824" t="s">
        <v>383</v>
      </c>
      <c r="L1824" s="2" t="s">
        <v>13655</v>
      </c>
      <c r="N1824">
        <f t="shared" si="28"/>
        <v>18</v>
      </c>
      <c r="O1824">
        <v>15757</v>
      </c>
      <c r="P1824" t="s">
        <v>13656</v>
      </c>
      <c r="Q1824" t="s">
        <v>2242</v>
      </c>
      <c r="V1824" t="s">
        <v>46</v>
      </c>
      <c r="W1824">
        <v>7592826395</v>
      </c>
      <c r="Y1824" t="s">
        <v>13657</v>
      </c>
      <c r="AF1824" t="s">
        <v>13658</v>
      </c>
      <c r="AG1824" t="s">
        <v>13664</v>
      </c>
      <c r="AH1824" t="s">
        <v>13665</v>
      </c>
      <c r="AI1824" t="s">
        <v>13660</v>
      </c>
      <c r="AK1824" t="s">
        <v>13661</v>
      </c>
      <c r="AL1824" t="s">
        <v>13664</v>
      </c>
      <c r="AM1824" t="s">
        <v>13664</v>
      </c>
      <c r="AQ1824" t="s">
        <v>13662</v>
      </c>
    </row>
    <row r="1825" spans="2:44" ht="15" customHeight="1" x14ac:dyDescent="0.25">
      <c r="B1825" s="3" t="s">
        <v>37</v>
      </c>
      <c r="D1825" s="13"/>
      <c r="E1825" t="s">
        <v>13666</v>
      </c>
      <c r="F1825" t="s">
        <v>13667</v>
      </c>
      <c r="G1825" t="s">
        <v>190</v>
      </c>
      <c r="H1825" t="b">
        <v>0</v>
      </c>
      <c r="I1825" t="s">
        <v>383</v>
      </c>
      <c r="J1825" s="1" t="s">
        <v>384</v>
      </c>
      <c r="K1825" t="s">
        <v>383</v>
      </c>
      <c r="L1825" t="s">
        <v>13668</v>
      </c>
      <c r="N1825">
        <f t="shared" si="28"/>
        <v>15</v>
      </c>
      <c r="O1825">
        <v>82070</v>
      </c>
      <c r="P1825" t="s">
        <v>13669</v>
      </c>
      <c r="Q1825" t="s">
        <v>11886</v>
      </c>
      <c r="V1825" t="s">
        <v>46</v>
      </c>
      <c r="W1825">
        <v>8560312749</v>
      </c>
      <c r="Y1825" t="s">
        <v>13670</v>
      </c>
      <c r="AF1825" t="s">
        <v>13658</v>
      </c>
      <c r="AG1825" t="s">
        <v>13667</v>
      </c>
      <c r="AH1825" t="s">
        <v>13671</v>
      </c>
      <c r="AI1825" t="s">
        <v>13672</v>
      </c>
      <c r="AK1825" t="s">
        <v>13673</v>
      </c>
      <c r="AL1825" t="s">
        <v>13667</v>
      </c>
      <c r="AM1825" t="s">
        <v>13667</v>
      </c>
      <c r="AQ1825" t="s">
        <v>13674</v>
      </c>
    </row>
    <row r="1826" spans="2:44" ht="15" customHeight="1" x14ac:dyDescent="0.25">
      <c r="B1826" s="3" t="s">
        <v>54</v>
      </c>
      <c r="C1826" t="s">
        <v>13675</v>
      </c>
      <c r="D1826" s="18" t="s">
        <v>416</v>
      </c>
      <c r="E1826" t="s">
        <v>13676</v>
      </c>
      <c r="F1826" t="s">
        <v>13677</v>
      </c>
      <c r="G1826" t="s">
        <v>100</v>
      </c>
      <c r="H1826" t="b">
        <v>0</v>
      </c>
      <c r="I1826" t="s">
        <v>2057</v>
      </c>
      <c r="J1826" s="1" t="s">
        <v>2058</v>
      </c>
      <c r="K1826" t="s">
        <v>2057</v>
      </c>
      <c r="L1826" s="2" t="s">
        <v>13678</v>
      </c>
      <c r="N1826" s="3">
        <f t="shared" si="28"/>
        <v>58</v>
      </c>
      <c r="O1826">
        <v>710086</v>
      </c>
      <c r="P1826" t="s">
        <v>13679</v>
      </c>
      <c r="V1826" t="s">
        <v>46</v>
      </c>
      <c r="W1826">
        <v>8375956672</v>
      </c>
      <c r="X1826" t="s">
        <v>13680</v>
      </c>
      <c r="AB1826" t="s">
        <v>48</v>
      </c>
      <c r="AD1826">
        <v>538778</v>
      </c>
      <c r="AG1826" t="s">
        <v>13677</v>
      </c>
      <c r="AH1826" t="s">
        <v>13681</v>
      </c>
      <c r="AI1826">
        <f>86-29-84360688/84360588/84360277</f>
        <v>56.999999988146065</v>
      </c>
      <c r="AL1826" t="s">
        <v>13677</v>
      </c>
      <c r="AM1826" t="s">
        <v>13677</v>
      </c>
      <c r="AQ1826">
        <f>86-29-84360204</f>
        <v>-84360147</v>
      </c>
    </row>
    <row r="1827" spans="2:44" ht="15" customHeight="1" x14ac:dyDescent="0.25">
      <c r="B1827" s="3" t="s">
        <v>4333</v>
      </c>
      <c r="C1827" t="s">
        <v>13682</v>
      </c>
      <c r="D1827" s="36" t="s">
        <v>344</v>
      </c>
      <c r="E1827" s="31" t="s">
        <v>13683</v>
      </c>
      <c r="F1827" t="s">
        <v>13684</v>
      </c>
      <c r="G1827" t="s">
        <v>190</v>
      </c>
      <c r="H1827" t="b">
        <v>0</v>
      </c>
      <c r="I1827" t="s">
        <v>2057</v>
      </c>
      <c r="J1827" s="1" t="s">
        <v>2058</v>
      </c>
      <c r="K1827" t="s">
        <v>2057</v>
      </c>
      <c r="L1827" s="2" t="s">
        <v>13678</v>
      </c>
      <c r="N1827" s="3">
        <f t="shared" si="28"/>
        <v>58</v>
      </c>
      <c r="O1827">
        <v>710086</v>
      </c>
      <c r="P1827" t="s">
        <v>13685</v>
      </c>
      <c r="U1827" s="31"/>
      <c r="V1827" t="s">
        <v>46</v>
      </c>
      <c r="W1827">
        <v>5085474550</v>
      </c>
      <c r="AB1827" t="s">
        <v>48</v>
      </c>
      <c r="AG1827" t="s">
        <v>13684</v>
      </c>
      <c r="AH1827" t="s">
        <v>13686</v>
      </c>
      <c r="AL1827" t="s">
        <v>13684</v>
      </c>
      <c r="AM1827" t="s">
        <v>13684</v>
      </c>
      <c r="AQ1827">
        <f>86-29-84360204</f>
        <v>-84360147</v>
      </c>
    </row>
    <row r="1828" spans="2:44" ht="15" customHeight="1" x14ac:dyDescent="0.25">
      <c r="B1828" s="3" t="s">
        <v>4333</v>
      </c>
      <c r="C1828" t="s">
        <v>13682</v>
      </c>
      <c r="D1828" s="36" t="s">
        <v>344</v>
      </c>
      <c r="E1828" t="s">
        <v>13687</v>
      </c>
      <c r="F1828" t="s">
        <v>13688</v>
      </c>
      <c r="G1828" t="s">
        <v>190</v>
      </c>
      <c r="H1828" t="b">
        <v>0</v>
      </c>
      <c r="I1828" t="s">
        <v>2057</v>
      </c>
      <c r="J1828" s="1" t="s">
        <v>2058</v>
      </c>
      <c r="K1828" t="s">
        <v>2057</v>
      </c>
      <c r="L1828" s="2" t="s">
        <v>13678</v>
      </c>
      <c r="N1828" s="3">
        <f t="shared" si="28"/>
        <v>58</v>
      </c>
      <c r="O1828">
        <v>710086</v>
      </c>
      <c r="P1828" t="s">
        <v>13689</v>
      </c>
      <c r="V1828" t="s">
        <v>46</v>
      </c>
      <c r="W1828">
        <v>5063149485</v>
      </c>
      <c r="AB1828" t="s">
        <v>48</v>
      </c>
      <c r="AG1828" t="s">
        <v>13688</v>
      </c>
      <c r="AH1828" t="s">
        <v>13690</v>
      </c>
      <c r="AL1828" t="s">
        <v>13688</v>
      </c>
      <c r="AM1828" t="s">
        <v>13688</v>
      </c>
      <c r="AQ1828">
        <f>86-29-84360204</f>
        <v>-84360147</v>
      </c>
    </row>
    <row r="1829" spans="2:44" ht="15" customHeight="1" x14ac:dyDescent="0.25">
      <c r="B1829" s="3" t="s">
        <v>4333</v>
      </c>
      <c r="C1829" t="s">
        <v>13675</v>
      </c>
      <c r="D1829" s="36" t="s">
        <v>344</v>
      </c>
      <c r="E1829" t="s">
        <v>13691</v>
      </c>
      <c r="F1829" t="s">
        <v>13692</v>
      </c>
      <c r="G1829" t="s">
        <v>190</v>
      </c>
      <c r="H1829" t="b">
        <v>0</v>
      </c>
      <c r="I1829" t="s">
        <v>2057</v>
      </c>
      <c r="J1829" s="1" t="s">
        <v>2058</v>
      </c>
      <c r="K1829" t="s">
        <v>2057</v>
      </c>
      <c r="L1829" s="2" t="s">
        <v>13678</v>
      </c>
      <c r="N1829" s="3">
        <f t="shared" si="28"/>
        <v>58</v>
      </c>
      <c r="O1829">
        <v>710086</v>
      </c>
      <c r="P1829" t="s">
        <v>13693</v>
      </c>
      <c r="V1829" t="s">
        <v>46</v>
      </c>
      <c r="W1829">
        <v>7997137899</v>
      </c>
      <c r="AB1829" t="s">
        <v>48</v>
      </c>
      <c r="AG1829" t="s">
        <v>13692</v>
      </c>
      <c r="AH1829" t="s">
        <v>13694</v>
      </c>
      <c r="AL1829" t="s">
        <v>13692</v>
      </c>
      <c r="AM1829" t="s">
        <v>13692</v>
      </c>
      <c r="AQ1829">
        <f>86-29-84360204</f>
        <v>-84360147</v>
      </c>
    </row>
    <row r="1830" spans="2:44" ht="15" customHeight="1" x14ac:dyDescent="0.25">
      <c r="B1830" s="3" t="s">
        <v>4333</v>
      </c>
      <c r="C1830" t="s">
        <v>13682</v>
      </c>
      <c r="D1830" s="36" t="s">
        <v>344</v>
      </c>
      <c r="E1830" t="s">
        <v>13695</v>
      </c>
      <c r="F1830" t="s">
        <v>13696</v>
      </c>
      <c r="G1830" t="s">
        <v>190</v>
      </c>
      <c r="H1830" t="b">
        <v>0</v>
      </c>
      <c r="I1830" t="s">
        <v>2057</v>
      </c>
      <c r="J1830" s="1" t="s">
        <v>2058</v>
      </c>
      <c r="K1830" t="s">
        <v>2057</v>
      </c>
      <c r="L1830" s="2" t="s">
        <v>13678</v>
      </c>
      <c r="N1830" s="3">
        <f t="shared" si="28"/>
        <v>58</v>
      </c>
      <c r="O1830">
        <v>710086</v>
      </c>
      <c r="P1830" t="s">
        <v>13697</v>
      </c>
      <c r="V1830" t="s">
        <v>46</v>
      </c>
      <c r="W1830">
        <v>8682242547</v>
      </c>
      <c r="AB1830" t="s">
        <v>48</v>
      </c>
      <c r="AG1830" t="s">
        <v>13696</v>
      </c>
      <c r="AH1830" t="s">
        <v>13698</v>
      </c>
      <c r="AL1830" t="s">
        <v>13696</v>
      </c>
      <c r="AM1830" t="s">
        <v>13696</v>
      </c>
      <c r="AQ1830">
        <f>86-29-84360204</f>
        <v>-84360147</v>
      </c>
    </row>
    <row r="1831" spans="2:44" ht="15" customHeight="1" x14ac:dyDescent="0.25">
      <c r="B1831" s="3" t="s">
        <v>4333</v>
      </c>
      <c r="C1831" t="s">
        <v>13699</v>
      </c>
      <c r="D1831" s="36" t="s">
        <v>344</v>
      </c>
      <c r="E1831" t="s">
        <v>13700</v>
      </c>
      <c r="F1831" s="41" t="s">
        <v>13701</v>
      </c>
      <c r="G1831" t="s">
        <v>100</v>
      </c>
      <c r="H1831" s="41" t="b">
        <v>1</v>
      </c>
      <c r="I1831" t="s">
        <v>2057</v>
      </c>
      <c r="J1831" s="1" t="s">
        <v>2058</v>
      </c>
      <c r="K1831" t="s">
        <v>2057</v>
      </c>
      <c r="L1831" s="2" t="s">
        <v>13702</v>
      </c>
      <c r="N1831">
        <f t="shared" si="28"/>
        <v>30</v>
      </c>
      <c r="O1831">
        <v>830026</v>
      </c>
      <c r="P1831" s="41" t="s">
        <v>13703</v>
      </c>
      <c r="S1831">
        <v>43.799999999999898</v>
      </c>
      <c r="T1831">
        <v>87.579999999999899</v>
      </c>
      <c r="V1831" t="s">
        <v>46</v>
      </c>
      <c r="W1831">
        <v>5783542166</v>
      </c>
      <c r="X1831" t="s">
        <v>13704</v>
      </c>
      <c r="Y1831" t="s">
        <v>13705</v>
      </c>
      <c r="AB1831" t="s">
        <v>48</v>
      </c>
      <c r="AD1831">
        <v>857314</v>
      </c>
      <c r="AG1831" t="s">
        <v>13701</v>
      </c>
      <c r="AH1831" t="s">
        <v>13706</v>
      </c>
      <c r="AI1831" t="s">
        <v>13707</v>
      </c>
      <c r="AK1831" t="s">
        <v>13708</v>
      </c>
      <c r="AL1831" t="s">
        <v>13701</v>
      </c>
      <c r="AM1831" t="s">
        <v>13701</v>
      </c>
      <c r="AQ1831" t="s">
        <v>13709</v>
      </c>
      <c r="AR1831" t="s">
        <v>13710</v>
      </c>
    </row>
    <row r="1832" spans="2:44" ht="15" customHeight="1" x14ac:dyDescent="0.25">
      <c r="B1832" s="3" t="s">
        <v>4333</v>
      </c>
      <c r="C1832" t="s">
        <v>13699</v>
      </c>
      <c r="D1832" s="36" t="s">
        <v>344</v>
      </c>
      <c r="E1832" t="s">
        <v>13711</v>
      </c>
      <c r="F1832" s="41" t="s">
        <v>13712</v>
      </c>
      <c r="G1832" t="s">
        <v>190</v>
      </c>
      <c r="H1832" s="41" t="b">
        <v>1</v>
      </c>
      <c r="I1832" t="s">
        <v>2057</v>
      </c>
      <c r="J1832" s="1" t="s">
        <v>2058</v>
      </c>
      <c r="K1832" t="s">
        <v>2057</v>
      </c>
      <c r="L1832" s="2" t="s">
        <v>13702</v>
      </c>
      <c r="N1832">
        <f t="shared" si="28"/>
        <v>30</v>
      </c>
      <c r="O1832">
        <v>830026</v>
      </c>
      <c r="P1832" s="41" t="s">
        <v>13713</v>
      </c>
      <c r="S1832">
        <v>43.799999999999898</v>
      </c>
      <c r="T1832">
        <v>87.579999999999899</v>
      </c>
      <c r="V1832" t="s">
        <v>46</v>
      </c>
      <c r="W1832">
        <v>3902322272</v>
      </c>
      <c r="X1832" t="s">
        <v>13714</v>
      </c>
      <c r="Y1832" t="s">
        <v>13705</v>
      </c>
      <c r="AB1832" t="s">
        <v>48</v>
      </c>
      <c r="AG1832" t="s">
        <v>13712</v>
      </c>
      <c r="AH1832" t="s">
        <v>13715</v>
      </c>
      <c r="AK1832" t="s">
        <v>13708</v>
      </c>
      <c r="AL1832" t="s">
        <v>13712</v>
      </c>
      <c r="AM1832" t="s">
        <v>13712</v>
      </c>
      <c r="AQ1832" t="s">
        <v>13709</v>
      </c>
      <c r="AR1832" t="s">
        <v>13710</v>
      </c>
    </row>
    <row r="1833" spans="2:44" ht="15" customHeight="1" x14ac:dyDescent="0.25">
      <c r="B1833" s="3" t="s">
        <v>4333</v>
      </c>
      <c r="C1833" t="s">
        <v>13699</v>
      </c>
      <c r="D1833" s="36" t="s">
        <v>344</v>
      </c>
      <c r="E1833" t="s">
        <v>13716</v>
      </c>
      <c r="F1833" s="41" t="s">
        <v>13717</v>
      </c>
      <c r="G1833" t="s">
        <v>190</v>
      </c>
      <c r="H1833" s="41" t="b">
        <v>1</v>
      </c>
      <c r="I1833" t="s">
        <v>2057</v>
      </c>
      <c r="J1833" s="1" t="s">
        <v>2058</v>
      </c>
      <c r="K1833" t="s">
        <v>2057</v>
      </c>
      <c r="L1833" s="2" t="s">
        <v>13702</v>
      </c>
      <c r="N1833">
        <f t="shared" si="28"/>
        <v>30</v>
      </c>
      <c r="O1833">
        <v>830026</v>
      </c>
      <c r="P1833" s="41" t="s">
        <v>13703</v>
      </c>
      <c r="S1833">
        <v>43.799999999999898</v>
      </c>
      <c r="T1833">
        <v>87.579999999999899</v>
      </c>
      <c r="V1833" t="s">
        <v>46</v>
      </c>
      <c r="W1833">
        <v>7316796602</v>
      </c>
      <c r="X1833" t="s">
        <v>13714</v>
      </c>
      <c r="Y1833" t="s">
        <v>13705</v>
      </c>
      <c r="AB1833" t="s">
        <v>48</v>
      </c>
      <c r="AG1833" t="s">
        <v>13717</v>
      </c>
      <c r="AH1833" t="s">
        <v>13718</v>
      </c>
      <c r="AK1833" t="s">
        <v>13708</v>
      </c>
      <c r="AL1833" t="s">
        <v>13717</v>
      </c>
      <c r="AM1833" t="s">
        <v>13717</v>
      </c>
      <c r="AQ1833" t="s">
        <v>13709</v>
      </c>
      <c r="AR1833" t="s">
        <v>13710</v>
      </c>
    </row>
    <row r="1834" spans="2:44" ht="15" customHeight="1" x14ac:dyDescent="0.25">
      <c r="B1834" s="3" t="s">
        <v>4333</v>
      </c>
      <c r="C1834" t="s">
        <v>13699</v>
      </c>
      <c r="D1834" s="36" t="s">
        <v>344</v>
      </c>
      <c r="E1834" t="s">
        <v>13719</v>
      </c>
      <c r="F1834" s="41" t="s">
        <v>13720</v>
      </c>
      <c r="G1834" t="s">
        <v>190</v>
      </c>
      <c r="H1834" s="41" t="b">
        <v>1</v>
      </c>
      <c r="I1834" t="s">
        <v>2057</v>
      </c>
      <c r="J1834" s="1" t="s">
        <v>2058</v>
      </c>
      <c r="K1834" t="s">
        <v>2057</v>
      </c>
      <c r="L1834" s="2" t="s">
        <v>13702</v>
      </c>
      <c r="N1834">
        <f t="shared" si="28"/>
        <v>30</v>
      </c>
      <c r="O1834">
        <v>830026</v>
      </c>
      <c r="P1834" s="41" t="s">
        <v>13703</v>
      </c>
      <c r="S1834">
        <v>43.799999999999898</v>
      </c>
      <c r="T1834">
        <v>87.579999999999899</v>
      </c>
      <c r="V1834" t="s">
        <v>46</v>
      </c>
      <c r="W1834">
        <v>4873511254</v>
      </c>
      <c r="X1834" t="s">
        <v>13714</v>
      </c>
      <c r="Y1834" t="s">
        <v>13705</v>
      </c>
      <c r="AB1834" t="s">
        <v>48</v>
      </c>
      <c r="AG1834" t="s">
        <v>13720</v>
      </c>
      <c r="AH1834" t="s">
        <v>13721</v>
      </c>
      <c r="AK1834" t="s">
        <v>13708</v>
      </c>
      <c r="AL1834" t="s">
        <v>13720</v>
      </c>
      <c r="AM1834" t="s">
        <v>13720</v>
      </c>
      <c r="AQ1834" t="s">
        <v>13709</v>
      </c>
      <c r="AR1834" t="s">
        <v>13710</v>
      </c>
    </row>
    <row r="1835" spans="2:44" ht="15" customHeight="1" x14ac:dyDescent="0.25">
      <c r="B1835" s="3" t="s">
        <v>37</v>
      </c>
      <c r="D1835" s="13"/>
      <c r="E1835" t="s">
        <v>13722</v>
      </c>
      <c r="F1835" t="s">
        <v>13723</v>
      </c>
      <c r="G1835" t="s">
        <v>190</v>
      </c>
      <c r="H1835" t="b">
        <v>0</v>
      </c>
      <c r="I1835" t="s">
        <v>2057</v>
      </c>
      <c r="J1835" s="1" t="s">
        <v>2058</v>
      </c>
      <c r="K1835" t="s">
        <v>2057</v>
      </c>
      <c r="L1835" t="s">
        <v>13724</v>
      </c>
      <c r="N1835" s="3">
        <f t="shared" si="28"/>
        <v>70</v>
      </c>
      <c r="O1835">
        <v>851400</v>
      </c>
      <c r="P1835" t="s">
        <v>13725</v>
      </c>
      <c r="V1835" t="s">
        <v>46</v>
      </c>
      <c r="W1835">
        <v>5045144523</v>
      </c>
      <c r="AB1835" t="s">
        <v>5198</v>
      </c>
      <c r="AG1835" t="s">
        <v>13723</v>
      </c>
      <c r="AH1835" t="s">
        <v>13726</v>
      </c>
      <c r="AL1835" t="s">
        <v>13723</v>
      </c>
      <c r="AM1835" t="s">
        <v>13723</v>
      </c>
      <c r="AQ1835" t="s">
        <v>13727</v>
      </c>
    </row>
    <row r="1836" spans="2:44" ht="15" customHeight="1" x14ac:dyDescent="0.25">
      <c r="B1836" s="3" t="s">
        <v>54</v>
      </c>
      <c r="C1836" t="s">
        <v>13728</v>
      </c>
      <c r="D1836" s="18" t="s">
        <v>56</v>
      </c>
      <c r="E1836" t="s">
        <v>13729</v>
      </c>
      <c r="F1836" t="s">
        <v>13730</v>
      </c>
      <c r="G1836" t="s">
        <v>100</v>
      </c>
      <c r="H1836" t="b">
        <v>0</v>
      </c>
      <c r="I1836" t="s">
        <v>2057</v>
      </c>
      <c r="J1836" s="1" t="s">
        <v>2058</v>
      </c>
      <c r="K1836" t="s">
        <v>2057</v>
      </c>
      <c r="L1836" t="s">
        <v>13731</v>
      </c>
      <c r="N1836" s="3">
        <f t="shared" si="28"/>
        <v>53</v>
      </c>
      <c r="O1836">
        <v>221007</v>
      </c>
      <c r="P1836" t="s">
        <v>5904</v>
      </c>
      <c r="V1836" t="s">
        <v>46</v>
      </c>
      <c r="W1836">
        <v>5161083607</v>
      </c>
      <c r="AB1836" t="s">
        <v>2706</v>
      </c>
      <c r="AG1836" t="s">
        <v>13730</v>
      </c>
      <c r="AH1836" t="s">
        <v>13732</v>
      </c>
      <c r="AI1836" t="s">
        <v>13733</v>
      </c>
      <c r="AL1836" t="s">
        <v>13730</v>
      </c>
      <c r="AM1836" t="s">
        <v>13730</v>
      </c>
      <c r="AQ1836">
        <f>86 - 516-85757633</f>
        <v>-85758063</v>
      </c>
    </row>
    <row r="1837" spans="2:44" ht="15" customHeight="1" x14ac:dyDescent="0.25">
      <c r="B1837" s="3" t="s">
        <v>54</v>
      </c>
      <c r="C1837" t="s">
        <v>13734</v>
      </c>
      <c r="D1837" s="18" t="s">
        <v>56</v>
      </c>
      <c r="E1837" t="s">
        <v>13735</v>
      </c>
      <c r="F1837" t="s">
        <v>13736</v>
      </c>
      <c r="G1837" t="s">
        <v>100</v>
      </c>
      <c r="H1837" t="b">
        <v>1</v>
      </c>
      <c r="I1837" t="s">
        <v>3635</v>
      </c>
      <c r="J1837" s="1" t="s">
        <v>3636</v>
      </c>
      <c r="K1837" t="s">
        <v>3635</v>
      </c>
      <c r="L1837" t="s">
        <v>13737</v>
      </c>
      <c r="N1837">
        <f t="shared" si="28"/>
        <v>5</v>
      </c>
      <c r="O1837">
        <v>4380216</v>
      </c>
      <c r="P1837" t="s">
        <v>13738</v>
      </c>
      <c r="S1837">
        <v>34.670479999999998</v>
      </c>
      <c r="T1837">
        <v>137.82667000000001</v>
      </c>
      <c r="V1837" t="s">
        <v>46</v>
      </c>
      <c r="W1837">
        <v>7581487980</v>
      </c>
      <c r="X1837" t="s">
        <v>13739</v>
      </c>
      <c r="AB1837" t="s">
        <v>13740</v>
      </c>
      <c r="AD1837">
        <v>784089</v>
      </c>
      <c r="AG1837" t="s">
        <v>13736</v>
      </c>
      <c r="AH1837" t="s">
        <v>13741</v>
      </c>
      <c r="AI1837" t="s">
        <v>13742</v>
      </c>
      <c r="AK1837" t="s">
        <v>13743</v>
      </c>
      <c r="AL1837" t="s">
        <v>13736</v>
      </c>
      <c r="AM1837" t="s">
        <v>13736</v>
      </c>
      <c r="AQ1837">
        <f>81-538-66-1215</f>
        <v>-1738</v>
      </c>
      <c r="AR1837" t="s">
        <v>5403</v>
      </c>
    </row>
    <row r="1838" spans="2:44" ht="15" customHeight="1" x14ac:dyDescent="0.25">
      <c r="B1838" s="3" t="s">
        <v>155</v>
      </c>
      <c r="C1838" t="s">
        <v>156</v>
      </c>
      <c r="D1838" s="23"/>
      <c r="E1838" t="s">
        <v>13744</v>
      </c>
      <c r="F1838" t="s">
        <v>13745</v>
      </c>
      <c r="G1838" t="s">
        <v>167</v>
      </c>
      <c r="I1838" t="s">
        <v>3897</v>
      </c>
      <c r="J1838" s="1" t="s">
        <v>3898</v>
      </c>
      <c r="K1838" t="s">
        <v>3897</v>
      </c>
      <c r="L1838"/>
      <c r="N1838">
        <f t="shared" si="28"/>
        <v>0</v>
      </c>
      <c r="O1838" t="s">
        <v>63</v>
      </c>
      <c r="P1838" t="s">
        <v>63</v>
      </c>
      <c r="V1838" t="s">
        <v>46</v>
      </c>
      <c r="W1838">
        <v>5772844366</v>
      </c>
      <c r="X1838" t="s">
        <v>101</v>
      </c>
      <c r="AB1838" t="s">
        <v>66</v>
      </c>
      <c r="AG1838" t="s">
        <v>13745</v>
      </c>
      <c r="AH1838" t="s">
        <v>13746</v>
      </c>
      <c r="AL1838" t="s">
        <v>13745</v>
      </c>
      <c r="AM1838" t="s">
        <v>13745</v>
      </c>
      <c r="AQ1838" t="s">
        <v>63</v>
      </c>
    </row>
    <row r="1839" spans="2:44" ht="15" customHeight="1" x14ac:dyDescent="0.25">
      <c r="B1839" s="3" t="s">
        <v>54</v>
      </c>
      <c r="C1839" t="s">
        <v>13747</v>
      </c>
      <c r="D1839" s="18" t="s">
        <v>56</v>
      </c>
      <c r="E1839" t="s">
        <v>13748</v>
      </c>
      <c r="F1839" t="s">
        <v>13749</v>
      </c>
      <c r="G1839" t="s">
        <v>107</v>
      </c>
      <c r="H1839" t="b">
        <v>1</v>
      </c>
      <c r="I1839" t="s">
        <v>191</v>
      </c>
      <c r="J1839" s="1" t="s">
        <v>192</v>
      </c>
      <c r="K1839" t="s">
        <v>191</v>
      </c>
      <c r="L1839" t="s">
        <v>13750</v>
      </c>
      <c r="N1839" s="3">
        <f t="shared" si="28"/>
        <v>56</v>
      </c>
      <c r="O1839">
        <v>61900</v>
      </c>
      <c r="P1839" t="s">
        <v>13751</v>
      </c>
      <c r="S1839">
        <v>40.949724120280102</v>
      </c>
      <c r="T1839">
        <v>39.906914234161299</v>
      </c>
      <c r="V1839" t="s">
        <v>46</v>
      </c>
      <c r="W1839">
        <v>4337168077</v>
      </c>
      <c r="AB1839" t="s">
        <v>389</v>
      </c>
      <c r="AG1839" t="s">
        <v>13749</v>
      </c>
      <c r="AH1839" t="s">
        <v>13752</v>
      </c>
      <c r="AL1839" t="s">
        <v>13749</v>
      </c>
      <c r="AM1839" t="s">
        <v>13749</v>
      </c>
      <c r="AQ1839" t="s">
        <v>13753</v>
      </c>
    </row>
    <row r="1840" spans="2:44" ht="15" customHeight="1" x14ac:dyDescent="0.25">
      <c r="B1840" s="3" t="s">
        <v>54</v>
      </c>
      <c r="C1840" t="s">
        <v>13754</v>
      </c>
      <c r="D1840" s="18" t="s">
        <v>56</v>
      </c>
      <c r="E1840" t="s">
        <v>13755</v>
      </c>
      <c r="F1840" t="s">
        <v>13756</v>
      </c>
      <c r="G1840" t="s">
        <v>190</v>
      </c>
      <c r="H1840" t="b">
        <v>0</v>
      </c>
      <c r="I1840" t="s">
        <v>4121</v>
      </c>
      <c r="J1840" s="1" t="s">
        <v>4122</v>
      </c>
      <c r="K1840" t="s">
        <v>4121</v>
      </c>
      <c r="L1840" t="s">
        <v>13757</v>
      </c>
      <c r="N1840">
        <f t="shared" si="28"/>
        <v>14</v>
      </c>
      <c r="O1840">
        <v>68001</v>
      </c>
      <c r="P1840" t="s">
        <v>13758</v>
      </c>
      <c r="S1840">
        <v>46.318272158281097</v>
      </c>
      <c r="T1840">
        <v>30.658451561382801</v>
      </c>
      <c r="V1840" t="s">
        <v>46</v>
      </c>
      <c r="W1840">
        <v>7657926473</v>
      </c>
      <c r="X1840" t="s">
        <v>13759</v>
      </c>
      <c r="AB1840" t="s">
        <v>66</v>
      </c>
      <c r="AC1840" t="s">
        <v>4126</v>
      </c>
      <c r="AD1840">
        <v>416526</v>
      </c>
      <c r="AG1840" t="s">
        <v>13756</v>
      </c>
      <c r="AH1840" t="s">
        <v>13760</v>
      </c>
      <c r="AI1840" t="s">
        <v>13761</v>
      </c>
      <c r="AL1840" t="s">
        <v>13756</v>
      </c>
      <c r="AM1840" t="s">
        <v>13756</v>
      </c>
      <c r="AQ1840" t="s">
        <v>13762</v>
      </c>
    </row>
    <row r="1841" spans="2:44" ht="15" customHeight="1" x14ac:dyDescent="0.25">
      <c r="B1841" s="3" t="s">
        <v>37</v>
      </c>
      <c r="D1841" s="13"/>
      <c r="E1841" t="s">
        <v>13763</v>
      </c>
      <c r="F1841" t="s">
        <v>13764</v>
      </c>
      <c r="G1841" t="s">
        <v>100</v>
      </c>
      <c r="H1841" t="b">
        <v>0</v>
      </c>
      <c r="I1841" t="s">
        <v>690</v>
      </c>
      <c r="J1841" s="1" t="s">
        <v>691</v>
      </c>
      <c r="K1841" t="s">
        <v>690</v>
      </c>
      <c r="L1841" t="s">
        <v>13765</v>
      </c>
      <c r="N1841" s="3">
        <f t="shared" si="28"/>
        <v>44</v>
      </c>
      <c r="O1841" t="s">
        <v>13766</v>
      </c>
      <c r="P1841" t="s">
        <v>4655</v>
      </c>
      <c r="V1841" t="s">
        <v>46</v>
      </c>
      <c r="W1841">
        <v>9348054294</v>
      </c>
      <c r="X1841" t="s">
        <v>13767</v>
      </c>
      <c r="AB1841" t="s">
        <v>389</v>
      </c>
      <c r="AG1841" t="s">
        <v>13764</v>
      </c>
      <c r="AH1841" t="s">
        <v>13768</v>
      </c>
      <c r="AI1841" t="s">
        <v>13769</v>
      </c>
      <c r="AL1841" t="s">
        <v>13764</v>
      </c>
      <c r="AM1841" t="s">
        <v>13764</v>
      </c>
      <c r="AQ1841" t="s">
        <v>13770</v>
      </c>
    </row>
    <row r="1842" spans="2:44" ht="15" customHeight="1" x14ac:dyDescent="0.25">
      <c r="B1842" s="3" t="s">
        <v>37</v>
      </c>
      <c r="D1842" s="13"/>
      <c r="E1842" t="s">
        <v>13771</v>
      </c>
      <c r="F1842" t="s">
        <v>13772</v>
      </c>
      <c r="G1842" t="s">
        <v>100</v>
      </c>
      <c r="H1842" t="b">
        <v>0</v>
      </c>
      <c r="I1842" t="s">
        <v>690</v>
      </c>
      <c r="J1842" s="1" t="s">
        <v>691</v>
      </c>
      <c r="K1842" t="s">
        <v>690</v>
      </c>
      <c r="L1842" t="s">
        <v>13773</v>
      </c>
      <c r="N1842" s="3">
        <f t="shared" si="28"/>
        <v>50</v>
      </c>
      <c r="O1842" t="s">
        <v>13774</v>
      </c>
      <c r="P1842" t="s">
        <v>13775</v>
      </c>
      <c r="V1842" t="s">
        <v>46</v>
      </c>
      <c r="W1842">
        <v>5633333418</v>
      </c>
      <c r="X1842" t="s">
        <v>13776</v>
      </c>
      <c r="AG1842" t="s">
        <v>13772</v>
      </c>
      <c r="AH1842" t="s">
        <v>13777</v>
      </c>
      <c r="AI1842" t="s">
        <v>13778</v>
      </c>
      <c r="AK1842" t="s">
        <v>13779</v>
      </c>
      <c r="AL1842" t="s">
        <v>13772</v>
      </c>
      <c r="AM1842" t="s">
        <v>13772</v>
      </c>
      <c r="AQ1842" t="s">
        <v>13780</v>
      </c>
    </row>
    <row r="1843" spans="2:44" ht="15" customHeight="1" x14ac:dyDescent="0.25">
      <c r="B1843" s="3" t="s">
        <v>37</v>
      </c>
      <c r="D1843" s="13"/>
      <c r="E1843" t="s">
        <v>13781</v>
      </c>
      <c r="F1843" t="s">
        <v>13782</v>
      </c>
      <c r="G1843" t="s">
        <v>100</v>
      </c>
      <c r="I1843" t="s">
        <v>383</v>
      </c>
      <c r="J1843" s="1" t="s">
        <v>384</v>
      </c>
      <c r="K1843" t="s">
        <v>383</v>
      </c>
      <c r="L1843" t="s">
        <v>13783</v>
      </c>
      <c r="N1843">
        <f t="shared" si="28"/>
        <v>15</v>
      </c>
      <c r="O1843">
        <v>78221</v>
      </c>
      <c r="P1843" t="s">
        <v>8718</v>
      </c>
      <c r="Q1843" t="s">
        <v>1530</v>
      </c>
      <c r="V1843" t="s">
        <v>46</v>
      </c>
      <c r="W1843">
        <v>9792952185</v>
      </c>
      <c r="X1843" t="s">
        <v>13784</v>
      </c>
      <c r="AB1843" t="s">
        <v>389</v>
      </c>
      <c r="AG1843" t="s">
        <v>13782</v>
      </c>
      <c r="AH1843" t="s">
        <v>13785</v>
      </c>
      <c r="AL1843" t="s">
        <v>13782</v>
      </c>
      <c r="AM1843" t="s">
        <v>13782</v>
      </c>
      <c r="AQ1843" t="s">
        <v>63</v>
      </c>
    </row>
    <row r="1844" spans="2:44" ht="15" customHeight="1" x14ac:dyDescent="0.25">
      <c r="B1844" s="3" t="s">
        <v>155</v>
      </c>
      <c r="C1844" t="s">
        <v>156</v>
      </c>
      <c r="D1844" s="23"/>
      <c r="E1844" t="s">
        <v>13786</v>
      </c>
      <c r="F1844" t="s">
        <v>1780</v>
      </c>
      <c r="G1844" t="s">
        <v>167</v>
      </c>
      <c r="I1844" t="s">
        <v>1779</v>
      </c>
      <c r="J1844" s="1" t="s">
        <v>1780</v>
      </c>
      <c r="K1844" t="s">
        <v>1779</v>
      </c>
      <c r="L1844"/>
      <c r="N1844">
        <f t="shared" si="28"/>
        <v>0</v>
      </c>
      <c r="O1844" t="s">
        <v>63</v>
      </c>
      <c r="P1844" t="s">
        <v>63</v>
      </c>
      <c r="V1844" t="s">
        <v>46</v>
      </c>
      <c r="W1844">
        <v>9792154614</v>
      </c>
      <c r="X1844" t="s">
        <v>101</v>
      </c>
      <c r="AB1844" t="s">
        <v>66</v>
      </c>
      <c r="AG1844" t="s">
        <v>1780</v>
      </c>
      <c r="AH1844" t="s">
        <v>13787</v>
      </c>
      <c r="AL1844" t="s">
        <v>1780</v>
      </c>
      <c r="AM1844" t="s">
        <v>1780</v>
      </c>
      <c r="AQ1844" t="s">
        <v>63</v>
      </c>
    </row>
    <row r="1845" spans="2:44" ht="15" customHeight="1" x14ac:dyDescent="0.25">
      <c r="B1845" s="3" t="s">
        <v>54</v>
      </c>
      <c r="C1845" t="s">
        <v>13788</v>
      </c>
      <c r="D1845" s="18" t="s">
        <v>56</v>
      </c>
      <c r="E1845" s="31" t="s">
        <v>13789</v>
      </c>
      <c r="F1845" t="s">
        <v>13790</v>
      </c>
      <c r="G1845" t="s">
        <v>100</v>
      </c>
      <c r="H1845" t="b">
        <v>1</v>
      </c>
      <c r="I1845" t="s">
        <v>5618</v>
      </c>
      <c r="J1845" s="1" t="s">
        <v>5619</v>
      </c>
      <c r="K1845" t="s">
        <v>5618</v>
      </c>
      <c r="L1845" t="s">
        <v>13791</v>
      </c>
      <c r="N1845" s="3">
        <f t="shared" si="28"/>
        <v>61</v>
      </c>
      <c r="O1845">
        <v>10070</v>
      </c>
      <c r="P1845" t="s">
        <v>13792</v>
      </c>
      <c r="S1845">
        <v>33.285240000000002</v>
      </c>
      <c r="T1845">
        <v>44.396580999999998</v>
      </c>
      <c r="U1845" s="31"/>
      <c r="V1845" t="s">
        <v>46</v>
      </c>
      <c r="W1845">
        <v>5471443768</v>
      </c>
      <c r="AB1845" t="s">
        <v>341</v>
      </c>
      <c r="AD1845">
        <v>611592</v>
      </c>
      <c r="AG1845" t="s">
        <v>13790</v>
      </c>
      <c r="AH1845" t="s">
        <v>13793</v>
      </c>
      <c r="AL1845" t="s">
        <v>13790</v>
      </c>
      <c r="AM1845" t="s">
        <v>13790</v>
      </c>
      <c r="AQ1845" t="s">
        <v>13794</v>
      </c>
    </row>
    <row r="1846" spans="2:44" ht="15" customHeight="1" x14ac:dyDescent="0.25">
      <c r="B1846" s="3" t="s">
        <v>54</v>
      </c>
      <c r="C1846" t="s">
        <v>13795</v>
      </c>
      <c r="D1846" s="18" t="s">
        <v>56</v>
      </c>
      <c r="E1846" t="s">
        <v>13796</v>
      </c>
      <c r="F1846" t="s">
        <v>13797</v>
      </c>
      <c r="G1846" t="s">
        <v>107</v>
      </c>
      <c r="H1846" t="b">
        <v>1</v>
      </c>
      <c r="I1846" t="s">
        <v>41</v>
      </c>
      <c r="J1846" s="1" t="s">
        <v>42</v>
      </c>
      <c r="K1846" t="s">
        <v>41</v>
      </c>
      <c r="L1846" t="s">
        <v>13798</v>
      </c>
      <c r="N1846">
        <f t="shared" si="28"/>
        <v>14</v>
      </c>
      <c r="O1846">
        <v>25050</v>
      </c>
      <c r="P1846" t="s">
        <v>13799</v>
      </c>
      <c r="S1846">
        <v>45.583791180978402</v>
      </c>
      <c r="T1846">
        <v>10.109288712228601</v>
      </c>
      <c r="V1846" t="s">
        <v>46</v>
      </c>
      <c r="W1846">
        <v>8542528730</v>
      </c>
      <c r="X1846" t="s">
        <v>13800</v>
      </c>
      <c r="AB1846" t="s">
        <v>78</v>
      </c>
      <c r="AC1846" t="s">
        <v>13801</v>
      </c>
      <c r="AD1846">
        <v>501805</v>
      </c>
      <c r="AG1846" t="s">
        <v>13797</v>
      </c>
      <c r="AH1846" t="s">
        <v>13802</v>
      </c>
      <c r="AI1846" t="s">
        <v>13803</v>
      </c>
      <c r="AK1846" t="s">
        <v>13804</v>
      </c>
      <c r="AL1846" t="s">
        <v>13797</v>
      </c>
      <c r="AM1846" t="s">
        <v>13797</v>
      </c>
      <c r="AQ1846" t="s">
        <v>13805</v>
      </c>
    </row>
    <row r="1847" spans="2:44" ht="15" customHeight="1" x14ac:dyDescent="0.25">
      <c r="B1847" s="3" t="s">
        <v>54</v>
      </c>
      <c r="C1847" t="s">
        <v>13806</v>
      </c>
      <c r="D1847" s="18" t="s">
        <v>56</v>
      </c>
      <c r="E1847" t="s">
        <v>13807</v>
      </c>
      <c r="F1847" t="s">
        <v>13808</v>
      </c>
      <c r="G1847" t="s">
        <v>107</v>
      </c>
      <c r="H1847" t="b">
        <v>1</v>
      </c>
      <c r="I1847" t="s">
        <v>41</v>
      </c>
      <c r="J1847" s="1" t="s">
        <v>42</v>
      </c>
      <c r="K1847" t="s">
        <v>41</v>
      </c>
      <c r="L1847" t="s">
        <v>13809</v>
      </c>
      <c r="N1847">
        <f t="shared" si="28"/>
        <v>15</v>
      </c>
      <c r="O1847">
        <v>24060</v>
      </c>
      <c r="P1847" t="s">
        <v>13810</v>
      </c>
      <c r="S1847">
        <v>45.698492000000002</v>
      </c>
      <c r="T1847">
        <v>9.7593359999999993</v>
      </c>
      <c r="V1847" t="s">
        <v>46</v>
      </c>
      <c r="W1847">
        <v>7009500777</v>
      </c>
      <c r="X1847" t="s">
        <v>13811</v>
      </c>
      <c r="AB1847" t="s">
        <v>909</v>
      </c>
      <c r="AC1847" t="s">
        <v>13812</v>
      </c>
      <c r="AD1847">
        <v>501805</v>
      </c>
      <c r="AG1847" t="s">
        <v>13808</v>
      </c>
      <c r="AH1847" t="s">
        <v>13813</v>
      </c>
      <c r="AI1847" t="s">
        <v>13814</v>
      </c>
      <c r="AK1847" t="s">
        <v>13804</v>
      </c>
      <c r="AL1847" t="s">
        <v>13808</v>
      </c>
      <c r="AM1847" t="s">
        <v>13808</v>
      </c>
      <c r="AQ1847" t="s">
        <v>13815</v>
      </c>
    </row>
    <row r="1848" spans="2:44" ht="15" customHeight="1" x14ac:dyDescent="0.25">
      <c r="B1848" s="3" t="s">
        <v>37</v>
      </c>
      <c r="D1848" s="13"/>
      <c r="E1848" t="s">
        <v>13816</v>
      </c>
      <c r="F1848" t="s">
        <v>13817</v>
      </c>
      <c r="G1848" t="s">
        <v>190</v>
      </c>
      <c r="H1848" t="b">
        <v>0</v>
      </c>
      <c r="I1848" t="s">
        <v>2045</v>
      </c>
      <c r="J1848" s="1" t="s">
        <v>2046</v>
      </c>
      <c r="K1848" t="s">
        <v>2045</v>
      </c>
      <c r="L1848" t="s">
        <v>13818</v>
      </c>
      <c r="N1848">
        <f t="shared" si="28"/>
        <v>15</v>
      </c>
      <c r="O1848" t="s">
        <v>13819</v>
      </c>
      <c r="P1848" t="s">
        <v>13820</v>
      </c>
      <c r="V1848" t="s">
        <v>46</v>
      </c>
      <c r="W1848">
        <v>7442587510</v>
      </c>
      <c r="AD1848">
        <v>15571</v>
      </c>
      <c r="AG1848" t="s">
        <v>13817</v>
      </c>
      <c r="AH1848" t="s">
        <v>13821</v>
      </c>
      <c r="AL1848" t="s">
        <v>13817</v>
      </c>
      <c r="AM1848" t="s">
        <v>13817</v>
      </c>
      <c r="AQ1848" t="s">
        <v>63</v>
      </c>
    </row>
    <row r="1849" spans="2:44" ht="15" customHeight="1" x14ac:dyDescent="0.25">
      <c r="B1849" s="3" t="s">
        <v>54</v>
      </c>
      <c r="C1849" t="s">
        <v>13822</v>
      </c>
      <c r="D1849" s="18" t="s">
        <v>56</v>
      </c>
      <c r="E1849" t="s">
        <v>13823</v>
      </c>
      <c r="F1849" t="s">
        <v>13824</v>
      </c>
      <c r="G1849" t="s">
        <v>190</v>
      </c>
      <c r="H1849" t="b">
        <v>1</v>
      </c>
      <c r="I1849" t="s">
        <v>2057</v>
      </c>
      <c r="J1849" s="1" t="s">
        <v>2058</v>
      </c>
      <c r="K1849" t="s">
        <v>2057</v>
      </c>
      <c r="L1849" t="s">
        <v>13825</v>
      </c>
      <c r="N1849">
        <f t="shared" si="28"/>
        <v>23</v>
      </c>
      <c r="O1849">
        <v>310015</v>
      </c>
      <c r="P1849" t="s">
        <v>13826</v>
      </c>
      <c r="S1849">
        <v>30.25</v>
      </c>
      <c r="T1849">
        <v>120.16670000000001</v>
      </c>
      <c r="V1849" t="s">
        <v>46</v>
      </c>
      <c r="W1849">
        <v>2401955095</v>
      </c>
      <c r="X1849" t="s">
        <v>13827</v>
      </c>
      <c r="Y1849" t="s">
        <v>13828</v>
      </c>
      <c r="AB1849" t="s">
        <v>48</v>
      </c>
      <c r="AD1849">
        <v>292967</v>
      </c>
      <c r="AG1849" t="s">
        <v>13824</v>
      </c>
      <c r="AH1849" t="s">
        <v>13829</v>
      </c>
      <c r="AI1849" t="s">
        <v>13830</v>
      </c>
      <c r="AK1849" t="s">
        <v>13831</v>
      </c>
      <c r="AL1849" t="s">
        <v>13824</v>
      </c>
      <c r="AM1849" t="s">
        <v>13824</v>
      </c>
      <c r="AQ1849" t="s">
        <v>13832</v>
      </c>
      <c r="AR1849" t="s">
        <v>13833</v>
      </c>
    </row>
    <row r="1850" spans="2:44" ht="15" customHeight="1" x14ac:dyDescent="0.25">
      <c r="B1850" s="3" t="s">
        <v>37</v>
      </c>
      <c r="D1850" s="13"/>
      <c r="E1850" t="s">
        <v>13834</v>
      </c>
      <c r="F1850" t="s">
        <v>13835</v>
      </c>
      <c r="G1850" t="s">
        <v>190</v>
      </c>
      <c r="H1850" t="b">
        <v>1</v>
      </c>
      <c r="I1850" t="s">
        <v>2057</v>
      </c>
      <c r="J1850" s="1" t="s">
        <v>2058</v>
      </c>
      <c r="K1850" t="s">
        <v>2057</v>
      </c>
      <c r="L1850" t="s">
        <v>13836</v>
      </c>
      <c r="N1850" s="3">
        <f t="shared" si="28"/>
        <v>47</v>
      </c>
      <c r="O1850">
        <v>313000</v>
      </c>
      <c r="P1850" t="s">
        <v>13837</v>
      </c>
      <c r="S1850">
        <v>30.863268444024001</v>
      </c>
      <c r="T1850">
        <v>120.093467647907</v>
      </c>
      <c r="V1850" t="s">
        <v>46</v>
      </c>
      <c r="W1850">
        <v>8606976207</v>
      </c>
      <c r="AB1850" t="s">
        <v>48</v>
      </c>
      <c r="AG1850" t="s">
        <v>13835</v>
      </c>
      <c r="AH1850" t="s">
        <v>13838</v>
      </c>
      <c r="AI1850" t="s">
        <v>13839</v>
      </c>
      <c r="AL1850" t="s">
        <v>13835</v>
      </c>
      <c r="AM1850" t="s">
        <v>13835</v>
      </c>
      <c r="AQ1850" t="s">
        <v>13840</v>
      </c>
      <c r="AR1850" t="s">
        <v>13833</v>
      </c>
    </row>
    <row r="1851" spans="2:44" ht="15" customHeight="1" x14ac:dyDescent="0.25">
      <c r="B1851" s="3" t="s">
        <v>37</v>
      </c>
      <c r="D1851" s="13"/>
      <c r="E1851" t="s">
        <v>13841</v>
      </c>
      <c r="F1851" t="s">
        <v>13842</v>
      </c>
      <c r="G1851" t="s">
        <v>190</v>
      </c>
      <c r="H1851" t="b">
        <v>1</v>
      </c>
      <c r="I1851" t="s">
        <v>2057</v>
      </c>
      <c r="J1851" s="1" t="s">
        <v>2058</v>
      </c>
      <c r="K1851" t="s">
        <v>2057</v>
      </c>
      <c r="L1851" t="s">
        <v>13843</v>
      </c>
      <c r="N1851" s="3">
        <f t="shared" si="28"/>
        <v>68</v>
      </c>
      <c r="O1851">
        <v>318050</v>
      </c>
      <c r="P1851" t="s">
        <v>13844</v>
      </c>
      <c r="S1851">
        <v>28.830187505488801</v>
      </c>
      <c r="T1851">
        <v>121.112081079587</v>
      </c>
      <c r="V1851" t="s">
        <v>46</v>
      </c>
      <c r="W1851">
        <v>5655503674</v>
      </c>
      <c r="AB1851" t="s">
        <v>48</v>
      </c>
      <c r="AG1851" t="s">
        <v>13842</v>
      </c>
      <c r="AH1851" t="s">
        <v>13845</v>
      </c>
      <c r="AI1851">
        <f>86 - 576/2424905</f>
        <v>85.999762464921304</v>
      </c>
      <c r="AL1851" t="s">
        <v>13842</v>
      </c>
      <c r="AM1851" t="s">
        <v>13842</v>
      </c>
      <c r="AQ1851" t="s">
        <v>13846</v>
      </c>
      <c r="AR1851" t="s">
        <v>13833</v>
      </c>
    </row>
    <row r="1852" spans="2:44" ht="15" customHeight="1" x14ac:dyDescent="0.25">
      <c r="B1852" s="3" t="s">
        <v>37</v>
      </c>
      <c r="D1852" s="13"/>
      <c r="E1852" t="s">
        <v>13847</v>
      </c>
      <c r="F1852" t="s">
        <v>13848</v>
      </c>
      <c r="G1852" t="s">
        <v>190</v>
      </c>
      <c r="H1852" t="b">
        <v>1</v>
      </c>
      <c r="I1852" t="s">
        <v>2057</v>
      </c>
      <c r="J1852" s="1" t="s">
        <v>2058</v>
      </c>
      <c r="K1852" t="s">
        <v>2057</v>
      </c>
      <c r="L1852" t="s">
        <v>13849</v>
      </c>
      <c r="N1852" s="3">
        <f t="shared" si="28"/>
        <v>50</v>
      </c>
      <c r="O1852">
        <v>321000</v>
      </c>
      <c r="P1852" t="s">
        <v>13850</v>
      </c>
      <c r="S1852">
        <v>29.1078620160065</v>
      </c>
      <c r="T1852">
        <v>119.64946437072101</v>
      </c>
      <c r="V1852" t="s">
        <v>46</v>
      </c>
      <c r="W1852">
        <v>5375148582</v>
      </c>
      <c r="AB1852" t="s">
        <v>48</v>
      </c>
      <c r="AG1852" t="s">
        <v>13848</v>
      </c>
      <c r="AH1852" t="s">
        <v>13851</v>
      </c>
      <c r="AI1852" t="s">
        <v>13852</v>
      </c>
      <c r="AL1852" t="s">
        <v>13848</v>
      </c>
      <c r="AM1852" t="s">
        <v>13848</v>
      </c>
      <c r="AQ1852" t="s">
        <v>13853</v>
      </c>
      <c r="AR1852" t="s">
        <v>13833</v>
      </c>
    </row>
    <row r="1853" spans="2:44" ht="15" customHeight="1" x14ac:dyDescent="0.25">
      <c r="B1853" s="3" t="s">
        <v>155</v>
      </c>
      <c r="C1853" t="s">
        <v>156</v>
      </c>
      <c r="D1853" s="23"/>
      <c r="E1853" t="s">
        <v>13854</v>
      </c>
      <c r="F1853" t="s">
        <v>13855</v>
      </c>
      <c r="G1853" t="s">
        <v>167</v>
      </c>
      <c r="I1853" t="s">
        <v>3222</v>
      </c>
      <c r="J1853" s="1" t="s">
        <v>3223</v>
      </c>
      <c r="K1853" t="s">
        <v>3222</v>
      </c>
      <c r="L1853"/>
      <c r="N1853">
        <f t="shared" si="28"/>
        <v>0</v>
      </c>
      <c r="O1853" t="s">
        <v>63</v>
      </c>
      <c r="P1853" t="s">
        <v>63</v>
      </c>
      <c r="V1853" t="s">
        <v>46</v>
      </c>
      <c r="W1853">
        <v>9568944080</v>
      </c>
      <c r="X1853" t="s">
        <v>101</v>
      </c>
      <c r="AB1853" t="s">
        <v>66</v>
      </c>
      <c r="AG1853" t="s">
        <v>13855</v>
      </c>
      <c r="AH1853" t="s">
        <v>13856</v>
      </c>
      <c r="AL1853" t="s">
        <v>13855</v>
      </c>
      <c r="AM1853" t="s">
        <v>13855</v>
      </c>
      <c r="AQ1853" t="s">
        <v>63</v>
      </c>
    </row>
    <row r="1854" spans="2:44" ht="15" customHeight="1" x14ac:dyDescent="0.25">
      <c r="B1854" s="3" t="s">
        <v>54</v>
      </c>
      <c r="C1854" t="s">
        <v>13857</v>
      </c>
      <c r="D1854" s="18" t="s">
        <v>56</v>
      </c>
      <c r="E1854" t="s">
        <v>13858</v>
      </c>
      <c r="F1854" t="s">
        <v>13859</v>
      </c>
      <c r="G1854" t="s">
        <v>107</v>
      </c>
      <c r="H1854" t="b">
        <v>0</v>
      </c>
      <c r="I1854" t="s">
        <v>2124</v>
      </c>
      <c r="J1854" s="1" t="s">
        <v>2125</v>
      </c>
      <c r="K1854" t="s">
        <v>2124</v>
      </c>
      <c r="L1854" t="s">
        <v>13860</v>
      </c>
      <c r="N1854">
        <f t="shared" si="28"/>
        <v>21</v>
      </c>
      <c r="O1854">
        <v>97600</v>
      </c>
      <c r="P1854" t="s">
        <v>13861</v>
      </c>
      <c r="V1854" t="s">
        <v>46</v>
      </c>
      <c r="W1854">
        <v>8340303809</v>
      </c>
      <c r="AB1854" t="s">
        <v>13862</v>
      </c>
      <c r="AD1854">
        <v>444267</v>
      </c>
      <c r="AG1854" t="s">
        <v>13859</v>
      </c>
      <c r="AH1854" t="s">
        <v>13863</v>
      </c>
      <c r="AL1854" t="s">
        <v>13859</v>
      </c>
      <c r="AM1854" t="s">
        <v>13859</v>
      </c>
      <c r="AQ1854" t="s">
        <v>13864</v>
      </c>
    </row>
    <row r="1856" spans="2:44" x14ac:dyDescent="0.25">
      <c r="H1856" s="46"/>
    </row>
    <row r="1857" spans="1:8" x14ac:dyDescent="0.25">
      <c r="H1857" s="46"/>
    </row>
    <row r="1859" spans="1:8" ht="21" x14ac:dyDescent="0.35">
      <c r="A1859" s="47" t="s">
        <v>13865</v>
      </c>
    </row>
    <row r="1861" spans="1:8" ht="30" x14ac:dyDescent="0.25">
      <c r="C1861" s="44" t="s">
        <v>13866</v>
      </c>
    </row>
    <row r="1862" spans="1:8" x14ac:dyDescent="0.25">
      <c r="B1862" s="3" t="s">
        <v>13867</v>
      </c>
      <c r="C1862" s="48"/>
      <c r="D1862" s="24" t="s">
        <v>13868</v>
      </c>
      <c r="F1862" s="3"/>
    </row>
    <row r="1863" spans="1:8" x14ac:dyDescent="0.25">
      <c r="B1863" s="3"/>
      <c r="D1863" s="27" t="s">
        <v>6634</v>
      </c>
    </row>
    <row r="1864" spans="1:8" x14ac:dyDescent="0.25">
      <c r="B1864" s="3"/>
    </row>
    <row r="1865" spans="1:8" x14ac:dyDescent="0.25">
      <c r="B1865" s="3" t="s">
        <v>155</v>
      </c>
      <c r="D1865" s="23" t="s">
        <v>13869</v>
      </c>
    </row>
    <row r="1866" spans="1:8" x14ac:dyDescent="0.25">
      <c r="B1866" s="3" t="s">
        <v>37</v>
      </c>
      <c r="D1866" s="13" t="s">
        <v>13870</v>
      </c>
      <c r="E1866" t="s">
        <v>13871</v>
      </c>
    </row>
    <row r="1867" spans="1:8" x14ac:dyDescent="0.25">
      <c r="B1867" s="3" t="s">
        <v>178</v>
      </c>
      <c r="D1867" s="24" t="s">
        <v>13868</v>
      </c>
    </row>
    <row r="1868" spans="1:8" x14ac:dyDescent="0.25">
      <c r="B1868" s="3" t="s">
        <v>11464</v>
      </c>
      <c r="D1868" s="27" t="s">
        <v>6634</v>
      </c>
    </row>
    <row r="1869" spans="1:8" x14ac:dyDescent="0.25">
      <c r="B1869" s="3" t="s">
        <v>343</v>
      </c>
      <c r="D1869" s="27" t="s">
        <v>344</v>
      </c>
      <c r="E1869" t="s">
        <v>344</v>
      </c>
    </row>
    <row r="1870" spans="1:8" x14ac:dyDescent="0.25">
      <c r="B1870" s="3" t="s">
        <v>4333</v>
      </c>
      <c r="D1870" s="36" t="s">
        <v>344</v>
      </c>
      <c r="E1870" t="s">
        <v>344</v>
      </c>
    </row>
    <row r="1871" spans="1:8" x14ac:dyDescent="0.25">
      <c r="B1871" s="3" t="s">
        <v>54</v>
      </c>
      <c r="D1871" s="18" t="s">
        <v>13872</v>
      </c>
    </row>
  </sheetData>
  <autoFilter ref="A2:AR1854"/>
  <conditionalFormatting sqref="L1:L6 L8:L20 M313 L23:L1048576">
    <cfRule type="duplicateValues" dxfId="424" priority="422"/>
  </conditionalFormatting>
  <conditionalFormatting sqref="L7">
    <cfRule type="duplicateValues" dxfId="423" priority="421"/>
  </conditionalFormatting>
  <conditionalFormatting sqref="C1853 C1844 C1838 C1613 C1590:C1592 C1577:C1579 C1491 C1483 C1359 C1242 C1223 C1215:C1216 C1189 C1166:C1168 C1095 C1057 C968 C960 C935:C937 C922 C918 C914 C878:C879 C856 C833 C819 C802 C779 C777 C765 C728 C711 C708:C709 C583 C579 C527 C506 C500 C470 C448 C431 C427 C315 C245 C243 C86">
    <cfRule type="duplicateValues" dxfId="422" priority="420"/>
  </conditionalFormatting>
  <conditionalFormatting sqref="C13">
    <cfRule type="duplicateValues" dxfId="421" priority="419"/>
  </conditionalFormatting>
  <conditionalFormatting sqref="C36">
    <cfRule type="duplicateValues" dxfId="420" priority="418"/>
  </conditionalFormatting>
  <conditionalFormatting sqref="C261">
    <cfRule type="duplicateValues" dxfId="419" priority="417"/>
  </conditionalFormatting>
  <conditionalFormatting sqref="C1217">
    <cfRule type="duplicateValues" dxfId="418" priority="416"/>
  </conditionalFormatting>
  <conditionalFormatting sqref="C1219">
    <cfRule type="duplicateValues" dxfId="417" priority="415"/>
  </conditionalFormatting>
  <conditionalFormatting sqref="C269">
    <cfRule type="duplicateValues" dxfId="416" priority="414"/>
  </conditionalFormatting>
  <conditionalFormatting sqref="C222">
    <cfRule type="duplicateValues" dxfId="415" priority="413"/>
  </conditionalFormatting>
  <conditionalFormatting sqref="C37">
    <cfRule type="duplicateValues" dxfId="414" priority="412"/>
  </conditionalFormatting>
  <conditionalFormatting sqref="C355">
    <cfRule type="duplicateValues" dxfId="413" priority="411"/>
  </conditionalFormatting>
  <conditionalFormatting sqref="C359">
    <cfRule type="duplicateValues" dxfId="412" priority="410"/>
  </conditionalFormatting>
  <conditionalFormatting sqref="C378">
    <cfRule type="duplicateValues" dxfId="411" priority="409"/>
  </conditionalFormatting>
  <conditionalFormatting sqref="C380">
    <cfRule type="duplicateValues" dxfId="410" priority="408"/>
  </conditionalFormatting>
  <conditionalFormatting sqref="C636">
    <cfRule type="duplicateValues" dxfId="409" priority="407"/>
  </conditionalFormatting>
  <conditionalFormatting sqref="C703">
    <cfRule type="duplicateValues" dxfId="408" priority="406"/>
  </conditionalFormatting>
  <conditionalFormatting sqref="C781">
    <cfRule type="duplicateValues" dxfId="407" priority="405"/>
  </conditionalFormatting>
  <conditionalFormatting sqref="C807">
    <cfRule type="duplicateValues" dxfId="406" priority="404"/>
  </conditionalFormatting>
  <conditionalFormatting sqref="C959">
    <cfRule type="duplicateValues" dxfId="405" priority="403"/>
  </conditionalFormatting>
  <conditionalFormatting sqref="C1096">
    <cfRule type="duplicateValues" dxfId="404" priority="402"/>
  </conditionalFormatting>
  <conditionalFormatting sqref="C1169">
    <cfRule type="duplicateValues" dxfId="403" priority="401"/>
  </conditionalFormatting>
  <conditionalFormatting sqref="C1231">
    <cfRule type="duplicateValues" dxfId="402" priority="400"/>
  </conditionalFormatting>
  <conditionalFormatting sqref="C1785">
    <cfRule type="duplicateValues" dxfId="401" priority="399"/>
  </conditionalFormatting>
  <conditionalFormatting sqref="C1787">
    <cfRule type="duplicateValues" dxfId="400" priority="398"/>
  </conditionalFormatting>
  <conditionalFormatting sqref="C1788">
    <cfRule type="duplicateValues" dxfId="399" priority="397"/>
  </conditionalFormatting>
  <conditionalFormatting sqref="C659">
    <cfRule type="duplicateValues" dxfId="398" priority="396"/>
  </conditionalFormatting>
  <conditionalFormatting sqref="C806">
    <cfRule type="duplicateValues" dxfId="397" priority="395"/>
  </conditionalFormatting>
  <conditionalFormatting sqref="C945">
    <cfRule type="duplicateValues" dxfId="396" priority="394"/>
  </conditionalFormatting>
  <conditionalFormatting sqref="C280">
    <cfRule type="duplicateValues" dxfId="395" priority="393"/>
  </conditionalFormatting>
  <conditionalFormatting sqref="C1107">
    <cfRule type="duplicateValues" dxfId="394" priority="392"/>
  </conditionalFormatting>
  <conditionalFormatting sqref="C1109">
    <cfRule type="duplicateValues" dxfId="393" priority="391"/>
  </conditionalFormatting>
  <conditionalFormatting sqref="C220">
    <cfRule type="duplicateValues" dxfId="392" priority="390"/>
  </conditionalFormatting>
  <conditionalFormatting sqref="C1612">
    <cfRule type="duplicateValues" dxfId="391" priority="389"/>
  </conditionalFormatting>
  <conditionalFormatting sqref="C853">
    <cfRule type="duplicateValues" dxfId="390" priority="388"/>
  </conditionalFormatting>
  <conditionalFormatting sqref="C855">
    <cfRule type="duplicateValues" dxfId="389" priority="387"/>
  </conditionalFormatting>
  <conditionalFormatting sqref="C910">
    <cfRule type="duplicateValues" dxfId="388" priority="386"/>
  </conditionalFormatting>
  <conditionalFormatting sqref="C956">
    <cfRule type="duplicateValues" dxfId="387" priority="385"/>
  </conditionalFormatting>
  <conditionalFormatting sqref="C1323">
    <cfRule type="duplicateValues" dxfId="386" priority="384"/>
  </conditionalFormatting>
  <conditionalFormatting sqref="C1093">
    <cfRule type="duplicateValues" dxfId="385" priority="383"/>
  </conditionalFormatting>
  <conditionalFormatting sqref="C1609">
    <cfRule type="duplicateValues" dxfId="384" priority="382"/>
  </conditionalFormatting>
  <conditionalFormatting sqref="C1610">
    <cfRule type="duplicateValues" dxfId="383" priority="381"/>
  </conditionalFormatting>
  <conditionalFormatting sqref="C1611">
    <cfRule type="duplicateValues" dxfId="382" priority="380"/>
  </conditionalFormatting>
  <conditionalFormatting sqref="C1627">
    <cfRule type="duplicateValues" dxfId="381" priority="379"/>
  </conditionalFormatting>
  <conditionalFormatting sqref="C1710:C1711 C1704 C1702 C1693 C1689 C1687">
    <cfRule type="duplicateValues" dxfId="380" priority="378"/>
  </conditionalFormatting>
  <conditionalFormatting sqref="C1717">
    <cfRule type="duplicateValues" dxfId="379" priority="377"/>
  </conditionalFormatting>
  <conditionalFormatting sqref="C1729">
    <cfRule type="duplicateValues" dxfId="378" priority="376"/>
  </conditionalFormatting>
  <conditionalFormatting sqref="C1771">
    <cfRule type="duplicateValues" dxfId="377" priority="375"/>
  </conditionalFormatting>
  <conditionalFormatting sqref="C1772">
    <cfRule type="duplicateValues" dxfId="376" priority="374"/>
  </conditionalFormatting>
  <conditionalFormatting sqref="C1776">
    <cfRule type="duplicateValues" dxfId="375" priority="373"/>
  </conditionalFormatting>
  <conditionalFormatting sqref="C1782">
    <cfRule type="duplicateValues" dxfId="374" priority="372"/>
  </conditionalFormatting>
  <conditionalFormatting sqref="C1786">
    <cfRule type="duplicateValues" dxfId="373" priority="371"/>
  </conditionalFormatting>
  <conditionalFormatting sqref="C1789">
    <cfRule type="duplicateValues" dxfId="372" priority="370"/>
  </conditionalFormatting>
  <conditionalFormatting sqref="C1575">
    <cfRule type="duplicateValues" dxfId="371" priority="369"/>
  </conditionalFormatting>
  <conditionalFormatting sqref="C1415">
    <cfRule type="duplicateValues" dxfId="370" priority="368"/>
  </conditionalFormatting>
  <conditionalFormatting sqref="C1414">
    <cfRule type="duplicateValues" dxfId="369" priority="367"/>
  </conditionalFormatting>
  <conditionalFormatting sqref="C1116">
    <cfRule type="duplicateValues" dxfId="368" priority="366"/>
  </conditionalFormatting>
  <conditionalFormatting sqref="C1103:C1104 C1101">
    <cfRule type="duplicateValues" dxfId="367" priority="365"/>
  </conditionalFormatting>
  <conditionalFormatting sqref="C365:C367">
    <cfRule type="duplicateValues" dxfId="366" priority="364"/>
  </conditionalFormatting>
  <conditionalFormatting sqref="C1639">
    <cfRule type="duplicateValues" dxfId="365" priority="363"/>
  </conditionalFormatting>
  <conditionalFormatting sqref="C1640">
    <cfRule type="duplicateValues" dxfId="364" priority="362"/>
  </conditionalFormatting>
  <conditionalFormatting sqref="C1642">
    <cfRule type="duplicateValues" dxfId="363" priority="361"/>
  </conditionalFormatting>
  <conditionalFormatting sqref="C1633">
    <cfRule type="duplicateValues" dxfId="362" priority="360"/>
  </conditionalFormatting>
  <conditionalFormatting sqref="C1002">
    <cfRule type="duplicateValues" dxfId="361" priority="359"/>
  </conditionalFormatting>
  <conditionalFormatting sqref="C1001">
    <cfRule type="duplicateValues" dxfId="360" priority="358"/>
  </conditionalFormatting>
  <conditionalFormatting sqref="C1000">
    <cfRule type="duplicateValues" dxfId="359" priority="357"/>
  </conditionalFormatting>
  <conditionalFormatting sqref="C998">
    <cfRule type="duplicateValues" dxfId="358" priority="356"/>
  </conditionalFormatting>
  <conditionalFormatting sqref="C706">
    <cfRule type="duplicateValues" dxfId="357" priority="355"/>
  </conditionalFormatting>
  <conditionalFormatting sqref="C1252">
    <cfRule type="duplicateValues" dxfId="356" priority="354"/>
  </conditionalFormatting>
  <conditionalFormatting sqref="C1254">
    <cfRule type="duplicateValues" dxfId="355" priority="353"/>
  </conditionalFormatting>
  <conditionalFormatting sqref="C1255">
    <cfRule type="duplicateValues" dxfId="354" priority="352"/>
  </conditionalFormatting>
  <conditionalFormatting sqref="C1256">
    <cfRule type="duplicateValues" dxfId="353" priority="351"/>
  </conditionalFormatting>
  <conditionalFormatting sqref="C1257">
    <cfRule type="duplicateValues" dxfId="352" priority="350"/>
  </conditionalFormatting>
  <conditionalFormatting sqref="C1258">
    <cfRule type="duplicateValues" dxfId="351" priority="349"/>
  </conditionalFormatting>
  <conditionalFormatting sqref="C1259">
    <cfRule type="duplicateValues" dxfId="350" priority="348"/>
  </conditionalFormatting>
  <conditionalFormatting sqref="C1260">
    <cfRule type="duplicateValues" dxfId="349" priority="347"/>
  </conditionalFormatting>
  <conditionalFormatting sqref="C1261">
    <cfRule type="duplicateValues" dxfId="348" priority="346"/>
  </conditionalFormatting>
  <conditionalFormatting sqref="C453">
    <cfRule type="duplicateValues" dxfId="347" priority="345"/>
  </conditionalFormatting>
  <conditionalFormatting sqref="C454">
    <cfRule type="duplicateValues" dxfId="346" priority="344"/>
  </conditionalFormatting>
  <conditionalFormatting sqref="C757">
    <cfRule type="duplicateValues" dxfId="345" priority="343"/>
  </conditionalFormatting>
  <conditionalFormatting sqref="C759">
    <cfRule type="duplicateValues" dxfId="344" priority="342"/>
  </conditionalFormatting>
  <conditionalFormatting sqref="C1262">
    <cfRule type="duplicateValues" dxfId="343" priority="341"/>
  </conditionalFormatting>
  <conditionalFormatting sqref="C1530">
    <cfRule type="duplicateValues" dxfId="342" priority="340"/>
  </conditionalFormatting>
  <conditionalFormatting sqref="C1531">
    <cfRule type="duplicateValues" dxfId="341" priority="339"/>
  </conditionalFormatting>
  <conditionalFormatting sqref="C1533">
    <cfRule type="duplicateValues" dxfId="340" priority="338"/>
  </conditionalFormatting>
  <conditionalFormatting sqref="C1537">
    <cfRule type="duplicateValues" dxfId="339" priority="337"/>
  </conditionalFormatting>
  <conditionalFormatting sqref="C1539">
    <cfRule type="duplicateValues" dxfId="338" priority="336"/>
  </conditionalFormatting>
  <conditionalFormatting sqref="C468">
    <cfRule type="duplicateValues" dxfId="337" priority="335"/>
  </conditionalFormatting>
  <conditionalFormatting sqref="C469">
    <cfRule type="duplicateValues" dxfId="336" priority="334"/>
  </conditionalFormatting>
  <conditionalFormatting sqref="C1868">
    <cfRule type="duplicateValues" dxfId="335" priority="333"/>
  </conditionalFormatting>
  <conditionalFormatting sqref="C1525">
    <cfRule type="duplicateValues" dxfId="334" priority="332"/>
  </conditionalFormatting>
  <conditionalFormatting sqref="C1522">
    <cfRule type="duplicateValues" dxfId="333" priority="331"/>
  </conditionalFormatting>
  <conditionalFormatting sqref="C1521">
    <cfRule type="duplicateValues" dxfId="332" priority="330"/>
  </conditionalFormatting>
  <conditionalFormatting sqref="C1520">
    <cfRule type="duplicateValues" dxfId="331" priority="329"/>
  </conditionalFormatting>
  <conditionalFormatting sqref="C1518">
    <cfRule type="duplicateValues" dxfId="330" priority="328"/>
  </conditionalFormatting>
  <conditionalFormatting sqref="C751">
    <cfRule type="duplicateValues" dxfId="329" priority="327"/>
  </conditionalFormatting>
  <conditionalFormatting sqref="C751">
    <cfRule type="duplicateValues" dxfId="328" priority="326"/>
  </conditionalFormatting>
  <conditionalFormatting sqref="C752">
    <cfRule type="duplicateValues" dxfId="327" priority="325"/>
  </conditionalFormatting>
  <conditionalFormatting sqref="C752">
    <cfRule type="duplicateValues" dxfId="326" priority="324"/>
  </conditionalFormatting>
  <conditionalFormatting sqref="C753">
    <cfRule type="duplicateValues" dxfId="325" priority="323"/>
  </conditionalFormatting>
  <conditionalFormatting sqref="C753">
    <cfRule type="duplicateValues" dxfId="324" priority="322"/>
  </conditionalFormatting>
  <conditionalFormatting sqref="C626">
    <cfRule type="duplicateValues" dxfId="323" priority="321"/>
  </conditionalFormatting>
  <conditionalFormatting sqref="C626">
    <cfRule type="duplicateValues" dxfId="322" priority="320"/>
  </conditionalFormatting>
  <conditionalFormatting sqref="C627">
    <cfRule type="duplicateValues" dxfId="321" priority="319"/>
  </conditionalFormatting>
  <conditionalFormatting sqref="C627">
    <cfRule type="duplicateValues" dxfId="320" priority="318"/>
  </conditionalFormatting>
  <conditionalFormatting sqref="C1493">
    <cfRule type="duplicateValues" dxfId="319" priority="317"/>
  </conditionalFormatting>
  <conditionalFormatting sqref="C1493">
    <cfRule type="duplicateValues" dxfId="318" priority="316"/>
  </conditionalFormatting>
  <conditionalFormatting sqref="C1494">
    <cfRule type="duplicateValues" dxfId="317" priority="315"/>
  </conditionalFormatting>
  <conditionalFormatting sqref="C1494">
    <cfRule type="duplicateValues" dxfId="316" priority="314"/>
  </conditionalFormatting>
  <conditionalFormatting sqref="C1495">
    <cfRule type="duplicateValues" dxfId="315" priority="313"/>
  </conditionalFormatting>
  <conditionalFormatting sqref="C1495">
    <cfRule type="duplicateValues" dxfId="314" priority="312"/>
  </conditionalFormatting>
  <conditionalFormatting sqref="C1496">
    <cfRule type="duplicateValues" dxfId="313" priority="311"/>
  </conditionalFormatting>
  <conditionalFormatting sqref="C1496">
    <cfRule type="duplicateValues" dxfId="312" priority="310"/>
  </conditionalFormatting>
  <conditionalFormatting sqref="C1497">
    <cfRule type="duplicateValues" dxfId="311" priority="309"/>
  </conditionalFormatting>
  <conditionalFormatting sqref="C1497">
    <cfRule type="duplicateValues" dxfId="310" priority="308"/>
  </conditionalFormatting>
  <conditionalFormatting sqref="C1498">
    <cfRule type="duplicateValues" dxfId="309" priority="307"/>
  </conditionalFormatting>
  <conditionalFormatting sqref="C1498">
    <cfRule type="duplicateValues" dxfId="308" priority="306"/>
  </conditionalFormatting>
  <conditionalFormatting sqref="C1499">
    <cfRule type="duplicateValues" dxfId="307" priority="305"/>
  </conditionalFormatting>
  <conditionalFormatting sqref="C1499">
    <cfRule type="duplicateValues" dxfId="306" priority="304"/>
  </conditionalFormatting>
  <conditionalFormatting sqref="C1500">
    <cfRule type="duplicateValues" dxfId="305" priority="303"/>
  </conditionalFormatting>
  <conditionalFormatting sqref="C1500">
    <cfRule type="duplicateValues" dxfId="304" priority="302"/>
  </conditionalFormatting>
  <conditionalFormatting sqref="C842">
    <cfRule type="duplicateValues" dxfId="303" priority="301"/>
  </conditionalFormatting>
  <conditionalFormatting sqref="C842">
    <cfRule type="duplicateValues" dxfId="302" priority="300"/>
  </conditionalFormatting>
  <conditionalFormatting sqref="C854">
    <cfRule type="duplicateValues" dxfId="301" priority="299"/>
  </conditionalFormatting>
  <conditionalFormatting sqref="C854">
    <cfRule type="duplicateValues" dxfId="300" priority="298"/>
  </conditionalFormatting>
  <conditionalFormatting sqref="C973">
    <cfRule type="duplicateValues" dxfId="299" priority="297"/>
  </conditionalFormatting>
  <conditionalFormatting sqref="C973">
    <cfRule type="duplicateValues" dxfId="298" priority="296"/>
  </conditionalFormatting>
  <conditionalFormatting sqref="C1010">
    <cfRule type="duplicateValues" dxfId="297" priority="295"/>
  </conditionalFormatting>
  <conditionalFormatting sqref="C1010">
    <cfRule type="duplicateValues" dxfId="296" priority="294"/>
  </conditionalFormatting>
  <conditionalFormatting sqref="C1065">
    <cfRule type="duplicateValues" dxfId="295" priority="293"/>
  </conditionalFormatting>
  <conditionalFormatting sqref="C1065">
    <cfRule type="duplicateValues" dxfId="294" priority="292"/>
  </conditionalFormatting>
  <conditionalFormatting sqref="C1094">
    <cfRule type="duplicateValues" dxfId="293" priority="291"/>
  </conditionalFormatting>
  <conditionalFormatting sqref="C1094">
    <cfRule type="duplicateValues" dxfId="292" priority="290"/>
  </conditionalFormatting>
  <conditionalFormatting sqref="C585">
    <cfRule type="duplicateValues" dxfId="291" priority="289"/>
  </conditionalFormatting>
  <conditionalFormatting sqref="C585">
    <cfRule type="duplicateValues" dxfId="290" priority="288"/>
  </conditionalFormatting>
  <conditionalFormatting sqref="C1867">
    <cfRule type="duplicateValues" dxfId="289" priority="287"/>
  </conditionalFormatting>
  <conditionalFormatting sqref="C1867">
    <cfRule type="duplicateValues" dxfId="288" priority="286"/>
  </conditionalFormatting>
  <conditionalFormatting sqref="D22">
    <cfRule type="duplicateValues" dxfId="287" priority="285"/>
  </conditionalFormatting>
  <conditionalFormatting sqref="D22">
    <cfRule type="duplicateValues" dxfId="286" priority="284"/>
  </conditionalFormatting>
  <conditionalFormatting sqref="C1869">
    <cfRule type="duplicateValues" dxfId="285" priority="283"/>
  </conditionalFormatting>
  <conditionalFormatting sqref="C1869">
    <cfRule type="duplicateValues" dxfId="284" priority="282"/>
  </conditionalFormatting>
  <conditionalFormatting sqref="C772">
    <cfRule type="duplicateValues" dxfId="283" priority="281"/>
  </conditionalFormatting>
  <conditionalFormatting sqref="C772">
    <cfRule type="duplicateValues" dxfId="282" priority="280"/>
  </conditionalFormatting>
  <conditionalFormatting sqref="C773">
    <cfRule type="duplicateValues" dxfId="281" priority="279"/>
  </conditionalFormatting>
  <conditionalFormatting sqref="C773">
    <cfRule type="duplicateValues" dxfId="280" priority="278"/>
  </conditionalFormatting>
  <conditionalFormatting sqref="C78">
    <cfRule type="duplicateValues" dxfId="279" priority="277"/>
  </conditionalFormatting>
  <conditionalFormatting sqref="C78">
    <cfRule type="duplicateValues" dxfId="278" priority="276"/>
  </conditionalFormatting>
  <conditionalFormatting sqref="C176">
    <cfRule type="duplicateValues" dxfId="277" priority="275"/>
  </conditionalFormatting>
  <conditionalFormatting sqref="C176">
    <cfRule type="duplicateValues" dxfId="276" priority="274"/>
  </conditionalFormatting>
  <conditionalFormatting sqref="C247">
    <cfRule type="duplicateValues" dxfId="275" priority="273"/>
  </conditionalFormatting>
  <conditionalFormatting sqref="C247">
    <cfRule type="duplicateValues" dxfId="274" priority="272"/>
  </conditionalFormatting>
  <conditionalFormatting sqref="C259">
    <cfRule type="duplicateValues" dxfId="273" priority="271"/>
  </conditionalFormatting>
  <conditionalFormatting sqref="C259">
    <cfRule type="duplicateValues" dxfId="272" priority="270"/>
  </conditionalFormatting>
  <conditionalFormatting sqref="C286">
    <cfRule type="duplicateValues" dxfId="271" priority="269"/>
  </conditionalFormatting>
  <conditionalFormatting sqref="C286">
    <cfRule type="duplicateValues" dxfId="270" priority="268"/>
  </conditionalFormatting>
  <conditionalFormatting sqref="C290">
    <cfRule type="duplicateValues" dxfId="269" priority="267"/>
  </conditionalFormatting>
  <conditionalFormatting sqref="C290">
    <cfRule type="duplicateValues" dxfId="268" priority="266"/>
  </conditionalFormatting>
  <conditionalFormatting sqref="C389">
    <cfRule type="duplicateValues" dxfId="267" priority="265"/>
  </conditionalFormatting>
  <conditionalFormatting sqref="C389">
    <cfRule type="duplicateValues" dxfId="266" priority="264"/>
  </conditionalFormatting>
  <conditionalFormatting sqref="C434">
    <cfRule type="duplicateValues" dxfId="265" priority="263"/>
  </conditionalFormatting>
  <conditionalFormatting sqref="C434">
    <cfRule type="duplicateValues" dxfId="264" priority="262"/>
  </conditionalFormatting>
  <conditionalFormatting sqref="C447">
    <cfRule type="duplicateValues" dxfId="263" priority="261"/>
  </conditionalFormatting>
  <conditionalFormatting sqref="C447">
    <cfRule type="duplicateValues" dxfId="262" priority="260"/>
  </conditionalFormatting>
  <conditionalFormatting sqref="C452">
    <cfRule type="duplicateValues" dxfId="261" priority="259"/>
  </conditionalFormatting>
  <conditionalFormatting sqref="C452">
    <cfRule type="duplicateValues" dxfId="260" priority="258"/>
  </conditionalFormatting>
  <conditionalFormatting sqref="C472">
    <cfRule type="duplicateValues" dxfId="259" priority="257"/>
  </conditionalFormatting>
  <conditionalFormatting sqref="C472">
    <cfRule type="duplicateValues" dxfId="258" priority="256"/>
  </conditionalFormatting>
  <conditionalFormatting sqref="C504">
    <cfRule type="duplicateValues" dxfId="257" priority="255"/>
  </conditionalFormatting>
  <conditionalFormatting sqref="C504">
    <cfRule type="duplicateValues" dxfId="256" priority="254"/>
  </conditionalFormatting>
  <conditionalFormatting sqref="C515">
    <cfRule type="duplicateValues" dxfId="255" priority="253"/>
  </conditionalFormatting>
  <conditionalFormatting sqref="C515">
    <cfRule type="duplicateValues" dxfId="254" priority="252"/>
  </conditionalFormatting>
  <conditionalFormatting sqref="C516">
    <cfRule type="duplicateValues" dxfId="253" priority="251"/>
  </conditionalFormatting>
  <conditionalFormatting sqref="C516">
    <cfRule type="duplicateValues" dxfId="252" priority="250"/>
  </conditionalFormatting>
  <conditionalFormatting sqref="C524">
    <cfRule type="duplicateValues" dxfId="251" priority="249"/>
  </conditionalFormatting>
  <conditionalFormatting sqref="C524">
    <cfRule type="duplicateValues" dxfId="250" priority="248"/>
  </conditionalFormatting>
  <conditionalFormatting sqref="C541">
    <cfRule type="duplicateValues" dxfId="249" priority="247"/>
  </conditionalFormatting>
  <conditionalFormatting sqref="C541">
    <cfRule type="duplicateValues" dxfId="248" priority="246"/>
  </conditionalFormatting>
  <conditionalFormatting sqref="C571">
    <cfRule type="duplicateValues" dxfId="247" priority="245"/>
  </conditionalFormatting>
  <conditionalFormatting sqref="C571">
    <cfRule type="duplicateValues" dxfId="246" priority="244"/>
  </conditionalFormatting>
  <conditionalFormatting sqref="C574">
    <cfRule type="duplicateValues" dxfId="245" priority="243"/>
  </conditionalFormatting>
  <conditionalFormatting sqref="C574">
    <cfRule type="duplicateValues" dxfId="244" priority="242"/>
  </conditionalFormatting>
  <conditionalFormatting sqref="C594">
    <cfRule type="duplicateValues" dxfId="243" priority="241"/>
  </conditionalFormatting>
  <conditionalFormatting sqref="C594">
    <cfRule type="duplicateValues" dxfId="242" priority="240"/>
  </conditionalFormatting>
  <conditionalFormatting sqref="C596">
    <cfRule type="duplicateValues" dxfId="241" priority="239"/>
  </conditionalFormatting>
  <conditionalFormatting sqref="C596">
    <cfRule type="duplicateValues" dxfId="240" priority="238"/>
  </conditionalFormatting>
  <conditionalFormatting sqref="C597">
    <cfRule type="duplicateValues" dxfId="239" priority="237"/>
  </conditionalFormatting>
  <conditionalFormatting sqref="C597">
    <cfRule type="duplicateValues" dxfId="238" priority="236"/>
  </conditionalFormatting>
  <conditionalFormatting sqref="C598">
    <cfRule type="duplicateValues" dxfId="237" priority="235"/>
  </conditionalFormatting>
  <conditionalFormatting sqref="C598">
    <cfRule type="duplicateValues" dxfId="236" priority="234"/>
  </conditionalFormatting>
  <conditionalFormatting sqref="C660">
    <cfRule type="duplicateValues" dxfId="235" priority="233"/>
  </conditionalFormatting>
  <conditionalFormatting sqref="C660">
    <cfRule type="duplicateValues" dxfId="234" priority="232"/>
  </conditionalFormatting>
  <conditionalFormatting sqref="C667">
    <cfRule type="duplicateValues" dxfId="233" priority="231"/>
  </conditionalFormatting>
  <conditionalFormatting sqref="C667">
    <cfRule type="duplicateValues" dxfId="232" priority="230"/>
  </conditionalFormatting>
  <conditionalFormatting sqref="C693">
    <cfRule type="duplicateValues" dxfId="231" priority="229"/>
  </conditionalFormatting>
  <conditionalFormatting sqref="C693">
    <cfRule type="duplicateValues" dxfId="230" priority="228"/>
  </conditionalFormatting>
  <conditionalFormatting sqref="C735:C736 C695 C692 C684 C668 C666 C658 C654 C652 C637:C644 C633:C635 C619 C595 C591 C580:C581 C576 C553 C542 C538:C540 C525:C526 C522:C523 C510 C474 C466 C462:C464 C442 C437:C439 C433 C368 C356 C287 C285 C278 C275 C270 C266 C228:C232 C221 C219 C204 C194 C178 C97 C79 C73">
    <cfRule type="duplicateValues" dxfId="229" priority="227"/>
  </conditionalFormatting>
  <conditionalFormatting sqref="C735:C736">
    <cfRule type="duplicateValues" dxfId="228" priority="226"/>
  </conditionalFormatting>
  <conditionalFormatting sqref="C330">
    <cfRule type="duplicateValues" dxfId="227" priority="225"/>
  </conditionalFormatting>
  <conditionalFormatting sqref="C330">
    <cfRule type="duplicateValues" dxfId="226" priority="224"/>
  </conditionalFormatting>
  <conditionalFormatting sqref="C246">
    <cfRule type="duplicateValues" dxfId="225" priority="223"/>
  </conditionalFormatting>
  <conditionalFormatting sqref="C246">
    <cfRule type="duplicateValues" dxfId="224" priority="222"/>
  </conditionalFormatting>
  <conditionalFormatting sqref="C246">
    <cfRule type="duplicateValues" dxfId="223" priority="221"/>
  </conditionalFormatting>
  <conditionalFormatting sqref="C1827">
    <cfRule type="duplicateValues" dxfId="222" priority="220"/>
  </conditionalFormatting>
  <conditionalFormatting sqref="C1827">
    <cfRule type="duplicateValues" dxfId="221" priority="219"/>
  </conditionalFormatting>
  <conditionalFormatting sqref="C1827">
    <cfRule type="duplicateValues" dxfId="220" priority="218"/>
  </conditionalFormatting>
  <conditionalFormatting sqref="C1828">
    <cfRule type="duplicateValues" dxfId="219" priority="217"/>
  </conditionalFormatting>
  <conditionalFormatting sqref="C1828">
    <cfRule type="duplicateValues" dxfId="218" priority="216"/>
  </conditionalFormatting>
  <conditionalFormatting sqref="C1828">
    <cfRule type="duplicateValues" dxfId="217" priority="215"/>
  </conditionalFormatting>
  <conditionalFormatting sqref="C1830">
    <cfRule type="duplicateValues" dxfId="216" priority="214"/>
  </conditionalFormatting>
  <conditionalFormatting sqref="C1830">
    <cfRule type="duplicateValues" dxfId="215" priority="213"/>
  </conditionalFormatting>
  <conditionalFormatting sqref="C1830">
    <cfRule type="duplicateValues" dxfId="214" priority="212"/>
  </conditionalFormatting>
  <conditionalFormatting sqref="C1823">
    <cfRule type="duplicateValues" dxfId="213" priority="211"/>
  </conditionalFormatting>
  <conditionalFormatting sqref="C1823">
    <cfRule type="duplicateValues" dxfId="212" priority="210"/>
  </conditionalFormatting>
  <conditionalFormatting sqref="C1823">
    <cfRule type="duplicateValues" dxfId="211" priority="209"/>
  </conditionalFormatting>
  <conditionalFormatting sqref="C1824">
    <cfRule type="duplicateValues" dxfId="210" priority="208"/>
  </conditionalFormatting>
  <conditionalFormatting sqref="C1824">
    <cfRule type="duplicateValues" dxfId="209" priority="207"/>
  </conditionalFormatting>
  <conditionalFormatting sqref="C1824">
    <cfRule type="duplicateValues" dxfId="208" priority="206"/>
  </conditionalFormatting>
  <conditionalFormatting sqref="C883">
    <cfRule type="duplicateValues" dxfId="207" priority="205"/>
  </conditionalFormatting>
  <conditionalFormatting sqref="C883">
    <cfRule type="duplicateValues" dxfId="206" priority="204"/>
  </conditionalFormatting>
  <conditionalFormatting sqref="C883">
    <cfRule type="duplicateValues" dxfId="205" priority="203"/>
  </conditionalFormatting>
  <conditionalFormatting sqref="C884">
    <cfRule type="duplicateValues" dxfId="204" priority="202"/>
  </conditionalFormatting>
  <conditionalFormatting sqref="C884">
    <cfRule type="duplicateValues" dxfId="203" priority="201"/>
  </conditionalFormatting>
  <conditionalFormatting sqref="C884">
    <cfRule type="duplicateValues" dxfId="202" priority="200"/>
  </conditionalFormatting>
  <conditionalFormatting sqref="C886">
    <cfRule type="duplicateValues" dxfId="201" priority="199"/>
  </conditionalFormatting>
  <conditionalFormatting sqref="C886">
    <cfRule type="duplicateValues" dxfId="200" priority="198"/>
  </conditionalFormatting>
  <conditionalFormatting sqref="C886">
    <cfRule type="duplicateValues" dxfId="199" priority="197"/>
  </conditionalFormatting>
  <conditionalFormatting sqref="C887">
    <cfRule type="duplicateValues" dxfId="198" priority="196"/>
  </conditionalFormatting>
  <conditionalFormatting sqref="C887">
    <cfRule type="duplicateValues" dxfId="197" priority="195"/>
  </conditionalFormatting>
  <conditionalFormatting sqref="C887">
    <cfRule type="duplicateValues" dxfId="196" priority="194"/>
  </conditionalFormatting>
  <conditionalFormatting sqref="C889">
    <cfRule type="duplicateValues" dxfId="195" priority="193"/>
  </conditionalFormatting>
  <conditionalFormatting sqref="C889">
    <cfRule type="duplicateValues" dxfId="194" priority="192"/>
  </conditionalFormatting>
  <conditionalFormatting sqref="C889">
    <cfRule type="duplicateValues" dxfId="193" priority="191"/>
  </conditionalFormatting>
  <conditionalFormatting sqref="C888">
    <cfRule type="duplicateValues" dxfId="192" priority="190"/>
  </conditionalFormatting>
  <conditionalFormatting sqref="C888">
    <cfRule type="duplicateValues" dxfId="191" priority="189"/>
  </conditionalFormatting>
  <conditionalFormatting sqref="C888">
    <cfRule type="duplicateValues" dxfId="190" priority="188"/>
  </conditionalFormatting>
  <conditionalFormatting sqref="C290">
    <cfRule type="duplicateValues" dxfId="189" priority="187"/>
  </conditionalFormatting>
  <conditionalFormatting sqref="C290">
    <cfRule type="duplicateValues" dxfId="188" priority="186"/>
  </conditionalFormatting>
  <conditionalFormatting sqref="C286">
    <cfRule type="duplicateValues" dxfId="187" priority="185"/>
  </conditionalFormatting>
  <conditionalFormatting sqref="C286">
    <cfRule type="duplicateValues" dxfId="186" priority="184"/>
  </conditionalFormatting>
  <conditionalFormatting sqref="C259">
    <cfRule type="duplicateValues" dxfId="185" priority="183"/>
  </conditionalFormatting>
  <conditionalFormatting sqref="C259">
    <cfRule type="duplicateValues" dxfId="184" priority="182"/>
  </conditionalFormatting>
  <conditionalFormatting sqref="C78">
    <cfRule type="duplicateValues" dxfId="183" priority="181"/>
  </conditionalFormatting>
  <conditionalFormatting sqref="C78">
    <cfRule type="duplicateValues" dxfId="182" priority="180"/>
  </conditionalFormatting>
  <conditionalFormatting sqref="C176">
    <cfRule type="duplicateValues" dxfId="181" priority="179"/>
  </conditionalFormatting>
  <conditionalFormatting sqref="C176">
    <cfRule type="duplicateValues" dxfId="180" priority="178"/>
  </conditionalFormatting>
  <conditionalFormatting sqref="C247">
    <cfRule type="duplicateValues" dxfId="179" priority="177"/>
  </conditionalFormatting>
  <conditionalFormatting sqref="C247">
    <cfRule type="duplicateValues" dxfId="178" priority="176"/>
  </conditionalFormatting>
  <conditionalFormatting sqref="C389">
    <cfRule type="duplicateValues" dxfId="177" priority="175"/>
  </conditionalFormatting>
  <conditionalFormatting sqref="C389">
    <cfRule type="duplicateValues" dxfId="176" priority="174"/>
  </conditionalFormatting>
  <conditionalFormatting sqref="C389">
    <cfRule type="duplicateValues" dxfId="175" priority="173"/>
  </conditionalFormatting>
  <conditionalFormatting sqref="C389">
    <cfRule type="duplicateValues" dxfId="174" priority="172"/>
  </conditionalFormatting>
  <conditionalFormatting sqref="C434">
    <cfRule type="duplicateValues" dxfId="173" priority="171"/>
  </conditionalFormatting>
  <conditionalFormatting sqref="C434">
    <cfRule type="duplicateValues" dxfId="172" priority="170"/>
  </conditionalFormatting>
  <conditionalFormatting sqref="C434">
    <cfRule type="duplicateValues" dxfId="171" priority="169"/>
  </conditionalFormatting>
  <conditionalFormatting sqref="C434">
    <cfRule type="duplicateValues" dxfId="170" priority="168"/>
  </conditionalFormatting>
  <conditionalFormatting sqref="C447">
    <cfRule type="duplicateValues" dxfId="169" priority="167"/>
  </conditionalFormatting>
  <conditionalFormatting sqref="C447">
    <cfRule type="duplicateValues" dxfId="168" priority="166"/>
  </conditionalFormatting>
  <conditionalFormatting sqref="C447">
    <cfRule type="duplicateValues" dxfId="167" priority="165"/>
  </conditionalFormatting>
  <conditionalFormatting sqref="C447">
    <cfRule type="duplicateValues" dxfId="166" priority="164"/>
  </conditionalFormatting>
  <conditionalFormatting sqref="C452">
    <cfRule type="duplicateValues" dxfId="165" priority="163"/>
  </conditionalFormatting>
  <conditionalFormatting sqref="C452">
    <cfRule type="duplicateValues" dxfId="164" priority="162"/>
  </conditionalFormatting>
  <conditionalFormatting sqref="C452">
    <cfRule type="duplicateValues" dxfId="163" priority="161"/>
  </conditionalFormatting>
  <conditionalFormatting sqref="C452">
    <cfRule type="duplicateValues" dxfId="162" priority="160"/>
  </conditionalFormatting>
  <conditionalFormatting sqref="C472">
    <cfRule type="duplicateValues" dxfId="161" priority="159"/>
  </conditionalFormatting>
  <conditionalFormatting sqref="C472">
    <cfRule type="duplicateValues" dxfId="160" priority="158"/>
  </conditionalFormatting>
  <conditionalFormatting sqref="C472">
    <cfRule type="duplicateValues" dxfId="159" priority="157"/>
  </conditionalFormatting>
  <conditionalFormatting sqref="C472">
    <cfRule type="duplicateValues" dxfId="158" priority="156"/>
  </conditionalFormatting>
  <conditionalFormatting sqref="C504">
    <cfRule type="duplicateValues" dxfId="157" priority="155"/>
  </conditionalFormatting>
  <conditionalFormatting sqref="C504">
    <cfRule type="duplicateValues" dxfId="156" priority="154"/>
  </conditionalFormatting>
  <conditionalFormatting sqref="C504">
    <cfRule type="duplicateValues" dxfId="155" priority="153"/>
  </conditionalFormatting>
  <conditionalFormatting sqref="C504">
    <cfRule type="duplicateValues" dxfId="154" priority="152"/>
  </conditionalFormatting>
  <conditionalFormatting sqref="C516">
    <cfRule type="duplicateValues" dxfId="153" priority="151"/>
  </conditionalFormatting>
  <conditionalFormatting sqref="C516">
    <cfRule type="duplicateValues" dxfId="152" priority="150"/>
  </conditionalFormatting>
  <conditionalFormatting sqref="C516">
    <cfRule type="duplicateValues" dxfId="151" priority="149"/>
  </conditionalFormatting>
  <conditionalFormatting sqref="C516">
    <cfRule type="duplicateValues" dxfId="150" priority="148"/>
  </conditionalFormatting>
  <conditionalFormatting sqref="C515">
    <cfRule type="duplicateValues" dxfId="149" priority="147"/>
  </conditionalFormatting>
  <conditionalFormatting sqref="C515">
    <cfRule type="duplicateValues" dxfId="148" priority="146"/>
  </conditionalFormatting>
  <conditionalFormatting sqref="C515">
    <cfRule type="duplicateValues" dxfId="147" priority="145"/>
  </conditionalFormatting>
  <conditionalFormatting sqref="C515">
    <cfRule type="duplicateValues" dxfId="146" priority="144"/>
  </conditionalFormatting>
  <conditionalFormatting sqref="C524">
    <cfRule type="duplicateValues" dxfId="145" priority="143"/>
  </conditionalFormatting>
  <conditionalFormatting sqref="C524">
    <cfRule type="duplicateValues" dxfId="144" priority="142"/>
  </conditionalFormatting>
  <conditionalFormatting sqref="C524">
    <cfRule type="duplicateValues" dxfId="143" priority="141"/>
  </conditionalFormatting>
  <conditionalFormatting sqref="C524">
    <cfRule type="duplicateValues" dxfId="142" priority="140"/>
  </conditionalFormatting>
  <conditionalFormatting sqref="C771:C773 C693 C667 C660 C596:C598 C594 C574 C571 C541">
    <cfRule type="duplicateValues" dxfId="141" priority="139"/>
  </conditionalFormatting>
  <conditionalFormatting sqref="C771:C773">
    <cfRule type="duplicateValues" dxfId="140" priority="138"/>
  </conditionalFormatting>
  <conditionalFormatting sqref="C771:C773">
    <cfRule type="duplicateValues" dxfId="139" priority="137"/>
  </conditionalFormatting>
  <conditionalFormatting sqref="C771:C773">
    <cfRule type="duplicateValues" dxfId="138" priority="136"/>
  </conditionalFormatting>
  <conditionalFormatting sqref="C1870">
    <cfRule type="duplicateValues" dxfId="137" priority="135"/>
  </conditionalFormatting>
  <conditionalFormatting sqref="C1870">
    <cfRule type="duplicateValues" dxfId="136" priority="134"/>
  </conditionalFormatting>
  <conditionalFormatting sqref="C1870">
    <cfRule type="duplicateValues" dxfId="135" priority="133"/>
  </conditionalFormatting>
  <conditionalFormatting sqref="C797">
    <cfRule type="duplicateValues" dxfId="134" priority="132"/>
  </conditionalFormatting>
  <conditionalFormatting sqref="C797">
    <cfRule type="duplicateValues" dxfId="133" priority="131"/>
  </conditionalFormatting>
  <conditionalFormatting sqref="C797">
    <cfRule type="duplicateValues" dxfId="132" priority="130"/>
  </conditionalFormatting>
  <conditionalFormatting sqref="C798:C800">
    <cfRule type="duplicateValues" dxfId="131" priority="129"/>
  </conditionalFormatting>
  <conditionalFormatting sqref="C798:C800">
    <cfRule type="duplicateValues" dxfId="130" priority="128"/>
  </conditionalFormatting>
  <conditionalFormatting sqref="C798:C800">
    <cfRule type="duplicateValues" dxfId="129" priority="127"/>
  </conditionalFormatting>
  <conditionalFormatting sqref="C1114">
    <cfRule type="duplicateValues" dxfId="128" priority="125"/>
  </conditionalFormatting>
  <conditionalFormatting sqref="C1114">
    <cfRule type="duplicateValues" dxfId="127" priority="124"/>
  </conditionalFormatting>
  <conditionalFormatting sqref="C1114">
    <cfRule type="duplicateValues" dxfId="126" priority="126"/>
  </conditionalFormatting>
  <conditionalFormatting sqref="C1117">
    <cfRule type="duplicateValues" dxfId="125" priority="122"/>
  </conditionalFormatting>
  <conditionalFormatting sqref="C1117">
    <cfRule type="duplicateValues" dxfId="124" priority="121"/>
  </conditionalFormatting>
  <conditionalFormatting sqref="C1117">
    <cfRule type="duplicateValues" dxfId="123" priority="123"/>
  </conditionalFormatting>
  <conditionalFormatting sqref="C144">
    <cfRule type="duplicateValues" dxfId="122" priority="119"/>
  </conditionalFormatting>
  <conditionalFormatting sqref="C144">
    <cfRule type="duplicateValues" dxfId="121" priority="118"/>
  </conditionalFormatting>
  <conditionalFormatting sqref="C144">
    <cfRule type="duplicateValues" dxfId="120" priority="120"/>
  </conditionalFormatting>
  <conditionalFormatting sqref="C1871:C1048576 C1866 C1:C6 C710 C712:C727 C780 C969:C971 C1492 C1854:C1856 C14:C31 C244 C428:C430 C778 C1097:C1100 C1224:C1230 C360:C364 C379 C704:C705 C948:C955 C1110:C1111 C824:C832 C957:C958 C1628:C1632 C1688 C1690:C1692 C1694:C1697 C1703 C1705:C1709 C1773:C1775 C1115 C1102 C1106 C1641 C1634:C1638 C999 C707 C1253 C758 C1532 C1534:C1536 C1538 C1519 C1523:C1524 C1526:C1528 C1700:C1701 C39:C72 C88:C96 C224 C262:C264 C272:C274 C281 C316:C324 C357:C358 C369:C377 C449:C451 C471 C507:C509 C528:C537 C582 C584 C586:C587 C662:C665 C729:C733 C754 C766 C774:C775 C81:C85 C177 C248:C258 C260 C288:C289 C291:C307 C390:C426 C473 C505 C517:C520 C543:C552 C572:C573 C575 C599:C618 C669:C672 C694 C74:C77 C98:C143 C195:C203 C205:C218 C276:C277 C279 C309:C313 C440:C441 C465 C467 C475:C499 C511:C514 C577:C578 C592:C593 C655:C657 C685 C331:C354 C283:C284 C964:C967 C782:C783 C804:C805 C808:C809 C834:C839 C844:C852 C857:C872 C880:C882 C911 C916 C919:C920 C923:C924 C938:C939 C961:C962 C974:C980 C1004:C1009 C1011:C1013 C1058 C1066:C1091 C1118:C1121 C1191:C1193 C1220 C1232:C1236 C1244:C1248 C1263:C1321 C1325:C1327 C1360 C1416:C1472 C1484:C1485 C1503:C1509 C1580 C1595:C1598 C1614:C1615 C1645:C1646 C1713:C1716 C1718:C1719 C1730:C1770 C1777:C1779 C1790:C1792 C1839:C1840 C1845:C1847 C796 C814:C818 C822 C943:C944 C984:C988 C992:C993 C1173:C1175 C1400:C1409 C1411:C1413 C1482 C1618:C1621 C1794:C1796 C891:C895 C1826:C1834 C1512 C327:C329 C756 C1185:C1188 C768:C771 C877 C1178 C1240:C1241 C1357:C1358 C1367 C1488 C785:C786 C874 C908:C909 C926:C927 C929:C931 C933:C934 C995:C996 C1015:C1054 C1060:C1061 C1063 C1128:C1130 C1132 C1134:C1147 C1152:C1154 C1199:C1203 C1329 C1331:C1353 C1490 C1514:C1517 C1547 C1550:C1569 C1584:C1589 C1600:C1603 C1605:C1606 C1608 C1650:C1686 C1721:C1728 C1800 C1803:C1822 C1836:C1837 C1849:C1852 C226:C227 C841 C149:C169 C589:C590 C687:C690 C674:C683 C1156:C1164 C1113 C1209:C1213 C1205:C1207 C179:C180 C233:C242 C381:C388 C443:C446 C455:C461 C501:C503 C554:C568 C570 C620:C625 C628:C630 C645:C651 C653 C698:C702 C739:C750 C1540:C1545 C172:C175 C1123:C1126 C1355 C897:C906 C1571:C1574 C1623:C1625 C184:C193 C33:C35 C8:C12">
    <cfRule type="duplicateValues" dxfId="119" priority="423"/>
  </conditionalFormatting>
  <conditionalFormatting sqref="C1871:C1048576 C1868 C1:C6 C586:C587 C754 C81:C86 C177 C248:C258 C260:C264 C288:C289 C291:C307 C390:C431 C448:C451 C473 C505:C509 C517:C520 C527:C537 C543:C552 C572:C573 C575 C599:C618 C662:C665 C669:C672 C694 C74:C77 C98:C143 C195:C203 C205:C218 C220 C222:C224 C269 C272:C274 C276:C277 C279:C281 C309:C313 C315:C324 C357:C367 C440:C441 C465 C467:C471 C511:C514 C577:C579 C582:C584 C592:C593 C636 C655:C657 C659 C685 C331:C355 C283:C284 C964:C972 C88:C96 C774:C775 C843:C853 C855:C872 C974:C980 C1011:C1013 C1066:C1091 C1095:C1104 C1244:C1248 C1503:C1509 C1700:C1711 C796 C814:C819 C822:C839 C914 C918:C920 C943:C945 C984:C988 C992:C993 C1093 C1173:C1175 C1252:C1321 C1400:C1409 C1411:C1472 C1482:C1485 C1618:C1621 C1794:C1796 C891:C895 C1826:C1834 C802 C1118:C1121 C1115:C1116 C1512 C1866 C327:C329 C948:C962 C756:C759 C998:C1002 C1185:C1189 C765:C766 C768:C771 C777:C783 C804:C809 C877:C882 C922:C924 C1057:C1058 C1178 C1223:C1236 C1240:C1242 C1357:C1360 C1367 C1488 C1595:C1598 C1781:C1782 C1844:C1847 C1325:C1327 C785:C786 C874 C908:C911 C926:C927 C929:C931 C933:C939 C995:C996 C1004:C1009 C1015:C1054 C1060:C1061 C1063 C1109:C1111 C1128:C1130 C1132 C1134:C1147 C1152:C1154 C1166:C1169 C1191:C1193 C1199:C1203 C1215:C1217 C1219:C1220 C1323 C1329 C1331:C1353 C1490:C1492 C1514:C1528 C1547 C1550:C1569 C1577:C1580 C1584:C1592 C1600:C1603 C1605:C1606 C1608:C1615 C1627:C1642 C1645:C1646 C1650:C1697 C1713:C1719 C1721:C1779 C1784:C1792 C1800 C1803:C1822 C1836:C1840 C1849:C1856 C226:C227 C916 C841 C149:C169 C589:C590 C687:C690 C674:C683 C1156:C1164 C1113 C1209:C1213 C1205:C1207 C179:C180 C233:C245 C369:C388 C443:C446 C453:C461 C475:C503 C554:C568 C570 C620:C625 C628:C630 C645:C651 C653 C698:C733 C739:C750 C1530:C1545 C172:C175 C1123:C1126 C1355 C897:C906 C1571:C1575 C1623:C1625 C1106:C1107 C184:C193 C39:C72 C33:C37 C8:C31">
    <cfRule type="duplicateValues" dxfId="118" priority="424"/>
  </conditionalFormatting>
  <conditionalFormatting sqref="C1808 C1793 C1787:C1788 C1785 C1616:C1617 C1612 C1510 C1473:C1481 C1410 C1368:C1399 C1250:C1251 C1231 C1172 C1169 C1109 C1107 C1096 C1092 C989 C981:C983 C959 C945 C940:C942 C933 C917 C912 C821 C810:C813 C806:C807 C792:C794 C788 C781 C771:C773 C703 C693 C667 C659:C660 C657 C636 C596:C598 C594 C574 C571 C541 C524 C515:C516 C504 C472 C452 C447 C434 C389 C380 C378 C359 C355 C330 C290 C286 C280 C259 C247 C220 C187 C176 C85 C78 C37 C16">
    <cfRule type="duplicateValues" dxfId="117" priority="117"/>
  </conditionalFormatting>
  <conditionalFormatting sqref="C1793 C1616:C1617 C1510 C1473:C1481 C1410 C1368:C1399 C1250:C1251 C1172 C1092 C989 C981:C983 C940:C942 C917 C912 C821 C810:C813 C792:C794 C788">
    <cfRule type="duplicateValues" dxfId="116" priority="116"/>
  </conditionalFormatting>
  <conditionalFormatting sqref="C267">
    <cfRule type="duplicateValues" dxfId="115" priority="114"/>
  </conditionalFormatting>
  <conditionalFormatting sqref="C267">
    <cfRule type="duplicateValues" dxfId="114" priority="113"/>
  </conditionalFormatting>
  <conditionalFormatting sqref="C267">
    <cfRule type="duplicateValues" dxfId="113" priority="115"/>
  </conditionalFormatting>
  <conditionalFormatting sqref="C268">
    <cfRule type="duplicateValues" dxfId="112" priority="111"/>
  </conditionalFormatting>
  <conditionalFormatting sqref="C268">
    <cfRule type="duplicateValues" dxfId="111" priority="110"/>
  </conditionalFormatting>
  <conditionalFormatting sqref="C268">
    <cfRule type="duplicateValues" dxfId="110" priority="112"/>
  </conditionalFormatting>
  <conditionalFormatting sqref="C308">
    <cfRule type="duplicateValues" dxfId="109" priority="108"/>
  </conditionalFormatting>
  <conditionalFormatting sqref="C308">
    <cfRule type="duplicateValues" dxfId="108" priority="107"/>
  </conditionalFormatting>
  <conditionalFormatting sqref="C308">
    <cfRule type="duplicateValues" dxfId="107" priority="109"/>
  </conditionalFormatting>
  <conditionalFormatting sqref="C314">
    <cfRule type="duplicateValues" dxfId="106" priority="105"/>
  </conditionalFormatting>
  <conditionalFormatting sqref="C314">
    <cfRule type="duplicateValues" dxfId="105" priority="104"/>
  </conditionalFormatting>
  <conditionalFormatting sqref="C314">
    <cfRule type="duplicateValues" dxfId="104" priority="106"/>
  </conditionalFormatting>
  <conditionalFormatting sqref="C631">
    <cfRule type="duplicateValues" dxfId="103" priority="102"/>
  </conditionalFormatting>
  <conditionalFormatting sqref="C631">
    <cfRule type="duplicateValues" dxfId="102" priority="101"/>
  </conditionalFormatting>
  <conditionalFormatting sqref="C631">
    <cfRule type="duplicateValues" dxfId="101" priority="103"/>
  </conditionalFormatting>
  <conditionalFormatting sqref="C691">
    <cfRule type="duplicateValues" dxfId="100" priority="99"/>
  </conditionalFormatting>
  <conditionalFormatting sqref="C691">
    <cfRule type="duplicateValues" dxfId="99" priority="98"/>
  </conditionalFormatting>
  <conditionalFormatting sqref="C691">
    <cfRule type="duplicateValues" dxfId="98" priority="100"/>
  </conditionalFormatting>
  <conditionalFormatting sqref="C755">
    <cfRule type="duplicateValues" dxfId="97" priority="96"/>
  </conditionalFormatting>
  <conditionalFormatting sqref="C755">
    <cfRule type="duplicateValues" dxfId="96" priority="95"/>
  </conditionalFormatting>
  <conditionalFormatting sqref="C755">
    <cfRule type="duplicateValues" dxfId="95" priority="97"/>
  </conditionalFormatting>
  <conditionalFormatting sqref="C997">
    <cfRule type="duplicateValues" dxfId="94" priority="93"/>
  </conditionalFormatting>
  <conditionalFormatting sqref="C997">
    <cfRule type="duplicateValues" dxfId="93" priority="92"/>
  </conditionalFormatting>
  <conditionalFormatting sqref="C997">
    <cfRule type="duplicateValues" dxfId="92" priority="94"/>
  </conditionalFormatting>
  <conditionalFormatting sqref="C1179">
    <cfRule type="duplicateValues" dxfId="91" priority="90"/>
  </conditionalFormatting>
  <conditionalFormatting sqref="C1179">
    <cfRule type="duplicateValues" dxfId="90" priority="89"/>
  </conditionalFormatting>
  <conditionalFormatting sqref="C1179">
    <cfRule type="duplicateValues" dxfId="89" priority="91"/>
  </conditionalFormatting>
  <conditionalFormatting sqref="C1180">
    <cfRule type="duplicateValues" dxfId="88" priority="87"/>
  </conditionalFormatting>
  <conditionalFormatting sqref="C1180">
    <cfRule type="duplicateValues" dxfId="87" priority="86"/>
  </conditionalFormatting>
  <conditionalFormatting sqref="C1180">
    <cfRule type="duplicateValues" dxfId="86" priority="88"/>
  </conditionalFormatting>
  <conditionalFormatting sqref="C1181">
    <cfRule type="duplicateValues" dxfId="85" priority="84"/>
  </conditionalFormatting>
  <conditionalFormatting sqref="C1181">
    <cfRule type="duplicateValues" dxfId="84" priority="83"/>
  </conditionalFormatting>
  <conditionalFormatting sqref="C1181">
    <cfRule type="duplicateValues" dxfId="83" priority="85"/>
  </conditionalFormatting>
  <conditionalFormatting sqref="C1182">
    <cfRule type="duplicateValues" dxfId="82" priority="81"/>
  </conditionalFormatting>
  <conditionalFormatting sqref="C1182">
    <cfRule type="duplicateValues" dxfId="81" priority="80"/>
  </conditionalFormatting>
  <conditionalFormatting sqref="C1182">
    <cfRule type="duplicateValues" dxfId="80" priority="82"/>
  </conditionalFormatting>
  <conditionalFormatting sqref="C696">
    <cfRule type="duplicateValues" dxfId="79" priority="79"/>
  </conditionalFormatting>
  <conditionalFormatting sqref="C696">
    <cfRule type="duplicateValues" dxfId="78" priority="78"/>
  </conditionalFormatting>
  <conditionalFormatting sqref="C696">
    <cfRule type="duplicateValues" dxfId="77" priority="77"/>
  </conditionalFormatting>
  <conditionalFormatting sqref="C697">
    <cfRule type="duplicateValues" dxfId="76" priority="76"/>
  </conditionalFormatting>
  <conditionalFormatting sqref="C697">
    <cfRule type="duplicateValues" dxfId="75" priority="75"/>
  </conditionalFormatting>
  <conditionalFormatting sqref="C697">
    <cfRule type="duplicateValues" dxfId="74" priority="74"/>
  </conditionalFormatting>
  <conditionalFormatting sqref="C760">
    <cfRule type="duplicateValues" dxfId="73" priority="73"/>
  </conditionalFormatting>
  <conditionalFormatting sqref="C760">
    <cfRule type="duplicateValues" dxfId="72" priority="72"/>
  </conditionalFormatting>
  <conditionalFormatting sqref="C760">
    <cfRule type="duplicateValues" dxfId="71" priority="71"/>
  </conditionalFormatting>
  <conditionalFormatting sqref="C761">
    <cfRule type="duplicateValues" dxfId="70" priority="70"/>
  </conditionalFormatting>
  <conditionalFormatting sqref="C761">
    <cfRule type="duplicateValues" dxfId="69" priority="69"/>
  </conditionalFormatting>
  <conditionalFormatting sqref="C761">
    <cfRule type="duplicateValues" dxfId="68" priority="68"/>
  </conditionalFormatting>
  <conditionalFormatting sqref="C921 C876 C803 C801 C795 C790:C791 C776 C767 C762:C764">
    <cfRule type="duplicateValues" dxfId="67" priority="67"/>
  </conditionalFormatting>
  <conditionalFormatting sqref="C921">
    <cfRule type="duplicateValues" dxfId="66" priority="66"/>
  </conditionalFormatting>
  <conditionalFormatting sqref="C921">
    <cfRule type="duplicateValues" dxfId="65" priority="65"/>
  </conditionalFormatting>
  <conditionalFormatting sqref="C1237:C1239 C1221:C1222 C1176:C1177 C1055:C1056">
    <cfRule type="duplicateValues" dxfId="64" priority="64"/>
  </conditionalFormatting>
  <conditionalFormatting sqref="C1593:C1594 C1486:C1487 C1363:C1365">
    <cfRule type="duplicateValues" dxfId="63" priority="63"/>
  </conditionalFormatting>
  <conditionalFormatting sqref="C1593:C1594">
    <cfRule type="duplicateValues" dxfId="62" priority="62"/>
  </conditionalFormatting>
  <conditionalFormatting sqref="C1593:C1594">
    <cfRule type="duplicateValues" dxfId="61" priority="61"/>
  </conditionalFormatting>
  <conditionalFormatting sqref="C1841:C1842 C1780">
    <cfRule type="duplicateValues" dxfId="60" priority="60"/>
  </conditionalFormatting>
  <conditionalFormatting sqref="C1841:C1842">
    <cfRule type="duplicateValues" dxfId="59" priority="59"/>
  </conditionalFormatting>
  <conditionalFormatting sqref="C1841:C1842">
    <cfRule type="duplicateValues" dxfId="58" priority="58"/>
  </conditionalFormatting>
  <conditionalFormatting sqref="C1848 C1843 C1835 C1825 C1801:C1802 C1797:C1799 C1783 C1720 C1712 C1647:C1649 C1643:C1644 C1626 C1607 C1604 C1599 C1581:C1582 C1576 C1548:C1549 C1546 C1513 C1511 C1489 C1366 C1361:C1362 C1330 C1328 C1322 C1249 C1218 C1214 C1194:C1197 C1190 C1183:C1184 C1170:C1171 C1165 C1148 C1133 C1131 C1127 C1108 C1064 C1062 C1059 C1014 C1003 C994 C990:C991 C932 C928 C925 C913 C907 C875 C873 C820 C789 C787 C784">
    <cfRule type="duplicateValues" dxfId="57" priority="57"/>
  </conditionalFormatting>
  <conditionalFormatting sqref="C1356">
    <cfRule type="duplicateValues" dxfId="56" priority="54"/>
  </conditionalFormatting>
  <conditionalFormatting sqref="C1356">
    <cfRule type="duplicateValues" dxfId="55" priority="55"/>
  </conditionalFormatting>
  <conditionalFormatting sqref="C1356">
    <cfRule type="duplicateValues" dxfId="54" priority="56"/>
  </conditionalFormatting>
  <conditionalFormatting sqref="C734">
    <cfRule type="duplicateValues" dxfId="53" priority="53"/>
  </conditionalFormatting>
  <conditionalFormatting sqref="C734">
    <cfRule type="duplicateValues" dxfId="52" priority="52"/>
  </conditionalFormatting>
  <conditionalFormatting sqref="C734">
    <cfRule type="duplicateValues" dxfId="51" priority="51"/>
  </conditionalFormatting>
  <conditionalFormatting sqref="C225">
    <cfRule type="duplicateValues" dxfId="50" priority="49"/>
  </conditionalFormatting>
  <conditionalFormatting sqref="C225">
    <cfRule type="duplicateValues" dxfId="49" priority="48"/>
  </conditionalFormatting>
  <conditionalFormatting sqref="C225">
    <cfRule type="duplicateValues" dxfId="48" priority="50"/>
  </conditionalFormatting>
  <conditionalFormatting sqref="C265">
    <cfRule type="duplicateValues" dxfId="47" priority="46"/>
  </conditionalFormatting>
  <conditionalFormatting sqref="C265">
    <cfRule type="duplicateValues" dxfId="46" priority="45"/>
  </conditionalFormatting>
  <conditionalFormatting sqref="C265">
    <cfRule type="duplicateValues" dxfId="45" priority="47"/>
  </conditionalFormatting>
  <conditionalFormatting sqref="C915">
    <cfRule type="duplicateValues" dxfId="44" priority="43"/>
  </conditionalFormatting>
  <conditionalFormatting sqref="C915">
    <cfRule type="duplicateValues" dxfId="43" priority="42"/>
  </conditionalFormatting>
  <conditionalFormatting sqref="C915">
    <cfRule type="duplicateValues" dxfId="42" priority="44"/>
  </conditionalFormatting>
  <conditionalFormatting sqref="C145">
    <cfRule type="duplicateValues" dxfId="41" priority="39"/>
  </conditionalFormatting>
  <conditionalFormatting sqref="C145">
    <cfRule type="duplicateValues" dxfId="40" priority="40"/>
  </conditionalFormatting>
  <conditionalFormatting sqref="C145">
    <cfRule type="duplicateValues" dxfId="39" priority="41"/>
  </conditionalFormatting>
  <conditionalFormatting sqref="C147">
    <cfRule type="duplicateValues" dxfId="38" priority="37"/>
  </conditionalFormatting>
  <conditionalFormatting sqref="C147">
    <cfRule type="duplicateValues" dxfId="37" priority="36"/>
  </conditionalFormatting>
  <conditionalFormatting sqref="C147">
    <cfRule type="duplicateValues" dxfId="36" priority="38"/>
  </conditionalFormatting>
  <conditionalFormatting sqref="C148">
    <cfRule type="duplicateValues" dxfId="35" priority="34"/>
  </conditionalFormatting>
  <conditionalFormatting sqref="C148">
    <cfRule type="duplicateValues" dxfId="34" priority="33"/>
  </conditionalFormatting>
  <conditionalFormatting sqref="C148">
    <cfRule type="duplicateValues" dxfId="33" priority="35"/>
  </conditionalFormatting>
  <conditionalFormatting sqref="C840">
    <cfRule type="duplicateValues" dxfId="32" priority="31"/>
  </conditionalFormatting>
  <conditionalFormatting sqref="C840">
    <cfRule type="duplicateValues" dxfId="31" priority="30"/>
  </conditionalFormatting>
  <conditionalFormatting sqref="C840">
    <cfRule type="duplicateValues" dxfId="30" priority="32"/>
  </conditionalFormatting>
  <conditionalFormatting sqref="C146">
    <cfRule type="duplicateValues" dxfId="29" priority="27"/>
  </conditionalFormatting>
  <conditionalFormatting sqref="C146">
    <cfRule type="duplicateValues" dxfId="28" priority="28"/>
  </conditionalFormatting>
  <conditionalFormatting sqref="C146">
    <cfRule type="duplicateValues" dxfId="27" priority="29"/>
  </conditionalFormatting>
  <conditionalFormatting sqref="C282">
    <cfRule type="duplicateValues" dxfId="26" priority="24"/>
  </conditionalFormatting>
  <conditionalFormatting sqref="C282">
    <cfRule type="duplicateValues" dxfId="25" priority="25"/>
  </conditionalFormatting>
  <conditionalFormatting sqref="C282">
    <cfRule type="duplicateValues" dxfId="24" priority="26"/>
  </conditionalFormatting>
  <conditionalFormatting sqref="C1501">
    <cfRule type="duplicateValues" dxfId="23" priority="21"/>
  </conditionalFormatting>
  <conditionalFormatting sqref="C1501">
    <cfRule type="duplicateValues" dxfId="22" priority="22"/>
  </conditionalFormatting>
  <conditionalFormatting sqref="C1501">
    <cfRule type="duplicateValues" dxfId="21" priority="23"/>
  </conditionalFormatting>
  <conditionalFormatting sqref="C1502">
    <cfRule type="duplicateValues" dxfId="20" priority="18"/>
  </conditionalFormatting>
  <conditionalFormatting sqref="C1502">
    <cfRule type="duplicateValues" dxfId="19" priority="19"/>
  </conditionalFormatting>
  <conditionalFormatting sqref="C1502">
    <cfRule type="duplicateValues" dxfId="18" priority="20"/>
  </conditionalFormatting>
  <conditionalFormatting sqref="C181">
    <cfRule type="duplicateValues" dxfId="17" priority="16"/>
  </conditionalFormatting>
  <conditionalFormatting sqref="C181">
    <cfRule type="duplicateValues" dxfId="16" priority="15"/>
  </conditionalFormatting>
  <conditionalFormatting sqref="C181">
    <cfRule type="duplicateValues" dxfId="15" priority="17"/>
  </conditionalFormatting>
  <conditionalFormatting sqref="C182">
    <cfRule type="duplicateValues" dxfId="14" priority="13"/>
  </conditionalFormatting>
  <conditionalFormatting sqref="C182">
    <cfRule type="duplicateValues" dxfId="13" priority="12"/>
  </conditionalFormatting>
  <conditionalFormatting sqref="C182">
    <cfRule type="duplicateValues" dxfId="12" priority="14"/>
  </conditionalFormatting>
  <conditionalFormatting sqref="C183">
    <cfRule type="duplicateValues" dxfId="11" priority="10"/>
  </conditionalFormatting>
  <conditionalFormatting sqref="C183">
    <cfRule type="duplicateValues" dxfId="10" priority="9"/>
  </conditionalFormatting>
  <conditionalFormatting sqref="C183">
    <cfRule type="duplicateValues" dxfId="9" priority="11"/>
  </conditionalFormatting>
  <conditionalFormatting sqref="C32">
    <cfRule type="duplicateValues" dxfId="8" priority="7"/>
  </conditionalFormatting>
  <conditionalFormatting sqref="C32">
    <cfRule type="duplicateValues" dxfId="7" priority="6"/>
  </conditionalFormatting>
  <conditionalFormatting sqref="C32">
    <cfRule type="duplicateValues" dxfId="6" priority="8"/>
  </conditionalFormatting>
  <conditionalFormatting sqref="C3:C1854 L3:L1854">
    <cfRule type="duplicateValues" dxfId="5" priority="5"/>
  </conditionalFormatting>
  <conditionalFormatting sqref="C1862">
    <cfRule type="duplicateValues" dxfId="4" priority="2"/>
  </conditionalFormatting>
  <conditionalFormatting sqref="C1862">
    <cfRule type="duplicateValues" dxfId="3" priority="3"/>
  </conditionalFormatting>
  <conditionalFormatting sqref="C1862">
    <cfRule type="duplicateValues" dxfId="2" priority="4"/>
  </conditionalFormatting>
  <conditionalFormatting sqref="C1862">
    <cfRule type="duplicateValues" dxfId="1" priority="1"/>
  </conditionalFormatting>
  <conditionalFormatting sqref="C1871:C1048576 C266 C964:C980 C1244:C1248 C796 C814:C819 C822:C839 C914 C984:C988 C992:C993 C1252:C1321 C1400:C1409 C1411:C1472 C1482:C1485 C891:C895 C88:C143 C1826:C1834 C1115:C1116 C1866:C1869 C1:C6 C81:C86 C247:C264 C269:C270 C283:C307 C802 C918:C920 C943:C945 C1093:C1104 C1118:C1121 C1173:C1175 C1512 C1618:C1621 C1794:C1796 C272:C281 C433:C434 C948:C962 C309:C313 C315:C324 C692:C695 C756:C759 C998:C1002 C1185:C1189 C765:C766 C768:C775 C777:C783 C804:C809 C877:C882 C922:C924 C1057:C1058 C1178 C1223:C1236 C1240:C1242 C1357:C1360 C1367 C1488 C1595:C1598 C1781:C1782 C1844:C1847 C1325:C1327 C785:C786 C874 C908:C911 C926:C927 C929:C931 C933:C939 C995:C996 C1004:C1013 C1015:C1054 C1060:C1061 C1063 C1065:C1091 C1109:C1111 C1128:C1130 C1132 C1134:C1147 C1152:C1154 C1166:C1169 C1191:C1193 C1199:C1203 C1215:C1217 C1219:C1220 C1323 C1329 C1331:C1353 C1490:C1500 C1547 C1550:C1569 C1577:C1580 C1584:C1592 C1600:C1603 C1605:C1606 C1608:C1615 C1627:C1642 C1645:C1646 C1650:C1711 C1713:C1719 C1721:C1779 C1784:C1792 C1800 C1803:C1822 C1836:C1840 C1849:C1856 C735:C736 C916 C841:C872 C662:C672 C687:C690 C674:C685 C1156:C1164 C1113 C1209:C1213 C1205:C1207 C1503:C1509 C149:C169 C226:C245 C327:C431 C437:C520 C522:C568 C570:C587 C589:C630 C633:C660 C698:C733 C739:C754 C1514:C1545 C172:C180 C1123:C1126 C1355 C897:C906 C1571:C1575 C1623:C1625 C1106:C1107 C184:C224 C39:C79 C33:C37 C8:C31">
    <cfRule type="duplicateValues" dxfId="0" priority="425"/>
  </conditionalFormatting>
  <hyperlinks>
    <hyperlink ref="C1707" r:id="rId1" display="http://md.vce.volvo.net/MDUI/dealer/showDealer/-99999/1685/-99999"/>
    <hyperlink ref="C1781" r:id="rId2" display="http://md.vce.volvo.net/MDUI/dealer/showDealer/-99999/33/-99999"/>
    <hyperlink ref="C1784" r:id="rId3" display="http://md.vce.volvo.net/MDUI/dealer/showDealer/-99999/82/-99999"/>
    <hyperlink ref="C972" r:id="rId4" display="http://md.vce.volvo.net/MDUI/dealer/showDealer/-99999/87/-99999"/>
    <hyperlink ref="C223" r:id="rId5" display="http://md.vce.volvo.net/MDUI/dealer/showDealer/-99999/610/-99999"/>
    <hyperlink ref="C843" r:id="rId6" display="http://md.vce.volvo.net/MDUI/dealer/showDealer/-99999/939/-99999"/>
    <hyperlink ref="C823" r:id="rId7" display="http://md.vce.volvo.net/MDUI/dealer/showDealer/-99999/718/-99999"/>
    <hyperlink ref="C1698" r:id="rId8" display="http://md.vce.volvo.net/MDUI/dealer/showDealer/-99999/2538/-99999"/>
    <hyperlink ref="C1699" r:id="rId9" display="http://md.vce.volvo.net/MDUI/dealer/showDealer/-99999/2463/-99999"/>
    <hyperlink ref="C1529" r:id="rId10" display="http://md.vce.volvo.net/MDUI/dealer/showDealer/-99999/1/-99999"/>
    <hyperlink ref="C521" r:id="rId11" display="http://md.vce.volvo.net/MDUI/dealer/showDealer/-99999/307/-99999"/>
    <hyperlink ref="C963" r:id="rId12" display="http://md.vce.volvo.net/MDUI/dealer/showDealer/-99999/2263/-99999"/>
    <hyperlink ref="C1243" r:id="rId13" display="http://md.vce.volvo.net/MDUI/dealer/showDealer/-99999/199/-99999"/>
    <hyperlink ref="C80" r:id="rId14" display="http://md.vce.volvo.net/MDUI/dealer/showDealer/-99999/207/-99999"/>
    <hyperlink ref="C87" r:id="rId15" display="http://md.vce.volvo.net/MDUI/dealer/showDealer/-99999/277/-99999"/>
    <hyperlink ref="C271" r:id="rId16" display="http://md.vce.volvo.net/MDUI/dealer/showDealer/-99999/2673/-99999"/>
    <hyperlink ref="C325" r:id="rId17" display="http://md.vce.volvo.net/MDUI/dealer/showDealer/-99999/2669/-99999"/>
    <hyperlink ref="C326" r:id="rId18" display="http://md.vce.volvo.net/MDUI/dealer/showDealer/-99999/2670/-99999"/>
    <hyperlink ref="C432" r:id="rId19" display="http://md.vce.volvo.net/MDUI/dealer/showDealer/-99999/2674/-99999"/>
    <hyperlink ref="C435" r:id="rId20" display="http://md.vce.volvo.net/MDUI/dealer/showDealer/-99999/2668/-99999"/>
    <hyperlink ref="C569" r:id="rId21" display="http://md.vce.volvo.net/MDUI/dealer/showDealer/-99999/2667/-99999"/>
    <hyperlink ref="C436" r:id="rId22" display="http://md.vce.volvo.net/MDUI/dealer/showDealer/-99999/2668/-99999"/>
    <hyperlink ref="C946" r:id="rId23" display="http://md.vce.volvo.net/MDUI/dealer/showDealer/-99999/2665/-99999"/>
    <hyperlink ref="C737" r:id="rId24" display="http://md.vce.volvo.net/MDUI/dealer/showDealer/-99999/2671/-99999"/>
    <hyperlink ref="C632" r:id="rId25" display="http://md.vce.volvo.net/MDUI/dealer/showDealer/-99999/2675/-99999"/>
    <hyperlink ref="C738" r:id="rId26" display="http://md.vce.volvo.net/MDUI/dealer/showDealer/-99999/2672/-99999"/>
    <hyperlink ref="C1324" r:id="rId27" display="http://md.vce.volvo.net/MDUI/dealer/showDealer/-99999/2666/-99999"/>
    <hyperlink ref="C673" r:id="rId28" display="http://md.vce.volvo.net/MDUI/dealer/showDealer/-99999/2631/-99999"/>
    <hyperlink ref="C1149" r:id="rId29" display="http://md.vce.volvo.net/MDUI/dealer/showDealer/-99999/266/-99999"/>
    <hyperlink ref="C1150" r:id="rId30" display="http://md.vce.volvo.net/MDUI/dealer/showDealer/-99999/810/-99999"/>
    <hyperlink ref="C1155" r:id="rId31" display="http://md.vce.volvo.net/MDUI/dealer/showDealer/-99999/951/-99999"/>
    <hyperlink ref="C1151" r:id="rId32" display="http://md.vce.volvo.net/MDUI/dealer/showDealer/-99999/2592/-99999"/>
    <hyperlink ref="C1112" r:id="rId33" display="http://md.vce.volvo.net/MDUI/dealer/showDealer/-99999/772/-99999"/>
    <hyperlink ref="C1198" r:id="rId34" display="http://md.vce.volvo.net/MDUI/dealer/showDealer/-99999/292/-99999"/>
    <hyperlink ref="C1208" r:id="rId35" display="http://md.vce.volvo.net/MDUI/dealer/showDealer/-99999/1036/-99999"/>
    <hyperlink ref="C1204" r:id="rId36" display="http://md.vce.volvo.net/MDUI/dealer/showDealer/-99999/778/-99999"/>
    <hyperlink ref="C1122" r:id="rId37" display="http://md.vce.volvo.net/MDUI/dealer/showDealer/-99999/529/-99999"/>
    <hyperlink ref="C947" r:id="rId38" display="http://md.vce.volvo.net/MDUI/dealer/showDealer/-99999/189/-99999"/>
    <hyperlink ref="C885" r:id="rId39" display="http://md.vce.volvo.net/MDUI/dealer/showDealer/-99999/2567/-99999"/>
    <hyperlink ref="C1354" r:id="rId40" display="http://md.vce.volvo.net/MDUI/dealer/showDealer/-99999/56/-99999"/>
    <hyperlink ref="C890" r:id="rId41" display="http://md.vce.volvo.net/MDUI/dealer/showDealer/-99999/316/-99999"/>
    <hyperlink ref="C896" r:id="rId42" display="http://md.vce.volvo.net/MDUI/dealer/showDealer/-99999/193/-99999"/>
    <hyperlink ref="C1570" r:id="rId43" display="http://md.vce.volvo.net/MDUI/dealer/showDealer/-99999/263/-99999"/>
    <hyperlink ref="C1583" r:id="rId44" display="http://md.vce.volvo.net/MDUI/dealer/showDealer/-99999/200/-99999"/>
    <hyperlink ref="C1622" r:id="rId45" display="http://md.vce.volvo.net/MDUI/dealer/showDealer/-99999/190/-99999"/>
    <hyperlink ref="C170" r:id="rId46" display="http://md.vce.volvo.net/MDUI/dealer/showDealer/-99999/2470/-99999"/>
    <hyperlink ref="C1105" r:id="rId47" display="http://md.vce.volvo.net/MDUI/dealer/showDealer/-99999/2623/-99999"/>
    <hyperlink ref="C38" r:id="rId48" display="http://md.vce.volvo.net/MDUI/dealer/showDealer/-99999/177/-99999"/>
    <hyperlink ref="C7" r:id="rId49" display="http://md.vce.volvo.net/MDUI/dealer/showDealer/-99999/84/-99999"/>
  </hyperlinks>
  <pageMargins left="0.7" right="0.7" top="0.75" bottom="0.75" header="0.3" footer="0.3"/>
  <pageSetup paperSize="9" orientation="portrait" r:id="rId50"/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vce tree</vt:lpstr>
      <vt:lpstr>Sheet1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Roxane</dc:creator>
  <cp:lastModifiedBy>Jacquet Roxane</cp:lastModifiedBy>
  <dcterms:created xsi:type="dcterms:W3CDTF">2018-10-17T07:24:07Z</dcterms:created>
  <dcterms:modified xsi:type="dcterms:W3CDTF">2018-10-17T07:24:43Z</dcterms:modified>
</cp:coreProperties>
</file>