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alling.lab\OneDrive - USDA\Desktop\21CY MQ\Salt Water Extraction Data\"/>
    </mc:Choice>
  </mc:AlternateContent>
  <bookViews>
    <workbookView xWindow="0" yWindow="0" windowWidth="19200" windowHeight="11460" tabRatio="813"/>
  </bookViews>
  <sheets>
    <sheet name="Data" sheetId="12" r:id="rId1"/>
    <sheet name="DP, Plate 1" sheetId="3" r:id="rId2"/>
    <sheet name="DP, Plate 2" sheetId="20" r:id="rId3"/>
    <sheet name="DP, Plate 3" sheetId="22" r:id="rId4"/>
    <sheet name="AA, Plate 1" sheetId="11" r:id="rId5"/>
    <sheet name="AA, Plate 2" sheetId="21" r:id="rId6"/>
    <sheet name="AA, Plate 3" sheetId="24" r:id="rId7"/>
  </sheets>
  <definedNames>
    <definedName name="CV">Data!#REF!</definedName>
    <definedName name="Mean">Data!$G$21:$G$31</definedName>
    <definedName name="_xlnm.Print_Area" localSheetId="0">Data!$N$21:$V$33</definedName>
  </definedNames>
  <calcPr calcId="162913"/>
</workbook>
</file>

<file path=xl/calcChain.xml><?xml version="1.0" encoding="utf-8"?>
<calcChain xmlns="http://schemas.openxmlformats.org/spreadsheetml/2006/main">
  <c r="F122" i="3" l="1"/>
  <c r="G97" i="3"/>
  <c r="M62" i="22" l="1"/>
  <c r="J62" i="22"/>
  <c r="G62" i="22"/>
  <c r="F47" i="22"/>
  <c r="M62" i="20"/>
  <c r="J62" i="20"/>
  <c r="G62" i="20"/>
  <c r="G62" i="3"/>
  <c r="L69" i="3"/>
  <c r="I69" i="3"/>
  <c r="F69" i="3"/>
  <c r="L68" i="3"/>
  <c r="I68" i="3"/>
  <c r="F68" i="3"/>
  <c r="L67" i="3"/>
  <c r="I67" i="3"/>
  <c r="F67" i="3"/>
  <c r="L66" i="3"/>
  <c r="I66" i="3"/>
  <c r="F66" i="3"/>
  <c r="N65" i="3"/>
  <c r="L65" i="3"/>
  <c r="I65" i="3"/>
  <c r="F65" i="3"/>
  <c r="L64" i="3"/>
  <c r="I64" i="3"/>
  <c r="F64" i="3"/>
  <c r="L63" i="3"/>
  <c r="I63" i="3"/>
  <c r="F63" i="3"/>
  <c r="L62" i="3"/>
  <c r="I62" i="3"/>
  <c r="F62" i="3"/>
  <c r="N54" i="3"/>
  <c r="M54" i="3"/>
  <c r="L54" i="3"/>
  <c r="K54" i="3"/>
  <c r="J54" i="3"/>
  <c r="I54" i="3"/>
  <c r="H54" i="3"/>
  <c r="G54" i="3"/>
  <c r="F54" i="3"/>
  <c r="H69" i="3" s="1"/>
  <c r="E54" i="3"/>
  <c r="D54" i="3"/>
  <c r="D69" i="3" s="1"/>
  <c r="C54" i="3"/>
  <c r="N53" i="3"/>
  <c r="M53" i="3"/>
  <c r="L53" i="3"/>
  <c r="N68" i="3" s="1"/>
  <c r="J53" i="3"/>
  <c r="I53" i="3"/>
  <c r="H53" i="3"/>
  <c r="F53" i="3"/>
  <c r="H68" i="3" s="1"/>
  <c r="E53" i="3"/>
  <c r="D53" i="3"/>
  <c r="D68" i="3"/>
  <c r="N52" i="3"/>
  <c r="M52" i="3"/>
  <c r="L52" i="3"/>
  <c r="N67" i="3" s="1"/>
  <c r="J52" i="3"/>
  <c r="I52" i="3"/>
  <c r="H52" i="3"/>
  <c r="G52" i="3"/>
  <c r="F52" i="3"/>
  <c r="H67" i="3" s="1"/>
  <c r="E52" i="3"/>
  <c r="D52" i="3"/>
  <c r="C52" i="3"/>
  <c r="M51" i="3"/>
  <c r="L51" i="3"/>
  <c r="N66" i="3" s="1"/>
  <c r="K51" i="3"/>
  <c r="J51" i="3"/>
  <c r="K66" i="3" s="1"/>
  <c r="H51" i="3"/>
  <c r="G51" i="3"/>
  <c r="F51" i="3"/>
  <c r="H66" i="3" s="1"/>
  <c r="E51" i="3"/>
  <c r="D51" i="3"/>
  <c r="C51" i="3"/>
  <c r="N50" i="3"/>
  <c r="M50" i="3"/>
  <c r="L50" i="3"/>
  <c r="M65" i="3" s="1"/>
  <c r="K50" i="3"/>
  <c r="J50" i="3"/>
  <c r="K65" i="3" s="1"/>
  <c r="I50" i="3"/>
  <c r="J65" i="3" s="1"/>
  <c r="H50" i="3"/>
  <c r="G50" i="3"/>
  <c r="F50" i="3"/>
  <c r="H65" i="3" s="1"/>
  <c r="E50" i="3"/>
  <c r="D50" i="3"/>
  <c r="C50" i="3"/>
  <c r="N49" i="3"/>
  <c r="M49" i="3"/>
  <c r="L49" i="3"/>
  <c r="N64" i="3" s="1"/>
  <c r="K49" i="3"/>
  <c r="J49" i="3"/>
  <c r="K64" i="3" s="1"/>
  <c r="I49" i="3"/>
  <c r="H49" i="3"/>
  <c r="G49" i="3"/>
  <c r="F49" i="3"/>
  <c r="H64" i="3" s="1"/>
  <c r="D49" i="3"/>
  <c r="C49" i="3"/>
  <c r="M48" i="3"/>
  <c r="L48" i="3"/>
  <c r="N63" i="3" s="1"/>
  <c r="K48" i="3"/>
  <c r="J48" i="3"/>
  <c r="J63" i="3" s="1"/>
  <c r="I48" i="3"/>
  <c r="H48" i="3"/>
  <c r="G48" i="3"/>
  <c r="F48" i="3"/>
  <c r="H63" i="3" s="1"/>
  <c r="E48" i="3"/>
  <c r="D48" i="3"/>
  <c r="N47" i="3"/>
  <c r="M47" i="3"/>
  <c r="L47" i="3"/>
  <c r="N62" i="3" s="1"/>
  <c r="K47" i="3"/>
  <c r="J47" i="3"/>
  <c r="I47" i="3"/>
  <c r="H47" i="3"/>
  <c r="G47" i="3"/>
  <c r="D47" i="3"/>
  <c r="C47" i="3"/>
  <c r="E69" i="3" l="1"/>
  <c r="M69" i="3"/>
  <c r="J64" i="3"/>
  <c r="M68" i="3"/>
  <c r="E62" i="3"/>
  <c r="E63" i="3"/>
  <c r="E64" i="3"/>
  <c r="E65" i="3"/>
  <c r="E66" i="3"/>
  <c r="E67" i="3"/>
  <c r="E68" i="3"/>
  <c r="M64" i="3"/>
  <c r="M66" i="3"/>
  <c r="M67" i="3"/>
  <c r="K62" i="3"/>
  <c r="K63" i="3"/>
  <c r="J66" i="3"/>
  <c r="K67" i="3"/>
  <c r="J68" i="3"/>
  <c r="K69" i="3"/>
  <c r="N69" i="3"/>
  <c r="J62" i="3"/>
  <c r="D67" i="3"/>
  <c r="M63" i="3"/>
  <c r="D66" i="3"/>
  <c r="G69" i="3"/>
  <c r="H62" i="3"/>
  <c r="M62" i="3"/>
  <c r="D65" i="3"/>
  <c r="G68" i="3"/>
  <c r="D64" i="3"/>
  <c r="G67" i="3"/>
  <c r="D63" i="3"/>
  <c r="G66" i="3"/>
  <c r="J69" i="3"/>
  <c r="D62" i="3"/>
  <c r="G65" i="3"/>
  <c r="G64" i="3"/>
  <c r="J67" i="3"/>
  <c r="K68" i="3"/>
  <c r="G63" i="3"/>
  <c r="E143" i="24" l="1"/>
  <c r="L101" i="24"/>
  <c r="F101" i="24"/>
  <c r="E127" i="24" s="1"/>
  <c r="L99" i="24"/>
  <c r="E141" i="24" s="1"/>
  <c r="F99" i="24"/>
  <c r="E125" i="24" s="1"/>
  <c r="F98" i="24"/>
  <c r="E124" i="24" s="1"/>
  <c r="I97" i="24"/>
  <c r="E131" i="24" s="1"/>
  <c r="I96" i="24"/>
  <c r="E130" i="24" s="1"/>
  <c r="L95" i="24"/>
  <c r="E137" i="24" s="1"/>
  <c r="L94" i="24"/>
  <c r="E136" i="24" s="1"/>
  <c r="L66" i="24"/>
  <c r="I66" i="24"/>
  <c r="I101" i="24" s="1"/>
  <c r="E135" i="24" s="1"/>
  <c r="F66" i="24"/>
  <c r="L65" i="24"/>
  <c r="L100" i="24" s="1"/>
  <c r="E142" i="24" s="1"/>
  <c r="K65" i="24"/>
  <c r="I65" i="24"/>
  <c r="I100" i="24" s="1"/>
  <c r="E134" i="24" s="1"/>
  <c r="F65" i="24"/>
  <c r="F100" i="24" s="1"/>
  <c r="E126" i="24" s="1"/>
  <c r="L64" i="24"/>
  <c r="I64" i="24"/>
  <c r="I99" i="24" s="1"/>
  <c r="E133" i="24" s="1"/>
  <c r="F64" i="24"/>
  <c r="L63" i="24"/>
  <c r="L98" i="24" s="1"/>
  <c r="E140" i="24" s="1"/>
  <c r="I63" i="24"/>
  <c r="I98" i="24" s="1"/>
  <c r="E132" i="24" s="1"/>
  <c r="F63" i="24"/>
  <c r="L62" i="24"/>
  <c r="L97" i="24" s="1"/>
  <c r="E139" i="24" s="1"/>
  <c r="I62" i="24"/>
  <c r="F62" i="24"/>
  <c r="F97" i="24" s="1"/>
  <c r="E123" i="24" s="1"/>
  <c r="L61" i="24"/>
  <c r="L96" i="24" s="1"/>
  <c r="E138" i="24" s="1"/>
  <c r="K61" i="24"/>
  <c r="I61" i="24"/>
  <c r="F61" i="24"/>
  <c r="F96" i="24" s="1"/>
  <c r="E122" i="24" s="1"/>
  <c r="E61" i="24"/>
  <c r="L60" i="24"/>
  <c r="J60" i="24"/>
  <c r="J95" i="24" s="1"/>
  <c r="I60" i="24"/>
  <c r="I95" i="24" s="1"/>
  <c r="E129" i="24" s="1"/>
  <c r="F60" i="24"/>
  <c r="F95" i="24" s="1"/>
  <c r="E121" i="24" s="1"/>
  <c r="D60" i="24"/>
  <c r="D95" i="24" s="1"/>
  <c r="L59" i="24"/>
  <c r="I59" i="24"/>
  <c r="I94" i="24" s="1"/>
  <c r="E128" i="24" s="1"/>
  <c r="F59" i="24"/>
  <c r="F94" i="24" s="1"/>
  <c r="E120" i="24" s="1"/>
  <c r="N51" i="24"/>
  <c r="N66" i="24" s="1"/>
  <c r="M51" i="24"/>
  <c r="L51" i="24"/>
  <c r="M66" i="24" s="1"/>
  <c r="M101" i="24" s="1"/>
  <c r="K51" i="24"/>
  <c r="J51" i="24"/>
  <c r="I51" i="24"/>
  <c r="K66" i="24" s="1"/>
  <c r="H51" i="24"/>
  <c r="H66" i="24" s="1"/>
  <c r="G51" i="24"/>
  <c r="F51" i="24"/>
  <c r="G66" i="24" s="1"/>
  <c r="G101" i="24" s="1"/>
  <c r="E51" i="24"/>
  <c r="D51" i="24"/>
  <c r="C51" i="24"/>
  <c r="N50" i="24"/>
  <c r="N65" i="24" s="1"/>
  <c r="M50" i="24"/>
  <c r="L50" i="24"/>
  <c r="M65" i="24" s="1"/>
  <c r="M100" i="24" s="1"/>
  <c r="K50" i="24"/>
  <c r="J50" i="24"/>
  <c r="I50" i="24"/>
  <c r="J65" i="24" s="1"/>
  <c r="J100" i="24" s="1"/>
  <c r="H50" i="24"/>
  <c r="G50" i="24"/>
  <c r="F50" i="24"/>
  <c r="H65" i="24" s="1"/>
  <c r="E50" i="24"/>
  <c r="D50" i="24"/>
  <c r="C50" i="24"/>
  <c r="N49" i="24"/>
  <c r="N64" i="24" s="1"/>
  <c r="M49" i="24"/>
  <c r="L49" i="24"/>
  <c r="M64" i="24" s="1"/>
  <c r="M99" i="24" s="1"/>
  <c r="K49" i="24"/>
  <c r="J49" i="24"/>
  <c r="I49" i="24"/>
  <c r="J64" i="24" s="1"/>
  <c r="J99" i="24" s="1"/>
  <c r="H49" i="24"/>
  <c r="H64" i="24" s="1"/>
  <c r="G49" i="24"/>
  <c r="F49" i="24"/>
  <c r="G64" i="24" s="1"/>
  <c r="G99" i="24" s="1"/>
  <c r="E49" i="24"/>
  <c r="D49" i="24"/>
  <c r="C49" i="24"/>
  <c r="E64" i="24" s="1"/>
  <c r="N48" i="24"/>
  <c r="N63" i="24" s="1"/>
  <c r="M48" i="24"/>
  <c r="L48" i="24"/>
  <c r="K48" i="24"/>
  <c r="J48" i="24"/>
  <c r="I48" i="24"/>
  <c r="J63" i="24" s="1"/>
  <c r="J98" i="24" s="1"/>
  <c r="H48" i="24"/>
  <c r="H63" i="24" s="1"/>
  <c r="G48" i="24"/>
  <c r="F48" i="24"/>
  <c r="E48" i="24"/>
  <c r="D48" i="24"/>
  <c r="C48" i="24"/>
  <c r="E63" i="24" s="1"/>
  <c r="N47" i="24"/>
  <c r="M62" i="24" s="1"/>
  <c r="M97" i="24" s="1"/>
  <c r="M47" i="24"/>
  <c r="L47" i="24"/>
  <c r="N62" i="24" s="1"/>
  <c r="K47" i="24"/>
  <c r="J47" i="24"/>
  <c r="I47" i="24"/>
  <c r="K62" i="24" s="1"/>
  <c r="H47" i="24"/>
  <c r="G62" i="24" s="1"/>
  <c r="G97" i="24" s="1"/>
  <c r="G47" i="24"/>
  <c r="F47" i="24"/>
  <c r="H62" i="24" s="1"/>
  <c r="E47" i="24"/>
  <c r="D47" i="24"/>
  <c r="C47" i="24"/>
  <c r="E62" i="24" s="1"/>
  <c r="N46" i="24"/>
  <c r="M46" i="24"/>
  <c r="L46" i="24"/>
  <c r="N61" i="24" s="1"/>
  <c r="K46" i="24"/>
  <c r="J46" i="24"/>
  <c r="I46" i="24"/>
  <c r="J61" i="24" s="1"/>
  <c r="J96" i="24" s="1"/>
  <c r="H46" i="24"/>
  <c r="H61" i="24" s="1"/>
  <c r="G46" i="24"/>
  <c r="F46" i="24"/>
  <c r="G61" i="24" s="1"/>
  <c r="G96" i="24" s="1"/>
  <c r="E46" i="24"/>
  <c r="D46" i="24"/>
  <c r="C46" i="24"/>
  <c r="D61" i="24" s="1"/>
  <c r="D96" i="24" s="1"/>
  <c r="N45" i="24"/>
  <c r="M45" i="24"/>
  <c r="L45" i="24"/>
  <c r="N60" i="24" s="1"/>
  <c r="K45" i="24"/>
  <c r="J45" i="24"/>
  <c r="I45" i="24"/>
  <c r="K60" i="24" s="1"/>
  <c r="H45" i="24"/>
  <c r="G60" i="24" s="1"/>
  <c r="G95" i="24" s="1"/>
  <c r="G45" i="24"/>
  <c r="F45" i="24"/>
  <c r="H60" i="24" s="1"/>
  <c r="E45" i="24"/>
  <c r="D45" i="24"/>
  <c r="C45" i="24"/>
  <c r="E60" i="24" s="1"/>
  <c r="N44" i="24"/>
  <c r="M44" i="24"/>
  <c r="L44" i="24"/>
  <c r="N59" i="24" s="1"/>
  <c r="K44" i="24"/>
  <c r="J44" i="24"/>
  <c r="I44" i="24"/>
  <c r="J59" i="24" s="1"/>
  <c r="J94" i="24" s="1"/>
  <c r="H44" i="24"/>
  <c r="G44" i="24"/>
  <c r="F44" i="24"/>
  <c r="H59" i="24" s="1"/>
  <c r="E44" i="24"/>
  <c r="D44" i="24"/>
  <c r="C44" i="24"/>
  <c r="E59" i="24" s="1"/>
  <c r="N22" i="24"/>
  <c r="M22" i="24"/>
  <c r="K22" i="24"/>
  <c r="J22" i="24"/>
  <c r="H22" i="24"/>
  <c r="G22" i="24"/>
  <c r="N21" i="24"/>
  <c r="M21" i="24"/>
  <c r="K21" i="24"/>
  <c r="J21" i="24"/>
  <c r="H21" i="24"/>
  <c r="G21" i="24"/>
  <c r="N20" i="24"/>
  <c r="M20" i="24"/>
  <c r="K20" i="24"/>
  <c r="J20" i="24"/>
  <c r="H20" i="24"/>
  <c r="G20" i="24"/>
  <c r="N19" i="24"/>
  <c r="M19" i="24"/>
  <c r="K19" i="24"/>
  <c r="J19" i="24"/>
  <c r="H19" i="24"/>
  <c r="G19" i="24"/>
  <c r="N18" i="24"/>
  <c r="M18" i="24"/>
  <c r="K18" i="24"/>
  <c r="J18" i="24"/>
  <c r="H18" i="24"/>
  <c r="G18" i="24"/>
  <c r="N17" i="24"/>
  <c r="M17" i="24"/>
  <c r="K17" i="24"/>
  <c r="J17" i="24"/>
  <c r="H17" i="24"/>
  <c r="G17" i="24"/>
  <c r="N16" i="24"/>
  <c r="M16" i="24"/>
  <c r="K16" i="24"/>
  <c r="J16" i="24"/>
  <c r="H16" i="24"/>
  <c r="G16" i="24"/>
  <c r="N15" i="24"/>
  <c r="M15" i="24"/>
  <c r="K15" i="24"/>
  <c r="J15" i="24"/>
  <c r="H15" i="24"/>
  <c r="G15" i="24"/>
  <c r="G104" i="22"/>
  <c r="F104" i="22"/>
  <c r="I99" i="22"/>
  <c r="L69" i="22"/>
  <c r="L104" i="22" s="1"/>
  <c r="I69" i="22"/>
  <c r="I104" i="22" s="1"/>
  <c r="H69" i="22"/>
  <c r="G69" i="22"/>
  <c r="F69" i="22"/>
  <c r="E69" i="22"/>
  <c r="L68" i="22"/>
  <c r="L103" i="22" s="1"/>
  <c r="I68" i="22"/>
  <c r="I103" i="22" s="1"/>
  <c r="F68" i="22"/>
  <c r="F103" i="22" s="1"/>
  <c r="E68" i="22"/>
  <c r="D68" i="22"/>
  <c r="D103" i="22" s="1"/>
  <c r="L67" i="22"/>
  <c r="L102" i="22" s="1"/>
  <c r="I67" i="22"/>
  <c r="I102" i="22" s="1"/>
  <c r="H67" i="22"/>
  <c r="F67" i="22"/>
  <c r="F102" i="22" s="1"/>
  <c r="E67" i="22"/>
  <c r="D67" i="22"/>
  <c r="D102" i="22" s="1"/>
  <c r="N66" i="22"/>
  <c r="L66" i="22"/>
  <c r="L101" i="22" s="1"/>
  <c r="I66" i="22"/>
  <c r="I101" i="22" s="1"/>
  <c r="F66" i="22"/>
  <c r="F101" i="22" s="1"/>
  <c r="D66" i="22"/>
  <c r="D101" i="22" s="1"/>
  <c r="N65" i="22"/>
  <c r="M65" i="22"/>
  <c r="M100" i="22" s="1"/>
  <c r="L65" i="22"/>
  <c r="L100" i="22" s="1"/>
  <c r="I65" i="22"/>
  <c r="I100" i="22" s="1"/>
  <c r="F65" i="22"/>
  <c r="F100" i="22" s="1"/>
  <c r="N64" i="22"/>
  <c r="M64" i="22"/>
  <c r="M99" i="22" s="1"/>
  <c r="L64" i="22"/>
  <c r="L99" i="22" s="1"/>
  <c r="I64" i="22"/>
  <c r="H64" i="22"/>
  <c r="F64" i="22"/>
  <c r="F99" i="22" s="1"/>
  <c r="M63" i="22"/>
  <c r="M98" i="22" s="1"/>
  <c r="L63" i="22"/>
  <c r="L98" i="22" s="1"/>
  <c r="I63" i="22"/>
  <c r="I98" i="22" s="1"/>
  <c r="G63" i="22"/>
  <c r="G98" i="22" s="1"/>
  <c r="F63" i="22"/>
  <c r="F98" i="22" s="1"/>
  <c r="L62" i="22"/>
  <c r="L97" i="22" s="1"/>
  <c r="I62" i="22"/>
  <c r="I97" i="22" s="1"/>
  <c r="H62" i="22"/>
  <c r="F62" i="22"/>
  <c r="F97" i="22" s="1"/>
  <c r="N54" i="22"/>
  <c r="M54" i="22"/>
  <c r="L54" i="22"/>
  <c r="N69" i="22" s="1"/>
  <c r="K54" i="22"/>
  <c r="J54" i="22"/>
  <c r="I54" i="22"/>
  <c r="J69" i="22" s="1"/>
  <c r="J104" i="22" s="1"/>
  <c r="H54" i="22"/>
  <c r="G54" i="22"/>
  <c r="F54" i="22"/>
  <c r="E54" i="22"/>
  <c r="D54" i="22"/>
  <c r="C54" i="22"/>
  <c r="D69" i="22" s="1"/>
  <c r="D104" i="22" s="1"/>
  <c r="N53" i="22"/>
  <c r="M53" i="22"/>
  <c r="L53" i="22"/>
  <c r="N68" i="22" s="1"/>
  <c r="K53" i="22"/>
  <c r="J53" i="22"/>
  <c r="I53" i="22"/>
  <c r="K68" i="22" s="1"/>
  <c r="H53" i="22"/>
  <c r="G53" i="22"/>
  <c r="G68" i="22" s="1"/>
  <c r="G103" i="22" s="1"/>
  <c r="F53" i="22"/>
  <c r="H68" i="22" s="1"/>
  <c r="E53" i="22"/>
  <c r="D53" i="22"/>
  <c r="C53" i="22"/>
  <c r="N52" i="22"/>
  <c r="M52" i="22"/>
  <c r="L52" i="22"/>
  <c r="N67" i="22" s="1"/>
  <c r="K52" i="22"/>
  <c r="J52" i="22"/>
  <c r="I52" i="22"/>
  <c r="K67" i="22" s="1"/>
  <c r="H52" i="22"/>
  <c r="G52" i="22"/>
  <c r="F52" i="22"/>
  <c r="G67" i="22" s="1"/>
  <c r="G102" i="22" s="1"/>
  <c r="E52" i="22"/>
  <c r="D52" i="22"/>
  <c r="C52" i="22"/>
  <c r="N51" i="22"/>
  <c r="M51" i="22"/>
  <c r="L51" i="22"/>
  <c r="M66" i="22" s="1"/>
  <c r="M101" i="22" s="1"/>
  <c r="K51" i="22"/>
  <c r="J51" i="22"/>
  <c r="I51" i="22"/>
  <c r="K66" i="22" s="1"/>
  <c r="H51" i="22"/>
  <c r="G51" i="22"/>
  <c r="G66" i="22" s="1"/>
  <c r="G101" i="22" s="1"/>
  <c r="F51" i="22"/>
  <c r="H66" i="22" s="1"/>
  <c r="E51" i="22"/>
  <c r="E66" i="22" s="1"/>
  <c r="D51" i="22"/>
  <c r="C51" i="22"/>
  <c r="N50" i="22"/>
  <c r="M50" i="22"/>
  <c r="L50" i="22"/>
  <c r="K50" i="22"/>
  <c r="J50" i="22"/>
  <c r="I50" i="22"/>
  <c r="K65" i="22" s="1"/>
  <c r="H50" i="22"/>
  <c r="G50" i="22"/>
  <c r="F50" i="22"/>
  <c r="H65" i="22" s="1"/>
  <c r="E50" i="22"/>
  <c r="D65" i="22" s="1"/>
  <c r="D100" i="22" s="1"/>
  <c r="D50" i="22"/>
  <c r="C50" i="22"/>
  <c r="E65" i="22" s="1"/>
  <c r="N49" i="22"/>
  <c r="M49" i="22"/>
  <c r="L49" i="22"/>
  <c r="K49" i="22"/>
  <c r="J49" i="22"/>
  <c r="I49" i="22"/>
  <c r="K64" i="22" s="1"/>
  <c r="H49" i="22"/>
  <c r="G49" i="22"/>
  <c r="F49" i="22"/>
  <c r="G64" i="22" s="1"/>
  <c r="G99" i="22" s="1"/>
  <c r="E49" i="22"/>
  <c r="E64" i="22" s="1"/>
  <c r="D49" i="22"/>
  <c r="C49" i="22"/>
  <c r="D64" i="22" s="1"/>
  <c r="D99" i="22" s="1"/>
  <c r="N48" i="22"/>
  <c r="M48" i="22"/>
  <c r="L48" i="22"/>
  <c r="N63" i="22" s="1"/>
  <c r="K48" i="22"/>
  <c r="J48" i="22"/>
  <c r="I48" i="22"/>
  <c r="J63" i="22" s="1"/>
  <c r="J98" i="22" s="1"/>
  <c r="H48" i="22"/>
  <c r="G48" i="22"/>
  <c r="F48" i="22"/>
  <c r="H63" i="22" s="1"/>
  <c r="E48" i="22"/>
  <c r="D63" i="22" s="1"/>
  <c r="D98" i="22" s="1"/>
  <c r="D48" i="22"/>
  <c r="C48" i="22"/>
  <c r="E63" i="22" s="1"/>
  <c r="N47" i="22"/>
  <c r="M47" i="22"/>
  <c r="L47" i="22"/>
  <c r="M97" i="22" s="1"/>
  <c r="K47" i="22"/>
  <c r="J47" i="22"/>
  <c r="I47" i="22"/>
  <c r="K62" i="22" s="1"/>
  <c r="H47" i="22"/>
  <c r="G47" i="22"/>
  <c r="G97" i="22"/>
  <c r="E47" i="22"/>
  <c r="D47" i="22"/>
  <c r="C47" i="22"/>
  <c r="E62" i="22" s="1"/>
  <c r="O25" i="22"/>
  <c r="N25" i="22"/>
  <c r="L25" i="22"/>
  <c r="K25" i="22"/>
  <c r="I25" i="22"/>
  <c r="H25" i="22"/>
  <c r="O24" i="22"/>
  <c r="N24" i="22"/>
  <c r="L24" i="22"/>
  <c r="K24" i="22"/>
  <c r="I24" i="22"/>
  <c r="H24" i="22"/>
  <c r="O23" i="22"/>
  <c r="N23" i="22"/>
  <c r="L23" i="22"/>
  <c r="K23" i="22"/>
  <c r="I23" i="22"/>
  <c r="H23" i="22"/>
  <c r="O22" i="22"/>
  <c r="N22" i="22"/>
  <c r="L22" i="22"/>
  <c r="K22" i="22"/>
  <c r="I22" i="22"/>
  <c r="H22" i="22"/>
  <c r="O21" i="22"/>
  <c r="N21" i="22"/>
  <c r="L21" i="22"/>
  <c r="K21" i="22"/>
  <c r="I21" i="22"/>
  <c r="H21" i="22"/>
  <c r="O20" i="22"/>
  <c r="N20" i="22"/>
  <c r="L20" i="22"/>
  <c r="K20" i="22"/>
  <c r="I20" i="22"/>
  <c r="H20" i="22"/>
  <c r="O19" i="22"/>
  <c r="N19" i="22"/>
  <c r="L19" i="22"/>
  <c r="K19" i="22"/>
  <c r="I19" i="22"/>
  <c r="H19" i="22"/>
  <c r="O18" i="22"/>
  <c r="N18" i="22"/>
  <c r="L18" i="22"/>
  <c r="K18" i="22"/>
  <c r="I18" i="22"/>
  <c r="H18" i="22"/>
  <c r="G59" i="24" l="1"/>
  <c r="G94" i="24" s="1"/>
  <c r="J62" i="24"/>
  <c r="J97" i="24" s="1"/>
  <c r="K63" i="24"/>
  <c r="K64" i="24"/>
  <c r="M63" i="24"/>
  <c r="M98" i="24" s="1"/>
  <c r="K59" i="24"/>
  <c r="M61" i="24"/>
  <c r="M96" i="24" s="1"/>
  <c r="D64" i="24"/>
  <c r="D99" i="24" s="1"/>
  <c r="G65" i="24"/>
  <c r="G100" i="24" s="1"/>
  <c r="J66" i="24"/>
  <c r="J101" i="24" s="1"/>
  <c r="M60" i="24"/>
  <c r="M95" i="24" s="1"/>
  <c r="D63" i="24"/>
  <c r="D98" i="24" s="1"/>
  <c r="M59" i="24"/>
  <c r="M94" i="24" s="1"/>
  <c r="D62" i="24"/>
  <c r="D97" i="24" s="1"/>
  <c r="G63" i="24"/>
  <c r="G98" i="24" s="1"/>
  <c r="D59" i="24"/>
  <c r="D94" i="24" s="1"/>
  <c r="G113" i="22"/>
  <c r="G115" i="22" s="1"/>
  <c r="F140" i="22" s="1"/>
  <c r="F137" i="22"/>
  <c r="C128" i="22"/>
  <c r="F127" i="22"/>
  <c r="C129" i="22"/>
  <c r="N62" i="22"/>
  <c r="D62" i="22"/>
  <c r="D97" i="22" s="1"/>
  <c r="C122" i="22" s="1"/>
  <c r="G65" i="22"/>
  <c r="G100" i="22" s="1"/>
  <c r="J68" i="22"/>
  <c r="J103" i="22" s="1"/>
  <c r="K69" i="22"/>
  <c r="J67" i="22"/>
  <c r="J102" i="22" s="1"/>
  <c r="J97" i="22"/>
  <c r="J66" i="22"/>
  <c r="J101" i="22" s="1"/>
  <c r="M69" i="22"/>
  <c r="M104" i="22" s="1"/>
  <c r="J65" i="22"/>
  <c r="J100" i="22" s="1"/>
  <c r="M68" i="22"/>
  <c r="M103" i="22" s="1"/>
  <c r="K63" i="22"/>
  <c r="J64" i="22"/>
  <c r="J99" i="22" s="1"/>
  <c r="F132" i="22" s="1"/>
  <c r="M67" i="22"/>
  <c r="M102" i="22" s="1"/>
  <c r="F143" i="22" s="1"/>
  <c r="N22" i="21"/>
  <c r="M22" i="21"/>
  <c r="K22" i="21"/>
  <c r="J22" i="21"/>
  <c r="H22" i="21"/>
  <c r="G22" i="21"/>
  <c r="N21" i="21"/>
  <c r="M21" i="21"/>
  <c r="K21" i="21"/>
  <c r="J21" i="21"/>
  <c r="H21" i="21"/>
  <c r="G21" i="21"/>
  <c r="N20" i="21"/>
  <c r="M20" i="21"/>
  <c r="K20" i="21"/>
  <c r="J20" i="21"/>
  <c r="H20" i="21"/>
  <c r="G20" i="21"/>
  <c r="N19" i="21"/>
  <c r="M19" i="21"/>
  <c r="K19" i="21"/>
  <c r="J19" i="21"/>
  <c r="H19" i="21"/>
  <c r="G19" i="21"/>
  <c r="N18" i="21"/>
  <c r="M18" i="21"/>
  <c r="K18" i="21"/>
  <c r="J18" i="21"/>
  <c r="H18" i="21"/>
  <c r="G18" i="21"/>
  <c r="N17" i="21"/>
  <c r="M17" i="21"/>
  <c r="K17" i="21"/>
  <c r="J17" i="21"/>
  <c r="H17" i="21"/>
  <c r="G17" i="21"/>
  <c r="N16" i="21"/>
  <c r="M16" i="21"/>
  <c r="K16" i="21"/>
  <c r="J16" i="21"/>
  <c r="H16" i="21"/>
  <c r="G16" i="21"/>
  <c r="N15" i="21"/>
  <c r="M15" i="21"/>
  <c r="K15" i="21"/>
  <c r="J15" i="21"/>
  <c r="H15" i="21"/>
  <c r="G15" i="21"/>
  <c r="N22" i="11"/>
  <c r="M22" i="11"/>
  <c r="K22" i="11"/>
  <c r="J22" i="11"/>
  <c r="H22" i="11"/>
  <c r="G22" i="11"/>
  <c r="N21" i="11"/>
  <c r="M21" i="11"/>
  <c r="K21" i="11"/>
  <c r="J21" i="11"/>
  <c r="H21" i="11"/>
  <c r="G21" i="11"/>
  <c r="N20" i="11"/>
  <c r="M20" i="11"/>
  <c r="K20" i="11"/>
  <c r="J20" i="11"/>
  <c r="H20" i="11"/>
  <c r="G20" i="11"/>
  <c r="N19" i="11"/>
  <c r="M19" i="11"/>
  <c r="K19" i="11"/>
  <c r="J19" i="11"/>
  <c r="H19" i="11"/>
  <c r="G19" i="11"/>
  <c r="N18" i="11"/>
  <c r="M18" i="11"/>
  <c r="K18" i="11"/>
  <c r="J18" i="11"/>
  <c r="H18" i="11"/>
  <c r="G18" i="11"/>
  <c r="N17" i="11"/>
  <c r="M17" i="11"/>
  <c r="K17" i="11"/>
  <c r="J17" i="11"/>
  <c r="H17" i="11"/>
  <c r="G17" i="11"/>
  <c r="N16" i="11"/>
  <c r="M16" i="11"/>
  <c r="K16" i="11"/>
  <c r="J16" i="11"/>
  <c r="H16" i="11"/>
  <c r="G16" i="11"/>
  <c r="N15" i="11"/>
  <c r="M15" i="11"/>
  <c r="K15" i="11"/>
  <c r="J15" i="11"/>
  <c r="H15" i="11"/>
  <c r="G15" i="11"/>
  <c r="G110" i="24" l="1"/>
  <c r="G112" i="24" s="1"/>
  <c r="F144" i="22"/>
  <c r="C124" i="22"/>
  <c r="F123" i="22"/>
  <c r="F133" i="22"/>
  <c r="F129" i="22"/>
  <c r="F128" i="22"/>
  <c r="F134" i="22"/>
  <c r="F142" i="22"/>
  <c r="F122" i="22"/>
  <c r="F145" i="22"/>
  <c r="C127" i="22"/>
  <c r="F130" i="22"/>
  <c r="F138" i="22"/>
  <c r="C123" i="22"/>
  <c r="F135" i="22"/>
  <c r="F124" i="22"/>
  <c r="F141" i="22"/>
  <c r="C125" i="22"/>
  <c r="F131" i="22"/>
  <c r="F136" i="22"/>
  <c r="C126" i="22"/>
  <c r="F126" i="22"/>
  <c r="F125" i="22"/>
  <c r="F139" i="22"/>
  <c r="C49" i="11"/>
  <c r="F132" i="24" l="1"/>
  <c r="F129" i="24"/>
  <c r="C122" i="24"/>
  <c r="F127" i="24"/>
  <c r="F121" i="24"/>
  <c r="F134" i="24"/>
  <c r="C121" i="24"/>
  <c r="F128" i="24"/>
  <c r="F122" i="24"/>
  <c r="F141" i="24"/>
  <c r="F143" i="24"/>
  <c r="F130" i="24"/>
  <c r="F125" i="24"/>
  <c r="F142" i="24"/>
  <c r="F139" i="24"/>
  <c r="F123" i="24"/>
  <c r="F133" i="24"/>
  <c r="F136" i="24"/>
  <c r="C123" i="24"/>
  <c r="F137" i="24"/>
  <c r="C120" i="24"/>
  <c r="C124" i="24"/>
  <c r="F124" i="24"/>
  <c r="F120" i="24"/>
  <c r="F131" i="24"/>
  <c r="F140" i="24"/>
  <c r="F126" i="24"/>
  <c r="F138" i="24"/>
  <c r="F135" i="24"/>
  <c r="C125" i="24"/>
  <c r="O25" i="3"/>
  <c r="K25" i="3"/>
  <c r="I25" i="3"/>
  <c r="O24" i="3"/>
  <c r="L24" i="3"/>
  <c r="H24" i="3"/>
  <c r="O23" i="3"/>
  <c r="L23" i="3"/>
  <c r="I23" i="3"/>
  <c r="N22" i="3"/>
  <c r="L22" i="3"/>
  <c r="I22" i="3"/>
  <c r="O21" i="3"/>
  <c r="K21" i="3"/>
  <c r="I21" i="3"/>
  <c r="O20" i="3"/>
  <c r="L20" i="3"/>
  <c r="H20" i="3"/>
  <c r="O19" i="3"/>
  <c r="L19" i="3"/>
  <c r="I19" i="3"/>
  <c r="N18" i="3"/>
  <c r="L18" i="3"/>
  <c r="H18" i="3"/>
  <c r="L21" i="3" l="1"/>
  <c r="O22" i="3"/>
  <c r="I20" i="3"/>
  <c r="I24" i="3"/>
  <c r="O18" i="3"/>
  <c r="L25" i="3"/>
  <c r="N24" i="3"/>
  <c r="N20" i="3"/>
  <c r="I18" i="3"/>
  <c r="K19" i="3"/>
  <c r="H22" i="3"/>
  <c r="K23" i="3"/>
  <c r="K18" i="3"/>
  <c r="N19" i="3"/>
  <c r="H21" i="3"/>
  <c r="K22" i="3"/>
  <c r="N23" i="3"/>
  <c r="H25" i="3"/>
  <c r="H19" i="3"/>
  <c r="K20" i="3"/>
  <c r="N21" i="3"/>
  <c r="H23" i="3"/>
  <c r="K24" i="3"/>
  <c r="N25" i="3"/>
  <c r="O25" i="20" l="1"/>
  <c r="K25" i="20"/>
  <c r="I25" i="20"/>
  <c r="N24" i="20"/>
  <c r="L24" i="20"/>
  <c r="H24" i="20"/>
  <c r="O23" i="20"/>
  <c r="L23" i="20"/>
  <c r="H23" i="20"/>
  <c r="N22" i="20"/>
  <c r="L22" i="20"/>
  <c r="H22" i="20"/>
  <c r="N21" i="20"/>
  <c r="K21" i="20"/>
  <c r="I21" i="20"/>
  <c r="O20" i="20"/>
  <c r="K20" i="20"/>
  <c r="H20" i="20"/>
  <c r="O19" i="20"/>
  <c r="L19" i="20"/>
  <c r="I19" i="20"/>
  <c r="N18" i="20"/>
  <c r="L18" i="20"/>
  <c r="I18" i="20"/>
  <c r="L21" i="20" l="1"/>
  <c r="I24" i="20"/>
  <c r="O22" i="20"/>
  <c r="O18" i="20"/>
  <c r="L25" i="20"/>
  <c r="I20" i="20"/>
  <c r="H19" i="20"/>
  <c r="K24" i="20"/>
  <c r="I23" i="20"/>
  <c r="N20" i="20"/>
  <c r="K23" i="20"/>
  <c r="I22" i="20"/>
  <c r="O24" i="20"/>
  <c r="O21" i="20"/>
  <c r="H18" i="20"/>
  <c r="N25" i="20"/>
  <c r="L20" i="20"/>
  <c r="K19" i="20"/>
  <c r="K18" i="20"/>
  <c r="N19" i="20"/>
  <c r="H21" i="20"/>
  <c r="K22" i="20"/>
  <c r="N23" i="20"/>
  <c r="H25" i="20"/>
  <c r="M100" i="21" l="1"/>
  <c r="L66" i="21"/>
  <c r="L101" i="21" s="1"/>
  <c r="E143" i="21" s="1"/>
  <c r="I66" i="21"/>
  <c r="I101" i="21" s="1"/>
  <c r="E135" i="21" s="1"/>
  <c r="F66" i="21"/>
  <c r="F101" i="21" s="1"/>
  <c r="E127" i="21" s="1"/>
  <c r="M65" i="21"/>
  <c r="L65" i="21"/>
  <c r="L100" i="21" s="1"/>
  <c r="E142" i="21" s="1"/>
  <c r="I65" i="21"/>
  <c r="I100" i="21" s="1"/>
  <c r="E134" i="21" s="1"/>
  <c r="G65" i="21"/>
  <c r="G100" i="21" s="1"/>
  <c r="F65" i="21"/>
  <c r="F100" i="21" s="1"/>
  <c r="E126" i="21" s="1"/>
  <c r="L64" i="21"/>
  <c r="L99" i="21" s="1"/>
  <c r="E141" i="21" s="1"/>
  <c r="I64" i="21"/>
  <c r="I99" i="21" s="1"/>
  <c r="E133" i="21" s="1"/>
  <c r="F64" i="21"/>
  <c r="F99" i="21" s="1"/>
  <c r="E125" i="21" s="1"/>
  <c r="L63" i="21"/>
  <c r="L98" i="21" s="1"/>
  <c r="E140" i="21" s="1"/>
  <c r="I63" i="21"/>
  <c r="I98" i="21" s="1"/>
  <c r="E132" i="21" s="1"/>
  <c r="H63" i="21"/>
  <c r="F63" i="21"/>
  <c r="F98" i="21" s="1"/>
  <c r="E124" i="21" s="1"/>
  <c r="N62" i="21"/>
  <c r="L62" i="21"/>
  <c r="L97" i="21" s="1"/>
  <c r="E139" i="21" s="1"/>
  <c r="I62" i="21"/>
  <c r="I97" i="21" s="1"/>
  <c r="E131" i="21" s="1"/>
  <c r="H62" i="21"/>
  <c r="G62" i="21"/>
  <c r="G97" i="21" s="1"/>
  <c r="F62" i="21"/>
  <c r="F97" i="21" s="1"/>
  <c r="E123" i="21" s="1"/>
  <c r="M61" i="21"/>
  <c r="M96" i="21" s="1"/>
  <c r="L61" i="21"/>
  <c r="L96" i="21" s="1"/>
  <c r="E138" i="21" s="1"/>
  <c r="I61" i="21"/>
  <c r="I96" i="21" s="1"/>
  <c r="E130" i="21" s="1"/>
  <c r="G61" i="21"/>
  <c r="G96" i="21" s="1"/>
  <c r="F61" i="21"/>
  <c r="F96" i="21" s="1"/>
  <c r="E122" i="21" s="1"/>
  <c r="L60" i="21"/>
  <c r="L95" i="21" s="1"/>
  <c r="E137" i="21" s="1"/>
  <c r="I60" i="21"/>
  <c r="I95" i="21" s="1"/>
  <c r="E129" i="21" s="1"/>
  <c r="F60" i="21"/>
  <c r="F95" i="21" s="1"/>
  <c r="E121" i="21" s="1"/>
  <c r="L59" i="21"/>
  <c r="L94" i="21" s="1"/>
  <c r="E136" i="21" s="1"/>
  <c r="I59" i="21"/>
  <c r="I94" i="21" s="1"/>
  <c r="E128" i="21" s="1"/>
  <c r="F59" i="21"/>
  <c r="F94" i="21" s="1"/>
  <c r="E120" i="21" s="1"/>
  <c r="N51" i="21"/>
  <c r="M51" i="21"/>
  <c r="M66" i="21" s="1"/>
  <c r="M101" i="21" s="1"/>
  <c r="L51" i="21"/>
  <c r="N66" i="21" s="1"/>
  <c r="K51" i="21"/>
  <c r="J51" i="21"/>
  <c r="K66" i="21" s="1"/>
  <c r="I51" i="21"/>
  <c r="H51" i="21"/>
  <c r="H66" i="21" s="1"/>
  <c r="G51" i="21"/>
  <c r="F51" i="21"/>
  <c r="G66" i="21" s="1"/>
  <c r="G101" i="21" s="1"/>
  <c r="E51" i="21"/>
  <c r="D51" i="21"/>
  <c r="C51" i="21"/>
  <c r="N50" i="21"/>
  <c r="M50" i="21"/>
  <c r="L50" i="21"/>
  <c r="N65" i="21" s="1"/>
  <c r="K50" i="21"/>
  <c r="J50" i="21"/>
  <c r="J65" i="21" s="1"/>
  <c r="J100" i="21" s="1"/>
  <c r="I50" i="21"/>
  <c r="K65" i="21" s="1"/>
  <c r="H50" i="21"/>
  <c r="G50" i="21"/>
  <c r="F50" i="21"/>
  <c r="H65" i="21" s="1"/>
  <c r="E50" i="21"/>
  <c r="D50" i="21"/>
  <c r="C50" i="21"/>
  <c r="N49" i="21"/>
  <c r="M49" i="21"/>
  <c r="N64" i="21" s="1"/>
  <c r="L49" i="21"/>
  <c r="M64" i="21" s="1"/>
  <c r="M99" i="21" s="1"/>
  <c r="K49" i="21"/>
  <c r="J49" i="21"/>
  <c r="K64" i="21" s="1"/>
  <c r="I49" i="21"/>
  <c r="H49" i="21"/>
  <c r="G64" i="21" s="1"/>
  <c r="G99" i="21" s="1"/>
  <c r="G49" i="21"/>
  <c r="F49" i="21"/>
  <c r="H64" i="21" s="1"/>
  <c r="E49" i="21"/>
  <c r="D49" i="21"/>
  <c r="C49" i="21"/>
  <c r="E64" i="21" s="1"/>
  <c r="N48" i="21"/>
  <c r="M48" i="21"/>
  <c r="M63" i="21" s="1"/>
  <c r="M98" i="21" s="1"/>
  <c r="L48" i="21"/>
  <c r="N63" i="21" s="1"/>
  <c r="K48" i="21"/>
  <c r="J48" i="21"/>
  <c r="K63" i="21" s="1"/>
  <c r="I48" i="21"/>
  <c r="H48" i="21"/>
  <c r="G48" i="21"/>
  <c r="F48" i="21"/>
  <c r="G63" i="21" s="1"/>
  <c r="G98" i="21" s="1"/>
  <c r="E48" i="21"/>
  <c r="D48" i="21"/>
  <c r="C48" i="21"/>
  <c r="E63" i="21" s="1"/>
  <c r="N47" i="21"/>
  <c r="M47" i="21"/>
  <c r="L47" i="21"/>
  <c r="M62" i="21" s="1"/>
  <c r="M97" i="21" s="1"/>
  <c r="K47" i="21"/>
  <c r="J47" i="21"/>
  <c r="J62" i="21" s="1"/>
  <c r="J97" i="21" s="1"/>
  <c r="I47" i="21"/>
  <c r="K62" i="21" s="1"/>
  <c r="H47" i="21"/>
  <c r="G47" i="21"/>
  <c r="F47" i="21"/>
  <c r="E47" i="21"/>
  <c r="D47" i="21"/>
  <c r="C47" i="21"/>
  <c r="E62" i="21" s="1"/>
  <c r="N46" i="21"/>
  <c r="M46" i="21"/>
  <c r="L46" i="21"/>
  <c r="N61" i="21" s="1"/>
  <c r="K46" i="21"/>
  <c r="J46" i="21"/>
  <c r="K61" i="21" s="1"/>
  <c r="I46" i="21"/>
  <c r="J61" i="21" s="1"/>
  <c r="J96" i="21" s="1"/>
  <c r="H46" i="21"/>
  <c r="G46" i="21"/>
  <c r="F46" i="21"/>
  <c r="H61" i="21" s="1"/>
  <c r="E46" i="21"/>
  <c r="D46" i="21"/>
  <c r="C46" i="21"/>
  <c r="E61" i="21" s="1"/>
  <c r="N45" i="21"/>
  <c r="M45" i="21"/>
  <c r="L45" i="21"/>
  <c r="N60" i="21" s="1"/>
  <c r="K45" i="21"/>
  <c r="J45" i="21"/>
  <c r="J60" i="21" s="1"/>
  <c r="J95" i="21" s="1"/>
  <c r="I45" i="21"/>
  <c r="K60" i="21" s="1"/>
  <c r="H45" i="21"/>
  <c r="G45" i="21"/>
  <c r="F45" i="21"/>
  <c r="G60" i="21" s="1"/>
  <c r="G95" i="21" s="1"/>
  <c r="E45" i="21"/>
  <c r="D45" i="21"/>
  <c r="C45" i="21"/>
  <c r="E60" i="21" s="1"/>
  <c r="N44" i="21"/>
  <c r="M44" i="21"/>
  <c r="N59" i="21" s="1"/>
  <c r="L44" i="21"/>
  <c r="M59" i="21" s="1"/>
  <c r="M94" i="21" s="1"/>
  <c r="K44" i="21"/>
  <c r="J44" i="21"/>
  <c r="K59" i="21" s="1"/>
  <c r="I44" i="21"/>
  <c r="J59" i="21" s="1"/>
  <c r="J94" i="21" s="1"/>
  <c r="H44" i="21"/>
  <c r="G44" i="21"/>
  <c r="F44" i="21"/>
  <c r="G59" i="21" s="1"/>
  <c r="G94" i="21" s="1"/>
  <c r="E44" i="21"/>
  <c r="D44" i="21"/>
  <c r="C44" i="21"/>
  <c r="E59" i="21" s="1"/>
  <c r="G101" i="20"/>
  <c r="L69" i="20"/>
  <c r="L104" i="20" s="1"/>
  <c r="E145" i="20" s="1"/>
  <c r="I69" i="20"/>
  <c r="I104" i="20" s="1"/>
  <c r="E137" i="20" s="1"/>
  <c r="F69" i="20"/>
  <c r="F104" i="20" s="1"/>
  <c r="E129" i="20" s="1"/>
  <c r="L68" i="20"/>
  <c r="L103" i="20" s="1"/>
  <c r="E144" i="20" s="1"/>
  <c r="I68" i="20"/>
  <c r="I103" i="20" s="1"/>
  <c r="E136" i="20" s="1"/>
  <c r="H68" i="20"/>
  <c r="F68" i="20"/>
  <c r="F103" i="20" s="1"/>
  <c r="E128" i="20" s="1"/>
  <c r="E68" i="20"/>
  <c r="L67" i="20"/>
  <c r="L102" i="20" s="1"/>
  <c r="E143" i="20" s="1"/>
  <c r="I67" i="20"/>
  <c r="I102" i="20" s="1"/>
  <c r="E135" i="20" s="1"/>
  <c r="H67" i="20"/>
  <c r="G67" i="20"/>
  <c r="G102" i="20" s="1"/>
  <c r="F67" i="20"/>
  <c r="F102" i="20" s="1"/>
  <c r="E127" i="20" s="1"/>
  <c r="D67" i="20"/>
  <c r="D102" i="20" s="1"/>
  <c r="L66" i="20"/>
  <c r="L101" i="20" s="1"/>
  <c r="E142" i="20" s="1"/>
  <c r="I66" i="20"/>
  <c r="I101" i="20" s="1"/>
  <c r="E134" i="20" s="1"/>
  <c r="G66" i="20"/>
  <c r="F66" i="20"/>
  <c r="F101" i="20" s="1"/>
  <c r="E126" i="20" s="1"/>
  <c r="L65" i="20"/>
  <c r="L100" i="20" s="1"/>
  <c r="E141" i="20" s="1"/>
  <c r="I65" i="20"/>
  <c r="I100" i="20" s="1"/>
  <c r="E133" i="20" s="1"/>
  <c r="F65" i="20"/>
  <c r="F100" i="20" s="1"/>
  <c r="E125" i="20" s="1"/>
  <c r="E65" i="20"/>
  <c r="L64" i="20"/>
  <c r="L99" i="20" s="1"/>
  <c r="E140" i="20" s="1"/>
  <c r="I64" i="20"/>
  <c r="I99" i="20" s="1"/>
  <c r="E132" i="20" s="1"/>
  <c r="F64" i="20"/>
  <c r="F99" i="20" s="1"/>
  <c r="E124" i="20" s="1"/>
  <c r="E64" i="20"/>
  <c r="D64" i="20"/>
  <c r="D99" i="20" s="1"/>
  <c r="L63" i="20"/>
  <c r="L98" i="20" s="1"/>
  <c r="E139" i="20" s="1"/>
  <c r="I63" i="20"/>
  <c r="I98" i="20" s="1"/>
  <c r="E131" i="20" s="1"/>
  <c r="F63" i="20"/>
  <c r="F98" i="20" s="1"/>
  <c r="E123" i="20" s="1"/>
  <c r="D63" i="20"/>
  <c r="D98" i="20" s="1"/>
  <c r="L62" i="20"/>
  <c r="L97" i="20" s="1"/>
  <c r="E138" i="20" s="1"/>
  <c r="I62" i="20"/>
  <c r="I97" i="20" s="1"/>
  <c r="E130" i="20" s="1"/>
  <c r="F62" i="20"/>
  <c r="F97" i="20" s="1"/>
  <c r="E122" i="20" s="1"/>
  <c r="N54" i="20"/>
  <c r="M54" i="20"/>
  <c r="M69" i="20" s="1"/>
  <c r="M104" i="20" s="1"/>
  <c r="L54" i="20"/>
  <c r="N69" i="20" s="1"/>
  <c r="K54" i="20"/>
  <c r="J54" i="20"/>
  <c r="K69" i="20" s="1"/>
  <c r="I54" i="20"/>
  <c r="H54" i="20"/>
  <c r="G54" i="20"/>
  <c r="G69" i="20" s="1"/>
  <c r="G104" i="20" s="1"/>
  <c r="F54" i="20"/>
  <c r="H69" i="20" s="1"/>
  <c r="E54" i="20"/>
  <c r="D54" i="20"/>
  <c r="C54" i="20"/>
  <c r="E69" i="20" s="1"/>
  <c r="N53" i="20"/>
  <c r="M53" i="20"/>
  <c r="N68" i="20" s="1"/>
  <c r="L53" i="20"/>
  <c r="M68" i="20" s="1"/>
  <c r="M103" i="20" s="1"/>
  <c r="K53" i="20"/>
  <c r="J53" i="20"/>
  <c r="K68" i="20" s="1"/>
  <c r="I53" i="20"/>
  <c r="H53" i="20"/>
  <c r="G53" i="20"/>
  <c r="F53" i="20"/>
  <c r="G68" i="20" s="1"/>
  <c r="G103" i="20" s="1"/>
  <c r="E53" i="20"/>
  <c r="D53" i="20"/>
  <c r="C53" i="20"/>
  <c r="D68" i="20" s="1"/>
  <c r="D103" i="20" s="1"/>
  <c r="N52" i="20"/>
  <c r="M52" i="20"/>
  <c r="M67" i="20" s="1"/>
  <c r="M102" i="20" s="1"/>
  <c r="L52" i="20"/>
  <c r="N67" i="20" s="1"/>
  <c r="K52" i="20"/>
  <c r="J52" i="20"/>
  <c r="K67" i="20" s="1"/>
  <c r="I52" i="20"/>
  <c r="H52" i="20"/>
  <c r="G52" i="20"/>
  <c r="F52" i="20"/>
  <c r="E52" i="20"/>
  <c r="D52" i="20"/>
  <c r="E67" i="20" s="1"/>
  <c r="C52" i="20"/>
  <c r="N51" i="20"/>
  <c r="M51" i="20"/>
  <c r="L51" i="20"/>
  <c r="N66" i="20" s="1"/>
  <c r="K51" i="20"/>
  <c r="J51" i="20"/>
  <c r="J66" i="20" s="1"/>
  <c r="J101" i="20" s="1"/>
  <c r="I51" i="20"/>
  <c r="K66" i="20" s="1"/>
  <c r="H51" i="20"/>
  <c r="G51" i="20"/>
  <c r="H66" i="20" s="1"/>
  <c r="F51" i="20"/>
  <c r="E51" i="20"/>
  <c r="D51" i="20"/>
  <c r="D66" i="20" s="1"/>
  <c r="D101" i="20" s="1"/>
  <c r="C51" i="20"/>
  <c r="E66" i="20" s="1"/>
  <c r="N50" i="20"/>
  <c r="M50" i="20"/>
  <c r="N65" i="20" s="1"/>
  <c r="L50" i="20"/>
  <c r="M65" i="20" s="1"/>
  <c r="M100" i="20" s="1"/>
  <c r="K50" i="20"/>
  <c r="J50" i="20"/>
  <c r="K65" i="20" s="1"/>
  <c r="I50" i="20"/>
  <c r="J65" i="20" s="1"/>
  <c r="J100" i="20" s="1"/>
  <c r="H50" i="20"/>
  <c r="G50" i="20"/>
  <c r="H65" i="20" s="1"/>
  <c r="F50" i="20"/>
  <c r="E50" i="20"/>
  <c r="D50" i="20"/>
  <c r="C50" i="20"/>
  <c r="D65" i="20" s="1"/>
  <c r="D100" i="20" s="1"/>
  <c r="N49" i="20"/>
  <c r="M49" i="20"/>
  <c r="N64" i="20" s="1"/>
  <c r="L49" i="20"/>
  <c r="K49" i="20"/>
  <c r="J49" i="20"/>
  <c r="J64" i="20" s="1"/>
  <c r="J99" i="20" s="1"/>
  <c r="I49" i="20"/>
  <c r="K64" i="20" s="1"/>
  <c r="H49" i="20"/>
  <c r="G49" i="20"/>
  <c r="H64" i="20" s="1"/>
  <c r="F49" i="20"/>
  <c r="E49" i="20"/>
  <c r="D49" i="20"/>
  <c r="C49" i="20"/>
  <c r="N48" i="20"/>
  <c r="M48" i="20"/>
  <c r="M63" i="20" s="1"/>
  <c r="M98" i="20" s="1"/>
  <c r="L48" i="20"/>
  <c r="N63" i="20" s="1"/>
  <c r="K48" i="20"/>
  <c r="J48" i="20"/>
  <c r="I48" i="20"/>
  <c r="K63" i="20" s="1"/>
  <c r="H48" i="20"/>
  <c r="G48" i="20"/>
  <c r="G63" i="20" s="1"/>
  <c r="G98" i="20" s="1"/>
  <c r="F48" i="20"/>
  <c r="H63" i="20" s="1"/>
  <c r="E48" i="20"/>
  <c r="D48" i="20"/>
  <c r="C48" i="20"/>
  <c r="E63" i="20" s="1"/>
  <c r="N47" i="20"/>
  <c r="M47" i="20"/>
  <c r="N62" i="20" s="1"/>
  <c r="L47" i="20"/>
  <c r="M97" i="20" s="1"/>
  <c r="K47" i="20"/>
  <c r="J47" i="20"/>
  <c r="K62" i="20" s="1"/>
  <c r="I47" i="20"/>
  <c r="J97" i="20" s="1"/>
  <c r="H47" i="20"/>
  <c r="G47" i="20"/>
  <c r="H62" i="20" s="1"/>
  <c r="F47" i="20"/>
  <c r="G97" i="20" s="1"/>
  <c r="E47" i="20"/>
  <c r="D47" i="20"/>
  <c r="E62" i="20" s="1"/>
  <c r="C47" i="20"/>
  <c r="D62" i="20" s="1"/>
  <c r="D97" i="20" s="1"/>
  <c r="G110" i="21" l="1"/>
  <c r="G112" i="21" s="1"/>
  <c r="F136" i="21" s="1"/>
  <c r="F121" i="21"/>
  <c r="H60" i="21"/>
  <c r="H59" i="21"/>
  <c r="D59" i="21"/>
  <c r="D94" i="21" s="1"/>
  <c r="C120" i="21" s="1"/>
  <c r="D64" i="21"/>
  <c r="D99" i="21" s="1"/>
  <c r="J66" i="21"/>
  <c r="J101" i="21" s="1"/>
  <c r="M60" i="21"/>
  <c r="M95" i="21" s="1"/>
  <c r="D63" i="21"/>
  <c r="D98" i="21" s="1"/>
  <c r="C124" i="21" s="1"/>
  <c r="D62" i="21"/>
  <c r="D97" i="21" s="1"/>
  <c r="D61" i="21"/>
  <c r="D96" i="21" s="1"/>
  <c r="D60" i="21"/>
  <c r="D95" i="21" s="1"/>
  <c r="J64" i="21"/>
  <c r="J99" i="21" s="1"/>
  <c r="J63" i="21"/>
  <c r="J98" i="21" s="1"/>
  <c r="G113" i="20"/>
  <c r="G115" i="20" s="1"/>
  <c r="F144" i="20" s="1"/>
  <c r="J69" i="20"/>
  <c r="J104" i="20" s="1"/>
  <c r="G65" i="20"/>
  <c r="G100" i="20" s="1"/>
  <c r="J68" i="20"/>
  <c r="J103" i="20" s="1"/>
  <c r="G64" i="20"/>
  <c r="G99" i="20" s="1"/>
  <c r="J67" i="20"/>
  <c r="J102" i="20" s="1"/>
  <c r="J63" i="20"/>
  <c r="J98" i="20" s="1"/>
  <c r="M66" i="20"/>
  <c r="M101" i="20" s="1"/>
  <c r="D69" i="20"/>
  <c r="D104" i="20" s="1"/>
  <c r="M64" i="20"/>
  <c r="M99" i="20" s="1"/>
  <c r="C125" i="20" l="1"/>
  <c r="C126" i="20"/>
  <c r="C128" i="20"/>
  <c r="F140" i="20"/>
  <c r="F145" i="20"/>
  <c r="F125" i="20"/>
  <c r="F124" i="20"/>
  <c r="F136" i="20"/>
  <c r="F123" i="20"/>
  <c r="F139" i="20"/>
  <c r="F132" i="20"/>
  <c r="F141" i="20"/>
  <c r="F138" i="20"/>
  <c r="F137" i="20"/>
  <c r="C127" i="20"/>
  <c r="C124" i="20"/>
  <c r="C123" i="20"/>
  <c r="F124" i="21"/>
  <c r="F120" i="21"/>
  <c r="F122" i="21"/>
  <c r="F133" i="21"/>
  <c r="F134" i="21"/>
  <c r="F138" i="21"/>
  <c r="F132" i="21"/>
  <c r="C121" i="21"/>
  <c r="F131" i="21"/>
  <c r="F139" i="21"/>
  <c r="C122" i="21"/>
  <c r="F129" i="21"/>
  <c r="F142" i="21"/>
  <c r="C123" i="21"/>
  <c r="F130" i="21"/>
  <c r="F126" i="21"/>
  <c r="F128" i="21"/>
  <c r="F123" i="21"/>
  <c r="F137" i="21"/>
  <c r="F125" i="21"/>
  <c r="F143" i="21"/>
  <c r="F135" i="21"/>
  <c r="F141" i="21"/>
  <c r="F140" i="21"/>
  <c r="C125" i="21"/>
  <c r="F127" i="21"/>
  <c r="F129" i="20"/>
  <c r="F143" i="20"/>
  <c r="F128" i="20"/>
  <c r="C122" i="20"/>
  <c r="C129" i="20"/>
  <c r="F127" i="20"/>
  <c r="F142" i="20"/>
  <c r="F122" i="20"/>
  <c r="F134" i="20"/>
  <c r="F131" i="20"/>
  <c r="F133" i="20"/>
  <c r="F130" i="20"/>
  <c r="F135" i="20"/>
  <c r="F126" i="20"/>
  <c r="D97" i="3"/>
  <c r="L104" i="3"/>
  <c r="I104" i="3"/>
  <c r="F104" i="3"/>
  <c r="L103" i="3"/>
  <c r="I103" i="3"/>
  <c r="F103" i="3"/>
  <c r="L102" i="3"/>
  <c r="I102" i="3"/>
  <c r="F102" i="3"/>
  <c r="L101" i="3"/>
  <c r="I101" i="3"/>
  <c r="F101" i="3"/>
  <c r="L100" i="3"/>
  <c r="I100" i="3"/>
  <c r="F100" i="3"/>
  <c r="L99" i="3"/>
  <c r="I99" i="3"/>
  <c r="F99" i="3"/>
  <c r="L98" i="3"/>
  <c r="I98" i="3"/>
  <c r="F98" i="3"/>
  <c r="L97" i="3"/>
  <c r="I97" i="3"/>
  <c r="F97" i="3"/>
  <c r="G99" i="3" l="1"/>
  <c r="M97" i="3"/>
  <c r="M98" i="3"/>
  <c r="D99" i="3"/>
  <c r="D100" i="3"/>
  <c r="D103" i="3"/>
  <c r="G104" i="3"/>
  <c r="M100" i="3"/>
  <c r="M101" i="3"/>
  <c r="M103" i="3"/>
  <c r="J101" i="3"/>
  <c r="J97" i="3"/>
  <c r="J102" i="3"/>
  <c r="D98" i="3"/>
  <c r="D101" i="3"/>
  <c r="J103" i="3"/>
  <c r="J99" i="3"/>
  <c r="G101" i="3"/>
  <c r="D104" i="3"/>
  <c r="J98" i="3"/>
  <c r="M99" i="3"/>
  <c r="M102" i="3"/>
  <c r="G113" i="3"/>
  <c r="G102" i="3"/>
  <c r="J104" i="3"/>
  <c r="D102" i="3"/>
  <c r="G100" i="3"/>
  <c r="G98" i="3"/>
  <c r="M104" i="3"/>
  <c r="J100" i="3"/>
  <c r="G103" i="3"/>
  <c r="G115" i="3" l="1"/>
  <c r="F125" i="3" s="1"/>
  <c r="G13" i="12" s="1"/>
  <c r="L66" i="11"/>
  <c r="L101" i="11" s="1"/>
  <c r="L65" i="11"/>
  <c r="L100" i="11" s="1"/>
  <c r="L64" i="11"/>
  <c r="L99" i="11" s="1"/>
  <c r="L63" i="11"/>
  <c r="L98" i="11" s="1"/>
  <c r="L62" i="11"/>
  <c r="L97" i="11" s="1"/>
  <c r="L61" i="11"/>
  <c r="L96" i="11" s="1"/>
  <c r="L60" i="11"/>
  <c r="L95" i="11" s="1"/>
  <c r="L59" i="11"/>
  <c r="L94" i="11" s="1"/>
  <c r="I66" i="11"/>
  <c r="I101" i="11" s="1"/>
  <c r="I65" i="11"/>
  <c r="I100" i="11" s="1"/>
  <c r="I64" i="11"/>
  <c r="I99" i="11" s="1"/>
  <c r="I63" i="11"/>
  <c r="I98" i="11" s="1"/>
  <c r="I62" i="11"/>
  <c r="I97" i="11" s="1"/>
  <c r="I61" i="11"/>
  <c r="I96" i="11" s="1"/>
  <c r="I60" i="11"/>
  <c r="I95" i="11" s="1"/>
  <c r="I59" i="11"/>
  <c r="I94" i="11" s="1"/>
  <c r="F66" i="11"/>
  <c r="F101" i="11" s="1"/>
  <c r="F61" i="11"/>
  <c r="F96" i="11" s="1"/>
  <c r="F62" i="11"/>
  <c r="F97" i="11" s="1"/>
  <c r="F63" i="11"/>
  <c r="F98" i="11" s="1"/>
  <c r="F64" i="11"/>
  <c r="F99" i="11" s="1"/>
  <c r="F65" i="11"/>
  <c r="F100" i="11" s="1"/>
  <c r="F60" i="11"/>
  <c r="F95" i="11" s="1"/>
  <c r="F59" i="11"/>
  <c r="F94" i="11" s="1"/>
  <c r="F137" i="3" l="1"/>
  <c r="G25" i="12" s="1"/>
  <c r="G10" i="12"/>
  <c r="F130" i="3"/>
  <c r="G18" i="12" s="1"/>
  <c r="F124" i="3"/>
  <c r="G12" i="12" s="1"/>
  <c r="C124" i="3"/>
  <c r="F131" i="3"/>
  <c r="G19" i="12" s="1"/>
  <c r="C128" i="3"/>
  <c r="F136" i="3"/>
  <c r="G24" i="12" s="1"/>
  <c r="F139" i="3"/>
  <c r="G27" i="12" s="1"/>
  <c r="F132" i="3"/>
  <c r="G20" i="12" s="1"/>
  <c r="C129" i="3"/>
  <c r="F135" i="3"/>
  <c r="G23" i="12" s="1"/>
  <c r="C122" i="3"/>
  <c r="F143" i="3"/>
  <c r="G31" i="12" s="1"/>
  <c r="F141" i="3"/>
  <c r="G29" i="12" s="1"/>
  <c r="F142" i="3"/>
  <c r="G30" i="12" s="1"/>
  <c r="F126" i="3"/>
  <c r="G14" i="12" s="1"/>
  <c r="F140" i="3"/>
  <c r="G28" i="12" s="1"/>
  <c r="F138" i="3"/>
  <c r="G26" i="12" s="1"/>
  <c r="C126" i="3"/>
  <c r="C125" i="3"/>
  <c r="F129" i="3"/>
  <c r="G17" i="12" s="1"/>
  <c r="F144" i="3"/>
  <c r="G32" i="12" s="1"/>
  <c r="C123" i="3"/>
  <c r="F134" i="3"/>
  <c r="G22" i="12" s="1"/>
  <c r="F123" i="3"/>
  <c r="G11" i="12" s="1"/>
  <c r="F145" i="3"/>
  <c r="G33" i="12" s="1"/>
  <c r="F133" i="3"/>
  <c r="G21" i="12" s="1"/>
  <c r="F128" i="3"/>
  <c r="G16" i="12" s="1"/>
  <c r="C127" i="3"/>
  <c r="F127" i="3"/>
  <c r="G15" i="12" s="1"/>
  <c r="E47" i="11" l="1"/>
  <c r="C47" i="11"/>
  <c r="C45" i="11"/>
  <c r="C46" i="11"/>
  <c r="C48" i="11"/>
  <c r="C50" i="11"/>
  <c r="C51" i="11"/>
  <c r="D44" i="11"/>
  <c r="E44" i="11"/>
  <c r="F44" i="11"/>
  <c r="G44" i="11"/>
  <c r="H44" i="11"/>
  <c r="I44" i="11"/>
  <c r="J44" i="11"/>
  <c r="K44" i="11"/>
  <c r="L44" i="11"/>
  <c r="M44" i="11"/>
  <c r="N44" i="11"/>
  <c r="D45" i="11"/>
  <c r="E45" i="11"/>
  <c r="F45" i="11"/>
  <c r="H45" i="11"/>
  <c r="I45" i="11"/>
  <c r="J45" i="11"/>
  <c r="K45" i="11"/>
  <c r="L45" i="11"/>
  <c r="N45" i="11"/>
  <c r="D46" i="11"/>
  <c r="E46" i="11"/>
  <c r="F46" i="11"/>
  <c r="G46" i="11"/>
  <c r="H46" i="11"/>
  <c r="I46" i="11"/>
  <c r="J46" i="11"/>
  <c r="K46" i="11"/>
  <c r="L46" i="11"/>
  <c r="M46" i="11"/>
  <c r="N46" i="11"/>
  <c r="D47" i="11"/>
  <c r="F47" i="11"/>
  <c r="G47" i="11"/>
  <c r="H47" i="11"/>
  <c r="I47" i="11"/>
  <c r="J47" i="11"/>
  <c r="K47" i="11"/>
  <c r="L47" i="11"/>
  <c r="M47" i="11"/>
  <c r="N47" i="11"/>
  <c r="D48" i="11"/>
  <c r="E48" i="11"/>
  <c r="F48" i="11"/>
  <c r="G48" i="11"/>
  <c r="H48" i="11"/>
  <c r="I48" i="11"/>
  <c r="J48" i="11"/>
  <c r="K48" i="11"/>
  <c r="L48" i="11"/>
  <c r="M48" i="11"/>
  <c r="N48" i="11"/>
  <c r="D49" i="11"/>
  <c r="E49" i="11"/>
  <c r="F49" i="11"/>
  <c r="G49" i="11"/>
  <c r="H49" i="11"/>
  <c r="I49" i="11"/>
  <c r="J49" i="11"/>
  <c r="K49" i="11"/>
  <c r="L49" i="11"/>
  <c r="M49" i="11"/>
  <c r="N49" i="11"/>
  <c r="D50" i="11"/>
  <c r="E50" i="11"/>
  <c r="F50" i="11"/>
  <c r="G50" i="11"/>
  <c r="H50" i="11"/>
  <c r="I50" i="11"/>
  <c r="K50" i="11"/>
  <c r="L50" i="11"/>
  <c r="M50" i="11"/>
  <c r="N50" i="11"/>
  <c r="D51" i="11"/>
  <c r="E51" i="11"/>
  <c r="F51" i="11"/>
  <c r="G51" i="11"/>
  <c r="H51" i="11"/>
  <c r="I51" i="11"/>
  <c r="J51" i="11"/>
  <c r="K51" i="11"/>
  <c r="L51" i="11"/>
  <c r="M51" i="11"/>
  <c r="N51" i="11"/>
  <c r="C44" i="11"/>
  <c r="G59" i="11" l="1"/>
  <c r="D64" i="11"/>
  <c r="D99" i="11" s="1"/>
  <c r="E64" i="11"/>
  <c r="E59" i="11"/>
  <c r="D59" i="11"/>
  <c r="D94" i="11" s="1"/>
  <c r="E63" i="11"/>
  <c r="D63" i="11"/>
  <c r="D98" i="11" s="1"/>
  <c r="D60" i="11"/>
  <c r="D95" i="11" s="1"/>
  <c r="E60" i="11"/>
  <c r="D61" i="11"/>
  <c r="D96" i="11" s="1"/>
  <c r="E61" i="11"/>
  <c r="D62" i="11"/>
  <c r="D97" i="11" s="1"/>
  <c r="E62" i="11"/>
  <c r="G94" i="11"/>
  <c r="H59" i="11"/>
  <c r="K59" i="11"/>
  <c r="J59" i="11"/>
  <c r="J94" i="11" s="1"/>
  <c r="N66" i="11"/>
  <c r="M66" i="11"/>
  <c r="M101" i="11" s="1"/>
  <c r="H66" i="11"/>
  <c r="G66" i="11"/>
  <c r="G101" i="11" s="1"/>
  <c r="K65" i="11"/>
  <c r="J65" i="11"/>
  <c r="J100" i="11" s="1"/>
  <c r="N64" i="11"/>
  <c r="M64" i="11"/>
  <c r="M99" i="11" s="1"/>
  <c r="H64" i="11"/>
  <c r="G64" i="11"/>
  <c r="G99" i="11" s="1"/>
  <c r="K63" i="11"/>
  <c r="J63" i="11"/>
  <c r="J98" i="11" s="1"/>
  <c r="N62" i="11"/>
  <c r="M62" i="11"/>
  <c r="M97" i="11" s="1"/>
  <c r="H62" i="11"/>
  <c r="G62" i="11"/>
  <c r="G97" i="11" s="1"/>
  <c r="N61" i="11"/>
  <c r="M61" i="11"/>
  <c r="M96" i="11" s="1"/>
  <c r="H61" i="11"/>
  <c r="G61" i="11"/>
  <c r="G96" i="11" s="1"/>
  <c r="K60" i="11"/>
  <c r="J60" i="11"/>
  <c r="J95" i="11" s="1"/>
  <c r="M59" i="11"/>
  <c r="M94" i="11" s="1"/>
  <c r="N59" i="11"/>
  <c r="K66" i="11"/>
  <c r="J66" i="11"/>
  <c r="J101" i="11" s="1"/>
  <c r="N65" i="11"/>
  <c r="M65" i="11"/>
  <c r="M100" i="11" s="1"/>
  <c r="H65" i="11"/>
  <c r="G65" i="11"/>
  <c r="G100" i="11" s="1"/>
  <c r="K64" i="11"/>
  <c r="J64" i="11"/>
  <c r="J99" i="11" s="1"/>
  <c r="N63" i="11"/>
  <c r="M63" i="11"/>
  <c r="M98" i="11" s="1"/>
  <c r="H63" i="11"/>
  <c r="G63" i="11"/>
  <c r="G98" i="11" s="1"/>
  <c r="K62" i="11"/>
  <c r="J62" i="11"/>
  <c r="J97" i="11" s="1"/>
  <c r="K61" i="11"/>
  <c r="J61" i="11"/>
  <c r="J96" i="11" s="1"/>
  <c r="N60" i="11"/>
  <c r="M60" i="11"/>
  <c r="M95" i="11" s="1"/>
  <c r="H60" i="11"/>
  <c r="G60" i="11"/>
  <c r="G95" i="11" s="1"/>
  <c r="G110" i="11" l="1"/>
  <c r="G112" i="11"/>
  <c r="F122" i="11" s="1"/>
  <c r="H12" i="12" s="1"/>
  <c r="F120" i="11" l="1"/>
  <c r="H10" i="12" s="1"/>
  <c r="C125" i="11"/>
  <c r="C121" i="11"/>
  <c r="C120" i="11"/>
  <c r="C124" i="11"/>
  <c r="C123" i="11"/>
  <c r="C122" i="11"/>
  <c r="F132" i="11"/>
  <c r="H22" i="12" s="1"/>
  <c r="F134" i="11"/>
  <c r="H24" i="12" s="1"/>
  <c r="F130" i="11"/>
  <c r="H20" i="12" s="1"/>
  <c r="F128" i="11"/>
  <c r="H18" i="12" s="1"/>
  <c r="F141" i="11"/>
  <c r="H31" i="12" s="1"/>
  <c r="F135" i="11"/>
  <c r="H25" i="12" s="1"/>
  <c r="F133" i="11"/>
  <c r="H23" i="12" s="1"/>
  <c r="F131" i="11"/>
  <c r="H21" i="12" s="1"/>
  <c r="F129" i="11"/>
  <c r="H19" i="12" s="1"/>
  <c r="F143" i="11"/>
  <c r="H33" i="12" s="1"/>
  <c r="F139" i="11"/>
  <c r="H29" i="12" s="1"/>
  <c r="F142" i="11"/>
  <c r="H32" i="12" s="1"/>
  <c r="F127" i="11"/>
  <c r="H17" i="12" s="1"/>
  <c r="F125" i="11"/>
  <c r="H15" i="12" s="1"/>
  <c r="F137" i="11"/>
  <c r="H27" i="12" s="1"/>
  <c r="F140" i="11"/>
  <c r="H30" i="12" s="1"/>
  <c r="F138" i="11"/>
  <c r="H28" i="12" s="1"/>
  <c r="F123" i="11"/>
  <c r="H13" i="12" s="1"/>
  <c r="F136" i="11"/>
  <c r="H26" i="12" s="1"/>
  <c r="F121" i="11"/>
  <c r="H11" i="12" s="1"/>
  <c r="F124" i="11"/>
  <c r="H14" i="12" s="1"/>
  <c r="F126" i="11"/>
  <c r="H16" i="12" s="1"/>
</calcChain>
</file>

<file path=xl/sharedStrings.xml><?xml version="1.0" encoding="utf-8"?>
<sst xmlns="http://schemas.openxmlformats.org/spreadsheetml/2006/main" count="752" uniqueCount="157">
  <si>
    <t>A</t>
  </si>
  <si>
    <t>B</t>
  </si>
  <si>
    <t>C</t>
  </si>
  <si>
    <t>D</t>
  </si>
  <si>
    <t>E</t>
  </si>
  <si>
    <t>F</t>
  </si>
  <si>
    <t>G</t>
  </si>
  <si>
    <t>H</t>
  </si>
  <si>
    <t>Standards</t>
  </si>
  <si>
    <t>AA</t>
  </si>
  <si>
    <t>Mean</t>
  </si>
  <si>
    <t>Stdev</t>
  </si>
  <si>
    <t>DP (as is)</t>
  </si>
  <si>
    <t xml:space="preserve">Technician: </t>
  </si>
  <si>
    <t>Raw data obtained from SoftMax Pro:</t>
  </si>
  <si>
    <t>Paste Here</t>
  </si>
  <si>
    <t xml:space="preserve">Date: </t>
  </si>
  <si>
    <t>Mean OD of the three readings per sample (use values from Step 3)</t>
  </si>
  <si>
    <t>Step 4</t>
  </si>
  <si>
    <t>Step 3</t>
  </si>
  <si>
    <t>Step 2</t>
  </si>
  <si>
    <t>Step 6</t>
  </si>
  <si>
    <t xml:space="preserve">Step 1 </t>
  </si>
  <si>
    <t>Step 7</t>
  </si>
  <si>
    <t xml:space="preserve">Corrected Optical Density </t>
  </si>
  <si>
    <t>Step 8</t>
  </si>
  <si>
    <t>Step 9</t>
  </si>
  <si>
    <t>Compute the correction factor.</t>
  </si>
  <si>
    <t>Reducing sugars from absorbance values</t>
  </si>
  <si>
    <t xml:space="preserve">    Correction Factor = </t>
  </si>
  <si>
    <t>Calibration Standards: wells 1 to 3</t>
  </si>
  <si>
    <t>Unknowns: wells 4 to 6</t>
  </si>
  <si>
    <t>Unknowns: wells 10 to 12</t>
  </si>
  <si>
    <t>Unknowns: wells 7 to 9</t>
  </si>
  <si>
    <t>* * Make sure to label your title and axes.</t>
  </si>
  <si>
    <t>DP</t>
  </si>
  <si>
    <t>Place plot here</t>
  </si>
  <si>
    <t>Standards (% Glucose)</t>
  </si>
  <si>
    <t>AA (as is)</t>
  </si>
  <si>
    <t>Compute the average "corrected optical density" for the three replicate readings obtained from Step 3.</t>
  </si>
  <si>
    <t>% Glucose</t>
  </si>
  <si>
    <t>Note plate layout</t>
  </si>
  <si>
    <t>Endpoint; Dual Wavelenght Set-up: 420 and 500 mn</t>
  </si>
  <si>
    <t>Copy the data from SoftMaxPro into the "Paste Here" cell.  This should paste the data from the two wavelengths.</t>
  </si>
  <si>
    <t>Step 5b</t>
  </si>
  <si>
    <t xml:space="preserve">Plate #: </t>
  </si>
  <si>
    <t xml:space="preserve">Notes: </t>
  </si>
  <si>
    <t xml:space="preserve">Protocol: </t>
  </si>
  <si>
    <t>Small Scale Skalar Method in Microplate Format</t>
  </si>
  <si>
    <t>Compute the average  Optical Density for the three replicate readings obtained from Step 3.</t>
  </si>
  <si>
    <t>Step 5a</t>
  </si>
  <si>
    <t>DP = Diastatic Power</t>
  </si>
  <si>
    <t>Abbreviations</t>
  </si>
  <si>
    <t>AA = Alpha Amylase</t>
  </si>
  <si>
    <t>Stdev = Standard Deviation</t>
  </si>
  <si>
    <t>Value not included in calculations.</t>
  </si>
  <si>
    <t>Value will not be included in calculations.</t>
  </si>
  <si>
    <t>Slope =</t>
  </si>
  <si>
    <t xml:space="preserve">Intercept = </t>
  </si>
  <si>
    <t>Intercept =</t>
  </si>
  <si>
    <t>Type in the slope and intercept of the regression line.</t>
  </si>
  <si>
    <t>SC = Small Scale Salt Water Extraction (0.0875 g + 1.75 ml sodium chloride solution)</t>
  </si>
  <si>
    <t xml:space="preserve">Small Scale "as is" </t>
  </si>
  <si>
    <t>FS = Full Scale Salt Water Extraction (10 g + 250 ml sodium chloride solution)</t>
  </si>
  <si>
    <t xml:space="preserve">                    * check with QA lab to ensure the malt check has</t>
  </si>
  <si>
    <t xml:space="preserve">        not changed, the known value is determined by the QA lab.</t>
  </si>
  <si>
    <t>Transfer 150 ul of reacted solution into a 96-well clear falt bottom plate.  Read absorbance at 420 and 500 nm.  Correct with Malt Check.</t>
  </si>
  <si>
    <t xml:space="preserve">Stop the reaction by the addition of 16 ul of 0.5 M NaOH.  Subsequently, set TM to 14˚C with continuous mixing and once it reaches 25˚C (~ 4min) remove plate and shake. </t>
  </si>
  <si>
    <t xml:space="preserve">Stop the reaction by the addition of 20 ul of 0.5 M NaOH.  Subsequently, set TM to 14˚C with continuous mixing and once it reaches 25˚C (~ 4min) remove plate and shake. </t>
  </si>
  <si>
    <t>Transfer 150 ul of reacted solution into a clear flat bottom plate.  Read absorbance at 420 and 500 nm. Correct with Malt Check.</t>
  </si>
  <si>
    <t>Diastatic Power and Alpha-Amylase Assay Calculations Workbook</t>
  </si>
  <si>
    <t>Small Scale Skalar Methods in Microplate Format</t>
  </si>
  <si>
    <t>a.  Highlight cells.</t>
  </si>
  <si>
    <t xml:space="preserve">c.  Go to the Data worksheet and place cursor in the AA "Paste Here" cell. </t>
  </si>
  <si>
    <t>Copy the Diastatic Power mean and standard deviation values (Step 9) into the Data worksheet.</t>
  </si>
  <si>
    <t>Copy the Alpha-amylase mean and standard deviation values (Step 9) into the Data worksheet.</t>
  </si>
  <si>
    <t xml:space="preserve">c.  Go to the Data worksheet and place cursor in the DP "Paste Here" cell. </t>
  </si>
  <si>
    <r>
      <t xml:space="preserve">DP, </t>
    </r>
    <r>
      <rPr>
        <b/>
        <sz val="9"/>
        <rFont val="Calibri"/>
        <family val="2"/>
      </rPr>
      <t>˚</t>
    </r>
    <r>
      <rPr>
        <b/>
        <sz val="9"/>
        <rFont val="Arial"/>
        <family val="2"/>
      </rPr>
      <t>ASBC      Mean</t>
    </r>
  </si>
  <si>
    <t>AA, 20˚ DU     Mean</t>
  </si>
  <si>
    <r>
      <t xml:space="preserve">Apply linear regression equation to each sample OD mean (values from Step 4) using the following formula: </t>
    </r>
    <r>
      <rPr>
        <b/>
        <sz val="10"/>
        <color indexed="10"/>
        <rFont val="Arial"/>
        <family val="2"/>
      </rPr>
      <t/>
    </r>
  </si>
  <si>
    <t xml:space="preserve">Wavelength: 420 nm </t>
  </si>
  <si>
    <t xml:space="preserve">Wavelength: 500 nm </t>
  </si>
  <si>
    <t>Construct a plot of the response values vs. the concentration of the calibration standards. Fit a linear regression to determine the DP value for each sample.</t>
  </si>
  <si>
    <t>Construct a plot of the response values vs. the concentration of the calibration standards. Fit a linear regression to determine the AA value for each sample.</t>
  </si>
  <si>
    <t xml:space="preserve">     % Glucose  =  [ OD mean  -  intercept]  ÷  slope</t>
  </si>
  <si>
    <t>Diastatic Power Assay: duplicate extracts assayed in triplicates.</t>
  </si>
  <si>
    <t>Alpha-amylase Assay: duplicate extracts assayed in triplicates.</t>
  </si>
  <si>
    <t xml:space="preserve">      % glucose malt check mean (samples 1 and 2) =</t>
  </si>
  <si>
    <t xml:space="preserve">% glucose malt check mean (samples 1 and 2) = </t>
  </si>
  <si>
    <t xml:space="preserve">     Formula: Correction Factor = known value of the malt check ÷ average  % glucose of malt check (Step 6)</t>
  </si>
  <si>
    <t xml:space="preserve">Calculate Alpha-amylase (as is). </t>
  </si>
  <si>
    <t>Calculate Diastatic Power (as is).</t>
  </si>
  <si>
    <t xml:space="preserve"> Diastatic Power Value = % glucose value (Step 6) multiplied by correction factor (Step 7)</t>
  </si>
  <si>
    <t>Alpha Amylase Value = % glucose value (Step 6) multiplied by correction factor (Step 7)</t>
  </si>
  <si>
    <t xml:space="preserve">Following the incubation period, transfer 20 ul of diluted standard/unknown into each well containing starch solution, in triplicate, and incubate at 37˚C for 4 min at 750 rpm. </t>
  </si>
  <si>
    <t>in Thermomixer R (TM). Following the incubation period, transfer 16 ul of diluted standard/unknown into each well containing starch solution and incubate at 37˚C for 4 min at 750 rpm.</t>
  </si>
  <si>
    <t>Using the data from Step 2, calculate the corrected optical density : OD at 420 nm - OD at 500 nm using the cells bellow:</t>
  </si>
  <si>
    <t>click on "Linear Trendline."</t>
  </si>
  <si>
    <t>and click on "Layout" tab, click on "Trendline",</t>
  </si>
  <si>
    <t>Mean OD of the three readings per sample (use values from Step 3):</t>
  </si>
  <si>
    <r>
      <rPr>
        <b/>
        <u/>
        <sz val="11"/>
        <rFont val="Calibri"/>
        <family val="2"/>
        <scheme val="minor"/>
      </rPr>
      <t>Standard and Extract Dilution:</t>
    </r>
    <r>
      <rPr>
        <b/>
        <sz val="11"/>
        <rFont val="Calibri"/>
        <family val="2"/>
        <scheme val="minor"/>
      </rPr>
      <t xml:space="preserve">  Transfer 230 ul of 0.5% NaCl+Brij solution into a 96-well flat bottom plate followed by 20 ul of thoroughly mixed standard or unknown.  Shake for 10 sec on Orbital Shaker.</t>
    </r>
  </si>
  <si>
    <r>
      <rPr>
        <b/>
        <u/>
        <sz val="11"/>
        <rFont val="Calibri"/>
        <family val="2"/>
        <scheme val="minor"/>
      </rPr>
      <t>Starch Reaction:</t>
    </r>
    <r>
      <rPr>
        <b/>
        <sz val="11"/>
        <rFont val="Calibri"/>
        <family val="2"/>
        <scheme val="minor"/>
      </rPr>
      <t xml:space="preserve">  Transfer 130 ul of starch solution to each well of a clean 96-well flat bottom plate and cover with a clear lid. Incubate for 4 min, at 37˚C, at 750 rpm in Thermomixer R (TM).</t>
    </r>
  </si>
  <si>
    <r>
      <rPr>
        <b/>
        <u/>
        <sz val="11"/>
        <rFont val="Calibri"/>
        <family val="2"/>
        <scheme val="minor"/>
      </rPr>
      <t>Ferrycianide Reaction:</t>
    </r>
    <r>
      <rPr>
        <b/>
        <sz val="11"/>
        <rFont val="Calibri"/>
        <family val="2"/>
        <scheme val="minor"/>
      </rPr>
      <t xml:space="preserve">  Transfer 200 ul of KFeCN3 solution into a 96-well PCR plate followed by the addition of 10 ul of cooled starch reacted sample.  Seal plate and shake for 10 sec.  </t>
    </r>
  </si>
  <si>
    <r>
      <t>Instrument ID: Spectramax 340 PC</t>
    </r>
    <r>
      <rPr>
        <b/>
        <vertAlign val="superscript"/>
        <sz val="11"/>
        <rFont val="Calibri"/>
        <family val="2"/>
        <scheme val="minor"/>
      </rPr>
      <t>384</t>
    </r>
    <r>
      <rPr>
        <b/>
        <sz val="11"/>
        <rFont val="Calibri"/>
        <family val="2"/>
        <scheme val="minor"/>
      </rPr>
      <t xml:space="preserve"> Spectrophotometer  Software: SoftMax Pro v5.2</t>
    </r>
  </si>
  <si>
    <r>
      <t xml:space="preserve">Incubate plate for </t>
    </r>
    <r>
      <rPr>
        <b/>
        <sz val="11"/>
        <color indexed="10"/>
        <rFont val="Calibri"/>
        <family val="2"/>
        <scheme val="minor"/>
      </rPr>
      <t>10 min at 95˚C</t>
    </r>
    <r>
      <rPr>
        <b/>
        <sz val="11"/>
        <rFont val="Calibri"/>
        <family val="2"/>
        <scheme val="minor"/>
      </rPr>
      <t xml:space="preserve"> and cool for </t>
    </r>
    <r>
      <rPr>
        <b/>
        <sz val="11"/>
        <color indexed="10"/>
        <rFont val="Calibri"/>
        <family val="2"/>
        <scheme val="minor"/>
      </rPr>
      <t xml:space="preserve">5 min at 20˚C </t>
    </r>
    <r>
      <rPr>
        <b/>
        <sz val="11"/>
        <rFont val="Calibri"/>
        <family val="2"/>
        <scheme val="minor"/>
      </rPr>
      <t>(Mastercycler).  Mix for 10 sec at 1400 rpm.  Centrifuge for 30 sec at 1400 rpm.</t>
    </r>
  </si>
  <si>
    <r>
      <rPr>
        <b/>
        <u/>
        <sz val="11"/>
        <rFont val="Calibri"/>
        <family val="2"/>
        <scheme val="minor"/>
      </rPr>
      <t>Note:</t>
    </r>
    <r>
      <rPr>
        <b/>
        <sz val="11"/>
        <rFont val="Calibri"/>
        <family val="2"/>
        <scheme val="minor"/>
      </rPr>
      <t xml:space="preserve"> To fit linear regression:  highligth the graph </t>
    </r>
  </si>
  <si>
    <r>
      <t>Using the data from Step 2, subtract the A</t>
    </r>
    <r>
      <rPr>
        <b/>
        <vertAlign val="subscript"/>
        <sz val="11"/>
        <rFont val="Calibri"/>
        <family val="2"/>
        <scheme val="minor"/>
      </rPr>
      <t>420</t>
    </r>
    <r>
      <rPr>
        <b/>
        <sz val="11"/>
        <rFont val="Calibri"/>
        <family val="2"/>
        <scheme val="minor"/>
      </rPr>
      <t xml:space="preserve"> from A</t>
    </r>
    <r>
      <rPr>
        <b/>
        <vertAlign val="subscript"/>
        <sz val="11"/>
        <rFont val="Calibri"/>
        <family val="2"/>
        <scheme val="minor"/>
      </rPr>
      <t>500</t>
    </r>
    <r>
      <rPr>
        <b/>
        <sz val="11"/>
        <rFont val="Calibri"/>
        <family val="2"/>
        <scheme val="minor"/>
      </rPr>
      <t>.</t>
    </r>
  </si>
  <si>
    <r>
      <t>(A</t>
    </r>
    <r>
      <rPr>
        <vertAlign val="subscript"/>
        <sz val="11"/>
        <rFont val="Calibri"/>
        <family val="2"/>
        <scheme val="minor"/>
      </rPr>
      <t>420</t>
    </r>
    <r>
      <rPr>
        <sz val="11"/>
        <rFont val="Calibri"/>
        <family val="2"/>
        <scheme val="minor"/>
      </rPr>
      <t xml:space="preserve"> - A</t>
    </r>
    <r>
      <rPr>
        <vertAlign val="subscript"/>
        <sz val="11"/>
        <rFont val="Calibri"/>
        <family val="2"/>
        <scheme val="minor"/>
      </rPr>
      <t>500</t>
    </r>
    <r>
      <rPr>
        <sz val="11"/>
        <rFont val="Calibri"/>
        <family val="2"/>
        <scheme val="minor"/>
      </rPr>
      <t>)</t>
    </r>
  </si>
  <si>
    <r>
      <t xml:space="preserve">b.  Right mouse click, select </t>
    </r>
    <r>
      <rPr>
        <i/>
        <sz val="11"/>
        <rFont val="Calibri"/>
        <family val="2"/>
        <scheme val="minor"/>
      </rPr>
      <t>Copy</t>
    </r>
    <r>
      <rPr>
        <sz val="11"/>
        <rFont val="Calibri"/>
        <family val="2"/>
        <scheme val="minor"/>
      </rPr>
      <t>.</t>
    </r>
  </si>
  <si>
    <r>
      <t xml:space="preserve">d.  Right mouse click and select </t>
    </r>
    <r>
      <rPr>
        <i/>
        <sz val="11"/>
        <rFont val="Calibri"/>
        <family val="2"/>
        <scheme val="minor"/>
      </rPr>
      <t>Paste Special &gt; Values &gt; OK.</t>
    </r>
  </si>
  <si>
    <t xml:space="preserve">Corrected Optical Density: </t>
  </si>
  <si>
    <t>Reducing sugars from absorbance values:</t>
  </si>
  <si>
    <r>
      <rPr>
        <b/>
        <u/>
        <sz val="11"/>
        <rFont val="Calibri"/>
        <family val="2"/>
        <scheme val="minor"/>
      </rPr>
      <t>Dilution Plate</t>
    </r>
    <r>
      <rPr>
        <b/>
        <sz val="11"/>
        <rFont val="Calibri"/>
        <family val="2"/>
        <scheme val="minor"/>
      </rPr>
      <t>:  Transfer 75 ul of CaAc+NaCl solution into a 96-well PCR plate followed by 29 uL of standard/wort in triplicate. Seal plate and shake for 10 sec.</t>
    </r>
  </si>
  <si>
    <r>
      <t>Incubate plate for</t>
    </r>
    <r>
      <rPr>
        <b/>
        <sz val="11"/>
        <color rgb="FFFF0000"/>
        <rFont val="Calibri"/>
        <family val="2"/>
        <scheme val="minor"/>
      </rPr>
      <t xml:space="preserve"> 10 min at 73˚C</t>
    </r>
    <r>
      <rPr>
        <b/>
        <sz val="11"/>
        <rFont val="Calibri"/>
        <family val="2"/>
        <scheme val="minor"/>
      </rPr>
      <t xml:space="preserve"> and cool for </t>
    </r>
    <r>
      <rPr>
        <b/>
        <sz val="11"/>
        <color rgb="FFFF0000"/>
        <rFont val="Calibri"/>
        <family val="2"/>
        <scheme val="minor"/>
      </rPr>
      <t>5 min at 20˚C</t>
    </r>
    <r>
      <rPr>
        <b/>
        <sz val="11"/>
        <rFont val="Calibri"/>
        <family val="2"/>
        <scheme val="minor"/>
      </rPr>
      <t xml:space="preserve"> (Mastercycler).  Mix for 10 sec at 1400 rpm.  Centrifuge for 30 sec at 1400 rpm.</t>
    </r>
  </si>
  <si>
    <r>
      <rPr>
        <b/>
        <u/>
        <sz val="11"/>
        <rFont val="Calibri"/>
        <family val="2"/>
        <scheme val="minor"/>
      </rPr>
      <t>Starch Reaction:</t>
    </r>
    <r>
      <rPr>
        <b/>
        <sz val="11"/>
        <rFont val="Calibri"/>
        <family val="2"/>
        <scheme val="minor"/>
      </rPr>
      <t xml:space="preserve">  Transfer 120 ul of starch solution to each well of a 96-well flat bottom plate and cover with a clear lid.  Incubate for 4 min, at 37˚C, with constant stirring at 750 rpm </t>
    </r>
  </si>
  <si>
    <r>
      <rPr>
        <b/>
        <u/>
        <sz val="11"/>
        <rFont val="Calibri"/>
        <family val="2"/>
        <scheme val="minor"/>
      </rPr>
      <t>Ferrycianide Reaction:</t>
    </r>
    <r>
      <rPr>
        <b/>
        <sz val="11"/>
        <rFont val="Calibri"/>
        <family val="2"/>
        <scheme val="minor"/>
      </rPr>
      <t xml:space="preserve"> Transfer 200 ul of KFeCN3 solution into a 96-well PCR plate followed by the addition of 10 ul of cooled starch reacted sample, seal plate and shake for 10 sec.  </t>
    </r>
  </si>
  <si>
    <r>
      <t xml:space="preserve">Incubate plate for </t>
    </r>
    <r>
      <rPr>
        <b/>
        <sz val="11"/>
        <color indexed="10"/>
        <rFont val="Calibri"/>
        <family val="2"/>
        <scheme val="minor"/>
      </rPr>
      <t>10 min at 95˚C</t>
    </r>
    <r>
      <rPr>
        <b/>
        <sz val="11"/>
        <rFont val="Calibri"/>
        <family val="2"/>
        <scheme val="minor"/>
      </rPr>
      <t xml:space="preserve"> and cool for </t>
    </r>
    <r>
      <rPr>
        <b/>
        <sz val="11"/>
        <color indexed="10"/>
        <rFont val="Calibri"/>
        <family val="2"/>
        <scheme val="minor"/>
      </rPr>
      <t>5 min at 20˚C</t>
    </r>
    <r>
      <rPr>
        <b/>
        <sz val="11"/>
        <rFont val="Calibri"/>
        <family val="2"/>
        <scheme val="minor"/>
      </rPr>
      <t xml:space="preserve"> (Mastercycler).   Mix for 10 sec at 1400 rpm.  Centrifuge for 30 sec at 1400 rpm.</t>
    </r>
  </si>
  <si>
    <r>
      <t>Into the "Paste Here" cell; copy the data from SoftMax Pro and with the mouse right click, select "</t>
    </r>
    <r>
      <rPr>
        <b/>
        <i/>
        <sz val="11"/>
        <rFont val="Calibri"/>
        <family val="2"/>
        <scheme val="minor"/>
      </rPr>
      <t>Paste Special</t>
    </r>
    <r>
      <rPr>
        <b/>
        <sz val="11"/>
        <rFont val="Calibri"/>
        <family val="2"/>
        <scheme val="minor"/>
      </rPr>
      <t>", next  select "</t>
    </r>
    <r>
      <rPr>
        <b/>
        <i/>
        <sz val="11"/>
        <rFont val="Calibri"/>
        <family val="2"/>
        <scheme val="minor"/>
      </rPr>
      <t>Values</t>
    </r>
    <r>
      <rPr>
        <b/>
        <sz val="11"/>
        <rFont val="Calibri"/>
        <family val="2"/>
        <scheme val="minor"/>
      </rPr>
      <t>" and hit "</t>
    </r>
    <r>
      <rPr>
        <b/>
        <i/>
        <sz val="11"/>
        <rFont val="Calibri"/>
        <family val="2"/>
        <scheme val="minor"/>
      </rPr>
      <t>OK</t>
    </r>
    <r>
      <rPr>
        <b/>
        <sz val="11"/>
        <rFont val="Calibri"/>
        <family val="2"/>
        <scheme val="minor"/>
      </rPr>
      <t>". This should paste the data from the two wavelengths.</t>
    </r>
  </si>
  <si>
    <t>Date</t>
  </si>
  <si>
    <t>Plot No.</t>
  </si>
  <si>
    <t>Extract No.</t>
  </si>
  <si>
    <t xml:space="preserve">Note: </t>
  </si>
  <si>
    <t>Plot numbers typed into this page will auto-populate to subsequent calculation worksheets.</t>
  </si>
  <si>
    <t>Treatment</t>
  </si>
  <si>
    <t xml:space="preserve">Entry </t>
  </si>
  <si>
    <t>Extract #</t>
  </si>
  <si>
    <t xml:space="preserve">    Known value of malt check* (Rahr) = </t>
  </si>
  <si>
    <t>Set #</t>
  </si>
  <si>
    <t>Set 1</t>
  </si>
  <si>
    <t>21CY  Cornell Genetic Gain TB Malting</t>
  </si>
  <si>
    <t>Rahr</t>
  </si>
  <si>
    <t>Temperature(°C)</t>
  </si>
  <si>
    <t>Andy</t>
  </si>
  <si>
    <t>TMC</t>
  </si>
  <si>
    <t>BS810-8</t>
  </si>
  <si>
    <t>WinterTP2-2</t>
  </si>
  <si>
    <t>BS713-90</t>
  </si>
  <si>
    <t>BS614-34</t>
  </si>
  <si>
    <t>BS911-49</t>
  </si>
  <si>
    <t>BS912-128</t>
  </si>
  <si>
    <t>BS813-92</t>
  </si>
  <si>
    <t>BS615-50</t>
  </si>
  <si>
    <t>BS908-32</t>
  </si>
  <si>
    <t>BS715-137</t>
  </si>
  <si>
    <t>BS616-72</t>
  </si>
  <si>
    <t>BS614-26</t>
  </si>
  <si>
    <t>BS911-39</t>
  </si>
  <si>
    <t>BS713-84</t>
  </si>
  <si>
    <t>BS614-36</t>
  </si>
  <si>
    <t>BS710-25</t>
  </si>
  <si>
    <t>BS812-57</t>
  </si>
  <si>
    <t>BS713-87</t>
  </si>
  <si>
    <t>BS616-69</t>
  </si>
  <si>
    <t>BS908-19</t>
  </si>
  <si>
    <t>BS614-40</t>
  </si>
  <si>
    <t>BS911-41</t>
  </si>
  <si>
    <t>BS710-36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</si>
</sst>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0"/>
    <numFmt numFmtId="165" formatCode="0.0"/>
    <numFmt numFmtId="166" formatCode="0.000"/>
    <numFmt numFmtId="167" formatCode="m/d/yy;@"/>
  </numFmts>
  <fonts count="37" x14ac:knownFonts="1">
    <font>
      <sz val="10"/>
      <name val="Arial"/>
    </font>
    <font>
      <sz val="10"/>
      <color indexed="12"/>
      <name val="Arial"/>
      <family val="2"/>
    </font>
    <font>
      <sz val="10"/>
      <color indexed="17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u/>
      <sz val="10"/>
      <name val="Arial"/>
      <family val="2"/>
    </font>
    <font>
      <b/>
      <sz val="11"/>
      <name val="Arial"/>
      <family val="2"/>
    </font>
    <font>
      <b/>
      <sz val="9"/>
      <name val="Arial"/>
      <family val="2"/>
    </font>
    <font>
      <b/>
      <sz val="9"/>
      <name val="Calibri"/>
      <family val="2"/>
    </font>
    <font>
      <b/>
      <u/>
      <sz val="10"/>
      <name val="Arial"/>
      <family val="2"/>
    </font>
    <font>
      <sz val="10"/>
      <color rgb="FFFF000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12"/>
      <name val="Calibri"/>
      <family val="2"/>
      <scheme val="minor"/>
    </font>
    <font>
      <sz val="11"/>
      <color indexed="17"/>
      <name val="Calibri"/>
      <family val="2"/>
      <scheme val="minor"/>
    </font>
    <font>
      <sz val="11"/>
      <color indexed="53"/>
      <name val="Calibri"/>
      <family val="2"/>
      <scheme val="minor"/>
    </font>
    <font>
      <sz val="11"/>
      <color indexed="14"/>
      <name val="Calibri"/>
      <family val="2"/>
      <scheme val="minor"/>
    </font>
    <font>
      <b/>
      <u/>
      <sz val="11"/>
      <name val="Calibri"/>
      <family val="2"/>
      <scheme val="minor"/>
    </font>
    <font>
      <b/>
      <vertAlign val="superscript"/>
      <sz val="11"/>
      <name val="Calibri"/>
      <family val="2"/>
      <scheme val="minor"/>
    </font>
    <font>
      <b/>
      <sz val="11"/>
      <color indexed="10"/>
      <name val="Calibri"/>
      <family val="2"/>
      <scheme val="minor"/>
    </font>
    <font>
      <sz val="11"/>
      <color indexed="61"/>
      <name val="Calibri"/>
      <family val="2"/>
      <scheme val="minor"/>
    </font>
    <font>
      <b/>
      <sz val="11"/>
      <color indexed="61"/>
      <name val="Calibri"/>
      <family val="2"/>
      <scheme val="minor"/>
    </font>
    <font>
      <b/>
      <vertAlign val="subscript"/>
      <sz val="11"/>
      <name val="Calibri"/>
      <family val="2"/>
      <scheme val="minor"/>
    </font>
    <font>
      <vertAlign val="subscript"/>
      <sz val="11"/>
      <name val="Calibri"/>
      <family val="2"/>
      <scheme val="minor"/>
    </font>
    <font>
      <b/>
      <sz val="11"/>
      <color indexed="17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1"/>
      <color indexed="14"/>
      <name val="Calibri"/>
      <family val="2"/>
      <scheme val="minor"/>
    </font>
    <font>
      <sz val="12"/>
      <name val="Arial"/>
      <family val="2"/>
    </font>
    <font>
      <b/>
      <sz val="10"/>
      <color rgb="FFFF0000"/>
      <name val="Arial"/>
      <family val="2"/>
    </font>
    <font>
      <b/>
      <sz val="15"/>
      <color rgb="FF0000FF"/>
      <name val="Arial"/>
      <family val="2"/>
    </font>
    <font>
      <sz val="10"/>
      <color rgb="FF0000F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50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311">
    <xf numFmtId="0" fontId="0" fillId="0" borderId="0" xfId="0"/>
    <xf numFmtId="0" fontId="6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Border="1"/>
    <xf numFmtId="0" fontId="8" fillId="0" borderId="0" xfId="0" applyFont="1"/>
    <xf numFmtId="0" fontId="9" fillId="0" borderId="0" xfId="0" applyFont="1"/>
    <xf numFmtId="0" fontId="0" fillId="0" borderId="0" xfId="0" applyFill="1" applyBorder="1"/>
    <xf numFmtId="0" fontId="1" fillId="0" borderId="0" xfId="0" applyFont="1" applyFill="1" applyBorder="1"/>
    <xf numFmtId="0" fontId="2" fillId="0" borderId="0" xfId="0" applyFont="1" applyFill="1" applyBorder="1"/>
    <xf numFmtId="0" fontId="5" fillId="0" borderId="0" xfId="0" applyFont="1" applyFill="1" applyBorder="1"/>
    <xf numFmtId="0" fontId="4" fillId="0" borderId="1" xfId="0" applyFont="1" applyBorder="1" applyAlignment="1">
      <alignment horizontal="center" vertical="center" wrapText="1"/>
    </xf>
    <xf numFmtId="0" fontId="4" fillId="0" borderId="0" xfId="0" applyFont="1" applyBorder="1"/>
    <xf numFmtId="0" fontId="5" fillId="0" borderId="0" xfId="0" applyFont="1" applyBorder="1"/>
    <xf numFmtId="1" fontId="0" fillId="0" borderId="0" xfId="0" applyNumberFormat="1" applyBorder="1" applyAlignment="1">
      <alignment horizontal="center"/>
    </xf>
    <xf numFmtId="165" fontId="4" fillId="0" borderId="0" xfId="0" applyNumberFormat="1" applyFont="1" applyBorder="1" applyAlignment="1">
      <alignment horizontal="left"/>
    </xf>
    <xf numFmtId="0" fontId="0" fillId="0" borderId="34" xfId="0" applyBorder="1"/>
    <xf numFmtId="0" fontId="10" fillId="0" borderId="1" xfId="0" applyFont="1" applyBorder="1" applyAlignment="1">
      <alignment horizontal="center" vertical="center" wrapText="1"/>
    </xf>
    <xf numFmtId="0" fontId="12" fillId="0" borderId="0" xfId="0" applyFont="1" applyBorder="1"/>
    <xf numFmtId="0" fontId="8" fillId="0" borderId="0" xfId="0" applyFont="1" applyBorder="1"/>
    <xf numFmtId="1" fontId="13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165" fontId="0" fillId="0" borderId="0" xfId="0" applyNumberFormat="1" applyBorder="1" applyAlignment="1">
      <alignment horizontal="center"/>
    </xf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14" fontId="15" fillId="0" borderId="0" xfId="0" applyNumberFormat="1" applyFont="1"/>
    <xf numFmtId="0" fontId="23" fillId="0" borderId="0" xfId="0" applyFont="1"/>
    <xf numFmtId="0" fontId="15" fillId="0" borderId="0" xfId="0" applyFont="1" applyBorder="1"/>
    <xf numFmtId="0" fontId="14" fillId="0" borderId="0" xfId="0" applyFont="1" applyFill="1" applyBorder="1" applyAlignment="1"/>
    <xf numFmtId="0" fontId="14" fillId="0" borderId="0" xfId="0" applyFont="1" applyFill="1" applyBorder="1" applyAlignment="1">
      <alignment horizontal="center"/>
    </xf>
    <xf numFmtId="0" fontId="14" fillId="0" borderId="23" xfId="0" applyFont="1" applyFill="1" applyBorder="1" applyAlignment="1">
      <alignment horizontal="center"/>
    </xf>
    <xf numFmtId="0" fontId="14" fillId="0" borderId="24" xfId="0" applyFont="1" applyFill="1" applyBorder="1" applyAlignment="1">
      <alignment horizontal="center"/>
    </xf>
    <xf numFmtId="0" fontId="14" fillId="0" borderId="25" xfId="0" applyFont="1" applyFill="1" applyBorder="1" applyAlignment="1">
      <alignment horizontal="center"/>
    </xf>
    <xf numFmtId="0" fontId="14" fillId="0" borderId="15" xfId="0" applyFont="1" applyFill="1" applyBorder="1" applyAlignment="1">
      <alignment horizontal="center"/>
    </xf>
    <xf numFmtId="0" fontId="14" fillId="0" borderId="43" xfId="0" applyFont="1" applyFill="1" applyBorder="1" applyAlignment="1">
      <alignment horizontal="center"/>
    </xf>
    <xf numFmtId="0" fontId="15" fillId="0" borderId="0" xfId="0" applyFont="1" applyFill="1"/>
    <xf numFmtId="0" fontId="14" fillId="0" borderId="0" xfId="0" applyFont="1" applyFill="1" applyBorder="1"/>
    <xf numFmtId="0" fontId="14" fillId="0" borderId="4" xfId="0" applyFont="1" applyFill="1" applyBorder="1"/>
    <xf numFmtId="2" fontId="14" fillId="0" borderId="5" xfId="0" applyNumberFormat="1" applyFont="1" applyFill="1" applyBorder="1" applyAlignment="1">
      <alignment horizontal="center"/>
    </xf>
    <xf numFmtId="0" fontId="14" fillId="0" borderId="6" xfId="0" applyFont="1" applyFill="1" applyBorder="1" applyAlignment="1">
      <alignment horizontal="center"/>
    </xf>
    <xf numFmtId="0" fontId="14" fillId="0" borderId="7" xfId="0" applyFont="1" applyFill="1" applyBorder="1" applyAlignment="1">
      <alignment horizontal="center"/>
    </xf>
    <xf numFmtId="0" fontId="14" fillId="0" borderId="3" xfId="0" applyFont="1" applyFill="1" applyBorder="1" applyAlignment="1">
      <alignment horizontal="center"/>
    </xf>
    <xf numFmtId="0" fontId="14" fillId="0" borderId="8" xfId="0" applyFont="1" applyFill="1" applyBorder="1" applyAlignment="1">
      <alignment horizontal="center"/>
    </xf>
    <xf numFmtId="2" fontId="15" fillId="0" borderId="19" xfId="0" applyNumberFormat="1" applyFont="1" applyFill="1" applyBorder="1" applyAlignment="1">
      <alignment horizontal="center"/>
    </xf>
    <xf numFmtId="2" fontId="15" fillId="0" borderId="20" xfId="0" applyNumberFormat="1" applyFont="1" applyFill="1" applyBorder="1" applyAlignment="1">
      <alignment horizontal="center"/>
    </xf>
    <xf numFmtId="0" fontId="15" fillId="0" borderId="19" xfId="0" applyFont="1" applyFill="1" applyBorder="1" applyAlignment="1">
      <alignment horizontal="center"/>
    </xf>
    <xf numFmtId="0" fontId="15" fillId="0" borderId="18" xfId="0" applyFont="1" applyFill="1" applyBorder="1" applyAlignment="1">
      <alignment horizontal="center"/>
    </xf>
    <xf numFmtId="0" fontId="15" fillId="0" borderId="20" xfId="0" applyFont="1" applyFill="1" applyBorder="1" applyAlignment="1">
      <alignment horizontal="center"/>
    </xf>
    <xf numFmtId="166" fontId="15" fillId="0" borderId="0" xfId="0" applyNumberFormat="1" applyFont="1" applyFill="1" applyBorder="1"/>
    <xf numFmtId="1" fontId="14" fillId="0" borderId="9" xfId="0" applyNumberFormat="1" applyFont="1" applyFill="1" applyBorder="1" applyAlignment="1">
      <alignment horizontal="center"/>
    </xf>
    <xf numFmtId="166" fontId="15" fillId="0" borderId="0" xfId="0" applyNumberFormat="1" applyFont="1" applyFill="1" applyBorder="1" applyAlignment="1">
      <alignment horizontal="center"/>
    </xf>
    <xf numFmtId="166" fontId="15" fillId="0" borderId="10" xfId="0" applyNumberFormat="1" applyFont="1" applyFill="1" applyBorder="1" applyAlignment="1">
      <alignment horizontal="center"/>
    </xf>
    <xf numFmtId="0" fontId="14" fillId="0" borderId="9" xfId="0" applyFont="1" applyFill="1" applyBorder="1" applyAlignment="1">
      <alignment horizontal="center"/>
    </xf>
    <xf numFmtId="2" fontId="15" fillId="0" borderId="23" xfId="0" applyNumberFormat="1" applyFont="1" applyFill="1" applyBorder="1" applyAlignment="1">
      <alignment horizontal="center"/>
    </xf>
    <xf numFmtId="2" fontId="15" fillId="0" borderId="24" xfId="0" applyNumberFormat="1" applyFont="1" applyFill="1" applyBorder="1" applyAlignment="1">
      <alignment horizontal="center"/>
    </xf>
    <xf numFmtId="2" fontId="15" fillId="0" borderId="25" xfId="0" applyNumberFormat="1" applyFont="1" applyFill="1" applyBorder="1" applyAlignment="1">
      <alignment horizontal="center"/>
    </xf>
    <xf numFmtId="0" fontId="15" fillId="0" borderId="24" xfId="0" applyFont="1" applyFill="1" applyBorder="1" applyAlignment="1">
      <alignment horizontal="center"/>
    </xf>
    <xf numFmtId="2" fontId="14" fillId="0" borderId="9" xfId="0" applyNumberFormat="1" applyFont="1" applyFill="1" applyBorder="1" applyAlignment="1">
      <alignment horizontal="center"/>
    </xf>
    <xf numFmtId="2" fontId="15" fillId="0" borderId="0" xfId="0" applyNumberFormat="1" applyFont="1" applyFill="1" applyBorder="1" applyAlignment="1">
      <alignment horizontal="center"/>
    </xf>
    <xf numFmtId="2" fontId="15" fillId="0" borderId="10" xfId="0" applyNumberFormat="1" applyFont="1" applyFill="1" applyBorder="1" applyAlignment="1">
      <alignment horizontal="center"/>
    </xf>
    <xf numFmtId="0" fontId="15" fillId="0" borderId="0" xfId="0" applyFont="1" applyFill="1" applyBorder="1" applyAlignment="1">
      <alignment horizontal="center"/>
    </xf>
    <xf numFmtId="0" fontId="15" fillId="0" borderId="0" xfId="0" applyFont="1" applyFill="1" applyBorder="1"/>
    <xf numFmtId="164" fontId="15" fillId="0" borderId="0" xfId="0" applyNumberFormat="1" applyFont="1" applyFill="1" applyBorder="1" applyAlignment="1">
      <alignment horizontal="center"/>
    </xf>
    <xf numFmtId="165" fontId="14" fillId="0" borderId="9" xfId="0" applyNumberFormat="1" applyFont="1" applyFill="1" applyBorder="1" applyAlignment="1">
      <alignment horizontal="center"/>
    </xf>
    <xf numFmtId="1" fontId="14" fillId="0" borderId="35" xfId="0" applyNumberFormat="1" applyFont="1" applyFill="1" applyBorder="1" applyAlignment="1">
      <alignment horizontal="center"/>
    </xf>
    <xf numFmtId="166" fontId="15" fillId="0" borderId="34" xfId="0" applyNumberFormat="1" applyFont="1" applyFill="1" applyBorder="1" applyAlignment="1">
      <alignment horizontal="center"/>
    </xf>
    <xf numFmtId="166" fontId="15" fillId="0" borderId="36" xfId="0" applyNumberFormat="1" applyFont="1" applyFill="1" applyBorder="1" applyAlignment="1">
      <alignment horizontal="center"/>
    </xf>
    <xf numFmtId="0" fontId="14" fillId="0" borderId="35" xfId="0" applyFont="1" applyFill="1" applyBorder="1" applyAlignment="1">
      <alignment horizontal="center"/>
    </xf>
    <xf numFmtId="0" fontId="16" fillId="0" borderId="0" xfId="0" applyFont="1" applyFill="1" applyBorder="1"/>
    <xf numFmtId="0" fontId="17" fillId="0" borderId="0" xfId="0" applyFont="1" applyFill="1" applyBorder="1"/>
    <xf numFmtId="0" fontId="18" fillId="0" borderId="0" xfId="0" applyFont="1" applyFill="1" applyBorder="1"/>
    <xf numFmtId="0" fontId="23" fillId="0" borderId="0" xfId="0" applyFont="1" applyFill="1" applyBorder="1"/>
    <xf numFmtId="0" fontId="19" fillId="0" borderId="0" xfId="0" applyFont="1" applyFill="1" applyBorder="1"/>
    <xf numFmtId="0" fontId="14" fillId="0" borderId="0" xfId="0" applyFont="1" applyFill="1"/>
    <xf numFmtId="164" fontId="15" fillId="0" borderId="0" xfId="0" applyNumberFormat="1" applyFont="1" applyFill="1"/>
    <xf numFmtId="0" fontId="23" fillId="0" borderId="0" xfId="0" applyFont="1" applyFill="1"/>
    <xf numFmtId="0" fontId="19" fillId="0" borderId="0" xfId="0" applyFont="1" applyFill="1"/>
    <xf numFmtId="0" fontId="14" fillId="0" borderId="0" xfId="0" applyFont="1" applyFill="1" applyAlignment="1"/>
    <xf numFmtId="0" fontId="15" fillId="0" borderId="9" xfId="0" applyFont="1" applyFill="1" applyBorder="1"/>
    <xf numFmtId="0" fontId="17" fillId="0" borderId="10" xfId="0" applyFont="1" applyFill="1" applyBorder="1"/>
    <xf numFmtId="0" fontId="24" fillId="0" borderId="0" xfId="0" applyFont="1" applyFill="1"/>
    <xf numFmtId="0" fontId="22" fillId="0" borderId="0" xfId="0" applyFont="1" applyFill="1"/>
    <xf numFmtId="0" fontId="15" fillId="0" borderId="3" xfId="0" applyFont="1" applyFill="1" applyBorder="1" applyAlignment="1">
      <alignment horizontal="center"/>
    </xf>
    <xf numFmtId="0" fontId="15" fillId="0" borderId="4" xfId="0" applyFont="1" applyFill="1" applyBorder="1" applyAlignment="1">
      <alignment horizontal="center"/>
    </xf>
    <xf numFmtId="0" fontId="15" fillId="0" borderId="6" xfId="0" applyFont="1" applyFill="1" applyBorder="1" applyAlignment="1">
      <alignment horizontal="center"/>
    </xf>
    <xf numFmtId="0" fontId="15" fillId="0" borderId="2" xfId="0" applyFont="1" applyFill="1" applyBorder="1" applyAlignment="1">
      <alignment horizontal="center"/>
    </xf>
    <xf numFmtId="164" fontId="15" fillId="0" borderId="33" xfId="0" applyNumberFormat="1" applyFont="1" applyFill="1" applyBorder="1" applyAlignment="1">
      <alignment horizontal="center"/>
    </xf>
    <xf numFmtId="164" fontId="15" fillId="0" borderId="34" xfId="0" applyNumberFormat="1" applyFont="1" applyFill="1" applyBorder="1" applyAlignment="1">
      <alignment horizontal="center"/>
    </xf>
    <xf numFmtId="164" fontId="15" fillId="0" borderId="35" xfId="0" applyNumberFormat="1" applyFont="1" applyFill="1" applyBorder="1" applyAlignment="1">
      <alignment horizontal="center"/>
    </xf>
    <xf numFmtId="164" fontId="15" fillId="0" borderId="36" xfId="0" applyNumberFormat="1" applyFont="1" applyFill="1" applyBorder="1" applyAlignment="1">
      <alignment horizontal="center"/>
    </xf>
    <xf numFmtId="164" fontId="15" fillId="0" borderId="37" xfId="0" applyNumberFormat="1" applyFont="1" applyFill="1" applyBorder="1" applyAlignment="1">
      <alignment horizontal="center"/>
    </xf>
    <xf numFmtId="164" fontId="15" fillId="0" borderId="2" xfId="0" applyNumberFormat="1" applyFont="1" applyFill="1" applyBorder="1" applyAlignment="1">
      <alignment horizontal="center"/>
    </xf>
    <xf numFmtId="164" fontId="15" fillId="0" borderId="11" xfId="0" applyNumberFormat="1" applyFont="1" applyFill="1" applyBorder="1" applyAlignment="1">
      <alignment horizontal="center"/>
    </xf>
    <xf numFmtId="164" fontId="15" fillId="0" borderId="9" xfId="0" applyNumberFormat="1" applyFont="1" applyFill="1" applyBorder="1" applyAlignment="1">
      <alignment horizontal="center"/>
    </xf>
    <xf numFmtId="164" fontId="15" fillId="0" borderId="10" xfId="0" applyNumberFormat="1" applyFont="1" applyFill="1" applyBorder="1" applyAlignment="1">
      <alignment horizontal="center"/>
    </xf>
    <xf numFmtId="164" fontId="15" fillId="0" borderId="13" xfId="0" applyNumberFormat="1" applyFont="1" applyFill="1" applyBorder="1" applyAlignment="1">
      <alignment horizontal="center"/>
    </xf>
    <xf numFmtId="164" fontId="15" fillId="0" borderId="38" xfId="0" applyNumberFormat="1" applyFont="1" applyFill="1" applyBorder="1" applyAlignment="1">
      <alignment horizontal="center"/>
    </xf>
    <xf numFmtId="164" fontId="15" fillId="0" borderId="24" xfId="0" applyNumberFormat="1" applyFont="1" applyFill="1" applyBorder="1" applyAlignment="1">
      <alignment horizontal="center"/>
    </xf>
    <xf numFmtId="164" fontId="15" fillId="0" borderId="23" xfId="0" applyNumberFormat="1" applyFont="1" applyFill="1" applyBorder="1" applyAlignment="1">
      <alignment horizontal="center"/>
    </xf>
    <xf numFmtId="164" fontId="15" fillId="0" borderId="25" xfId="0" applyNumberFormat="1" applyFont="1" applyFill="1" applyBorder="1" applyAlignment="1">
      <alignment horizontal="center"/>
    </xf>
    <xf numFmtId="164" fontId="15" fillId="0" borderId="26" xfId="0" applyNumberFormat="1" applyFont="1" applyFill="1" applyBorder="1" applyAlignment="1">
      <alignment horizontal="center"/>
    </xf>
    <xf numFmtId="0" fontId="17" fillId="0" borderId="10" xfId="0" applyFont="1" applyBorder="1"/>
    <xf numFmtId="0" fontId="16" fillId="0" borderId="0" xfId="0" applyFont="1" applyBorder="1"/>
    <xf numFmtId="164" fontId="15" fillId="0" borderId="39" xfId="0" applyNumberFormat="1" applyFont="1" applyFill="1" applyBorder="1" applyAlignment="1">
      <alignment horizontal="center"/>
    </xf>
    <xf numFmtId="164" fontId="15" fillId="0" borderId="1" xfId="0" applyNumberFormat="1" applyFont="1" applyFill="1" applyBorder="1" applyAlignment="1">
      <alignment horizontal="center"/>
    </xf>
    <xf numFmtId="164" fontId="15" fillId="0" borderId="29" xfId="0" applyNumberFormat="1" applyFont="1" applyFill="1" applyBorder="1" applyAlignment="1">
      <alignment horizontal="center"/>
    </xf>
    <xf numFmtId="164" fontId="15" fillId="0" borderId="30" xfId="0" applyNumberFormat="1" applyFont="1" applyFill="1" applyBorder="1" applyAlignment="1">
      <alignment horizontal="center"/>
    </xf>
    <xf numFmtId="164" fontId="15" fillId="0" borderId="31" xfId="0" applyNumberFormat="1" applyFont="1" applyFill="1" applyBorder="1" applyAlignment="1">
      <alignment horizontal="center"/>
    </xf>
    <xf numFmtId="0" fontId="14" fillId="0" borderId="0" xfId="0" applyFont="1" applyFill="1" applyAlignment="1">
      <alignment horizontal="left"/>
    </xf>
    <xf numFmtId="0" fontId="15" fillId="0" borderId="40" xfId="0" applyFont="1" applyFill="1" applyBorder="1"/>
    <xf numFmtId="0" fontId="15" fillId="0" borderId="14" xfId="0" applyFont="1" applyFill="1" applyBorder="1"/>
    <xf numFmtId="0" fontId="15" fillId="0" borderId="40" xfId="0" applyFont="1" applyFill="1" applyBorder="1" applyAlignment="1">
      <alignment horizontal="center"/>
    </xf>
    <xf numFmtId="0" fontId="15" fillId="0" borderId="21" xfId="0" applyFont="1" applyFill="1" applyBorder="1" applyAlignment="1">
      <alignment horizontal="center"/>
    </xf>
    <xf numFmtId="2" fontId="14" fillId="0" borderId="0" xfId="0" applyNumberFormat="1" applyFont="1" applyFill="1" applyBorder="1" applyAlignment="1">
      <alignment horizontal="center"/>
    </xf>
    <xf numFmtId="0" fontId="15" fillId="0" borderId="11" xfId="0" applyFont="1" applyFill="1" applyBorder="1" applyAlignment="1">
      <alignment horizontal="center"/>
    </xf>
    <xf numFmtId="164" fontId="15" fillId="0" borderId="40" xfId="0" applyNumberFormat="1" applyFont="1" applyFill="1" applyBorder="1" applyAlignment="1">
      <alignment horizontal="center"/>
    </xf>
    <xf numFmtId="164" fontId="15" fillId="0" borderId="19" xfId="0" applyNumberFormat="1" applyFont="1" applyFill="1" applyBorder="1" applyAlignment="1">
      <alignment horizontal="center"/>
    </xf>
    <xf numFmtId="164" fontId="15" fillId="0" borderId="21" xfId="0" applyNumberFormat="1" applyFont="1" applyFill="1" applyBorder="1" applyAlignment="1">
      <alignment horizontal="center"/>
    </xf>
    <xf numFmtId="0" fontId="15" fillId="0" borderId="35" xfId="0" applyFont="1" applyFill="1" applyBorder="1"/>
    <xf numFmtId="0" fontId="15" fillId="0" borderId="34" xfId="0" applyFont="1" applyFill="1" applyBorder="1"/>
    <xf numFmtId="0" fontId="16" fillId="0" borderId="34" xfId="0" applyFont="1" applyFill="1" applyBorder="1"/>
    <xf numFmtId="0" fontId="17" fillId="0" borderId="36" xfId="0" applyFont="1" applyFill="1" applyBorder="1"/>
    <xf numFmtId="0" fontId="14" fillId="0" borderId="0" xfId="0" applyFont="1" applyFill="1" applyBorder="1" applyAlignment="1">
      <alignment horizontal="left"/>
    </xf>
    <xf numFmtId="0" fontId="15" fillId="0" borderId="13" xfId="0" applyFont="1" applyFill="1" applyBorder="1" applyAlignment="1">
      <alignment horizontal="center"/>
    </xf>
    <xf numFmtId="2" fontId="15" fillId="0" borderId="0" xfId="0" applyNumberFormat="1" applyFont="1" applyFill="1" applyBorder="1"/>
    <xf numFmtId="1" fontId="15" fillId="0" borderId="0" xfId="0" applyNumberFormat="1" applyFont="1" applyFill="1" applyBorder="1"/>
    <xf numFmtId="1" fontId="14" fillId="0" borderId="0" xfId="0" applyNumberFormat="1" applyFont="1" applyFill="1" applyBorder="1" applyAlignment="1">
      <alignment horizontal="center"/>
    </xf>
    <xf numFmtId="0" fontId="15" fillId="0" borderId="14" xfId="0" applyFont="1" applyFill="1" applyBorder="1" applyAlignment="1">
      <alignment horizontal="center"/>
    </xf>
    <xf numFmtId="164" fontId="15" fillId="0" borderId="14" xfId="0" applyNumberFormat="1" applyFont="1" applyFill="1" applyBorder="1" applyAlignment="1">
      <alignment horizontal="center"/>
    </xf>
    <xf numFmtId="164" fontId="15" fillId="0" borderId="3" xfId="0" applyNumberFormat="1" applyFont="1" applyFill="1" applyBorder="1" applyAlignment="1">
      <alignment horizontal="center"/>
    </xf>
    <xf numFmtId="164" fontId="15" fillId="0" borderId="12" xfId="0" applyNumberFormat="1" applyFont="1" applyFill="1" applyBorder="1" applyAlignment="1">
      <alignment horizontal="center"/>
    </xf>
    <xf numFmtId="0" fontId="15" fillId="2" borderId="0" xfId="0" applyFont="1" applyFill="1"/>
    <xf numFmtId="0" fontId="16" fillId="0" borderId="0" xfId="0" applyFont="1" applyFill="1"/>
    <xf numFmtId="0" fontId="17" fillId="0" borderId="0" xfId="0" applyFont="1" applyFill="1"/>
    <xf numFmtId="0" fontId="18" fillId="0" borderId="0" xfId="0" applyFont="1" applyFill="1"/>
    <xf numFmtId="1" fontId="15" fillId="0" borderId="0" xfId="0" applyNumberFormat="1" applyFont="1" applyFill="1"/>
    <xf numFmtId="2" fontId="15" fillId="0" borderId="0" xfId="0" applyNumberFormat="1" applyFont="1" applyFill="1"/>
    <xf numFmtId="165" fontId="15" fillId="0" borderId="2" xfId="0" applyNumberFormat="1" applyFont="1" applyFill="1" applyBorder="1" applyAlignment="1">
      <alignment horizontal="center"/>
    </xf>
    <xf numFmtId="0" fontId="15" fillId="0" borderId="0" xfId="0" applyFont="1" applyFill="1" applyAlignment="1">
      <alignment horizontal="left"/>
    </xf>
    <xf numFmtId="2" fontId="15" fillId="0" borderId="2" xfId="0" applyNumberFormat="1" applyFont="1" applyFill="1" applyBorder="1" applyAlignment="1">
      <alignment horizontal="center"/>
    </xf>
    <xf numFmtId="0" fontId="15" fillId="0" borderId="0" xfId="0" applyFont="1" applyFill="1" applyAlignment="1">
      <alignment horizontal="center"/>
    </xf>
    <xf numFmtId="1" fontId="15" fillId="0" borderId="0" xfId="0" applyNumberFormat="1" applyFont="1"/>
    <xf numFmtId="1" fontId="15" fillId="0" borderId="0" xfId="0" applyNumberFormat="1" applyFont="1" applyFill="1" applyBorder="1" applyAlignment="1">
      <alignment horizontal="center"/>
    </xf>
    <xf numFmtId="1" fontId="15" fillId="0" borderId="0" xfId="0" applyNumberFormat="1" applyFont="1" applyBorder="1" applyAlignment="1">
      <alignment horizontal="center"/>
    </xf>
    <xf numFmtId="165" fontId="15" fillId="0" borderId="0" xfId="0" applyNumberFormat="1" applyFont="1" applyFill="1" applyBorder="1" applyAlignment="1">
      <alignment horizontal="center"/>
    </xf>
    <xf numFmtId="0" fontId="17" fillId="0" borderId="0" xfId="0" applyFont="1" applyBorder="1"/>
    <xf numFmtId="0" fontId="23" fillId="0" borderId="0" xfId="0" applyFont="1" applyBorder="1"/>
    <xf numFmtId="0" fontId="15" fillId="0" borderId="0" xfId="0" applyFont="1" applyBorder="1" applyAlignment="1">
      <alignment horizontal="center"/>
    </xf>
    <xf numFmtId="0" fontId="27" fillId="0" borderId="0" xfId="0" applyFont="1" applyBorder="1"/>
    <xf numFmtId="1" fontId="15" fillId="0" borderId="0" xfId="0" applyNumberFormat="1" applyFont="1" applyBorder="1"/>
    <xf numFmtId="0" fontId="14" fillId="0" borderId="0" xfId="0" applyFont="1" applyBorder="1"/>
    <xf numFmtId="1" fontId="14" fillId="0" borderId="0" xfId="0" applyNumberFormat="1" applyFont="1"/>
    <xf numFmtId="1" fontId="14" fillId="0" borderId="0" xfId="0" applyNumberFormat="1" applyFont="1" applyFill="1"/>
    <xf numFmtId="2" fontId="14" fillId="0" borderId="0" xfId="0" applyNumberFormat="1" applyFont="1" applyFill="1"/>
    <xf numFmtId="0" fontId="18" fillId="0" borderId="0" xfId="0" applyFont="1" applyBorder="1"/>
    <xf numFmtId="0" fontId="19" fillId="0" borderId="0" xfId="0" applyFont="1" applyBorder="1"/>
    <xf numFmtId="164" fontId="15" fillId="0" borderId="0" xfId="0" applyNumberFormat="1" applyFont="1" applyFill="1" applyBorder="1"/>
    <xf numFmtId="0" fontId="14" fillId="0" borderId="5" xfId="0" applyFont="1" applyFill="1" applyBorder="1" applyAlignment="1">
      <alignment horizontal="center"/>
    </xf>
    <xf numFmtId="0" fontId="30" fillId="0" borderId="0" xfId="0" applyFont="1" applyBorder="1"/>
    <xf numFmtId="0" fontId="14" fillId="0" borderId="34" xfId="0" applyFont="1" applyFill="1" applyBorder="1" applyAlignment="1"/>
    <xf numFmtId="0" fontId="14" fillId="0" borderId="16" xfId="0" applyFont="1" applyFill="1" applyBorder="1" applyAlignment="1">
      <alignment horizontal="center"/>
    </xf>
    <xf numFmtId="0" fontId="14" fillId="0" borderId="17" xfId="0" applyFont="1" applyFill="1" applyBorder="1" applyAlignment="1">
      <alignment horizontal="center"/>
    </xf>
    <xf numFmtId="2" fontId="15" fillId="0" borderId="18" xfId="0" applyNumberFormat="1" applyFont="1" applyFill="1" applyBorder="1" applyAlignment="1">
      <alignment horizontal="center"/>
    </xf>
    <xf numFmtId="166" fontId="15" fillId="0" borderId="19" xfId="0" applyNumberFormat="1" applyFont="1" applyFill="1" applyBorder="1" applyAlignment="1">
      <alignment horizontal="center"/>
    </xf>
    <xf numFmtId="0" fontId="14" fillId="0" borderId="22" xfId="0" applyFont="1" applyFill="1" applyBorder="1" applyAlignment="1">
      <alignment horizontal="center"/>
    </xf>
    <xf numFmtId="0" fontId="15" fillId="0" borderId="26" xfId="0" applyFont="1" applyFill="1" applyBorder="1" applyAlignment="1">
      <alignment horizontal="center"/>
    </xf>
    <xf numFmtId="0" fontId="14" fillId="0" borderId="27" xfId="0" applyFont="1" applyFill="1" applyBorder="1" applyAlignment="1">
      <alignment horizontal="center"/>
    </xf>
    <xf numFmtId="2" fontId="15" fillId="0" borderId="9" xfId="0" applyNumberFormat="1" applyFont="1" applyFill="1" applyBorder="1" applyAlignment="1">
      <alignment horizontal="center"/>
    </xf>
    <xf numFmtId="0" fontId="14" fillId="0" borderId="28" xfId="0" applyFont="1" applyFill="1" applyBorder="1" applyAlignment="1">
      <alignment horizontal="center"/>
    </xf>
    <xf numFmtId="2" fontId="15" fillId="0" borderId="29" xfId="0" applyNumberFormat="1" applyFont="1" applyFill="1" applyBorder="1" applyAlignment="1">
      <alignment horizontal="center"/>
    </xf>
    <xf numFmtId="2" fontId="15" fillId="0" borderId="1" xfId="0" applyNumberFormat="1" applyFont="1" applyFill="1" applyBorder="1" applyAlignment="1">
      <alignment horizontal="center"/>
    </xf>
    <xf numFmtId="2" fontId="15" fillId="0" borderId="30" xfId="0" applyNumberFormat="1" applyFont="1" applyFill="1" applyBorder="1" applyAlignment="1">
      <alignment horizontal="center"/>
    </xf>
    <xf numFmtId="0" fontId="15" fillId="0" borderId="31" xfId="0" applyFont="1" applyFill="1" applyBorder="1" applyAlignment="1">
      <alignment horizontal="center"/>
    </xf>
    <xf numFmtId="2" fontId="14" fillId="0" borderId="35" xfId="0" applyNumberFormat="1" applyFont="1" applyFill="1" applyBorder="1" applyAlignment="1">
      <alignment horizontal="center"/>
    </xf>
    <xf numFmtId="0" fontId="14" fillId="0" borderId="34" xfId="0" applyFont="1" applyFill="1" applyBorder="1"/>
    <xf numFmtId="164" fontId="15" fillId="0" borderId="34" xfId="0" applyNumberFormat="1" applyFont="1" applyFill="1" applyBorder="1"/>
    <xf numFmtId="0" fontId="14" fillId="0" borderId="9" xfId="0" applyFont="1" applyFill="1" applyBorder="1"/>
    <xf numFmtId="0" fontId="15" fillId="0" borderId="10" xfId="0" applyFont="1" applyFill="1" applyBorder="1"/>
    <xf numFmtId="0" fontId="29" fillId="0" borderId="0" xfId="0" applyFont="1" applyFill="1"/>
    <xf numFmtId="0" fontId="24" fillId="0" borderId="0" xfId="0" applyFont="1" applyFill="1" applyBorder="1"/>
    <xf numFmtId="0" fontId="32" fillId="0" borderId="0" xfId="0" applyFont="1" applyFill="1" applyBorder="1"/>
    <xf numFmtId="0" fontId="14" fillId="0" borderId="15" xfId="0" applyFont="1" applyFill="1" applyBorder="1" applyAlignment="1">
      <alignment horizontal="left"/>
    </xf>
    <xf numFmtId="0" fontId="14" fillId="0" borderId="43" xfId="0" applyFont="1" applyFill="1" applyBorder="1" applyAlignment="1">
      <alignment horizontal="left"/>
    </xf>
    <xf numFmtId="0" fontId="14" fillId="0" borderId="42" xfId="0" applyFont="1" applyFill="1" applyBorder="1" applyAlignment="1">
      <alignment horizontal="left"/>
    </xf>
    <xf numFmtId="0" fontId="14" fillId="0" borderId="18" xfId="0" applyFont="1" applyFill="1" applyBorder="1" applyAlignment="1">
      <alignment horizontal="center"/>
    </xf>
    <xf numFmtId="0" fontId="14" fillId="0" borderId="0" xfId="0" applyFont="1" applyBorder="1" applyAlignment="1">
      <alignment horizontal="left"/>
    </xf>
    <xf numFmtId="0" fontId="14" fillId="0" borderId="0" xfId="0" applyFont="1" applyFill="1" applyAlignment="1">
      <alignment horizontal="left"/>
    </xf>
    <xf numFmtId="0" fontId="14" fillId="0" borderId="0" xfId="0" applyFont="1" applyFill="1" applyBorder="1" applyAlignment="1">
      <alignment horizontal="left"/>
    </xf>
    <xf numFmtId="0" fontId="33" fillId="0" borderId="0" xfId="0" applyFont="1"/>
    <xf numFmtId="0" fontId="14" fillId="0" borderId="1" xfId="0" applyFont="1" applyFill="1" applyBorder="1" applyAlignment="1">
      <alignment horizontal="center"/>
    </xf>
    <xf numFmtId="0" fontId="15" fillId="0" borderId="15" xfId="0" applyFont="1" applyFill="1" applyBorder="1"/>
    <xf numFmtId="0" fontId="14" fillId="0" borderId="0" xfId="0" applyFont="1" applyBorder="1" applyAlignment="1">
      <alignment horizontal="center"/>
    </xf>
    <xf numFmtId="2" fontId="15" fillId="0" borderId="0" xfId="0" applyNumberFormat="1" applyFont="1" applyBorder="1" applyAlignment="1">
      <alignment horizontal="center"/>
    </xf>
    <xf numFmtId="165" fontId="15" fillId="0" borderId="0" xfId="0" applyNumberFormat="1" applyFont="1" applyBorder="1"/>
    <xf numFmtId="0" fontId="14" fillId="0" borderId="0" xfId="0" applyFont="1" applyBorder="1" applyAlignment="1">
      <alignment horizontal="left"/>
    </xf>
    <xf numFmtId="0" fontId="14" fillId="0" borderId="16" xfId="0" applyFont="1" applyFill="1" applyBorder="1" applyAlignment="1">
      <alignment horizontal="center"/>
    </xf>
    <xf numFmtId="0" fontId="14" fillId="0" borderId="5" xfId="0" applyFont="1" applyFill="1" applyBorder="1" applyAlignment="1">
      <alignment horizontal="center"/>
    </xf>
    <xf numFmtId="0" fontId="14" fillId="0" borderId="0" xfId="0" applyFont="1" applyFill="1" applyAlignment="1">
      <alignment horizontal="left"/>
    </xf>
    <xf numFmtId="0" fontId="14" fillId="0" borderId="0" xfId="0" applyFont="1" applyFill="1" applyBorder="1" applyAlignment="1">
      <alignment horizontal="left"/>
    </xf>
    <xf numFmtId="0" fontId="15" fillId="0" borderId="16" xfId="0" applyFont="1" applyFill="1" applyBorder="1" applyAlignment="1">
      <alignment horizontal="center"/>
    </xf>
    <xf numFmtId="0" fontId="15" fillId="0" borderId="5" xfId="0" applyFont="1" applyFill="1" applyBorder="1" applyAlignment="1">
      <alignment horizontal="center"/>
    </xf>
    <xf numFmtId="0" fontId="15" fillId="0" borderId="32" xfId="0" applyFont="1" applyFill="1" applyBorder="1" applyAlignment="1">
      <alignment horizontal="center"/>
    </xf>
    <xf numFmtId="164" fontId="15" fillId="0" borderId="10" xfId="0" applyNumberFormat="1" applyFont="1" applyFill="1" applyBorder="1"/>
    <xf numFmtId="0" fontId="15" fillId="0" borderId="10" xfId="0" applyFont="1" applyBorder="1"/>
    <xf numFmtId="0" fontId="17" fillId="0" borderId="34" xfId="0" applyFont="1" applyFill="1" applyBorder="1"/>
    <xf numFmtId="0" fontId="15" fillId="0" borderId="36" xfId="0" applyFont="1" applyFill="1" applyBorder="1"/>
    <xf numFmtId="167" fontId="5" fillId="0" borderId="0" xfId="0" applyNumberFormat="1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/>
    </xf>
    <xf numFmtId="0" fontId="10" fillId="0" borderId="1" xfId="0" applyFont="1" applyBorder="1" applyAlignment="1">
      <alignment horizontal="center" vertical="center"/>
    </xf>
    <xf numFmtId="1" fontId="15" fillId="0" borderId="18" xfId="0" applyNumberFormat="1" applyFont="1" applyFill="1" applyBorder="1" applyAlignment="1">
      <alignment horizontal="center"/>
    </xf>
    <xf numFmtId="1" fontId="15" fillId="0" borderId="19" xfId="0" applyNumberFormat="1" applyFont="1" applyFill="1" applyBorder="1" applyAlignment="1">
      <alignment horizontal="center"/>
    </xf>
    <xf numFmtId="1" fontId="15" fillId="0" borderId="20" xfId="0" applyNumberFormat="1" applyFont="1" applyFill="1" applyBorder="1" applyAlignment="1">
      <alignment horizontal="center"/>
    </xf>
    <xf numFmtId="1" fontId="15" fillId="0" borderId="23" xfId="0" applyNumberFormat="1" applyFont="1" applyFill="1" applyBorder="1" applyAlignment="1">
      <alignment horizontal="center"/>
    </xf>
    <xf numFmtId="1" fontId="15" fillId="0" borderId="24" xfId="0" applyNumberFormat="1" applyFont="1" applyFill="1" applyBorder="1" applyAlignment="1">
      <alignment horizontal="center"/>
    </xf>
    <xf numFmtId="1" fontId="15" fillId="0" borderId="25" xfId="0" applyNumberFormat="1" applyFont="1" applyFill="1" applyBorder="1" applyAlignment="1">
      <alignment horizontal="center"/>
    </xf>
    <xf numFmtId="1" fontId="15" fillId="0" borderId="9" xfId="0" applyNumberFormat="1" applyFont="1" applyFill="1" applyBorder="1" applyAlignment="1">
      <alignment horizontal="center"/>
    </xf>
    <xf numFmtId="1" fontId="15" fillId="0" borderId="10" xfId="0" applyNumberFormat="1" applyFont="1" applyFill="1" applyBorder="1" applyAlignment="1">
      <alignment horizontal="center"/>
    </xf>
    <xf numFmtId="1" fontId="15" fillId="0" borderId="29" xfId="0" applyNumberFormat="1" applyFont="1" applyFill="1" applyBorder="1" applyAlignment="1">
      <alignment horizontal="center"/>
    </xf>
    <xf numFmtId="1" fontId="15" fillId="0" borderId="1" xfId="0" applyNumberFormat="1" applyFont="1" applyFill="1" applyBorder="1" applyAlignment="1">
      <alignment horizontal="center"/>
    </xf>
    <xf numFmtId="1" fontId="15" fillId="0" borderId="30" xfId="0" applyNumberFormat="1" applyFont="1" applyFill="1" applyBorder="1" applyAlignment="1">
      <alignment horizontal="center"/>
    </xf>
    <xf numFmtId="0" fontId="34" fillId="0" borderId="0" xfId="0" applyFont="1"/>
    <xf numFmtId="2" fontId="5" fillId="0" borderId="0" xfId="0" applyNumberFormat="1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/>
    </xf>
    <xf numFmtId="0" fontId="15" fillId="0" borderId="1" xfId="0" applyFont="1" applyFill="1" applyBorder="1" applyAlignment="1">
      <alignment horizontal="center"/>
    </xf>
    <xf numFmtId="0" fontId="14" fillId="0" borderId="0" xfId="0" applyFont="1" applyFill="1" applyBorder="1" applyAlignment="1">
      <alignment horizontal="left"/>
    </xf>
    <xf numFmtId="0" fontId="14" fillId="0" borderId="0" xfId="0" applyFont="1" applyBorder="1" applyAlignment="1">
      <alignment horizontal="left"/>
    </xf>
    <xf numFmtId="0" fontId="14" fillId="0" borderId="16" xfId="0" applyFont="1" applyFill="1" applyBorder="1" applyAlignment="1">
      <alignment horizontal="center"/>
    </xf>
    <xf numFmtId="0" fontId="14" fillId="0" borderId="5" xfId="0" applyFont="1" applyFill="1" applyBorder="1" applyAlignment="1">
      <alignment horizontal="center"/>
    </xf>
    <xf numFmtId="0" fontId="14" fillId="0" borderId="0" xfId="0" applyFont="1" applyFill="1" applyAlignment="1">
      <alignment horizontal="left"/>
    </xf>
    <xf numFmtId="0" fontId="15" fillId="0" borderId="16" xfId="0" applyFont="1" applyFill="1" applyBorder="1" applyAlignment="1">
      <alignment horizontal="center"/>
    </xf>
    <xf numFmtId="0" fontId="15" fillId="0" borderId="5" xfId="0" applyFont="1" applyFill="1" applyBorder="1" applyAlignment="1">
      <alignment horizontal="center"/>
    </xf>
    <xf numFmtId="0" fontId="15" fillId="0" borderId="32" xfId="0" applyFont="1" applyFill="1" applyBorder="1" applyAlignment="1">
      <alignment horizontal="center"/>
    </xf>
    <xf numFmtId="0" fontId="15" fillId="0" borderId="1" xfId="0" applyFont="1" applyFill="1" applyBorder="1" applyAlignment="1">
      <alignment horizontal="center"/>
    </xf>
    <xf numFmtId="0" fontId="14" fillId="0" borderId="0" xfId="0" applyFont="1" applyFill="1" applyBorder="1" applyAlignment="1">
      <alignment horizontal="left"/>
    </xf>
    <xf numFmtId="0" fontId="15" fillId="0" borderId="0" xfId="0" applyFont="1" applyAlignment="1">
      <alignment horizontal="center"/>
    </xf>
    <xf numFmtId="0" fontId="14" fillId="0" borderId="42" xfId="0" applyFont="1" applyFill="1" applyBorder="1" applyAlignment="1">
      <alignment horizontal="center"/>
    </xf>
    <xf numFmtId="1" fontId="15" fillId="0" borderId="40" xfId="0" applyNumberFormat="1" applyFont="1" applyFill="1" applyBorder="1" applyAlignment="1">
      <alignment horizontal="center"/>
    </xf>
    <xf numFmtId="1" fontId="15" fillId="0" borderId="38" xfId="0" applyNumberFormat="1" applyFont="1" applyFill="1" applyBorder="1" applyAlignment="1">
      <alignment horizontal="center"/>
    </xf>
    <xf numFmtId="1" fontId="15" fillId="0" borderId="11" xfId="0" applyNumberFormat="1" applyFont="1" applyFill="1" applyBorder="1" applyAlignment="1">
      <alignment horizontal="center"/>
    </xf>
    <xf numFmtId="1" fontId="15" fillId="0" borderId="39" xfId="0" applyNumberFormat="1" applyFont="1" applyFill="1" applyBorder="1" applyAlignment="1">
      <alignment horizontal="center"/>
    </xf>
    <xf numFmtId="0" fontId="14" fillId="0" borderId="29" xfId="0" applyFont="1" applyFill="1" applyBorder="1" applyAlignment="1">
      <alignment horizontal="center"/>
    </xf>
    <xf numFmtId="165" fontId="15" fillId="0" borderId="40" xfId="0" applyNumberFormat="1" applyFont="1" applyFill="1" applyBorder="1" applyAlignment="1">
      <alignment horizontal="center"/>
    </xf>
    <xf numFmtId="2" fontId="15" fillId="0" borderId="21" xfId="0" applyNumberFormat="1" applyFont="1" applyFill="1" applyBorder="1" applyAlignment="1">
      <alignment horizontal="center"/>
    </xf>
    <xf numFmtId="2" fontId="15" fillId="0" borderId="38" xfId="0" applyNumberFormat="1" applyFont="1" applyFill="1" applyBorder="1" applyAlignment="1">
      <alignment horizontal="center"/>
    </xf>
    <xf numFmtId="2" fontId="15" fillId="0" borderId="26" xfId="0" applyNumberFormat="1" applyFont="1" applyFill="1" applyBorder="1" applyAlignment="1">
      <alignment horizontal="center"/>
    </xf>
    <xf numFmtId="165" fontId="15" fillId="0" borderId="11" xfId="0" applyNumberFormat="1" applyFont="1" applyFill="1" applyBorder="1" applyAlignment="1">
      <alignment horizontal="center"/>
    </xf>
    <xf numFmtId="2" fontId="15" fillId="0" borderId="13" xfId="0" applyNumberFormat="1" applyFont="1" applyFill="1" applyBorder="1" applyAlignment="1">
      <alignment horizontal="center"/>
    </xf>
    <xf numFmtId="165" fontId="15" fillId="0" borderId="38" xfId="0" applyNumberFormat="1" applyFont="1" applyFill="1" applyBorder="1" applyAlignment="1">
      <alignment horizontal="center"/>
    </xf>
    <xf numFmtId="165" fontId="15" fillId="0" borderId="39" xfId="0" applyNumberFormat="1" applyFont="1" applyFill="1" applyBorder="1" applyAlignment="1">
      <alignment horizontal="center"/>
    </xf>
    <xf numFmtId="2" fontId="15" fillId="0" borderId="31" xfId="0" applyNumberFormat="1" applyFont="1" applyFill="1" applyBorder="1" applyAlignment="1">
      <alignment horizontal="center"/>
    </xf>
    <xf numFmtId="0" fontId="14" fillId="0" borderId="3" xfId="0" applyFont="1" applyFill="1" applyBorder="1" applyAlignment="1">
      <alignment horizontal="left"/>
    </xf>
    <xf numFmtId="0" fontId="35" fillId="0" borderId="0" xfId="0" applyFont="1" applyFill="1"/>
    <xf numFmtId="0" fontId="35" fillId="0" borderId="0" xfId="0" applyFont="1"/>
    <xf numFmtId="0" fontId="36" fillId="0" borderId="0" xfId="0" applyFont="1"/>
    <xf numFmtId="0" fontId="4" fillId="0" borderId="15" xfId="0" applyFont="1" applyBorder="1" applyAlignment="1">
      <alignment horizontal="center" vertical="center"/>
    </xf>
    <xf numFmtId="2" fontId="15" fillId="0" borderId="11" xfId="0" applyNumberFormat="1" applyFont="1" applyFill="1" applyBorder="1" applyAlignment="1">
      <alignment horizontal="center"/>
    </xf>
    <xf numFmtId="16" fontId="15" fillId="0" borderId="0" xfId="0" applyNumberFormat="1" applyFont="1"/>
    <xf numFmtId="14" fontId="15" fillId="0" borderId="0" xfId="0" applyNumberFormat="1" applyFont="1"/>
    <xf numFmtId="14" fontId="15" fillId="0" borderId="0" xfId="0" applyNumberFormat="1" applyFont="1"/>
    <xf numFmtId="0" fontId="15" fillId="0" borderId="5" xfId="0" applyFont="1" applyFill="1" applyBorder="1" applyAlignment="1">
      <alignment horizontal="center"/>
    </xf>
    <xf numFmtId="0" fontId="14" fillId="0" borderId="0" xfId="0" applyFont="1" applyBorder="1" applyAlignment="1">
      <alignment horizontal="left"/>
    </xf>
    <xf numFmtId="0" fontId="14" fillId="0" borderId="5" xfId="0" applyFont="1" applyFill="1" applyBorder="1" applyAlignment="1">
      <alignment horizontal="center"/>
    </xf>
    <xf numFmtId="0" fontId="15" fillId="0" borderId="16" xfId="0" applyFont="1" applyFill="1" applyBorder="1" applyAlignment="1">
      <alignment horizontal="center"/>
    </xf>
    <xf numFmtId="0" fontId="15" fillId="0" borderId="5" xfId="0" applyFont="1" applyFill="1" applyBorder="1" applyAlignment="1">
      <alignment horizontal="center"/>
    </xf>
    <xf numFmtId="0" fontId="15" fillId="0" borderId="32" xfId="0" applyFont="1" applyFill="1" applyBorder="1" applyAlignment="1">
      <alignment horizontal="center"/>
    </xf>
    <xf numFmtId="164" fontId="15" fillId="2" borderId="11" xfId="0" applyNumberFormat="1" applyFont="1" applyFill="1" applyBorder="1" applyAlignment="1">
      <alignment horizontal="center"/>
    </xf>
    <xf numFmtId="164" fontId="15" fillId="2" borderId="13" xfId="0" applyNumberFormat="1" applyFont="1" applyFill="1" applyBorder="1" applyAlignment="1">
      <alignment horizontal="center"/>
    </xf>
    <xf numFmtId="164" fontId="15" fillId="2" borderId="21" xfId="0" applyNumberFormat="1" applyFont="1" applyFill="1" applyBorder="1" applyAlignment="1">
      <alignment horizontal="center"/>
    </xf>
    <xf numFmtId="164" fontId="15" fillId="2" borderId="0" xfId="0" applyNumberFormat="1" applyFont="1" applyFill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46" xfId="0" applyFont="1" applyBorder="1" applyAlignment="1">
      <alignment horizontal="center" vertical="center" wrapText="1"/>
    </xf>
    <xf numFmtId="0" fontId="4" fillId="0" borderId="47" xfId="0" applyFont="1" applyBorder="1" applyAlignment="1">
      <alignment horizontal="center" vertical="center" wrapText="1"/>
    </xf>
    <xf numFmtId="0" fontId="4" fillId="0" borderId="48" xfId="0" applyFont="1" applyBorder="1" applyAlignment="1">
      <alignment horizontal="center" vertical="center" wrapText="1"/>
    </xf>
    <xf numFmtId="0" fontId="14" fillId="0" borderId="0" xfId="0" applyFont="1" applyBorder="1" applyAlignment="1">
      <alignment horizontal="left"/>
    </xf>
    <xf numFmtId="0" fontId="14" fillId="0" borderId="16" xfId="0" applyFont="1" applyFill="1" applyBorder="1" applyAlignment="1">
      <alignment horizontal="center"/>
    </xf>
    <xf numFmtId="0" fontId="14" fillId="0" borderId="5" xfId="0" applyFont="1" applyFill="1" applyBorder="1" applyAlignment="1">
      <alignment horizontal="center"/>
    </xf>
    <xf numFmtId="0" fontId="14" fillId="0" borderId="32" xfId="0" applyFont="1" applyFill="1" applyBorder="1" applyAlignment="1">
      <alignment horizontal="center"/>
    </xf>
    <xf numFmtId="0" fontId="14" fillId="0" borderId="0" xfId="0" applyFont="1" applyFill="1" applyAlignment="1">
      <alignment horizontal="left"/>
    </xf>
    <xf numFmtId="0" fontId="30" fillId="0" borderId="0" xfId="0" applyFont="1" applyFill="1" applyBorder="1" applyAlignment="1">
      <alignment horizontal="left"/>
    </xf>
    <xf numFmtId="0" fontId="15" fillId="0" borderId="16" xfId="0" applyFont="1" applyFill="1" applyBorder="1" applyAlignment="1">
      <alignment horizontal="center"/>
    </xf>
    <xf numFmtId="0" fontId="15" fillId="0" borderId="5" xfId="0" applyFont="1" applyFill="1" applyBorder="1" applyAlignment="1">
      <alignment horizontal="center"/>
    </xf>
    <xf numFmtId="0" fontId="15" fillId="0" borderId="32" xfId="0" applyFont="1" applyFill="1" applyBorder="1" applyAlignment="1">
      <alignment horizontal="center"/>
    </xf>
    <xf numFmtId="0" fontId="14" fillId="0" borderId="44" xfId="0" applyFont="1" applyFill="1" applyBorder="1" applyAlignment="1">
      <alignment horizontal="center" vertical="center" wrapText="1"/>
    </xf>
    <xf numFmtId="0" fontId="14" fillId="0" borderId="41" xfId="0" applyFont="1" applyFill="1" applyBorder="1" applyAlignment="1">
      <alignment horizontal="center" vertical="center" wrapText="1"/>
    </xf>
    <xf numFmtId="0" fontId="14" fillId="0" borderId="0" xfId="0" applyFont="1" applyFill="1" applyAlignment="1">
      <alignment horizontal="right"/>
    </xf>
    <xf numFmtId="0" fontId="14" fillId="0" borderId="13" xfId="0" applyFont="1" applyFill="1" applyBorder="1" applyAlignment="1">
      <alignment horizontal="right"/>
    </xf>
    <xf numFmtId="0" fontId="14" fillId="0" borderId="45" xfId="0" applyFont="1" applyFill="1" applyBorder="1" applyAlignment="1">
      <alignment horizontal="center" vertical="center" wrapText="1"/>
    </xf>
    <xf numFmtId="0" fontId="15" fillId="0" borderId="29" xfId="0" applyFont="1" applyFill="1" applyBorder="1" applyAlignment="1">
      <alignment horizontal="center"/>
    </xf>
    <xf numFmtId="0" fontId="15" fillId="0" borderId="1" xfId="0" applyFont="1" applyFill="1" applyBorder="1" applyAlignment="1">
      <alignment horizontal="center"/>
    </xf>
    <xf numFmtId="0" fontId="15" fillId="0" borderId="30" xfId="0" applyFont="1" applyFill="1" applyBorder="1" applyAlignment="1">
      <alignment horizontal="center"/>
    </xf>
    <xf numFmtId="0" fontId="14" fillId="0" borderId="0" xfId="0" applyFont="1" applyFill="1" applyBorder="1" applyAlignment="1">
      <alignment horizontal="left"/>
    </xf>
    <xf numFmtId="0" fontId="15" fillId="0" borderId="41" xfId="0" applyFont="1" applyFill="1" applyBorder="1" applyAlignment="1">
      <alignment horizontal="center" vertical="center" wrapText="1"/>
    </xf>
    <xf numFmtId="0" fontId="15" fillId="0" borderId="45" xfId="0" applyFont="1" applyFill="1" applyBorder="1" applyAlignment="1">
      <alignment horizontal="center" vertical="center" wrapText="1"/>
    </xf>
    <xf numFmtId="0" fontId="15" fillId="0" borderId="44" xfId="0" applyFont="1" applyFill="1" applyBorder="1" applyAlignment="1">
      <alignment horizontal="center" vertical="center" wrapText="1"/>
    </xf>
    <xf numFmtId="0" fontId="15" fillId="0" borderId="6" xfId="0" applyFont="1" applyFill="1" applyBorder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 wrapText="1"/>
    </xf>
    <xf numFmtId="0" fontId="14" fillId="0" borderId="49" xfId="0" applyFont="1" applyBorder="1" applyAlignment="1">
      <alignment horizontal="center"/>
    </xf>
    <xf numFmtId="0" fontId="15" fillId="0" borderId="49" xfId="0" applyFont="1" applyBorder="1"/>
    <xf numFmtId="0" fontId="0" fillId="0" borderId="49" xfId="0" applyBorder="1"/>
    <xf numFmtId="0" fontId="14" fillId="0" borderId="48" xfId="0" applyFont="1" applyBorder="1" applyAlignment="1">
      <alignment horizontal="center"/>
    </xf>
    <xf numFmtId="0" fontId="15" fillId="0" borderId="48" xfId="0" applyFont="1" applyBorder="1"/>
    <xf numFmtId="0" fontId="0" fillId="0" borderId="48" xfId="0" applyBorder="1"/>
    <xf numFmtId="0" fontId="5" fillId="0" borderId="0" xfId="0" applyFont="1" applyFill="1" applyBorder="1" applyAlignment="1">
      <alignment horizontal="center"/>
    </xf>
    <xf numFmtId="0" fontId="5" fillId="0" borderId="1" xfId="0" applyFont="1" applyFill="1" applyBorder="1" applyAlignment="1"/>
    <xf numFmtId="0" fontId="0" fillId="0" borderId="30" xfId="0" applyFill="1" applyBorder="1" applyAlignment="1"/>
  </cellXfs>
  <cellStyles count="2">
    <cellStyle name="Normal" xfId="0" builtinId="0"/>
    <cellStyle name="Normal 2" xfId="1"/>
  </cellStyles>
  <dxfs count="0"/>
  <tableStyles count="0" defaultTableStyle="TableStyleMedium9" defaultPivotStyle="PivotStyleLight16"/>
  <colors>
    <mruColors>
      <color rgb="FF0000FF"/>
      <color rgb="FFCC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/>
            </a:pPr>
            <a:r>
              <a:rPr lang="en-US" sz="1800"/>
              <a:t>DP</a:t>
            </a:r>
            <a:r>
              <a:rPr lang="en-US" sz="1800" baseline="0"/>
              <a:t> Glucose Standard Curve</a:t>
            </a:r>
            <a:endParaRPr lang="en-US" sz="1800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27773282294796009"/>
                  <c:y val="-0.67275947536411485"/>
                </c:manualLayout>
              </c:layout>
              <c:numFmt formatCode="General" sourceLinked="0"/>
            </c:trendlineLbl>
          </c:trendline>
          <c:xVal>
            <c:numRef>
              <c:f>'DP, Plate 1'!$C$63:$C$69</c:f>
              <c:numCache>
                <c:formatCode>0.0</c:formatCode>
                <c:ptCount val="7"/>
                <c:pt idx="0" formatCode="0.00">
                  <c:v>0.25</c:v>
                </c:pt>
                <c:pt idx="1">
                  <c:v>0.5</c:v>
                </c:pt>
                <c:pt idx="2" formatCode="0">
                  <c:v>1</c:v>
                </c:pt>
                <c:pt idx="3">
                  <c:v>1.5</c:v>
                </c:pt>
                <c:pt idx="4" formatCode="0">
                  <c:v>3</c:v>
                </c:pt>
                <c:pt idx="5" formatCode="0">
                  <c:v>5</c:v>
                </c:pt>
                <c:pt idx="6" formatCode="0">
                  <c:v>7</c:v>
                </c:pt>
              </c:numCache>
            </c:numRef>
          </c:xVal>
          <c:yVal>
            <c:numRef>
              <c:f>'DP, Plate 1'!$D$63:$D$69</c:f>
              <c:numCache>
                <c:formatCode>0.000</c:formatCode>
                <c:ptCount val="7"/>
                <c:pt idx="0">
                  <c:v>0.60345000000000004</c:v>
                </c:pt>
                <c:pt idx="1">
                  <c:v>0.60504999999999998</c:v>
                </c:pt>
                <c:pt idx="2">
                  <c:v>0.56886666666666663</c:v>
                </c:pt>
                <c:pt idx="3">
                  <c:v>0.5494</c:v>
                </c:pt>
                <c:pt idx="4">
                  <c:v>0.43523333333333336</c:v>
                </c:pt>
                <c:pt idx="5">
                  <c:v>0.31919999999999998</c:v>
                </c:pt>
                <c:pt idx="6">
                  <c:v>0.15233333333333332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85-4A33-8F51-8F318589C2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333696"/>
        <c:axId val="152344064"/>
      </c:scatterChart>
      <c:valAx>
        <c:axId val="152333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% Glucose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52344064"/>
        <c:crosses val="autoZero"/>
        <c:crossBetween val="midCat"/>
      </c:valAx>
      <c:valAx>
        <c:axId val="1523440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Mean OD (420-500 nm)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5233369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/>
            </a:pPr>
            <a:r>
              <a:rPr lang="en-US" sz="1800"/>
              <a:t>DP</a:t>
            </a:r>
            <a:r>
              <a:rPr lang="en-US" sz="1800" baseline="0"/>
              <a:t> Glucose Standard Curve</a:t>
            </a:r>
            <a:endParaRPr lang="en-US" sz="1800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27773282294796009"/>
                  <c:y val="-0.67275947536411485"/>
                </c:manualLayout>
              </c:layout>
              <c:numFmt formatCode="General" sourceLinked="0"/>
            </c:trendlineLbl>
          </c:trendline>
          <c:xVal>
            <c:numRef>
              <c:f>'DP, Plate 2'!$C$62:$C$69</c:f>
              <c:numCache>
                <c:formatCode>0.00</c:formatCode>
                <c:ptCount val="8"/>
                <c:pt idx="0" formatCode="0">
                  <c:v>0</c:v>
                </c:pt>
                <c:pt idx="1">
                  <c:v>0.25</c:v>
                </c:pt>
                <c:pt idx="2" formatCode="0.0">
                  <c:v>0.5</c:v>
                </c:pt>
                <c:pt idx="3" formatCode="0">
                  <c:v>1</c:v>
                </c:pt>
                <c:pt idx="4" formatCode="0.0">
                  <c:v>1.5</c:v>
                </c:pt>
                <c:pt idx="5" formatCode="0">
                  <c:v>3</c:v>
                </c:pt>
                <c:pt idx="6" formatCode="0">
                  <c:v>5</c:v>
                </c:pt>
                <c:pt idx="7" formatCode="0">
                  <c:v>7</c:v>
                </c:pt>
              </c:numCache>
            </c:numRef>
          </c:xVal>
          <c:yVal>
            <c:numRef>
              <c:f>'DP, Plate 2'!$D$62:$D$69</c:f>
              <c:numCache>
                <c:formatCode>0.000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E1-447A-9138-897EEC9E69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333696"/>
        <c:axId val="152344064"/>
      </c:scatterChart>
      <c:valAx>
        <c:axId val="152333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% Glucose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52344064"/>
        <c:crosses val="autoZero"/>
        <c:crossBetween val="midCat"/>
      </c:valAx>
      <c:valAx>
        <c:axId val="1523440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Mean OD (420-500 nm)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5233369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/>
            </a:pPr>
            <a:r>
              <a:rPr lang="en-US" sz="1800"/>
              <a:t>DP</a:t>
            </a:r>
            <a:r>
              <a:rPr lang="en-US" sz="1800" baseline="0"/>
              <a:t> Glucose Standard Curve</a:t>
            </a:r>
            <a:endParaRPr lang="en-US" sz="1800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27773282294796009"/>
                  <c:y val="-0.67275947536411485"/>
                </c:manualLayout>
              </c:layout>
              <c:numFmt formatCode="General" sourceLinked="0"/>
            </c:trendlineLbl>
          </c:trendline>
          <c:xVal>
            <c:numRef>
              <c:f>'DP, Plate 3'!$C$62:$C$69</c:f>
              <c:numCache>
                <c:formatCode>0.00</c:formatCode>
                <c:ptCount val="8"/>
                <c:pt idx="0" formatCode="0">
                  <c:v>0</c:v>
                </c:pt>
                <c:pt idx="1">
                  <c:v>0.25</c:v>
                </c:pt>
                <c:pt idx="2" formatCode="0.0">
                  <c:v>0.5</c:v>
                </c:pt>
                <c:pt idx="3" formatCode="0">
                  <c:v>1</c:v>
                </c:pt>
                <c:pt idx="4" formatCode="0.0">
                  <c:v>1.5</c:v>
                </c:pt>
                <c:pt idx="5" formatCode="0">
                  <c:v>3</c:v>
                </c:pt>
                <c:pt idx="6" formatCode="0">
                  <c:v>5</c:v>
                </c:pt>
                <c:pt idx="7" formatCode="0">
                  <c:v>7</c:v>
                </c:pt>
              </c:numCache>
            </c:numRef>
          </c:xVal>
          <c:yVal>
            <c:numRef>
              <c:f>'DP, Plate 3'!$D$62:$D$69</c:f>
              <c:numCache>
                <c:formatCode>0.000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47-4649-8878-0B6C74EB53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333696"/>
        <c:axId val="152344064"/>
      </c:scatterChart>
      <c:valAx>
        <c:axId val="152333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% Glucose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52344064"/>
        <c:crosses val="autoZero"/>
        <c:crossBetween val="midCat"/>
      </c:valAx>
      <c:valAx>
        <c:axId val="1523440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Mean OD (420-500 nm)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5233369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AA Glucose Standard Curve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8561559576045351"/>
                  <c:y val="-0.59248636900330154"/>
                </c:manualLayout>
              </c:layout>
              <c:numFmt formatCode="General" sourceLinked="0"/>
            </c:trendlineLbl>
          </c:trendline>
          <c:xVal>
            <c:numRef>
              <c:f>'AA, Plate 1'!$C$60:$C$64</c:f>
              <c:numCache>
                <c:formatCode>0.00</c:formatCode>
                <c:ptCount val="5"/>
                <c:pt idx="0">
                  <c:v>0.25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3</c:v>
                </c:pt>
              </c:numCache>
            </c:numRef>
          </c:xVal>
          <c:yVal>
            <c:numRef>
              <c:f>'AA, Plate 1'!$D$60:$D$64</c:f>
              <c:numCache>
                <c:formatCode>0.000</c:formatCode>
                <c:ptCount val="5"/>
                <c:pt idx="0">
                  <c:v>0.5752666666666667</c:v>
                </c:pt>
                <c:pt idx="1">
                  <c:v>0.5282</c:v>
                </c:pt>
                <c:pt idx="2">
                  <c:v>0.44656666666666672</c:v>
                </c:pt>
                <c:pt idx="3">
                  <c:v>0.32666666666666666</c:v>
                </c:pt>
                <c:pt idx="4">
                  <c:v>5.1466666666666668E-2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BC-4AB5-9B24-924CDA36A2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385792"/>
        <c:axId val="152392064"/>
      </c:scatterChart>
      <c:valAx>
        <c:axId val="152385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% Glucose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52392064"/>
        <c:crosses val="autoZero"/>
        <c:crossBetween val="midCat"/>
      </c:valAx>
      <c:valAx>
        <c:axId val="1523920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OD (420-500 nm)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523857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AA Glucose Standard Curve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9579371280879977"/>
                  <c:y val="-0.64215208056013051"/>
                </c:manualLayout>
              </c:layout>
              <c:numFmt formatCode="General" sourceLinked="0"/>
            </c:trendlineLbl>
          </c:trendline>
          <c:xVal>
            <c:numRef>
              <c:f>'AA, Plate 2'!$C$59:$C$64</c:f>
              <c:numCache>
                <c:formatCode>0.00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1.5</c:v>
                </c:pt>
                <c:pt idx="5">
                  <c:v>3</c:v>
                </c:pt>
              </c:numCache>
            </c:numRef>
          </c:xVal>
          <c:yVal>
            <c:numRef>
              <c:f>'AA, Plate 2'!$D$59:$D$64</c:f>
              <c:numCache>
                <c:formatCode>0.000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2F-4F93-B9A1-0122A04153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385792"/>
        <c:axId val="152392064"/>
      </c:scatterChart>
      <c:valAx>
        <c:axId val="152385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% Glucose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52392064"/>
        <c:crosses val="autoZero"/>
        <c:crossBetween val="midCat"/>
      </c:valAx>
      <c:valAx>
        <c:axId val="1523920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OD (420-500 nm)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523857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AA Glucose Standard Curve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9579371280879977"/>
                  <c:y val="-0.64215208056013051"/>
                </c:manualLayout>
              </c:layout>
              <c:numFmt formatCode="General" sourceLinked="0"/>
            </c:trendlineLbl>
          </c:trendline>
          <c:xVal>
            <c:numRef>
              <c:f>'AA, Plate 2'!$C$59:$C$64</c:f>
              <c:numCache>
                <c:formatCode>0.00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1.5</c:v>
                </c:pt>
                <c:pt idx="5">
                  <c:v>3</c:v>
                </c:pt>
              </c:numCache>
            </c:numRef>
          </c:xVal>
          <c:yVal>
            <c:numRef>
              <c:f>'AA, Plate 2'!$D$59:$D$64</c:f>
              <c:numCache>
                <c:formatCode>0.000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10-40B4-96B0-804D244311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385792"/>
        <c:axId val="152392064"/>
      </c:scatterChart>
      <c:valAx>
        <c:axId val="152385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% Glucose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52392064"/>
        <c:crosses val="autoZero"/>
        <c:crossBetween val="midCat"/>
      </c:valAx>
      <c:valAx>
        <c:axId val="1523920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OD (420-500 nm)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523857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72</xdr:row>
      <xdr:rowOff>38101</xdr:rowOff>
    </xdr:from>
    <xdr:to>
      <xdr:col>9</xdr:col>
      <xdr:colOff>301301</xdr:colOff>
      <xdr:row>88</xdr:row>
      <xdr:rowOff>145791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72</xdr:row>
      <xdr:rowOff>38101</xdr:rowOff>
    </xdr:from>
    <xdr:to>
      <xdr:col>9</xdr:col>
      <xdr:colOff>301301</xdr:colOff>
      <xdr:row>88</xdr:row>
      <xdr:rowOff>145791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72</xdr:row>
      <xdr:rowOff>38101</xdr:rowOff>
    </xdr:from>
    <xdr:to>
      <xdr:col>9</xdr:col>
      <xdr:colOff>301301</xdr:colOff>
      <xdr:row>88</xdr:row>
      <xdr:rowOff>145791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</xdr:colOff>
      <xdr:row>69</xdr:row>
      <xdr:rowOff>57150</xdr:rowOff>
    </xdr:from>
    <xdr:to>
      <xdr:col>7</xdr:col>
      <xdr:colOff>714375</xdr:colOff>
      <xdr:row>86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69</xdr:row>
      <xdr:rowOff>66675</xdr:rowOff>
    </xdr:from>
    <xdr:to>
      <xdr:col>7</xdr:col>
      <xdr:colOff>752475</xdr:colOff>
      <xdr:row>86</xdr:row>
      <xdr:rowOff>123825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69</xdr:row>
      <xdr:rowOff>66675</xdr:rowOff>
    </xdr:from>
    <xdr:to>
      <xdr:col>7</xdr:col>
      <xdr:colOff>752475</xdr:colOff>
      <xdr:row>86</xdr:row>
      <xdr:rowOff>123825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3"/>
  <sheetViews>
    <sheetView tabSelected="1" zoomScaleNormal="100" workbookViewId="0">
      <selection activeCell="D5" sqref="D5"/>
    </sheetView>
  </sheetViews>
  <sheetFormatPr defaultRowHeight="12.75" x14ac:dyDescent="0.2"/>
  <cols>
    <col min="2" max="2" width="9.85546875" customWidth="1"/>
    <col min="3" max="5" width="10.7109375" customWidth="1"/>
    <col min="6" max="8" width="12.7109375" customWidth="1"/>
    <col min="10" max="10" width="9.85546875" customWidth="1"/>
    <col min="11" max="12" width="12.7109375" customWidth="1"/>
  </cols>
  <sheetData>
    <row r="1" spans="1:13" ht="19.5" x14ac:dyDescent="0.3">
      <c r="A1" s="256" t="s">
        <v>129</v>
      </c>
      <c r="B1" s="257"/>
      <c r="C1" s="258"/>
      <c r="D1" s="258"/>
      <c r="E1" s="258"/>
      <c r="F1" s="258"/>
    </row>
    <row r="2" spans="1:13" ht="12.75" customHeight="1" x14ac:dyDescent="0.2">
      <c r="A2" s="193"/>
      <c r="B2" s="193"/>
    </row>
    <row r="3" spans="1:13" ht="15.75" x14ac:dyDescent="0.25">
      <c r="A3" s="1" t="s">
        <v>70</v>
      </c>
      <c r="B3" s="1"/>
      <c r="F3" s="6"/>
    </row>
    <row r="4" spans="1:13" ht="15" x14ac:dyDescent="0.25">
      <c r="A4" s="2" t="s">
        <v>71</v>
      </c>
      <c r="B4" s="2"/>
      <c r="F4" s="6"/>
    </row>
    <row r="5" spans="1:13" ht="15" x14ac:dyDescent="0.25">
      <c r="A5" s="2"/>
      <c r="B5" s="2"/>
      <c r="F5" s="6"/>
    </row>
    <row r="6" spans="1:13" s="3" customFormat="1" x14ac:dyDescent="0.2">
      <c r="A6" s="225" t="s">
        <v>121</v>
      </c>
      <c r="B6" s="225" t="s">
        <v>122</v>
      </c>
      <c r="F6" s="2"/>
    </row>
    <row r="7" spans="1:13" x14ac:dyDescent="0.2">
      <c r="C7" s="2"/>
      <c r="D7" s="2"/>
      <c r="E7" s="2"/>
      <c r="F7" s="3"/>
      <c r="G7" s="16"/>
      <c r="H7" s="16"/>
      <c r="K7" s="4"/>
      <c r="L7" s="4"/>
    </row>
    <row r="8" spans="1:13" s="3" customFormat="1" x14ac:dyDescent="0.2">
      <c r="G8" s="274" t="s">
        <v>62</v>
      </c>
      <c r="H8" s="274"/>
      <c r="I8" s="13"/>
      <c r="J8" s="13"/>
      <c r="K8" s="275"/>
      <c r="L8" s="275"/>
    </row>
    <row r="9" spans="1:13" s="2" customFormat="1" ht="24.75" thickBot="1" x14ac:dyDescent="0.25">
      <c r="A9" s="259" t="s">
        <v>127</v>
      </c>
      <c r="B9" s="213" t="s">
        <v>120</v>
      </c>
      <c r="C9" s="227" t="s">
        <v>123</v>
      </c>
      <c r="D9" s="213" t="s">
        <v>124</v>
      </c>
      <c r="E9" s="11" t="s">
        <v>119</v>
      </c>
      <c r="F9" s="11" t="s">
        <v>118</v>
      </c>
      <c r="G9" s="17" t="s">
        <v>77</v>
      </c>
      <c r="H9" s="17" t="s">
        <v>78</v>
      </c>
      <c r="J9" s="21"/>
      <c r="K9" s="22"/>
      <c r="L9" s="22"/>
      <c r="M9" s="12"/>
    </row>
    <row r="10" spans="1:13" s="2" customFormat="1" x14ac:dyDescent="0.2">
      <c r="A10" s="276" t="s">
        <v>128</v>
      </c>
      <c r="B10" s="212">
        <v>1</v>
      </c>
      <c r="C10" s="21" t="s">
        <v>130</v>
      </c>
      <c r="D10" s="21"/>
      <c r="E10" s="21"/>
      <c r="F10" s="211">
        <v>44603</v>
      </c>
      <c r="G10" s="226">
        <f>'DP, Plate 1'!F122</f>
        <v>136.83310413801726</v>
      </c>
      <c r="H10" s="226">
        <f>'AA, Plate 1'!F120</f>
        <v>58.654170684667321</v>
      </c>
      <c r="J10" s="21"/>
      <c r="K10" s="22"/>
      <c r="L10" s="22"/>
      <c r="M10" s="12"/>
    </row>
    <row r="11" spans="1:13" s="2" customFormat="1" ht="15" x14ac:dyDescent="0.25">
      <c r="A11" s="277"/>
      <c r="B11" s="212">
        <v>2</v>
      </c>
      <c r="C11" s="304" t="s">
        <v>135</v>
      </c>
      <c r="D11" s="303" t="s">
        <v>134</v>
      </c>
      <c r="E11" s="302">
        <v>6246</v>
      </c>
      <c r="F11" s="211">
        <v>44603</v>
      </c>
      <c r="G11" s="226">
        <f>'DP, Plate 1'!F123</f>
        <v>117.24665583197898</v>
      </c>
      <c r="H11" s="226">
        <f>'AA, Plate 1'!F121</f>
        <v>59.405388138862108</v>
      </c>
      <c r="J11" s="21"/>
      <c r="K11" s="5" t="s">
        <v>52</v>
      </c>
      <c r="L11" s="22"/>
      <c r="M11" s="12"/>
    </row>
    <row r="12" spans="1:13" s="2" customFormat="1" ht="15" x14ac:dyDescent="0.25">
      <c r="A12" s="277"/>
      <c r="B12" s="212">
        <v>3</v>
      </c>
      <c r="C12" s="304" t="s">
        <v>135</v>
      </c>
      <c r="D12" s="303" t="s">
        <v>136</v>
      </c>
      <c r="E12" s="302">
        <v>6249</v>
      </c>
      <c r="F12" s="211">
        <v>44603</v>
      </c>
      <c r="G12" s="226">
        <f>'DP, Plate 1'!F124</f>
        <v>104.92578238946535</v>
      </c>
      <c r="H12" s="226">
        <f>'AA, Plate 1'!F122</f>
        <v>47.012150433944065</v>
      </c>
      <c r="J12" s="21"/>
      <c r="K12" s="3" t="s">
        <v>53</v>
      </c>
      <c r="L12" s="22"/>
      <c r="M12" s="12"/>
    </row>
    <row r="13" spans="1:13" s="2" customFormat="1" ht="15" x14ac:dyDescent="0.25">
      <c r="A13" s="277"/>
      <c r="B13" s="212">
        <v>4</v>
      </c>
      <c r="C13" s="304" t="s">
        <v>135</v>
      </c>
      <c r="D13" s="303" t="s">
        <v>137</v>
      </c>
      <c r="E13" s="302">
        <v>6250</v>
      </c>
      <c r="F13" s="211">
        <v>44603</v>
      </c>
      <c r="G13" s="226">
        <f>'DP, Plate 1'!F125</f>
        <v>116.80460057507189</v>
      </c>
      <c r="H13" s="226">
        <f>'AA, Plate 1'!F123</f>
        <v>42.852700096432031</v>
      </c>
      <c r="J13" s="21"/>
      <c r="K13" s="3" t="s">
        <v>51</v>
      </c>
      <c r="L13" s="22"/>
      <c r="M13" s="12"/>
    </row>
    <row r="14" spans="1:13" s="2" customFormat="1" ht="15" x14ac:dyDescent="0.25">
      <c r="A14" s="277"/>
      <c r="B14" s="212">
        <v>5</v>
      </c>
      <c r="C14" s="304" t="s">
        <v>135</v>
      </c>
      <c r="D14" s="303" t="s">
        <v>138</v>
      </c>
      <c r="E14" s="302">
        <v>6253</v>
      </c>
      <c r="F14" s="211">
        <v>44603</v>
      </c>
      <c r="G14" s="226">
        <f>'DP, Plate 1'!F126</f>
        <v>130.67833479184898</v>
      </c>
      <c r="H14" s="226">
        <f>'AA, Plate 1'!F124</f>
        <v>46.804918032786887</v>
      </c>
      <c r="J14" s="21"/>
      <c r="K14" s="3" t="s">
        <v>54</v>
      </c>
      <c r="L14" s="22"/>
      <c r="M14" s="12"/>
    </row>
    <row r="15" spans="1:13" s="2" customFormat="1" ht="15" x14ac:dyDescent="0.25">
      <c r="A15" s="277"/>
      <c r="B15" s="212">
        <v>6</v>
      </c>
      <c r="C15" s="304" t="s">
        <v>135</v>
      </c>
      <c r="D15" s="303" t="s">
        <v>139</v>
      </c>
      <c r="E15" s="302">
        <v>6254</v>
      </c>
      <c r="F15" s="211">
        <v>44603</v>
      </c>
      <c r="G15" s="226">
        <f>'DP, Plate 1'!F127</f>
        <v>119.79697462182772</v>
      </c>
      <c r="H15" s="226">
        <f>'AA, Plate 1'!F125</f>
        <v>36.421094503375116</v>
      </c>
      <c r="J15" s="21"/>
      <c r="K15" s="3" t="s">
        <v>61</v>
      </c>
      <c r="L15" s="22"/>
      <c r="M15" s="12"/>
    </row>
    <row r="16" spans="1:13" s="2" customFormat="1" ht="15" x14ac:dyDescent="0.25">
      <c r="A16" s="277"/>
      <c r="B16" s="212">
        <v>7</v>
      </c>
      <c r="C16" s="304" t="s">
        <v>135</v>
      </c>
      <c r="D16" s="303" t="s">
        <v>140</v>
      </c>
      <c r="E16" s="302">
        <v>6259</v>
      </c>
      <c r="F16" s="211">
        <v>44603</v>
      </c>
      <c r="G16" s="226">
        <f>'DP, Plate 1'!F128</f>
        <v>141.13464183022876</v>
      </c>
      <c r="H16" s="226">
        <f>'AA, Plate 1'!F126</f>
        <v>46.005593056894895</v>
      </c>
      <c r="J16" s="21"/>
      <c r="K16" s="3" t="s">
        <v>63</v>
      </c>
      <c r="L16" s="22"/>
      <c r="M16" s="12"/>
    </row>
    <row r="17" spans="1:22" s="2" customFormat="1" ht="15" x14ac:dyDescent="0.25">
      <c r="A17" s="277"/>
      <c r="B17" s="212">
        <v>8</v>
      </c>
      <c r="C17" s="304" t="s">
        <v>135</v>
      </c>
      <c r="D17" s="303" t="s">
        <v>141</v>
      </c>
      <c r="E17" s="302">
        <v>6267</v>
      </c>
      <c r="F17" s="211">
        <v>44603</v>
      </c>
      <c r="G17" s="226">
        <f>'DP, Plate 1'!F129</f>
        <v>119.21890236279533</v>
      </c>
      <c r="H17" s="226">
        <f>'AA, Plate 1'!F127</f>
        <v>30.707401157184201</v>
      </c>
      <c r="J17" s="21"/>
      <c r="K17" s="22"/>
      <c r="L17" s="22"/>
      <c r="M17" s="12"/>
    </row>
    <row r="18" spans="1:22" s="2" customFormat="1" ht="15" x14ac:dyDescent="0.25">
      <c r="A18" s="277"/>
      <c r="B18" s="212">
        <v>9</v>
      </c>
      <c r="C18" s="304" t="s">
        <v>135</v>
      </c>
      <c r="D18" s="303" t="s">
        <v>142</v>
      </c>
      <c r="E18" s="302">
        <v>6276</v>
      </c>
      <c r="F18" s="211">
        <v>44603</v>
      </c>
      <c r="G18" s="226">
        <f>'DP, Plate 1'!F130</f>
        <v>74.480643413760049</v>
      </c>
      <c r="H18" s="226">
        <f>'AA, Plate 1'!F128</f>
        <v>34.674421407907424</v>
      </c>
      <c r="J18" s="21"/>
      <c r="K18" s="22"/>
      <c r="L18" s="22"/>
      <c r="M18" s="12"/>
    </row>
    <row r="19" spans="1:22" s="2" customFormat="1" ht="15" x14ac:dyDescent="0.25">
      <c r="A19" s="277"/>
      <c r="B19" s="212">
        <v>10</v>
      </c>
      <c r="C19" s="304" t="s">
        <v>135</v>
      </c>
      <c r="D19" s="303" t="s">
        <v>143</v>
      </c>
      <c r="E19" s="302">
        <v>6282</v>
      </c>
      <c r="F19" s="211">
        <v>44603</v>
      </c>
      <c r="G19" s="226">
        <f>'DP, Plate 1'!F131</f>
        <v>124.77292994957702</v>
      </c>
      <c r="H19" s="226">
        <f>'AA, Plate 1'!F129</f>
        <v>57.906653809064608</v>
      </c>
      <c r="J19" s="21"/>
      <c r="K19" s="22"/>
      <c r="L19" s="22"/>
      <c r="M19" s="12"/>
    </row>
    <row r="20" spans="1:22" s="2" customFormat="1" ht="15" x14ac:dyDescent="0.25">
      <c r="A20" s="277"/>
      <c r="B20" s="212">
        <v>11</v>
      </c>
      <c r="C20" s="304" t="s">
        <v>135</v>
      </c>
      <c r="D20" s="303" t="s">
        <v>144</v>
      </c>
      <c r="E20" s="302">
        <v>6284</v>
      </c>
      <c r="F20" s="211">
        <v>44603</v>
      </c>
      <c r="G20" s="226">
        <f>'DP, Plate 1'!F132</f>
        <v>111.43192899112388</v>
      </c>
      <c r="H20" s="226">
        <f>'AA, Plate 1'!F130</f>
        <v>27.421287367405945</v>
      </c>
      <c r="J20" s="21"/>
      <c r="K20" s="22"/>
      <c r="L20" s="22"/>
      <c r="M20" s="12"/>
    </row>
    <row r="21" spans="1:22" ht="15" x14ac:dyDescent="0.25">
      <c r="A21" s="277"/>
      <c r="B21" s="212">
        <v>12</v>
      </c>
      <c r="C21" s="304" t="s">
        <v>135</v>
      </c>
      <c r="D21" s="303" t="s">
        <v>145</v>
      </c>
      <c r="E21" s="302">
        <v>6286</v>
      </c>
      <c r="F21" s="211">
        <v>44603</v>
      </c>
      <c r="G21" s="226">
        <f>'DP, Plate 1'!F133</f>
        <v>110.44580572571572</v>
      </c>
      <c r="H21" s="226">
        <f>'AA, Plate 1'!F131</f>
        <v>57.899252651880417</v>
      </c>
      <c r="J21" s="4"/>
      <c r="K21" s="20"/>
      <c r="L21" s="20"/>
      <c r="N21" s="4"/>
      <c r="O21" s="4"/>
      <c r="P21" s="4"/>
      <c r="Q21" s="4"/>
      <c r="R21" s="4"/>
      <c r="S21" s="4"/>
      <c r="T21" s="4"/>
      <c r="U21" s="4"/>
      <c r="V21" s="4"/>
    </row>
    <row r="22" spans="1:22" ht="13.5" thickBot="1" x14ac:dyDescent="0.25">
      <c r="A22" s="277"/>
      <c r="B22" s="212">
        <v>13</v>
      </c>
      <c r="C22" s="310"/>
      <c r="D22" s="309"/>
      <c r="E22" s="308" t="s">
        <v>133</v>
      </c>
      <c r="F22" s="211">
        <v>44603</v>
      </c>
      <c r="G22" s="226">
        <f>'DP, Plate 1'!F134</f>
        <v>165.41367670958869</v>
      </c>
      <c r="H22" s="226">
        <f>'AA, Plate 1'!F132</f>
        <v>90.664175506268094</v>
      </c>
      <c r="J22" s="4"/>
      <c r="K22" s="14"/>
      <c r="L22" s="23"/>
      <c r="N22" s="15"/>
      <c r="O22" s="4"/>
      <c r="P22" s="4"/>
      <c r="Q22" s="4"/>
      <c r="R22" s="4"/>
      <c r="S22" s="4"/>
      <c r="T22" s="4"/>
      <c r="U22" s="4"/>
      <c r="V22" s="4"/>
    </row>
    <row r="23" spans="1:22" ht="15" x14ac:dyDescent="0.25">
      <c r="A23" s="277"/>
      <c r="B23" s="212">
        <v>14</v>
      </c>
      <c r="C23" s="307" t="s">
        <v>135</v>
      </c>
      <c r="D23" s="306" t="s">
        <v>146</v>
      </c>
      <c r="E23" s="305">
        <v>6289</v>
      </c>
      <c r="F23" s="211">
        <v>44603</v>
      </c>
      <c r="G23" s="226">
        <f>'DP, Plate 1'!F135</f>
        <v>153.22315289411173</v>
      </c>
      <c r="H23" s="226">
        <f>'AA, Plate 1'!F133</f>
        <v>65.144985535197691</v>
      </c>
      <c r="J23" s="4"/>
      <c r="K23" s="14"/>
      <c r="L23" s="23"/>
      <c r="N23" s="13"/>
      <c r="O23" s="4"/>
      <c r="P23" s="4"/>
      <c r="Q23" s="4"/>
      <c r="R23" s="4"/>
      <c r="S23" s="4"/>
      <c r="T23" s="4"/>
      <c r="U23" s="4"/>
      <c r="V23" s="4"/>
    </row>
    <row r="24" spans="1:22" ht="15" x14ac:dyDescent="0.25">
      <c r="A24" s="277"/>
      <c r="B24" s="212">
        <v>15</v>
      </c>
      <c r="C24" s="304" t="s">
        <v>135</v>
      </c>
      <c r="D24" s="303" t="s">
        <v>147</v>
      </c>
      <c r="E24" s="302">
        <v>6290</v>
      </c>
      <c r="F24" s="211">
        <v>44603</v>
      </c>
      <c r="G24" s="226">
        <f>'DP, Plate 1'!F136</f>
        <v>164.8696087010876</v>
      </c>
      <c r="H24" s="226">
        <f>'AA, Plate 1'!F134</f>
        <v>54.120961909353902</v>
      </c>
      <c r="J24" s="4"/>
      <c r="K24" s="14"/>
      <c r="L24" s="23"/>
      <c r="N24" s="4"/>
      <c r="O24" s="4"/>
      <c r="P24" s="4"/>
      <c r="Q24" s="4"/>
      <c r="R24" s="4"/>
      <c r="S24" s="4"/>
      <c r="T24" s="4"/>
      <c r="U24" s="4"/>
      <c r="V24" s="4"/>
    </row>
    <row r="25" spans="1:22" ht="15" x14ac:dyDescent="0.25">
      <c r="A25" s="277"/>
      <c r="B25" s="212">
        <v>16</v>
      </c>
      <c r="C25" s="304" t="s">
        <v>135</v>
      </c>
      <c r="D25" s="303" t="s">
        <v>148</v>
      </c>
      <c r="E25" s="302">
        <v>6300</v>
      </c>
      <c r="F25" s="211">
        <v>44603</v>
      </c>
      <c r="G25" s="226">
        <f>'DP, Plate 1'!F137</f>
        <v>111.17122973705045</v>
      </c>
      <c r="H25" s="226">
        <f>'AA, Plate 1'!F135</f>
        <v>40.373312439729993</v>
      </c>
      <c r="J25" s="4"/>
      <c r="K25" s="14"/>
      <c r="L25" s="23"/>
      <c r="N25" s="4"/>
      <c r="O25" s="18"/>
      <c r="P25" s="19"/>
      <c r="Q25" s="19"/>
      <c r="R25" s="19"/>
      <c r="S25" s="19"/>
      <c r="T25" s="4"/>
      <c r="U25" s="4"/>
      <c r="V25" s="4"/>
    </row>
    <row r="26" spans="1:22" ht="15" x14ac:dyDescent="0.25">
      <c r="A26" s="277"/>
      <c r="B26" s="212">
        <v>17</v>
      </c>
      <c r="C26" s="304" t="s">
        <v>135</v>
      </c>
      <c r="D26" s="303" t="s">
        <v>149</v>
      </c>
      <c r="E26" s="302">
        <v>6309</v>
      </c>
      <c r="F26" s="211">
        <v>44603</v>
      </c>
      <c r="G26" s="226">
        <f>'DP, Plate 1'!F138</f>
        <v>96.424719756636236</v>
      </c>
      <c r="H26" s="226">
        <f>'AA, Plate 1'!F136</f>
        <v>39.041104146576664</v>
      </c>
      <c r="J26" s="4"/>
      <c r="K26" s="14"/>
      <c r="L26" s="23"/>
      <c r="N26" s="4"/>
      <c r="O26" s="4"/>
      <c r="P26" s="4"/>
      <c r="Q26" s="4"/>
      <c r="R26" s="4"/>
      <c r="S26" s="4"/>
      <c r="T26" s="4"/>
      <c r="U26" s="4"/>
      <c r="V26" s="4"/>
    </row>
    <row r="27" spans="1:22" ht="15" x14ac:dyDescent="0.25">
      <c r="A27" s="277"/>
      <c r="B27" s="212">
        <v>18</v>
      </c>
      <c r="C27" s="304" t="s">
        <v>135</v>
      </c>
      <c r="D27" s="303" t="s">
        <v>150</v>
      </c>
      <c r="E27" s="302">
        <v>6310</v>
      </c>
      <c r="F27" s="211">
        <v>44603</v>
      </c>
      <c r="G27" s="226">
        <f>'DP, Plate 1'!F139</f>
        <v>121.31016377047129</v>
      </c>
      <c r="H27" s="226">
        <f>'AA, Plate 1'!F137</f>
        <v>26.899505785920905</v>
      </c>
      <c r="J27" s="4"/>
      <c r="K27" s="14"/>
      <c r="L27" s="23"/>
      <c r="N27" s="4"/>
      <c r="O27" s="4"/>
      <c r="P27" s="4"/>
      <c r="Q27" s="4"/>
      <c r="R27" s="4"/>
      <c r="S27" s="4"/>
      <c r="T27" s="4"/>
      <c r="U27" s="4"/>
      <c r="V27" s="4"/>
    </row>
    <row r="28" spans="1:22" ht="15" x14ac:dyDescent="0.25">
      <c r="A28" s="277"/>
      <c r="B28" s="212">
        <v>19</v>
      </c>
      <c r="C28" s="304" t="s">
        <v>135</v>
      </c>
      <c r="D28" s="303" t="s">
        <v>151</v>
      </c>
      <c r="E28" s="302">
        <v>6320</v>
      </c>
      <c r="F28" s="211">
        <v>44603</v>
      </c>
      <c r="G28" s="226">
        <f>'DP, Plate 1'!F140</f>
        <v>129.2614910197108</v>
      </c>
      <c r="H28" s="226">
        <f>'AA, Plate 1'!F138</f>
        <v>58.772589199614274</v>
      </c>
      <c r="J28" s="4"/>
      <c r="K28" s="14"/>
      <c r="L28" s="23"/>
      <c r="N28" s="4"/>
      <c r="O28" s="4"/>
      <c r="P28" s="8"/>
      <c r="Q28" s="10"/>
      <c r="R28" s="9"/>
      <c r="S28" s="7"/>
      <c r="T28" s="4"/>
      <c r="U28" s="4"/>
      <c r="V28" s="4"/>
    </row>
    <row r="29" spans="1:22" ht="15" x14ac:dyDescent="0.25">
      <c r="A29" s="277"/>
      <c r="B29" s="212">
        <v>20</v>
      </c>
      <c r="C29" s="304" t="s">
        <v>135</v>
      </c>
      <c r="D29" s="303" t="s">
        <v>152</v>
      </c>
      <c r="E29" s="302">
        <v>6321</v>
      </c>
      <c r="F29" s="211">
        <v>44603</v>
      </c>
      <c r="G29" s="226">
        <f>'DP, Plate 1'!F141</f>
        <v>110.03775471933992</v>
      </c>
      <c r="H29" s="226">
        <f>'AA, Plate 1'!F139</f>
        <v>44.525361620057843</v>
      </c>
      <c r="J29" s="4"/>
      <c r="K29" s="14"/>
      <c r="L29" s="23"/>
      <c r="N29" s="4"/>
      <c r="O29" s="4"/>
      <c r="P29" s="8"/>
      <c r="Q29" s="7"/>
      <c r="R29" s="9"/>
      <c r="S29" s="7"/>
      <c r="T29" s="4"/>
      <c r="U29" s="4"/>
      <c r="V29" s="4"/>
    </row>
    <row r="30" spans="1:22" ht="15" x14ac:dyDescent="0.25">
      <c r="A30" s="277"/>
      <c r="B30" s="212">
        <v>21</v>
      </c>
      <c r="C30" s="304" t="s">
        <v>135</v>
      </c>
      <c r="D30" s="303" t="s">
        <v>153</v>
      </c>
      <c r="E30" s="302">
        <v>6327</v>
      </c>
      <c r="F30" s="211">
        <v>44603</v>
      </c>
      <c r="G30" s="226">
        <f>'DP, Plate 1'!F142</f>
        <v>78.685835729466191</v>
      </c>
      <c r="H30" s="226">
        <f>'AA, Plate 1'!F140</f>
        <v>32.949951783992276</v>
      </c>
      <c r="J30" s="4"/>
      <c r="K30" s="14"/>
      <c r="L30" s="23"/>
      <c r="N30" s="4"/>
      <c r="O30" s="4"/>
      <c r="P30" s="10"/>
      <c r="Q30" s="7"/>
      <c r="R30" s="9"/>
      <c r="S30" s="7"/>
      <c r="T30" s="4"/>
      <c r="U30" s="4"/>
      <c r="V30" s="4"/>
    </row>
    <row r="31" spans="1:22" ht="15" x14ac:dyDescent="0.25">
      <c r="A31" s="277"/>
      <c r="B31" s="212">
        <v>22</v>
      </c>
      <c r="C31" s="304" t="s">
        <v>135</v>
      </c>
      <c r="D31" s="303" t="s">
        <v>154</v>
      </c>
      <c r="E31" s="302">
        <v>6328</v>
      </c>
      <c r="F31" s="211">
        <v>44603</v>
      </c>
      <c r="G31" s="226">
        <f>'DP, Plate 1'!F143</f>
        <v>101.78605659040714</v>
      </c>
      <c r="H31" s="226">
        <f>'AA, Plate 1'!F141</f>
        <v>40.543539054966246</v>
      </c>
      <c r="J31" s="4"/>
      <c r="K31" s="14"/>
      <c r="L31" s="23"/>
      <c r="N31" s="4"/>
      <c r="O31" s="4"/>
      <c r="P31" s="4"/>
      <c r="Q31" s="4"/>
      <c r="R31" s="4"/>
      <c r="S31" s="4"/>
      <c r="T31" s="4"/>
      <c r="U31" s="4"/>
      <c r="V31" s="4"/>
    </row>
    <row r="32" spans="1:22" ht="15" x14ac:dyDescent="0.25">
      <c r="A32" s="277"/>
      <c r="B32" s="212">
        <v>23</v>
      </c>
      <c r="C32" s="304" t="s">
        <v>135</v>
      </c>
      <c r="D32" s="303" t="s">
        <v>155</v>
      </c>
      <c r="E32" s="302">
        <v>6330</v>
      </c>
      <c r="F32" s="211">
        <v>44603</v>
      </c>
      <c r="G32" s="226">
        <f>'DP, Plate 1'!F144</f>
        <v>95.234570988040161</v>
      </c>
      <c r="H32" s="226">
        <f>'AA, Plate 1'!F142</f>
        <v>48.544189971070388</v>
      </c>
      <c r="J32" s="4"/>
      <c r="K32" s="14"/>
      <c r="L32" s="23"/>
      <c r="N32" s="4"/>
      <c r="O32" s="4"/>
      <c r="P32" s="4"/>
      <c r="Q32" s="4"/>
      <c r="R32" s="4"/>
      <c r="S32" s="4"/>
      <c r="T32" s="4"/>
      <c r="U32" s="4"/>
      <c r="V32" s="4"/>
    </row>
    <row r="33" spans="1:22" ht="15" x14ac:dyDescent="0.25">
      <c r="A33" s="278"/>
      <c r="B33" s="212">
        <v>24</v>
      </c>
      <c r="C33" s="304" t="s">
        <v>135</v>
      </c>
      <c r="D33" s="303" t="s">
        <v>156</v>
      </c>
      <c r="E33" s="302">
        <v>6337</v>
      </c>
      <c r="F33" s="211">
        <v>44603</v>
      </c>
      <c r="G33" s="226">
        <f>'DP, Plate 1'!F145</f>
        <v>108.19019044047171</v>
      </c>
      <c r="H33" s="226">
        <f>'AA, Plate 1'!F143</f>
        <v>46.486668273866933</v>
      </c>
      <c r="J33" s="4"/>
      <c r="K33" s="14"/>
      <c r="L33" s="23"/>
      <c r="N33" s="4"/>
      <c r="O33" s="4"/>
      <c r="P33" s="4"/>
      <c r="Q33" s="4"/>
      <c r="R33" s="4"/>
      <c r="S33" s="4"/>
      <c r="T33" s="4"/>
      <c r="U33" s="4"/>
      <c r="V33" s="4"/>
    </row>
  </sheetData>
  <mergeCells count="3">
    <mergeCell ref="G8:H8"/>
    <mergeCell ref="K8:L8"/>
    <mergeCell ref="A10:A33"/>
  </mergeCells>
  <phoneticPr fontId="0" type="noConversion"/>
  <pageMargins left="0.7" right="0.7" top="0.75" bottom="0.75" header="0.3" footer="0.3"/>
  <pageSetup scale="8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152"/>
  <sheetViews>
    <sheetView topLeftCell="A91" zoomScale="98" zoomScaleNormal="98" workbookViewId="0">
      <selection activeCell="G122" sqref="G122"/>
    </sheetView>
  </sheetViews>
  <sheetFormatPr defaultRowHeight="15" x14ac:dyDescent="0.25"/>
  <cols>
    <col min="1" max="1" width="11" style="25" customWidth="1"/>
    <col min="2" max="3" width="10.7109375" style="25" customWidth="1"/>
    <col min="4" max="4" width="9.42578125" style="25" customWidth="1"/>
    <col min="5" max="5" width="8.7109375" style="25" customWidth="1"/>
    <col min="6" max="11" width="9.140625" style="25"/>
    <col min="12" max="12" width="11.5703125" style="25" customWidth="1"/>
    <col min="13" max="34" width="9.140625" style="25"/>
    <col min="35" max="35" width="11.85546875" style="25" customWidth="1"/>
    <col min="36" max="36" width="10.140625" style="25" bestFit="1" customWidth="1"/>
    <col min="37" max="37" width="11.140625" style="25" customWidth="1"/>
    <col min="38" max="38" width="10.85546875" style="25" bestFit="1" customWidth="1"/>
    <col min="39" max="39" width="10.7109375" style="25" bestFit="1" customWidth="1"/>
    <col min="40" max="40" width="11.140625" style="26" customWidth="1"/>
    <col min="41" max="41" width="11.140625" style="25" customWidth="1"/>
    <col min="42" max="42" width="12.28515625" style="27" customWidth="1"/>
    <col min="43" max="43" width="12.28515625" style="25" bestFit="1" customWidth="1"/>
    <col min="44" max="44" width="11.140625" style="28" customWidth="1"/>
    <col min="45" max="45" width="11.140625" style="25" customWidth="1"/>
    <col min="46" max="46" width="11.140625" style="31" customWidth="1"/>
    <col min="47" max="47" width="11.140625" style="25" customWidth="1"/>
    <col min="48" max="48" width="11.140625" style="29" customWidth="1"/>
    <col min="49" max="49" width="10.140625" style="25" customWidth="1"/>
    <col min="78" max="16384" width="9.140625" style="25"/>
  </cols>
  <sheetData>
    <row r="1" spans="1:78" x14ac:dyDescent="0.25">
      <c r="A1" s="24" t="s">
        <v>85</v>
      </c>
      <c r="F1" s="26"/>
      <c r="H1" s="27"/>
      <c r="J1" s="28"/>
      <c r="L1" s="24" t="s">
        <v>47</v>
      </c>
      <c r="N1" s="29"/>
      <c r="P1"/>
      <c r="Q1"/>
      <c r="R1"/>
      <c r="S1"/>
      <c r="T1"/>
      <c r="U1"/>
      <c r="V1"/>
      <c r="W1"/>
      <c r="X1"/>
      <c r="Y1"/>
      <c r="Z1"/>
      <c r="AA1"/>
      <c r="AB1"/>
    </row>
    <row r="2" spans="1:78" x14ac:dyDescent="0.25">
      <c r="A2" s="24" t="s">
        <v>48</v>
      </c>
      <c r="F2" s="26"/>
      <c r="H2" s="27"/>
      <c r="J2" s="28"/>
      <c r="L2" s="24" t="s">
        <v>100</v>
      </c>
      <c r="N2" s="29"/>
      <c r="P2"/>
      <c r="Q2"/>
      <c r="R2"/>
      <c r="S2"/>
      <c r="T2"/>
      <c r="U2"/>
      <c r="V2"/>
      <c r="W2"/>
      <c r="X2"/>
      <c r="Y2"/>
      <c r="Z2"/>
      <c r="AA2"/>
      <c r="AB2"/>
    </row>
    <row r="3" spans="1:78" x14ac:dyDescent="0.25">
      <c r="A3" s="24"/>
      <c r="F3" s="26"/>
      <c r="H3" s="27"/>
      <c r="J3" s="28"/>
      <c r="L3" s="24" t="s">
        <v>101</v>
      </c>
      <c r="N3" s="29"/>
      <c r="P3"/>
      <c r="Q3"/>
      <c r="R3"/>
      <c r="S3"/>
      <c r="T3"/>
      <c r="U3"/>
      <c r="V3"/>
      <c r="W3"/>
      <c r="X3"/>
      <c r="Y3"/>
      <c r="Z3"/>
      <c r="AA3"/>
      <c r="AB3"/>
    </row>
    <row r="4" spans="1:78" x14ac:dyDescent="0.25">
      <c r="A4" s="24" t="s">
        <v>45</v>
      </c>
      <c r="B4" s="239">
        <v>1</v>
      </c>
      <c r="D4" s="24"/>
      <c r="F4" s="26"/>
      <c r="H4" s="27"/>
      <c r="J4" s="28"/>
      <c r="L4" s="24" t="s">
        <v>94</v>
      </c>
      <c r="N4" s="29"/>
      <c r="P4"/>
      <c r="Q4"/>
      <c r="R4"/>
      <c r="S4"/>
      <c r="T4"/>
      <c r="U4"/>
      <c r="V4"/>
      <c r="W4"/>
      <c r="X4"/>
      <c r="Y4"/>
      <c r="Z4"/>
      <c r="AA4"/>
      <c r="AB4"/>
    </row>
    <row r="5" spans="1:78" x14ac:dyDescent="0.25">
      <c r="A5" s="24" t="s">
        <v>16</v>
      </c>
      <c r="B5" s="30">
        <v>44603</v>
      </c>
      <c r="F5" s="26"/>
      <c r="H5" s="27"/>
      <c r="J5" s="28"/>
      <c r="L5" s="24" t="s">
        <v>68</v>
      </c>
      <c r="N5" s="29"/>
      <c r="P5"/>
      <c r="Q5"/>
      <c r="R5"/>
      <c r="S5"/>
      <c r="T5"/>
      <c r="U5"/>
      <c r="V5"/>
      <c r="W5"/>
      <c r="X5"/>
      <c r="Y5"/>
      <c r="Z5"/>
      <c r="AA5"/>
      <c r="AB5"/>
    </row>
    <row r="6" spans="1:78" x14ac:dyDescent="0.25">
      <c r="A6" s="24" t="s">
        <v>13</v>
      </c>
      <c r="B6" s="25" t="s">
        <v>132</v>
      </c>
      <c r="F6" s="26"/>
      <c r="H6" s="27"/>
      <c r="J6" s="28"/>
      <c r="L6" s="24" t="s">
        <v>102</v>
      </c>
      <c r="N6" s="29"/>
      <c r="P6"/>
      <c r="Q6"/>
      <c r="R6"/>
      <c r="S6"/>
      <c r="T6"/>
      <c r="U6"/>
      <c r="V6"/>
      <c r="W6"/>
      <c r="X6"/>
      <c r="Y6"/>
      <c r="Z6"/>
      <c r="AA6"/>
      <c r="AB6"/>
    </row>
    <row r="7" spans="1:78" ht="17.25" x14ac:dyDescent="0.25">
      <c r="A7" s="24" t="s">
        <v>46</v>
      </c>
      <c r="B7" s="24" t="s">
        <v>103</v>
      </c>
      <c r="F7" s="26"/>
      <c r="H7" s="27"/>
      <c r="J7" s="28"/>
      <c r="L7" s="24" t="s">
        <v>104</v>
      </c>
      <c r="N7" s="29"/>
      <c r="P7"/>
      <c r="Q7"/>
      <c r="R7"/>
      <c r="S7"/>
      <c r="T7"/>
      <c r="U7"/>
      <c r="V7"/>
      <c r="W7"/>
      <c r="X7"/>
      <c r="Y7"/>
      <c r="Z7"/>
      <c r="AA7"/>
      <c r="AB7"/>
    </row>
    <row r="8" spans="1:78" ht="13.5" customHeight="1" x14ac:dyDescent="0.25">
      <c r="B8" s="24" t="s">
        <v>42</v>
      </c>
      <c r="F8" s="26"/>
      <c r="H8" s="27"/>
      <c r="J8" s="28"/>
      <c r="L8" s="24" t="s">
        <v>66</v>
      </c>
      <c r="N8" s="29"/>
      <c r="P8"/>
      <c r="Q8"/>
      <c r="R8"/>
      <c r="S8"/>
      <c r="T8"/>
      <c r="U8"/>
      <c r="V8"/>
      <c r="W8"/>
      <c r="X8"/>
      <c r="Y8"/>
      <c r="Z8"/>
      <c r="AA8"/>
      <c r="AB8"/>
    </row>
    <row r="9" spans="1:78" x14ac:dyDescent="0.25">
      <c r="A9" s="24"/>
      <c r="B9" s="24"/>
      <c r="F9" s="26"/>
      <c r="H9" s="27"/>
      <c r="J9" s="28"/>
      <c r="N9" s="29"/>
      <c r="P9"/>
      <c r="Q9"/>
      <c r="R9"/>
      <c r="S9"/>
      <c r="T9"/>
      <c r="U9"/>
      <c r="V9"/>
      <c r="W9"/>
      <c r="X9"/>
      <c r="Y9"/>
      <c r="Z9"/>
      <c r="AA9"/>
      <c r="AB9"/>
    </row>
    <row r="10" spans="1:78" x14ac:dyDescent="0.25">
      <c r="AI10" s="24"/>
      <c r="AR10" s="25"/>
    </row>
    <row r="11" spans="1:78" x14ac:dyDescent="0.25">
      <c r="AI11" s="24"/>
      <c r="AJ11" s="32"/>
    </row>
    <row r="12" spans="1:78" x14ac:dyDescent="0.25">
      <c r="AI12" s="24"/>
      <c r="AJ12" s="32"/>
    </row>
    <row r="13" spans="1:78" x14ac:dyDescent="0.25">
      <c r="AI13" s="24"/>
      <c r="AJ13" s="32"/>
    </row>
    <row r="14" spans="1:78" x14ac:dyDescent="0.25">
      <c r="A14" s="24" t="s">
        <v>22</v>
      </c>
      <c r="B14" s="279" t="s">
        <v>41</v>
      </c>
      <c r="C14" s="279"/>
      <c r="D14" s="279"/>
      <c r="E14" s="279"/>
      <c r="F14" s="279"/>
      <c r="G14" s="279"/>
      <c r="H14" s="279"/>
      <c r="I14" s="279"/>
      <c r="J14" s="279"/>
      <c r="K14" s="279"/>
      <c r="L14" s="279"/>
      <c r="M14" s="279"/>
      <c r="N14" s="279"/>
      <c r="O14" s="279"/>
      <c r="AN14" s="25"/>
      <c r="AP14" s="25"/>
      <c r="AR14" s="25"/>
      <c r="AT14" s="25"/>
      <c r="AV14" s="25"/>
    </row>
    <row r="15" spans="1:78" x14ac:dyDescent="0.25">
      <c r="A15" s="24"/>
      <c r="B15" s="190"/>
      <c r="C15" s="190"/>
      <c r="D15" s="190"/>
      <c r="E15" s="190"/>
      <c r="F15" s="190"/>
      <c r="G15" s="190"/>
      <c r="H15" s="190"/>
      <c r="I15" s="190"/>
      <c r="J15" s="190"/>
      <c r="K15" s="190"/>
      <c r="L15" s="190"/>
      <c r="M15" s="190"/>
      <c r="N15" s="190"/>
      <c r="O15" s="190"/>
      <c r="AN15" s="25"/>
      <c r="AP15" s="25"/>
      <c r="AR15" s="25"/>
      <c r="AT15" s="25"/>
      <c r="AV15" s="25"/>
    </row>
    <row r="16" spans="1:78" ht="15.75" thickBot="1" x14ac:dyDescent="0.3">
      <c r="B16" s="34"/>
      <c r="C16" s="34"/>
      <c r="D16" s="240">
        <v>1</v>
      </c>
      <c r="E16" s="38">
        <v>2</v>
      </c>
      <c r="F16" s="39">
        <v>3</v>
      </c>
      <c r="G16" s="38">
        <v>4</v>
      </c>
      <c r="H16" s="38">
        <v>5</v>
      </c>
      <c r="I16" s="38">
        <v>6</v>
      </c>
      <c r="J16" s="240">
        <v>7</v>
      </c>
      <c r="K16" s="38">
        <v>8</v>
      </c>
      <c r="L16" s="39">
        <v>9</v>
      </c>
      <c r="M16" s="38">
        <v>10</v>
      </c>
      <c r="N16" s="38">
        <v>11</v>
      </c>
      <c r="O16" s="39">
        <v>12</v>
      </c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  <c r="AB16" s="40"/>
      <c r="AN16" s="25"/>
      <c r="AP16" s="25"/>
      <c r="AR16" s="25"/>
      <c r="AT16" s="25"/>
      <c r="AV16" s="25"/>
      <c r="BZ16" s="40"/>
    </row>
    <row r="17" spans="1:78" ht="15.75" customHeight="1" thickBot="1" x14ac:dyDescent="0.3">
      <c r="B17" s="34"/>
      <c r="C17" s="245"/>
      <c r="D17" s="288" t="s">
        <v>37</v>
      </c>
      <c r="E17" s="289"/>
      <c r="F17" s="289"/>
      <c r="G17" s="289" t="s">
        <v>120</v>
      </c>
      <c r="H17" s="289"/>
      <c r="I17" s="289"/>
      <c r="J17" s="289" t="s">
        <v>120</v>
      </c>
      <c r="K17" s="289"/>
      <c r="L17" s="289"/>
      <c r="M17" s="289" t="s">
        <v>120</v>
      </c>
      <c r="N17" s="289"/>
      <c r="O17" s="292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40"/>
      <c r="AN17" s="25"/>
      <c r="AP17" s="25"/>
      <c r="AR17" s="25"/>
      <c r="AT17" s="25"/>
      <c r="AV17" s="25"/>
      <c r="BZ17" s="40"/>
    </row>
    <row r="18" spans="1:78" x14ac:dyDescent="0.25">
      <c r="B18" s="40"/>
      <c r="C18" s="189" t="s">
        <v>0</v>
      </c>
      <c r="D18" s="246" t="s">
        <v>130</v>
      </c>
      <c r="E18" s="246" t="s">
        <v>130</v>
      </c>
      <c r="F18" s="246" t="s">
        <v>130</v>
      </c>
      <c r="G18" s="214" t="s">
        <v>130</v>
      </c>
      <c r="H18" s="215" t="str">
        <f t="shared" ref="H18:H25" si="0">G18</f>
        <v>Rahr</v>
      </c>
      <c r="I18" s="215" t="str">
        <f t="shared" ref="I18:I25" si="1">G18</f>
        <v>Rahr</v>
      </c>
      <c r="J18" s="214">
        <v>9</v>
      </c>
      <c r="K18" s="215">
        <f t="shared" ref="K18:K25" si="2">J18</f>
        <v>9</v>
      </c>
      <c r="L18" s="216">
        <f t="shared" ref="L18:L25" si="3">J18</f>
        <v>9</v>
      </c>
      <c r="M18" s="214">
        <v>17</v>
      </c>
      <c r="N18" s="50">
        <f t="shared" ref="N18:N25" si="4">M18</f>
        <v>17</v>
      </c>
      <c r="O18" s="117">
        <f t="shared" ref="O18:O25" si="5">M18</f>
        <v>17</v>
      </c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40"/>
      <c r="AN18" s="25"/>
      <c r="AP18" s="25"/>
      <c r="AR18" s="25"/>
      <c r="AT18" s="25"/>
      <c r="AV18" s="25"/>
      <c r="BZ18" s="40"/>
    </row>
    <row r="19" spans="1:78" x14ac:dyDescent="0.25">
      <c r="B19" s="40"/>
      <c r="C19" s="35" t="s">
        <v>1</v>
      </c>
      <c r="D19" s="248">
        <v>0.25</v>
      </c>
      <c r="E19" s="59">
        <v>0.25</v>
      </c>
      <c r="F19" s="60">
        <v>0.25</v>
      </c>
      <c r="G19" s="217">
        <v>2</v>
      </c>
      <c r="H19" s="218">
        <f t="shared" si="0"/>
        <v>2</v>
      </c>
      <c r="I19" s="218">
        <f t="shared" si="1"/>
        <v>2</v>
      </c>
      <c r="J19" s="217">
        <v>10</v>
      </c>
      <c r="K19" s="218">
        <f t="shared" si="2"/>
        <v>10</v>
      </c>
      <c r="L19" s="219">
        <f t="shared" si="3"/>
        <v>10</v>
      </c>
      <c r="M19" s="217">
        <v>18</v>
      </c>
      <c r="N19" s="61">
        <f t="shared" si="4"/>
        <v>18</v>
      </c>
      <c r="O19" s="170">
        <f t="shared" si="5"/>
        <v>18</v>
      </c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  <c r="AA19" s="40"/>
      <c r="AB19" s="40"/>
      <c r="AN19" s="25"/>
      <c r="AP19" s="25"/>
      <c r="AR19" s="25"/>
      <c r="AT19" s="25"/>
      <c r="AV19" s="25"/>
      <c r="BZ19" s="40"/>
    </row>
    <row r="20" spans="1:78" x14ac:dyDescent="0.25">
      <c r="B20" s="40"/>
      <c r="C20" s="57" t="s">
        <v>2</v>
      </c>
      <c r="D20" s="250">
        <v>0.5</v>
      </c>
      <c r="E20" s="63">
        <v>0.5</v>
      </c>
      <c r="F20" s="64">
        <v>0.5</v>
      </c>
      <c r="G20" s="220">
        <v>3</v>
      </c>
      <c r="H20" s="147">
        <f t="shared" si="0"/>
        <v>3</v>
      </c>
      <c r="I20" s="147">
        <f t="shared" si="1"/>
        <v>3</v>
      </c>
      <c r="J20" s="220">
        <v>11</v>
      </c>
      <c r="K20" s="147">
        <f t="shared" si="2"/>
        <v>11</v>
      </c>
      <c r="L20" s="221">
        <f t="shared" si="3"/>
        <v>11</v>
      </c>
      <c r="M20" s="220">
        <v>19</v>
      </c>
      <c r="N20" s="65">
        <f t="shared" si="4"/>
        <v>19</v>
      </c>
      <c r="O20" s="128">
        <f t="shared" si="5"/>
        <v>19</v>
      </c>
      <c r="P20" s="66"/>
      <c r="Q20" s="65"/>
      <c r="R20" s="67"/>
      <c r="S20" s="65"/>
      <c r="T20" s="65"/>
      <c r="U20" s="65"/>
      <c r="V20" s="65"/>
      <c r="W20" s="65"/>
      <c r="X20" s="65"/>
      <c r="Y20" s="65"/>
      <c r="Z20" s="65"/>
      <c r="AA20" s="65"/>
      <c r="AB20" s="65"/>
      <c r="AN20" s="25"/>
      <c r="AP20" s="25"/>
      <c r="AR20" s="25"/>
      <c r="AT20" s="25"/>
      <c r="AV20" s="25"/>
      <c r="BZ20" s="40"/>
    </row>
    <row r="21" spans="1:78" x14ac:dyDescent="0.25">
      <c r="B21" s="40"/>
      <c r="C21" s="35" t="s">
        <v>3</v>
      </c>
      <c r="D21" s="252">
        <v>1</v>
      </c>
      <c r="E21" s="59">
        <v>1</v>
      </c>
      <c r="F21" s="60">
        <v>1</v>
      </c>
      <c r="G21" s="217">
        <v>4</v>
      </c>
      <c r="H21" s="218">
        <f t="shared" si="0"/>
        <v>4</v>
      </c>
      <c r="I21" s="218">
        <f t="shared" si="1"/>
        <v>4</v>
      </c>
      <c r="J21" s="217">
        <v>12</v>
      </c>
      <c r="K21" s="218">
        <f t="shared" si="2"/>
        <v>12</v>
      </c>
      <c r="L21" s="219">
        <f t="shared" si="3"/>
        <v>12</v>
      </c>
      <c r="M21" s="217">
        <v>20</v>
      </c>
      <c r="N21" s="61">
        <f t="shared" si="4"/>
        <v>20</v>
      </c>
      <c r="O21" s="170">
        <f t="shared" si="5"/>
        <v>20</v>
      </c>
      <c r="P21" s="66"/>
      <c r="Q21" s="66"/>
      <c r="R21" s="66"/>
      <c r="S21" s="66"/>
      <c r="T21" s="66"/>
      <c r="U21" s="66"/>
      <c r="V21" s="66"/>
      <c r="W21" s="66"/>
      <c r="X21" s="66"/>
      <c r="Y21" s="66"/>
      <c r="Z21" s="66"/>
      <c r="AA21" s="66"/>
      <c r="AB21" s="66"/>
      <c r="AN21" s="25"/>
      <c r="AP21" s="25"/>
      <c r="AR21" s="25"/>
      <c r="AT21" s="25"/>
      <c r="AV21" s="25"/>
      <c r="BZ21" s="40"/>
    </row>
    <row r="22" spans="1:78" x14ac:dyDescent="0.25">
      <c r="B22" s="40"/>
      <c r="C22" s="57" t="s">
        <v>4</v>
      </c>
      <c r="D22" s="250">
        <v>1.5</v>
      </c>
      <c r="E22" s="63">
        <v>1.5</v>
      </c>
      <c r="F22" s="64">
        <v>1.5</v>
      </c>
      <c r="G22" s="220">
        <v>5</v>
      </c>
      <c r="H22" s="147">
        <f t="shared" si="0"/>
        <v>5</v>
      </c>
      <c r="I22" s="147">
        <f t="shared" si="1"/>
        <v>5</v>
      </c>
      <c r="J22" s="220">
        <v>13</v>
      </c>
      <c r="K22" s="147">
        <f t="shared" si="2"/>
        <v>13</v>
      </c>
      <c r="L22" s="221">
        <f t="shared" si="3"/>
        <v>13</v>
      </c>
      <c r="M22" s="220">
        <v>21</v>
      </c>
      <c r="N22" s="65">
        <f t="shared" si="4"/>
        <v>21</v>
      </c>
      <c r="O22" s="128">
        <f t="shared" si="5"/>
        <v>21</v>
      </c>
      <c r="P22" s="65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  <c r="AN22" s="25"/>
      <c r="AP22" s="25"/>
      <c r="AR22" s="25"/>
      <c r="AT22" s="25"/>
      <c r="AV22" s="25"/>
      <c r="BZ22" s="40"/>
    </row>
    <row r="23" spans="1:78" x14ac:dyDescent="0.25">
      <c r="B23" s="40"/>
      <c r="C23" s="35" t="s">
        <v>5</v>
      </c>
      <c r="D23" s="252">
        <v>3</v>
      </c>
      <c r="E23" s="59">
        <v>3</v>
      </c>
      <c r="F23" s="60">
        <v>3</v>
      </c>
      <c r="G23" s="217">
        <v>6</v>
      </c>
      <c r="H23" s="218">
        <f t="shared" si="0"/>
        <v>6</v>
      </c>
      <c r="I23" s="218">
        <f t="shared" si="1"/>
        <v>6</v>
      </c>
      <c r="J23" s="217">
        <v>14</v>
      </c>
      <c r="K23" s="218">
        <f t="shared" si="2"/>
        <v>14</v>
      </c>
      <c r="L23" s="219">
        <f t="shared" si="3"/>
        <v>14</v>
      </c>
      <c r="M23" s="217">
        <v>22</v>
      </c>
      <c r="N23" s="61">
        <f t="shared" si="4"/>
        <v>22</v>
      </c>
      <c r="O23" s="170">
        <f t="shared" si="5"/>
        <v>22</v>
      </c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  <c r="AA23" s="40"/>
      <c r="AB23" s="40"/>
      <c r="AN23" s="25"/>
      <c r="AP23" s="25"/>
      <c r="AR23" s="25"/>
      <c r="AT23" s="25"/>
      <c r="AV23" s="25"/>
      <c r="BZ23" s="40"/>
    </row>
    <row r="24" spans="1:78" x14ac:dyDescent="0.25">
      <c r="B24" s="40"/>
      <c r="C24" s="57" t="s">
        <v>6</v>
      </c>
      <c r="D24" s="250">
        <v>5</v>
      </c>
      <c r="E24" s="63">
        <v>5</v>
      </c>
      <c r="F24" s="64">
        <v>5</v>
      </c>
      <c r="G24" s="220">
        <v>7</v>
      </c>
      <c r="H24" s="147">
        <f t="shared" si="0"/>
        <v>7</v>
      </c>
      <c r="I24" s="147">
        <f t="shared" si="1"/>
        <v>7</v>
      </c>
      <c r="J24" s="220">
        <v>15</v>
      </c>
      <c r="K24" s="147">
        <f t="shared" si="2"/>
        <v>15</v>
      </c>
      <c r="L24" s="221">
        <f t="shared" si="3"/>
        <v>15</v>
      </c>
      <c r="M24" s="220">
        <v>23</v>
      </c>
      <c r="N24" s="65">
        <f t="shared" si="4"/>
        <v>23</v>
      </c>
      <c r="O24" s="128">
        <f t="shared" si="5"/>
        <v>23</v>
      </c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  <c r="AN24" s="25"/>
      <c r="AP24" s="25"/>
      <c r="AR24" s="25"/>
      <c r="AT24" s="25"/>
      <c r="AV24" s="25"/>
      <c r="BZ24" s="40"/>
    </row>
    <row r="25" spans="1:78" ht="15.75" thickBot="1" x14ac:dyDescent="0.3">
      <c r="B25" s="40"/>
      <c r="C25" s="35" t="s">
        <v>7</v>
      </c>
      <c r="D25" s="253">
        <v>7</v>
      </c>
      <c r="E25" s="175">
        <v>7</v>
      </c>
      <c r="F25" s="176">
        <v>7</v>
      </c>
      <c r="G25" s="222">
        <v>8</v>
      </c>
      <c r="H25" s="223">
        <f t="shared" si="0"/>
        <v>8</v>
      </c>
      <c r="I25" s="223">
        <f t="shared" si="1"/>
        <v>8</v>
      </c>
      <c r="J25" s="222">
        <v>16</v>
      </c>
      <c r="K25" s="223">
        <f t="shared" si="2"/>
        <v>16</v>
      </c>
      <c r="L25" s="224">
        <f t="shared" si="3"/>
        <v>16</v>
      </c>
      <c r="M25" s="222">
        <v>24</v>
      </c>
      <c r="N25" s="228">
        <f t="shared" si="4"/>
        <v>24</v>
      </c>
      <c r="O25" s="177">
        <f t="shared" si="5"/>
        <v>24</v>
      </c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40"/>
      <c r="AB25" s="40"/>
      <c r="AN25" s="25"/>
      <c r="AP25" s="25"/>
      <c r="AR25" s="25"/>
      <c r="AT25" s="25"/>
      <c r="AV25" s="25"/>
      <c r="BZ25" s="40"/>
    </row>
    <row r="26" spans="1:78" x14ac:dyDescent="0.25">
      <c r="B26" s="40"/>
      <c r="C26" s="40"/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40"/>
      <c r="AN26" s="25"/>
      <c r="AP26" s="25"/>
      <c r="AR26" s="25"/>
      <c r="AT26" s="25"/>
      <c r="AV26" s="25"/>
      <c r="BZ26" s="40"/>
    </row>
    <row r="27" spans="1:78" x14ac:dyDescent="0.25">
      <c r="B27" s="40"/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  <c r="AA27" s="40"/>
      <c r="AB27" s="40"/>
      <c r="AN27" s="25"/>
      <c r="AP27" s="25"/>
      <c r="AR27" s="25"/>
      <c r="AT27" s="25"/>
      <c r="AV27" s="25"/>
      <c r="BZ27" s="40"/>
    </row>
    <row r="28" spans="1:78" x14ac:dyDescent="0.25">
      <c r="A28" s="24" t="s">
        <v>20</v>
      </c>
      <c r="B28" s="283" t="s">
        <v>43</v>
      </c>
      <c r="C28" s="283"/>
      <c r="D28" s="283"/>
      <c r="E28" s="283"/>
      <c r="F28" s="283"/>
      <c r="G28" s="283"/>
      <c r="H28" s="283"/>
      <c r="I28" s="283"/>
      <c r="J28" s="283"/>
      <c r="K28" s="283"/>
      <c r="L28" s="283"/>
      <c r="M28" s="283"/>
      <c r="N28" s="283"/>
      <c r="O28" s="283"/>
      <c r="P28" s="283"/>
      <c r="Q28" s="283"/>
      <c r="R28" s="283"/>
      <c r="S28" s="283"/>
      <c r="T28" s="283"/>
      <c r="U28" s="283"/>
      <c r="V28" s="283"/>
      <c r="W28" s="283"/>
      <c r="X28" s="283"/>
      <c r="Y28" s="283"/>
      <c r="Z28" s="283"/>
      <c r="AA28" s="283"/>
      <c r="AB28" s="283"/>
      <c r="AN28" s="25"/>
      <c r="AP28" s="25"/>
      <c r="AR28" s="25"/>
      <c r="AT28" s="25"/>
      <c r="AV28" s="25"/>
      <c r="BZ28" s="40"/>
    </row>
    <row r="29" spans="1:78" x14ac:dyDescent="0.25">
      <c r="A29" s="24"/>
      <c r="B29" s="82" t="s">
        <v>14</v>
      </c>
      <c r="C29" s="191"/>
      <c r="D29" s="191"/>
      <c r="E29" s="191"/>
      <c r="F29" s="191"/>
      <c r="G29" s="191"/>
      <c r="H29" s="191"/>
      <c r="I29" s="191"/>
      <c r="J29" s="191"/>
      <c r="K29" s="191"/>
      <c r="L29" s="191"/>
      <c r="M29" s="191"/>
      <c r="N29" s="191"/>
      <c r="O29" s="191"/>
      <c r="P29" s="191"/>
      <c r="Q29" s="191"/>
      <c r="R29" s="191"/>
      <c r="S29" s="191"/>
      <c r="T29" s="191"/>
      <c r="U29" s="191"/>
      <c r="V29" s="191"/>
      <c r="W29" s="191"/>
      <c r="X29" s="191"/>
      <c r="Y29" s="191"/>
      <c r="Z29" s="191"/>
      <c r="AA29" s="191"/>
      <c r="AB29" s="191"/>
      <c r="AN29" s="25"/>
      <c r="AP29" s="25"/>
      <c r="AR29" s="25"/>
      <c r="AT29" s="25"/>
      <c r="AV29" s="25"/>
      <c r="BZ29" s="40"/>
    </row>
    <row r="30" spans="1:78" ht="15.75" thickBot="1" x14ac:dyDescent="0.3">
      <c r="C30" s="82"/>
      <c r="D30" s="82"/>
      <c r="E30" s="82"/>
      <c r="F30" s="82"/>
      <c r="G30" s="82"/>
      <c r="H30" s="82"/>
      <c r="I30" s="82"/>
      <c r="J30" s="82"/>
      <c r="K30" s="82"/>
      <c r="L30" s="82"/>
      <c r="M30" s="82"/>
      <c r="N30" s="82"/>
      <c r="O30" s="82"/>
      <c r="P30" s="82"/>
      <c r="Q30" s="82"/>
      <c r="R30" s="82"/>
      <c r="S30" s="82"/>
      <c r="T30" s="82"/>
      <c r="U30" s="82"/>
      <c r="V30" s="82"/>
      <c r="W30" s="82"/>
      <c r="X30" s="82"/>
      <c r="Y30" s="82"/>
      <c r="Z30" s="82"/>
      <c r="AA30" s="82"/>
      <c r="AB30" s="82"/>
      <c r="AN30" s="25"/>
      <c r="AP30" s="25"/>
      <c r="AR30" s="25"/>
      <c r="AT30" s="25"/>
      <c r="AV30" s="25"/>
      <c r="BZ30" s="40"/>
    </row>
    <row r="31" spans="1:78" ht="15.75" thickBot="1" x14ac:dyDescent="0.3">
      <c r="B31" s="40"/>
      <c r="C31" s="40"/>
      <c r="D31" s="280" t="s">
        <v>80</v>
      </c>
      <c r="E31" s="281"/>
      <c r="F31" s="281"/>
      <c r="G31" s="281"/>
      <c r="H31" s="281"/>
      <c r="I31" s="281"/>
      <c r="J31" s="281"/>
      <c r="K31" s="281"/>
      <c r="L31" s="281"/>
      <c r="M31" s="281"/>
      <c r="N31" s="281"/>
      <c r="O31" s="282"/>
      <c r="P31" s="40"/>
      <c r="Q31" s="280" t="s">
        <v>81</v>
      </c>
      <c r="R31" s="281"/>
      <c r="S31" s="281"/>
      <c r="T31" s="281"/>
      <c r="U31" s="281"/>
      <c r="V31" s="281"/>
      <c r="W31" s="281"/>
      <c r="X31" s="281"/>
      <c r="Y31" s="281"/>
      <c r="Z31" s="281"/>
      <c r="AA31" s="281"/>
      <c r="AB31" s="282"/>
      <c r="AN31" s="25"/>
      <c r="AP31" s="25"/>
      <c r="AR31" s="25"/>
      <c r="AT31" s="25"/>
      <c r="AV31" s="25"/>
      <c r="BZ31" s="40"/>
    </row>
    <row r="32" spans="1:78" ht="15.75" thickBot="1" x14ac:dyDescent="0.3">
      <c r="B32" s="86"/>
      <c r="C32" s="78" t="s">
        <v>131</v>
      </c>
      <c r="D32" s="267">
        <v>1</v>
      </c>
      <c r="E32" s="87">
        <v>2</v>
      </c>
      <c r="F32" s="87">
        <v>3</v>
      </c>
      <c r="G32" s="88">
        <v>4</v>
      </c>
      <c r="H32" s="268">
        <v>5</v>
      </c>
      <c r="I32" s="89">
        <v>6</v>
      </c>
      <c r="J32" s="87">
        <v>7</v>
      </c>
      <c r="K32" s="87">
        <v>8</v>
      </c>
      <c r="L32" s="87">
        <v>9</v>
      </c>
      <c r="M32" s="88">
        <v>10</v>
      </c>
      <c r="N32" s="268">
        <v>11</v>
      </c>
      <c r="O32" s="269">
        <v>12</v>
      </c>
      <c r="P32" s="40"/>
      <c r="Q32" s="267">
        <v>1</v>
      </c>
      <c r="R32" s="268">
        <v>2</v>
      </c>
      <c r="S32" s="268">
        <v>3</v>
      </c>
      <c r="T32" s="88">
        <v>4</v>
      </c>
      <c r="U32" s="268">
        <v>5</v>
      </c>
      <c r="V32" s="89">
        <v>6</v>
      </c>
      <c r="W32" s="268">
        <v>7</v>
      </c>
      <c r="X32" s="268">
        <v>8</v>
      </c>
      <c r="Y32" s="268">
        <v>9</v>
      </c>
      <c r="Z32" s="88">
        <v>10</v>
      </c>
      <c r="AA32" s="268">
        <v>11</v>
      </c>
      <c r="AB32" s="269">
        <v>12</v>
      </c>
      <c r="AN32" s="25"/>
      <c r="AP32" s="25"/>
      <c r="AR32" s="25"/>
      <c r="AT32" s="25"/>
      <c r="AV32" s="25"/>
      <c r="BZ32" s="40"/>
    </row>
    <row r="33" spans="1:78" x14ac:dyDescent="0.25">
      <c r="B33" s="40"/>
      <c r="C33" s="40">
        <v>22.3</v>
      </c>
      <c r="D33" s="91">
        <v>0.27060000000000001</v>
      </c>
      <c r="E33" s="92">
        <v>0.29799999999999999</v>
      </c>
      <c r="F33" s="92">
        <v>0.1744</v>
      </c>
      <c r="G33" s="93">
        <v>0.2379</v>
      </c>
      <c r="H33" s="92">
        <v>0.27979999999999999</v>
      </c>
      <c r="I33" s="94">
        <v>0.27779999999999999</v>
      </c>
      <c r="J33" s="92">
        <v>0.45090000000000002</v>
      </c>
      <c r="K33" s="92">
        <v>0.47039999999999998</v>
      </c>
      <c r="L33" s="92">
        <v>0.46579999999999999</v>
      </c>
      <c r="M33" s="93">
        <v>0.3831</v>
      </c>
      <c r="N33" s="92">
        <v>0.40279999999999999</v>
      </c>
      <c r="O33" s="95">
        <v>0.40820000000000001</v>
      </c>
      <c r="P33" s="40"/>
      <c r="Q33" s="91">
        <v>4.4900000000000002E-2</v>
      </c>
      <c r="R33" s="92">
        <v>4.4900000000000002E-2</v>
      </c>
      <c r="S33" s="92">
        <v>4.3299999999999998E-2</v>
      </c>
      <c r="T33" s="93">
        <v>4.36E-2</v>
      </c>
      <c r="U33" s="92">
        <v>4.3999999999999997E-2</v>
      </c>
      <c r="V33" s="94">
        <v>4.4600000000000001E-2</v>
      </c>
      <c r="W33" s="92">
        <v>4.4499999999999998E-2</v>
      </c>
      <c r="X33" s="92">
        <v>4.48E-2</v>
      </c>
      <c r="Y33" s="92">
        <v>4.4200000000000003E-2</v>
      </c>
      <c r="Z33" s="93">
        <v>4.4299999999999999E-2</v>
      </c>
      <c r="AA33" s="92">
        <v>4.4900000000000002E-2</v>
      </c>
      <c r="AB33" s="95">
        <v>4.4900000000000002E-2</v>
      </c>
      <c r="AN33" s="25"/>
      <c r="AP33" s="25"/>
      <c r="AR33" s="25"/>
      <c r="AT33" s="25"/>
      <c r="AV33" s="25"/>
      <c r="BZ33" s="40"/>
    </row>
    <row r="34" spans="1:78" x14ac:dyDescent="0.25">
      <c r="B34" s="40"/>
      <c r="C34" s="40"/>
      <c r="D34" s="97">
        <v>0.56020000000000003</v>
      </c>
      <c r="E34" s="67">
        <v>0.64039999999999997</v>
      </c>
      <c r="F34" s="67">
        <v>0.6552</v>
      </c>
      <c r="G34" s="98">
        <v>0.3377</v>
      </c>
      <c r="H34" s="67">
        <v>0.34399999999999997</v>
      </c>
      <c r="I34" s="99">
        <v>0.32750000000000001</v>
      </c>
      <c r="J34" s="67">
        <v>0.2883</v>
      </c>
      <c r="K34" s="67">
        <v>0.3261</v>
      </c>
      <c r="L34" s="67">
        <v>0.32669999999999999</v>
      </c>
      <c r="M34" s="98">
        <v>0.30840000000000001</v>
      </c>
      <c r="N34" s="67">
        <v>0.3392</v>
      </c>
      <c r="O34" s="100">
        <v>0.441</v>
      </c>
      <c r="P34" s="79"/>
      <c r="Q34" s="97">
        <v>4.3299999999999998E-2</v>
      </c>
      <c r="R34" s="67">
        <v>4.4499999999999998E-2</v>
      </c>
      <c r="S34" s="67">
        <v>4.4200000000000003E-2</v>
      </c>
      <c r="T34" s="98">
        <v>4.41E-2</v>
      </c>
      <c r="U34" s="67">
        <v>4.3900000000000002E-2</v>
      </c>
      <c r="V34" s="99">
        <v>4.4900000000000002E-2</v>
      </c>
      <c r="W34" s="67">
        <v>4.36E-2</v>
      </c>
      <c r="X34" s="67">
        <v>4.36E-2</v>
      </c>
      <c r="Y34" s="67">
        <v>4.3999999999999997E-2</v>
      </c>
      <c r="Z34" s="98">
        <v>4.3400000000000001E-2</v>
      </c>
      <c r="AA34" s="67">
        <v>4.3900000000000002E-2</v>
      </c>
      <c r="AB34" s="100">
        <v>4.4699999999999997E-2</v>
      </c>
      <c r="AN34" s="25"/>
      <c r="AP34" s="25"/>
      <c r="AR34" s="25"/>
      <c r="AT34" s="25"/>
      <c r="AV34" s="25"/>
      <c r="BZ34" s="40"/>
    </row>
    <row r="35" spans="1:78" x14ac:dyDescent="0.25">
      <c r="B35" s="40"/>
      <c r="C35" s="40"/>
      <c r="D35" s="101">
        <v>0.66459999999999997</v>
      </c>
      <c r="E35" s="102">
        <v>0.63400000000000001</v>
      </c>
      <c r="F35" s="102">
        <v>0.56859999999999999</v>
      </c>
      <c r="G35" s="103">
        <v>0.36649999999999999</v>
      </c>
      <c r="H35" s="102">
        <v>0.3876</v>
      </c>
      <c r="I35" s="104">
        <v>0.3634</v>
      </c>
      <c r="J35" s="102">
        <v>0.33939999999999998</v>
      </c>
      <c r="K35" s="102">
        <v>0.35709999999999997</v>
      </c>
      <c r="L35" s="102">
        <v>0.36359999999999998</v>
      </c>
      <c r="M35" s="103">
        <v>0.29220000000000002</v>
      </c>
      <c r="N35" s="102">
        <v>0.28689999999999999</v>
      </c>
      <c r="O35" s="105">
        <v>0.32369999999999999</v>
      </c>
      <c r="P35" s="79"/>
      <c r="Q35" s="101">
        <v>4.4200000000000003E-2</v>
      </c>
      <c r="R35" s="102">
        <v>4.4299999999999999E-2</v>
      </c>
      <c r="S35" s="102">
        <v>4.3799999999999999E-2</v>
      </c>
      <c r="T35" s="103">
        <v>4.3999999999999997E-2</v>
      </c>
      <c r="U35" s="102">
        <v>4.4400000000000002E-2</v>
      </c>
      <c r="V35" s="104">
        <v>4.41E-2</v>
      </c>
      <c r="W35" s="102">
        <v>4.41E-2</v>
      </c>
      <c r="X35" s="102">
        <v>4.3499999999999997E-2</v>
      </c>
      <c r="Y35" s="102">
        <v>4.4900000000000002E-2</v>
      </c>
      <c r="Z35" s="103">
        <v>4.41E-2</v>
      </c>
      <c r="AA35" s="102">
        <v>4.41E-2</v>
      </c>
      <c r="AB35" s="105">
        <v>4.4299999999999999E-2</v>
      </c>
      <c r="AN35" s="25"/>
      <c r="AP35" s="25"/>
      <c r="AR35" s="25"/>
      <c r="AT35" s="25"/>
      <c r="AV35" s="25"/>
      <c r="BZ35" s="40"/>
    </row>
    <row r="36" spans="1:78" x14ac:dyDescent="0.25">
      <c r="B36" s="40"/>
      <c r="C36" s="40"/>
      <c r="D36" s="97">
        <v>0.64449999999999996</v>
      </c>
      <c r="E36" s="67">
        <v>0.59530000000000005</v>
      </c>
      <c r="F36" s="67">
        <v>0.60009999999999997</v>
      </c>
      <c r="G36" s="98">
        <v>0.33</v>
      </c>
      <c r="H36" s="67">
        <v>0.33889999999999998</v>
      </c>
      <c r="I36" s="99">
        <v>0.34389999999999998</v>
      </c>
      <c r="J36" s="67">
        <v>0.35020000000000001</v>
      </c>
      <c r="K36" s="67">
        <v>0.37640000000000001</v>
      </c>
      <c r="L36" s="67">
        <v>0.34200000000000003</v>
      </c>
      <c r="M36" s="98">
        <v>0.34300000000000003</v>
      </c>
      <c r="N36" s="67">
        <v>0.36730000000000002</v>
      </c>
      <c r="O36" s="100">
        <v>0.3629</v>
      </c>
      <c r="P36" s="79"/>
      <c r="Q36" s="97">
        <v>4.4699999999999997E-2</v>
      </c>
      <c r="R36" s="67">
        <v>4.4299999999999999E-2</v>
      </c>
      <c r="S36" s="67">
        <v>4.4299999999999999E-2</v>
      </c>
      <c r="T36" s="98">
        <v>4.3999999999999997E-2</v>
      </c>
      <c r="U36" s="67">
        <v>4.3900000000000002E-2</v>
      </c>
      <c r="V36" s="99">
        <v>4.4699999999999997E-2</v>
      </c>
      <c r="W36" s="67">
        <v>4.4200000000000003E-2</v>
      </c>
      <c r="X36" s="67">
        <v>4.4400000000000002E-2</v>
      </c>
      <c r="Y36" s="67">
        <v>4.3700000000000003E-2</v>
      </c>
      <c r="Z36" s="98">
        <v>4.3799999999999999E-2</v>
      </c>
      <c r="AA36" s="67">
        <v>4.36E-2</v>
      </c>
      <c r="AB36" s="100">
        <v>4.5900000000000003E-2</v>
      </c>
      <c r="AN36" s="25"/>
      <c r="AP36" s="25"/>
      <c r="AR36" s="25"/>
      <c r="AT36" s="25"/>
      <c r="AV36" s="25"/>
      <c r="BZ36" s="40"/>
    </row>
    <row r="37" spans="1:78" x14ac:dyDescent="0.25">
      <c r="B37" s="40"/>
      <c r="C37" s="40"/>
      <c r="D37" s="101">
        <v>0.5968</v>
      </c>
      <c r="E37" s="102">
        <v>0.58650000000000002</v>
      </c>
      <c r="F37" s="102">
        <v>0.60009999999999997</v>
      </c>
      <c r="G37" s="103">
        <v>0.27979999999999999</v>
      </c>
      <c r="H37" s="102">
        <v>0.32500000000000001</v>
      </c>
      <c r="I37" s="104">
        <v>0.28649999999999998</v>
      </c>
      <c r="J37" s="102">
        <v>0.1021</v>
      </c>
      <c r="K37" s="102">
        <v>0.1741</v>
      </c>
      <c r="L37" s="102">
        <v>0.21310000000000001</v>
      </c>
      <c r="M37" s="103">
        <v>0.45350000000000001</v>
      </c>
      <c r="N37" s="102">
        <v>0.44629999999999997</v>
      </c>
      <c r="O37" s="105">
        <v>0.39650000000000002</v>
      </c>
      <c r="P37" s="79"/>
      <c r="Q37" s="101">
        <v>4.48E-2</v>
      </c>
      <c r="R37" s="102">
        <v>4.53E-2</v>
      </c>
      <c r="S37" s="102">
        <v>4.5100000000000001E-2</v>
      </c>
      <c r="T37" s="103">
        <v>4.4200000000000003E-2</v>
      </c>
      <c r="U37" s="102">
        <v>4.4299999999999999E-2</v>
      </c>
      <c r="V37" s="104">
        <v>4.4999999999999998E-2</v>
      </c>
      <c r="W37" s="102">
        <v>4.2700000000000002E-2</v>
      </c>
      <c r="X37" s="102">
        <v>4.3200000000000002E-2</v>
      </c>
      <c r="Y37" s="102">
        <v>4.3099999999999999E-2</v>
      </c>
      <c r="Z37" s="103">
        <v>4.48E-2</v>
      </c>
      <c r="AA37" s="102">
        <v>4.3999999999999997E-2</v>
      </c>
      <c r="AB37" s="105">
        <v>4.3799999999999999E-2</v>
      </c>
      <c r="AN37" s="25"/>
      <c r="AP37" s="25"/>
      <c r="AR37" s="25"/>
      <c r="AT37" s="25"/>
      <c r="AV37" s="25"/>
      <c r="BZ37" s="40"/>
    </row>
    <row r="38" spans="1:78" x14ac:dyDescent="0.25">
      <c r="B38" s="40"/>
      <c r="C38" s="40"/>
      <c r="D38" s="97">
        <v>0.48880000000000001</v>
      </c>
      <c r="E38" s="67">
        <v>0.46150000000000002</v>
      </c>
      <c r="F38" s="67">
        <v>0.49</v>
      </c>
      <c r="G38" s="98">
        <v>0.29459999999999997</v>
      </c>
      <c r="H38" s="67">
        <v>0.35749999999999998</v>
      </c>
      <c r="I38" s="99">
        <v>0.3332</v>
      </c>
      <c r="J38" s="67">
        <v>0.2172</v>
      </c>
      <c r="K38" s="67">
        <v>0.24260000000000001</v>
      </c>
      <c r="L38" s="67">
        <v>0.2863</v>
      </c>
      <c r="M38" s="98">
        <v>0.36930000000000002</v>
      </c>
      <c r="N38" s="67">
        <v>0.37019999999999997</v>
      </c>
      <c r="O38" s="100">
        <v>0.4052</v>
      </c>
      <c r="P38" s="79"/>
      <c r="Q38" s="97">
        <v>4.53E-2</v>
      </c>
      <c r="R38" s="67">
        <v>4.4699999999999997E-2</v>
      </c>
      <c r="S38" s="67">
        <v>4.4600000000000001E-2</v>
      </c>
      <c r="T38" s="98">
        <v>4.3499999999999997E-2</v>
      </c>
      <c r="U38" s="67">
        <v>4.3999999999999997E-2</v>
      </c>
      <c r="V38" s="99">
        <v>4.3999999999999997E-2</v>
      </c>
      <c r="W38" s="67">
        <v>4.3499999999999997E-2</v>
      </c>
      <c r="X38" s="67">
        <v>4.3700000000000003E-2</v>
      </c>
      <c r="Y38" s="67">
        <v>4.3499999999999997E-2</v>
      </c>
      <c r="Z38" s="98">
        <v>4.4200000000000003E-2</v>
      </c>
      <c r="AA38" s="67">
        <v>4.3299999999999998E-2</v>
      </c>
      <c r="AB38" s="100">
        <v>4.4499999999999998E-2</v>
      </c>
      <c r="AN38" s="25"/>
      <c r="AP38" s="25"/>
      <c r="AR38" s="25"/>
      <c r="AT38" s="25"/>
      <c r="AV38" s="25"/>
      <c r="BZ38" s="40"/>
    </row>
    <row r="39" spans="1:78" x14ac:dyDescent="0.25">
      <c r="B39" s="40"/>
      <c r="C39" s="40"/>
      <c r="D39" s="101">
        <v>0.37880000000000003</v>
      </c>
      <c r="E39" s="102">
        <v>0.35930000000000001</v>
      </c>
      <c r="F39" s="102">
        <v>0.36940000000000001</v>
      </c>
      <c r="G39" s="103">
        <v>0.2571</v>
      </c>
      <c r="H39" s="102">
        <v>0.33779999999999999</v>
      </c>
      <c r="I39" s="104">
        <v>0.28100000000000003</v>
      </c>
      <c r="J39" s="102">
        <v>0.186</v>
      </c>
      <c r="K39" s="102">
        <v>0.20580000000000001</v>
      </c>
      <c r="L39" s="102">
        <v>0.27600000000000002</v>
      </c>
      <c r="M39" s="103">
        <v>0.38819999999999999</v>
      </c>
      <c r="N39" s="102">
        <v>0.39429999999999998</v>
      </c>
      <c r="O39" s="105">
        <v>0.4214</v>
      </c>
      <c r="P39" s="79"/>
      <c r="Q39" s="101">
        <v>4.5100000000000001E-2</v>
      </c>
      <c r="R39" s="102">
        <v>4.5600000000000002E-2</v>
      </c>
      <c r="S39" s="102">
        <v>4.4699999999999997E-2</v>
      </c>
      <c r="T39" s="103">
        <v>4.99E-2</v>
      </c>
      <c r="U39" s="102">
        <v>4.4400000000000002E-2</v>
      </c>
      <c r="V39" s="104">
        <v>4.4499999999999998E-2</v>
      </c>
      <c r="W39" s="102">
        <v>4.41E-2</v>
      </c>
      <c r="X39" s="102">
        <v>4.36E-2</v>
      </c>
      <c r="Y39" s="102">
        <v>4.3799999999999999E-2</v>
      </c>
      <c r="Z39" s="103">
        <v>4.3999999999999997E-2</v>
      </c>
      <c r="AA39" s="102">
        <v>4.4299999999999999E-2</v>
      </c>
      <c r="AB39" s="105">
        <v>4.5100000000000001E-2</v>
      </c>
      <c r="AN39" s="25"/>
      <c r="AP39" s="25"/>
      <c r="AR39" s="25"/>
      <c r="AT39" s="25"/>
      <c r="AV39" s="25"/>
      <c r="BZ39" s="40"/>
    </row>
    <row r="40" spans="1:78" ht="15.75" thickBot="1" x14ac:dyDescent="0.3">
      <c r="B40" s="40"/>
      <c r="C40" s="40"/>
      <c r="D40" s="108">
        <v>0.19839999999999999</v>
      </c>
      <c r="E40" s="109">
        <v>0.18959999999999999</v>
      </c>
      <c r="F40" s="109">
        <v>0.20749999999999999</v>
      </c>
      <c r="G40" s="110">
        <v>0.33139999999999997</v>
      </c>
      <c r="H40" s="109">
        <v>0.34279999999999999</v>
      </c>
      <c r="I40" s="111">
        <v>0.31890000000000002</v>
      </c>
      <c r="J40" s="109">
        <v>0.33150000000000002</v>
      </c>
      <c r="K40" s="109">
        <v>0.34520000000000001</v>
      </c>
      <c r="L40" s="109">
        <v>0.38640000000000002</v>
      </c>
      <c r="M40" s="110">
        <v>0.34860000000000002</v>
      </c>
      <c r="N40" s="109">
        <v>0.3609</v>
      </c>
      <c r="O40" s="112">
        <v>0.38229999999999997</v>
      </c>
      <c r="P40" s="79"/>
      <c r="Q40" s="108">
        <v>4.6100000000000002E-2</v>
      </c>
      <c r="R40" s="109">
        <v>4.6399999999999997E-2</v>
      </c>
      <c r="S40" s="109">
        <v>4.5999999999999999E-2</v>
      </c>
      <c r="T40" s="110">
        <v>4.4400000000000002E-2</v>
      </c>
      <c r="U40" s="109">
        <v>4.4900000000000002E-2</v>
      </c>
      <c r="V40" s="111">
        <v>4.4900000000000002E-2</v>
      </c>
      <c r="W40" s="109">
        <v>4.48E-2</v>
      </c>
      <c r="X40" s="109">
        <v>4.4699999999999997E-2</v>
      </c>
      <c r="Y40" s="109">
        <v>4.3700000000000003E-2</v>
      </c>
      <c r="Z40" s="110">
        <v>4.48E-2</v>
      </c>
      <c r="AA40" s="109">
        <v>4.4499999999999998E-2</v>
      </c>
      <c r="AB40" s="112">
        <v>4.6300000000000001E-2</v>
      </c>
      <c r="AN40" s="25"/>
      <c r="AP40" s="25"/>
      <c r="AR40" s="25"/>
      <c r="AT40" s="25"/>
      <c r="AV40" s="25"/>
      <c r="BZ40" s="40"/>
    </row>
    <row r="41" spans="1:78" x14ac:dyDescent="0.25">
      <c r="B41" s="40"/>
      <c r="C41" s="40"/>
      <c r="D41" s="40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  <c r="AA41" s="40"/>
      <c r="AB41" s="40"/>
      <c r="AN41" s="25"/>
      <c r="AP41" s="25"/>
      <c r="AR41" s="25"/>
      <c r="AT41" s="25"/>
      <c r="AV41" s="25"/>
      <c r="BZ41" s="40"/>
    </row>
    <row r="42" spans="1:78" ht="18" x14ac:dyDescent="0.35">
      <c r="A42" s="24" t="s">
        <v>19</v>
      </c>
      <c r="B42" s="191" t="s">
        <v>106</v>
      </c>
      <c r="C42" s="191"/>
      <c r="D42" s="191"/>
      <c r="E42" s="191"/>
      <c r="F42" s="191"/>
      <c r="G42" s="191"/>
      <c r="H42" s="191"/>
      <c r="I42" s="191"/>
      <c r="J42" s="191"/>
      <c r="K42" s="191"/>
      <c r="L42" s="191"/>
      <c r="M42" s="191"/>
      <c r="N42" s="191"/>
      <c r="O42" s="191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40"/>
      <c r="AN42" s="25"/>
      <c r="AP42" s="25"/>
      <c r="AR42" s="25"/>
      <c r="AT42" s="25"/>
      <c r="AV42" s="25"/>
      <c r="BZ42" s="40"/>
    </row>
    <row r="43" spans="1:78" x14ac:dyDescent="0.25">
      <c r="B43" s="78" t="s">
        <v>110</v>
      </c>
      <c r="C43" s="78"/>
      <c r="D43" s="78"/>
      <c r="E43" s="65"/>
      <c r="F43" s="65"/>
      <c r="G43" s="65"/>
      <c r="H43" s="65"/>
      <c r="I43" s="65"/>
      <c r="J43" s="65"/>
      <c r="K43" s="65"/>
      <c r="L43" s="65"/>
      <c r="M43" s="65"/>
      <c r="N43" s="65"/>
      <c r="O43" s="65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  <c r="AA43" s="40"/>
      <c r="AB43" s="40"/>
      <c r="AN43" s="25"/>
      <c r="AP43" s="25"/>
      <c r="AR43" s="25"/>
      <c r="AT43" s="25"/>
      <c r="AV43" s="25"/>
      <c r="BZ43" s="40"/>
    </row>
    <row r="44" spans="1:78" ht="15.75" thickBot="1" x14ac:dyDescent="0.3">
      <c r="B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  <c r="AA44" s="40"/>
      <c r="AB44" s="40"/>
      <c r="AN44" s="25"/>
      <c r="AP44" s="25"/>
      <c r="AR44" s="25"/>
      <c r="AT44" s="25"/>
      <c r="AV44" s="25"/>
      <c r="BZ44" s="40"/>
    </row>
    <row r="45" spans="1:78" ht="18.75" thickBot="1" x14ac:dyDescent="0.4">
      <c r="B45" s="114"/>
      <c r="C45" s="285" t="s">
        <v>107</v>
      </c>
      <c r="D45" s="286"/>
      <c r="E45" s="286"/>
      <c r="F45" s="286"/>
      <c r="G45" s="286"/>
      <c r="H45" s="286"/>
      <c r="I45" s="286"/>
      <c r="J45" s="286"/>
      <c r="K45" s="286"/>
      <c r="L45" s="286"/>
      <c r="M45" s="286"/>
      <c r="N45" s="287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  <c r="AA45" s="40"/>
      <c r="AB45" s="40"/>
      <c r="AN45" s="25"/>
      <c r="AP45" s="25"/>
      <c r="AR45" s="25"/>
      <c r="AT45" s="25"/>
      <c r="AV45" s="25"/>
      <c r="BZ45" s="40"/>
    </row>
    <row r="46" spans="1:78" ht="15.75" thickBot="1" x14ac:dyDescent="0.3">
      <c r="A46" s="32"/>
      <c r="B46" s="115"/>
      <c r="C46" s="116">
        <v>1</v>
      </c>
      <c r="D46" s="65">
        <v>2</v>
      </c>
      <c r="E46" s="65">
        <v>3</v>
      </c>
      <c r="F46" s="88">
        <v>4</v>
      </c>
      <c r="G46" s="264">
        <v>5</v>
      </c>
      <c r="H46" s="89">
        <v>6</v>
      </c>
      <c r="I46" s="65">
        <v>7</v>
      </c>
      <c r="J46" s="65">
        <v>8</v>
      </c>
      <c r="K46" s="65">
        <v>9</v>
      </c>
      <c r="L46" s="51">
        <v>10</v>
      </c>
      <c r="M46" s="50">
        <v>11</v>
      </c>
      <c r="N46" s="117">
        <v>12</v>
      </c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  <c r="AA46" s="40"/>
      <c r="AB46" s="40"/>
      <c r="AN46" s="25"/>
      <c r="AP46" s="25"/>
      <c r="AR46" s="25"/>
      <c r="AT46" s="25"/>
      <c r="AV46" s="25"/>
      <c r="BZ46" s="40"/>
    </row>
    <row r="47" spans="1:78" x14ac:dyDescent="0.25">
      <c r="A47" s="32"/>
      <c r="B47" s="119" t="s">
        <v>0</v>
      </c>
      <c r="C47" s="120">
        <f t="shared" ref="C47:N54" si="6">D33-Q33</f>
        <v>0.22570000000000001</v>
      </c>
      <c r="D47" s="121">
        <f t="shared" si="6"/>
        <v>0.25309999999999999</v>
      </c>
      <c r="E47" s="272"/>
      <c r="F47" s="270"/>
      <c r="G47" s="121">
        <f t="shared" si="6"/>
        <v>0.23580000000000001</v>
      </c>
      <c r="H47" s="122">
        <f t="shared" si="6"/>
        <v>0.23319999999999999</v>
      </c>
      <c r="I47" s="120">
        <f t="shared" si="6"/>
        <v>0.40640000000000004</v>
      </c>
      <c r="J47" s="121">
        <f t="shared" si="6"/>
        <v>0.42559999999999998</v>
      </c>
      <c r="K47" s="122">
        <f t="shared" si="6"/>
        <v>0.42159999999999997</v>
      </c>
      <c r="L47" s="120">
        <f t="shared" si="6"/>
        <v>0.33879999999999999</v>
      </c>
      <c r="M47" s="121">
        <f t="shared" si="6"/>
        <v>0.3579</v>
      </c>
      <c r="N47" s="122">
        <f t="shared" si="6"/>
        <v>0.36330000000000001</v>
      </c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  <c r="AA47" s="40"/>
      <c r="AB47" s="40"/>
      <c r="AN47" s="25"/>
      <c r="AP47" s="25"/>
      <c r="AR47" s="25"/>
      <c r="AT47" s="25"/>
      <c r="AV47" s="25"/>
      <c r="BZ47" s="40"/>
    </row>
    <row r="48" spans="1:78" x14ac:dyDescent="0.25">
      <c r="A48" s="32"/>
      <c r="B48" s="119" t="s">
        <v>1</v>
      </c>
      <c r="C48" s="270"/>
      <c r="D48" s="67">
        <f t="shared" si="6"/>
        <v>0.59589999999999999</v>
      </c>
      <c r="E48" s="67">
        <f t="shared" si="6"/>
        <v>0.61099999999999999</v>
      </c>
      <c r="F48" s="97">
        <f t="shared" si="6"/>
        <v>0.29359999999999997</v>
      </c>
      <c r="G48" s="67">
        <f t="shared" si="6"/>
        <v>0.30009999999999998</v>
      </c>
      <c r="H48" s="100">
        <f t="shared" si="6"/>
        <v>0.28260000000000002</v>
      </c>
      <c r="I48" s="97">
        <f t="shared" si="6"/>
        <v>0.2447</v>
      </c>
      <c r="J48" s="67">
        <f t="shared" si="6"/>
        <v>0.28249999999999997</v>
      </c>
      <c r="K48" s="100">
        <f t="shared" si="6"/>
        <v>0.28270000000000001</v>
      </c>
      <c r="L48" s="97">
        <f t="shared" si="6"/>
        <v>0.26500000000000001</v>
      </c>
      <c r="M48" s="67">
        <f t="shared" si="6"/>
        <v>0.29530000000000001</v>
      </c>
      <c r="N48" s="271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  <c r="AA48" s="40"/>
      <c r="AB48" s="40"/>
      <c r="AN48" s="25"/>
      <c r="AP48" s="25"/>
      <c r="AR48" s="25"/>
      <c r="AT48" s="25"/>
      <c r="AV48" s="25"/>
      <c r="BZ48" s="40"/>
    </row>
    <row r="49" spans="1:78" x14ac:dyDescent="0.25">
      <c r="A49" s="32"/>
      <c r="B49" s="119" t="s">
        <v>2</v>
      </c>
      <c r="C49" s="97">
        <f t="shared" si="6"/>
        <v>0.62039999999999995</v>
      </c>
      <c r="D49" s="67">
        <f t="shared" si="6"/>
        <v>0.5897</v>
      </c>
      <c r="E49" s="271"/>
      <c r="F49" s="97">
        <f t="shared" si="6"/>
        <v>0.32250000000000001</v>
      </c>
      <c r="G49" s="67">
        <f t="shared" si="6"/>
        <v>0.34320000000000001</v>
      </c>
      <c r="H49" s="100">
        <f t="shared" si="6"/>
        <v>0.31930000000000003</v>
      </c>
      <c r="I49" s="97">
        <f t="shared" si="6"/>
        <v>0.29530000000000001</v>
      </c>
      <c r="J49" s="67">
        <f t="shared" si="6"/>
        <v>0.31359999999999999</v>
      </c>
      <c r="K49" s="100">
        <f t="shared" si="6"/>
        <v>0.31869999999999998</v>
      </c>
      <c r="L49" s="97">
        <f t="shared" si="6"/>
        <v>0.24810000000000001</v>
      </c>
      <c r="M49" s="67">
        <f t="shared" si="6"/>
        <v>0.24279999999999999</v>
      </c>
      <c r="N49" s="100">
        <f t="shared" si="6"/>
        <v>0.27939999999999998</v>
      </c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  <c r="AA49" s="40"/>
      <c r="AB49" s="40"/>
      <c r="AN49" s="25"/>
      <c r="AP49" s="25"/>
      <c r="AR49" s="25"/>
      <c r="AT49" s="25"/>
      <c r="AV49" s="25"/>
      <c r="BZ49" s="40"/>
    </row>
    <row r="50" spans="1:78" x14ac:dyDescent="0.25">
      <c r="A50" s="32"/>
      <c r="B50" s="119" t="s">
        <v>3</v>
      </c>
      <c r="C50" s="97">
        <f t="shared" si="6"/>
        <v>0.5998</v>
      </c>
      <c r="D50" s="67">
        <f t="shared" si="6"/>
        <v>0.55100000000000005</v>
      </c>
      <c r="E50" s="100">
        <f t="shared" si="6"/>
        <v>0.55579999999999996</v>
      </c>
      <c r="F50" s="97">
        <f t="shared" si="6"/>
        <v>0.28600000000000003</v>
      </c>
      <c r="G50" s="67">
        <f t="shared" si="6"/>
        <v>0.29499999999999998</v>
      </c>
      <c r="H50" s="100">
        <f t="shared" si="6"/>
        <v>0.29919999999999997</v>
      </c>
      <c r="I50" s="97">
        <f t="shared" si="6"/>
        <v>0.30599999999999999</v>
      </c>
      <c r="J50" s="67">
        <f t="shared" si="6"/>
        <v>0.33200000000000002</v>
      </c>
      <c r="K50" s="100">
        <f t="shared" si="6"/>
        <v>0.29830000000000001</v>
      </c>
      <c r="L50" s="97">
        <f t="shared" si="6"/>
        <v>0.29920000000000002</v>
      </c>
      <c r="M50" s="67">
        <f t="shared" si="6"/>
        <v>0.32369999999999999</v>
      </c>
      <c r="N50" s="100">
        <f t="shared" si="6"/>
        <v>0.317</v>
      </c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  <c r="AA50" s="40"/>
      <c r="AB50" s="40"/>
      <c r="AN50" s="25"/>
      <c r="AP50" s="25"/>
      <c r="AR50" s="25"/>
      <c r="AT50" s="25"/>
      <c r="AV50" s="25"/>
      <c r="BZ50" s="40"/>
    </row>
    <row r="51" spans="1:78" x14ac:dyDescent="0.25">
      <c r="A51" s="32"/>
      <c r="B51" s="119" t="s">
        <v>4</v>
      </c>
      <c r="C51" s="97">
        <f t="shared" si="6"/>
        <v>0.55200000000000005</v>
      </c>
      <c r="D51" s="67">
        <f t="shared" si="6"/>
        <v>0.54120000000000001</v>
      </c>
      <c r="E51" s="100">
        <f t="shared" si="6"/>
        <v>0.55499999999999994</v>
      </c>
      <c r="F51" s="97">
        <f t="shared" si="6"/>
        <v>0.23559999999999998</v>
      </c>
      <c r="G51" s="67">
        <f t="shared" si="6"/>
        <v>0.28070000000000001</v>
      </c>
      <c r="H51" s="100">
        <f t="shared" si="6"/>
        <v>0.24149999999999999</v>
      </c>
      <c r="I51" s="270"/>
      <c r="J51" s="67">
        <f t="shared" si="6"/>
        <v>0.13090000000000002</v>
      </c>
      <c r="K51" s="100">
        <f t="shared" si="6"/>
        <v>0.17</v>
      </c>
      <c r="L51" s="97">
        <f t="shared" si="6"/>
        <v>0.40870000000000001</v>
      </c>
      <c r="M51" s="67">
        <f t="shared" si="6"/>
        <v>0.40229999999999999</v>
      </c>
      <c r="N51" s="271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  <c r="AA51" s="40"/>
      <c r="AB51" s="40"/>
      <c r="AN51" s="25"/>
      <c r="AP51" s="25"/>
      <c r="AR51" s="25"/>
      <c r="AT51" s="25"/>
      <c r="AV51" s="25"/>
      <c r="BZ51" s="40"/>
    </row>
    <row r="52" spans="1:78" x14ac:dyDescent="0.25">
      <c r="A52" s="32"/>
      <c r="B52" s="119" t="s">
        <v>5</v>
      </c>
      <c r="C52" s="97">
        <f t="shared" si="6"/>
        <v>0.44350000000000001</v>
      </c>
      <c r="D52" s="67">
        <f t="shared" si="6"/>
        <v>0.4168</v>
      </c>
      <c r="E52" s="100">
        <f t="shared" si="6"/>
        <v>0.44540000000000002</v>
      </c>
      <c r="F52" s="97">
        <f t="shared" si="6"/>
        <v>0.25109999999999999</v>
      </c>
      <c r="G52" s="67">
        <f t="shared" si="6"/>
        <v>0.3135</v>
      </c>
      <c r="H52" s="100">
        <f t="shared" si="6"/>
        <v>0.28920000000000001</v>
      </c>
      <c r="I52" s="97">
        <f t="shared" si="6"/>
        <v>0.17370000000000002</v>
      </c>
      <c r="J52" s="67">
        <f t="shared" si="6"/>
        <v>0.19890000000000002</v>
      </c>
      <c r="K52" s="271"/>
      <c r="L52" s="97">
        <f t="shared" si="6"/>
        <v>0.3251</v>
      </c>
      <c r="M52" s="67">
        <f t="shared" si="6"/>
        <v>0.32689999999999997</v>
      </c>
      <c r="N52" s="100">
        <f t="shared" si="6"/>
        <v>0.36070000000000002</v>
      </c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40"/>
      <c r="AB52" s="40"/>
      <c r="AN52" s="25"/>
      <c r="AP52" s="25"/>
      <c r="AR52" s="25"/>
      <c r="AT52" s="25"/>
      <c r="AV52" s="25"/>
      <c r="AW52" s="32"/>
      <c r="BZ52" s="40"/>
    </row>
    <row r="53" spans="1:78" x14ac:dyDescent="0.25">
      <c r="A53" s="32"/>
      <c r="B53" s="119" t="s">
        <v>6</v>
      </c>
      <c r="C53" s="270"/>
      <c r="D53" s="67">
        <f t="shared" si="6"/>
        <v>0.31369999999999998</v>
      </c>
      <c r="E53" s="100">
        <f t="shared" si="6"/>
        <v>0.32469999999999999</v>
      </c>
      <c r="F53" s="97">
        <f t="shared" si="6"/>
        <v>0.2072</v>
      </c>
      <c r="G53" s="273"/>
      <c r="H53" s="100">
        <f t="shared" si="6"/>
        <v>0.23650000000000004</v>
      </c>
      <c r="I53" s="97">
        <f t="shared" si="6"/>
        <v>0.1419</v>
      </c>
      <c r="J53" s="67">
        <f t="shared" si="6"/>
        <v>0.16220000000000001</v>
      </c>
      <c r="K53" s="271"/>
      <c r="L53" s="97">
        <f t="shared" si="6"/>
        <v>0.34420000000000001</v>
      </c>
      <c r="M53" s="67">
        <f t="shared" si="6"/>
        <v>0.35</v>
      </c>
      <c r="N53" s="100">
        <f t="shared" si="6"/>
        <v>0.37629999999999997</v>
      </c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  <c r="AA53" s="40"/>
      <c r="AB53" s="40"/>
      <c r="AN53" s="25"/>
      <c r="AP53" s="25"/>
      <c r="AR53" s="25"/>
      <c r="AT53" s="25"/>
      <c r="AV53" s="25"/>
      <c r="AW53" s="32"/>
      <c r="BZ53" s="40"/>
    </row>
    <row r="54" spans="1:78" ht="15.75" thickBot="1" x14ac:dyDescent="0.3">
      <c r="A54" s="32"/>
      <c r="B54" s="132" t="s">
        <v>7</v>
      </c>
      <c r="C54" s="133">
        <f t="shared" si="6"/>
        <v>0.15229999999999999</v>
      </c>
      <c r="D54" s="134">
        <f t="shared" si="6"/>
        <v>0.14319999999999999</v>
      </c>
      <c r="E54" s="135">
        <f t="shared" si="6"/>
        <v>0.16149999999999998</v>
      </c>
      <c r="F54" s="133">
        <f t="shared" si="6"/>
        <v>0.28699999999999998</v>
      </c>
      <c r="G54" s="134">
        <f t="shared" si="6"/>
        <v>0.2979</v>
      </c>
      <c r="H54" s="135">
        <f t="shared" si="6"/>
        <v>0.27400000000000002</v>
      </c>
      <c r="I54" s="133">
        <f t="shared" si="6"/>
        <v>0.28670000000000001</v>
      </c>
      <c r="J54" s="134">
        <f t="shared" si="6"/>
        <v>0.30049999999999999</v>
      </c>
      <c r="K54" s="135">
        <f t="shared" si="6"/>
        <v>0.3427</v>
      </c>
      <c r="L54" s="133">
        <f t="shared" si="6"/>
        <v>0.30380000000000001</v>
      </c>
      <c r="M54" s="134">
        <f t="shared" si="6"/>
        <v>0.31640000000000001</v>
      </c>
      <c r="N54" s="135">
        <f t="shared" si="6"/>
        <v>0.33599999999999997</v>
      </c>
      <c r="P54" s="66"/>
      <c r="Q54" s="40"/>
      <c r="R54" s="40"/>
      <c r="S54" s="40"/>
      <c r="T54" s="40"/>
      <c r="U54" s="40"/>
      <c r="V54" s="40"/>
      <c r="W54" s="40"/>
      <c r="X54" s="40"/>
      <c r="Y54" s="40"/>
      <c r="Z54" s="40"/>
      <c r="AA54" s="40"/>
      <c r="AB54" s="40"/>
      <c r="AN54" s="25"/>
      <c r="AP54" s="25"/>
      <c r="AR54" s="25"/>
      <c r="AT54" s="25"/>
      <c r="AV54" s="25"/>
      <c r="AW54" s="32"/>
      <c r="BZ54" s="40"/>
    </row>
    <row r="55" spans="1:78" x14ac:dyDescent="0.25">
      <c r="A55" s="32"/>
      <c r="C55" s="136"/>
      <c r="D55" s="25" t="s">
        <v>55</v>
      </c>
      <c r="P55" s="66"/>
      <c r="Q55" s="40"/>
      <c r="R55" s="40"/>
      <c r="S55" s="40"/>
      <c r="T55" s="40"/>
      <c r="U55" s="40"/>
      <c r="V55" s="40"/>
      <c r="W55" s="40"/>
      <c r="X55" s="40"/>
      <c r="Y55" s="40"/>
      <c r="Z55" s="40"/>
      <c r="AA55" s="40"/>
      <c r="AB55" s="40"/>
      <c r="AN55" s="25"/>
      <c r="AP55" s="25"/>
      <c r="AR55" s="25"/>
      <c r="AT55" s="25"/>
      <c r="AV55" s="25"/>
      <c r="AW55" s="32"/>
      <c r="BZ55" s="40"/>
    </row>
    <row r="56" spans="1:78" x14ac:dyDescent="0.25">
      <c r="P56" s="66"/>
      <c r="Q56" s="40"/>
      <c r="R56" s="40"/>
      <c r="S56" s="40"/>
      <c r="T56" s="40"/>
      <c r="U56" s="40"/>
      <c r="V56" s="40"/>
      <c r="W56" s="40"/>
      <c r="X56" s="40"/>
      <c r="Y56" s="40"/>
      <c r="Z56" s="40"/>
      <c r="AA56" s="40"/>
      <c r="AB56" s="40"/>
      <c r="AN56" s="25"/>
      <c r="AP56" s="25"/>
      <c r="AR56" s="25"/>
      <c r="AT56" s="25"/>
      <c r="AV56" s="25"/>
      <c r="AW56" s="32"/>
      <c r="BZ56" s="40"/>
    </row>
    <row r="57" spans="1:78" x14ac:dyDescent="0.25">
      <c r="A57" s="24" t="s">
        <v>18</v>
      </c>
      <c r="B57" s="279" t="s">
        <v>49</v>
      </c>
      <c r="C57" s="279"/>
      <c r="D57" s="279"/>
      <c r="E57" s="279"/>
      <c r="F57" s="279"/>
      <c r="G57" s="279"/>
      <c r="H57" s="279"/>
      <c r="I57" s="279"/>
      <c r="J57" s="279"/>
      <c r="K57" s="279"/>
      <c r="L57" s="279"/>
      <c r="M57" s="279"/>
      <c r="N57" s="279"/>
      <c r="P57" s="66"/>
      <c r="Q57" s="40"/>
      <c r="R57" s="40"/>
      <c r="S57" s="40"/>
      <c r="T57" s="40"/>
      <c r="U57" s="40"/>
      <c r="V57" s="40"/>
      <c r="W57" s="40"/>
      <c r="X57" s="40"/>
      <c r="Y57" s="40"/>
      <c r="Z57" s="40"/>
      <c r="AA57" s="40"/>
      <c r="AB57" s="40"/>
      <c r="AN57" s="25"/>
      <c r="AP57" s="25"/>
      <c r="AR57" s="25"/>
      <c r="AT57" s="25"/>
      <c r="AV57" s="25"/>
      <c r="AW57" s="32"/>
      <c r="BZ57" s="40"/>
    </row>
    <row r="58" spans="1:78" x14ac:dyDescent="0.25">
      <c r="A58" s="24"/>
      <c r="B58" s="33" t="s">
        <v>99</v>
      </c>
      <c r="C58" s="265"/>
      <c r="D58" s="265"/>
      <c r="E58" s="265"/>
      <c r="F58" s="265"/>
      <c r="G58" s="265"/>
      <c r="H58" s="265"/>
      <c r="I58" s="265"/>
      <c r="J58" s="265"/>
      <c r="K58" s="265"/>
      <c r="L58" s="265"/>
      <c r="M58" s="265"/>
      <c r="N58" s="265"/>
      <c r="P58" s="66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  <c r="AB58" s="40"/>
      <c r="AN58" s="25"/>
      <c r="AP58" s="25"/>
      <c r="AR58" s="25"/>
      <c r="AT58" s="25"/>
      <c r="AV58" s="25"/>
      <c r="AW58" s="32"/>
      <c r="BZ58" s="40"/>
    </row>
    <row r="59" spans="1:78" x14ac:dyDescent="0.25">
      <c r="B59" s="32"/>
      <c r="C59" s="32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P59" s="66"/>
      <c r="Q59" s="40"/>
      <c r="R59" s="40"/>
      <c r="S59" s="40"/>
      <c r="T59" s="40"/>
      <c r="U59" s="40"/>
      <c r="V59" s="40"/>
      <c r="W59" s="40"/>
      <c r="X59" s="40"/>
      <c r="Y59" s="40"/>
      <c r="Z59" s="40"/>
      <c r="AA59" s="40"/>
      <c r="AB59" s="40"/>
      <c r="AN59" s="25"/>
      <c r="AP59" s="25"/>
      <c r="AR59" s="25"/>
      <c r="AT59" s="25"/>
      <c r="AV59" s="25"/>
      <c r="AW59" s="32"/>
      <c r="BZ59" s="40"/>
    </row>
    <row r="60" spans="1:78" ht="15.75" thickBot="1" x14ac:dyDescent="0.3">
      <c r="B60" s="41"/>
      <c r="C60" s="293" t="s">
        <v>30</v>
      </c>
      <c r="D60" s="294"/>
      <c r="E60" s="295"/>
      <c r="F60" s="293" t="s">
        <v>31</v>
      </c>
      <c r="G60" s="294"/>
      <c r="H60" s="295"/>
      <c r="I60" s="293" t="s">
        <v>33</v>
      </c>
      <c r="J60" s="294"/>
      <c r="K60" s="295"/>
      <c r="L60" s="293" t="s">
        <v>32</v>
      </c>
      <c r="M60" s="294"/>
      <c r="N60" s="295"/>
      <c r="P60" s="66"/>
      <c r="Q60" s="40"/>
      <c r="R60" s="40"/>
      <c r="S60" s="40"/>
      <c r="T60" s="40"/>
      <c r="U60" s="40"/>
      <c r="V60" s="40"/>
      <c r="W60" s="40"/>
      <c r="X60" s="40"/>
      <c r="Y60" s="40"/>
      <c r="Z60" s="40"/>
      <c r="AA60" s="40"/>
      <c r="AB60" s="40"/>
      <c r="AN60" s="25"/>
      <c r="AP60" s="25"/>
      <c r="AR60" s="25"/>
      <c r="AT60" s="25"/>
      <c r="AV60" s="25"/>
      <c r="AW60" s="32"/>
      <c r="BZ60" s="40"/>
    </row>
    <row r="61" spans="1:78" ht="15.75" thickBot="1" x14ac:dyDescent="0.3">
      <c r="B61" s="41"/>
      <c r="C61" s="42" t="s">
        <v>40</v>
      </c>
      <c r="D61" s="43" t="s">
        <v>10</v>
      </c>
      <c r="E61" s="266" t="s">
        <v>11</v>
      </c>
      <c r="F61" s="45" t="s">
        <v>125</v>
      </c>
      <c r="G61" s="46" t="s">
        <v>10</v>
      </c>
      <c r="H61" s="47" t="s">
        <v>11</v>
      </c>
      <c r="I61" s="45" t="s">
        <v>125</v>
      </c>
      <c r="J61" s="46" t="s">
        <v>10</v>
      </c>
      <c r="K61" s="46" t="s">
        <v>11</v>
      </c>
      <c r="L61" s="45" t="s">
        <v>125</v>
      </c>
      <c r="M61" s="46" t="s">
        <v>10</v>
      </c>
      <c r="N61" s="47" t="s">
        <v>11</v>
      </c>
      <c r="P61" s="66"/>
      <c r="Q61" s="40"/>
      <c r="R61" s="40"/>
      <c r="S61" s="40"/>
      <c r="T61" s="40"/>
      <c r="U61" s="40"/>
      <c r="V61" s="40"/>
      <c r="W61" s="40"/>
      <c r="X61" s="40"/>
      <c r="Y61" s="40"/>
      <c r="Z61" s="40"/>
      <c r="AA61" s="40"/>
      <c r="AB61" s="40"/>
      <c r="AN61" s="25"/>
      <c r="AP61" s="25"/>
      <c r="AR61" s="25"/>
      <c r="AT61" s="25"/>
      <c r="AV61" s="25"/>
      <c r="AW61" s="32"/>
      <c r="BZ61" s="40"/>
    </row>
    <row r="62" spans="1:78" x14ac:dyDescent="0.25">
      <c r="B62" s="53"/>
      <c r="C62" s="54">
        <v>0</v>
      </c>
      <c r="D62" s="55">
        <f t="shared" ref="D62:D69" si="7">AVERAGE(C47:E47)</f>
        <v>0.2394</v>
      </c>
      <c r="E62" s="55">
        <f t="shared" ref="E62:E69" si="8">STDEV(C47:E47)</f>
        <v>1.9374725804511387E-2</v>
      </c>
      <c r="F62" s="57" t="str">
        <f t="shared" ref="F62:F69" si="9">G18</f>
        <v>Rahr</v>
      </c>
      <c r="G62" s="55">
        <f>AVERAGE(F47:H47)</f>
        <v>0.23449999999999999</v>
      </c>
      <c r="H62" s="56">
        <f t="shared" ref="H62:H69" si="10">STDEV(F47:H47)</f>
        <v>1.8384776310850369E-3</v>
      </c>
      <c r="I62" s="57">
        <f t="shared" ref="I62:I69" si="11">J18</f>
        <v>9</v>
      </c>
      <c r="J62" s="55">
        <f t="shared" ref="J62:J69" si="12">AVERAGE(I47:K47)</f>
        <v>0.41786666666666666</v>
      </c>
      <c r="K62" s="55">
        <f t="shared" ref="K62:K69" si="13">STDEV(I47:K47)</f>
        <v>1.0129823953718675E-2</v>
      </c>
      <c r="L62" s="57">
        <f t="shared" ref="L62:L69" si="14">M18</f>
        <v>17</v>
      </c>
      <c r="M62" s="55">
        <f t="shared" ref="M62:M69" si="15">AVERAGE(L47:N47)</f>
        <v>0.35333333333333333</v>
      </c>
      <c r="N62" s="56">
        <f t="shared" ref="N62:N69" si="16">STDEV(L47:N47)</f>
        <v>1.2872580678843445E-2</v>
      </c>
      <c r="P62" s="66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  <c r="AB62" s="40"/>
      <c r="AN62" s="25"/>
      <c r="AP62" s="25"/>
      <c r="AR62" s="25"/>
      <c r="AT62" s="25"/>
      <c r="AV62" s="25"/>
      <c r="AW62" s="32"/>
      <c r="BZ62" s="40"/>
    </row>
    <row r="63" spans="1:78" x14ac:dyDescent="0.25">
      <c r="B63" s="53"/>
      <c r="C63" s="62">
        <v>0.25</v>
      </c>
      <c r="D63" s="55">
        <f t="shared" si="7"/>
        <v>0.60345000000000004</v>
      </c>
      <c r="E63" s="55">
        <f t="shared" si="8"/>
        <v>1.0677312395916868E-2</v>
      </c>
      <c r="F63" s="57">
        <f t="shared" si="9"/>
        <v>2</v>
      </c>
      <c r="G63" s="55">
        <f t="shared" ref="G63:G69" si="17">AVERAGE(F48:H48)</f>
        <v>0.29209999999999997</v>
      </c>
      <c r="H63" s="56">
        <f t="shared" si="10"/>
        <v>8.845903006477045E-3</v>
      </c>
      <c r="I63" s="57">
        <f t="shared" si="11"/>
        <v>10</v>
      </c>
      <c r="J63" s="55">
        <f t="shared" si="12"/>
        <v>0.26996666666666669</v>
      </c>
      <c r="K63" s="55">
        <f t="shared" si="13"/>
        <v>2.1881803703838791E-2</v>
      </c>
      <c r="L63" s="57">
        <f t="shared" si="14"/>
        <v>18</v>
      </c>
      <c r="M63" s="55">
        <f t="shared" si="15"/>
        <v>0.28015000000000001</v>
      </c>
      <c r="N63" s="56">
        <f t="shared" si="16"/>
        <v>2.1425335469952386E-2</v>
      </c>
      <c r="P63" s="66"/>
      <c r="Q63" s="40"/>
      <c r="R63" s="40"/>
      <c r="S63" s="40"/>
      <c r="T63" s="40"/>
      <c r="U63" s="40"/>
      <c r="V63" s="40"/>
      <c r="W63" s="40"/>
      <c r="X63" s="40"/>
      <c r="Y63" s="40"/>
      <c r="Z63" s="40"/>
      <c r="AA63" s="40"/>
      <c r="AB63" s="40"/>
      <c r="AN63" s="25"/>
      <c r="AP63" s="25"/>
      <c r="AR63" s="25"/>
      <c r="AT63" s="25"/>
      <c r="AV63" s="25"/>
      <c r="BZ63" s="40"/>
    </row>
    <row r="64" spans="1:78" x14ac:dyDescent="0.25">
      <c r="B64" s="53"/>
      <c r="C64" s="68">
        <v>0.5</v>
      </c>
      <c r="D64" s="55">
        <f t="shared" si="7"/>
        <v>0.60504999999999998</v>
      </c>
      <c r="E64" s="55">
        <f t="shared" si="8"/>
        <v>2.1708178182426974E-2</v>
      </c>
      <c r="F64" s="57">
        <f t="shared" si="9"/>
        <v>3</v>
      </c>
      <c r="G64" s="55">
        <f t="shared" si="17"/>
        <v>0.32833333333333331</v>
      </c>
      <c r="H64" s="56">
        <f t="shared" si="10"/>
        <v>1.2973948255382133E-2</v>
      </c>
      <c r="I64" s="57">
        <f t="shared" si="11"/>
        <v>11</v>
      </c>
      <c r="J64" s="55">
        <f t="shared" si="12"/>
        <v>0.30919999999999997</v>
      </c>
      <c r="K64" s="55">
        <f t="shared" si="13"/>
        <v>1.2304877081872851E-2</v>
      </c>
      <c r="L64" s="57">
        <f t="shared" si="14"/>
        <v>19</v>
      </c>
      <c r="M64" s="55">
        <f t="shared" si="15"/>
        <v>0.25676666666666664</v>
      </c>
      <c r="N64" s="56">
        <f t="shared" si="16"/>
        <v>1.9779366353180602E-2</v>
      </c>
      <c r="P64" s="66"/>
      <c r="Q64" s="40"/>
      <c r="R64" s="40"/>
      <c r="S64" s="40"/>
      <c r="T64" s="40"/>
      <c r="U64" s="40"/>
      <c r="V64" s="40"/>
      <c r="W64" s="40"/>
      <c r="X64" s="40"/>
      <c r="Y64" s="40"/>
      <c r="Z64" s="40"/>
      <c r="AA64" s="40"/>
      <c r="AB64" s="40"/>
      <c r="AN64" s="25"/>
      <c r="AP64" s="25"/>
      <c r="AR64" s="25"/>
      <c r="AT64" s="25"/>
      <c r="AV64" s="25"/>
      <c r="BZ64" s="40"/>
    </row>
    <row r="65" spans="1:78" x14ac:dyDescent="0.25">
      <c r="B65" s="53"/>
      <c r="C65" s="54">
        <v>1</v>
      </c>
      <c r="D65" s="55">
        <f t="shared" si="7"/>
        <v>0.56886666666666663</v>
      </c>
      <c r="E65" s="55">
        <f t="shared" si="8"/>
        <v>2.6896344237337035E-2</v>
      </c>
      <c r="F65" s="57">
        <f t="shared" si="9"/>
        <v>4</v>
      </c>
      <c r="G65" s="55">
        <f t="shared" si="17"/>
        <v>0.29339999999999994</v>
      </c>
      <c r="H65" s="56">
        <f t="shared" si="10"/>
        <v>6.7438861200349118E-3</v>
      </c>
      <c r="I65" s="57">
        <f t="shared" si="11"/>
        <v>12</v>
      </c>
      <c r="J65" s="55">
        <f t="shared" si="12"/>
        <v>0.31209999999999999</v>
      </c>
      <c r="K65" s="55">
        <f t="shared" si="13"/>
        <v>1.7658708899577009E-2</v>
      </c>
      <c r="L65" s="57">
        <f t="shared" si="14"/>
        <v>20</v>
      </c>
      <c r="M65" s="55">
        <f t="shared" si="15"/>
        <v>0.31329999999999997</v>
      </c>
      <c r="N65" s="56">
        <f t="shared" si="16"/>
        <v>1.2662148316932621E-2</v>
      </c>
      <c r="P65" s="66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N65" s="25"/>
      <c r="AP65" s="25"/>
      <c r="AR65" s="25"/>
      <c r="AT65" s="25"/>
      <c r="AV65" s="25"/>
      <c r="BZ65" s="40"/>
    </row>
    <row r="66" spans="1:78" x14ac:dyDescent="0.25">
      <c r="B66" s="53"/>
      <c r="C66" s="68">
        <v>1.5</v>
      </c>
      <c r="D66" s="55">
        <f t="shared" si="7"/>
        <v>0.5494</v>
      </c>
      <c r="E66" s="55">
        <f t="shared" si="8"/>
        <v>7.2580989246495984E-3</v>
      </c>
      <c r="F66" s="57">
        <f t="shared" si="9"/>
        <v>5</v>
      </c>
      <c r="G66" s="55">
        <f t="shared" si="17"/>
        <v>0.25259999999999999</v>
      </c>
      <c r="H66" s="56">
        <f t="shared" si="10"/>
        <v>2.4513465687250355E-2</v>
      </c>
      <c r="I66" s="57">
        <f t="shared" si="11"/>
        <v>13</v>
      </c>
      <c r="J66" s="55">
        <f t="shared" si="12"/>
        <v>0.15045000000000003</v>
      </c>
      <c r="K66" s="55">
        <f t="shared" si="13"/>
        <v>2.7647875144393933E-2</v>
      </c>
      <c r="L66" s="57">
        <f t="shared" si="14"/>
        <v>21</v>
      </c>
      <c r="M66" s="55">
        <f t="shared" si="15"/>
        <v>0.40549999999999997</v>
      </c>
      <c r="N66" s="56">
        <f t="shared" si="16"/>
        <v>4.5254833995939164E-3</v>
      </c>
      <c r="P66" s="66"/>
      <c r="Q66" s="40"/>
      <c r="R66" s="40"/>
      <c r="S66" s="40"/>
      <c r="T66" s="40"/>
      <c r="U66" s="40"/>
      <c r="V66" s="40"/>
      <c r="W66" s="40"/>
      <c r="X66" s="40"/>
      <c r="Y66" s="40"/>
      <c r="Z66" s="40"/>
      <c r="AA66" s="40"/>
      <c r="AB66" s="40"/>
      <c r="AN66" s="25"/>
      <c r="AP66" s="25"/>
      <c r="AR66" s="25"/>
      <c r="AT66" s="25"/>
      <c r="AV66" s="25"/>
      <c r="BZ66" s="40"/>
    </row>
    <row r="67" spans="1:78" x14ac:dyDescent="0.25">
      <c r="B67" s="53"/>
      <c r="C67" s="54">
        <v>3</v>
      </c>
      <c r="D67" s="55">
        <f t="shared" si="7"/>
        <v>0.43523333333333336</v>
      </c>
      <c r="E67" s="55">
        <f t="shared" si="8"/>
        <v>1.5991977155227977E-2</v>
      </c>
      <c r="F67" s="57">
        <f t="shared" si="9"/>
        <v>6</v>
      </c>
      <c r="G67" s="55">
        <f t="shared" si="17"/>
        <v>0.28460000000000002</v>
      </c>
      <c r="H67" s="56">
        <f t="shared" si="10"/>
        <v>3.1453298714125368E-2</v>
      </c>
      <c r="I67" s="57">
        <f t="shared" si="11"/>
        <v>14</v>
      </c>
      <c r="J67" s="55">
        <f t="shared" si="12"/>
        <v>0.18630000000000002</v>
      </c>
      <c r="K67" s="55">
        <f t="shared" si="13"/>
        <v>1.7819090885900998E-2</v>
      </c>
      <c r="L67" s="57">
        <f t="shared" si="14"/>
        <v>22</v>
      </c>
      <c r="M67" s="55">
        <f t="shared" si="15"/>
        <v>0.33756666666666663</v>
      </c>
      <c r="N67" s="56">
        <f t="shared" si="16"/>
        <v>2.0054259730374845E-2</v>
      </c>
      <c r="P67" s="66"/>
      <c r="Q67" s="40"/>
      <c r="R67" s="40"/>
      <c r="S67" s="40"/>
      <c r="T67" s="40"/>
      <c r="U67" s="40"/>
      <c r="V67" s="40"/>
      <c r="W67" s="40"/>
      <c r="X67" s="40"/>
      <c r="Y67" s="40"/>
      <c r="Z67" s="40"/>
      <c r="AA67" s="40"/>
      <c r="AB67" s="40"/>
      <c r="AN67" s="25"/>
      <c r="AP67" s="25"/>
      <c r="AR67" s="25"/>
      <c r="AT67" s="25"/>
      <c r="AV67" s="25"/>
      <c r="BZ67" s="40"/>
    </row>
    <row r="68" spans="1:78" x14ac:dyDescent="0.25">
      <c r="B68" s="53"/>
      <c r="C68" s="54">
        <v>5</v>
      </c>
      <c r="D68" s="55">
        <f t="shared" si="7"/>
        <v>0.31919999999999998</v>
      </c>
      <c r="E68" s="55">
        <f t="shared" si="8"/>
        <v>7.7781745930520299E-3</v>
      </c>
      <c r="F68" s="57">
        <f t="shared" si="9"/>
        <v>7</v>
      </c>
      <c r="G68" s="55">
        <f t="shared" si="17"/>
        <v>0.22185000000000002</v>
      </c>
      <c r="H68" s="56">
        <f t="shared" si="10"/>
        <v>2.0718228688765876E-2</v>
      </c>
      <c r="I68" s="57">
        <f t="shared" si="11"/>
        <v>15</v>
      </c>
      <c r="J68" s="55">
        <f t="shared" si="12"/>
        <v>0.15205000000000002</v>
      </c>
      <c r="K68" s="55">
        <f t="shared" si="13"/>
        <v>1.4354267658086924E-2</v>
      </c>
      <c r="L68" s="57">
        <f t="shared" si="14"/>
        <v>23</v>
      </c>
      <c r="M68" s="55">
        <f t="shared" si="15"/>
        <v>0.35683333333333334</v>
      </c>
      <c r="N68" s="56">
        <f t="shared" si="16"/>
        <v>1.7106236679449188E-2</v>
      </c>
      <c r="P68" s="66"/>
      <c r="Q68" s="40"/>
      <c r="R68" s="40"/>
      <c r="S68" s="40"/>
      <c r="T68" s="40"/>
      <c r="U68" s="40"/>
      <c r="V68" s="40"/>
      <c r="W68" s="40"/>
      <c r="X68" s="40"/>
      <c r="Y68" s="40"/>
      <c r="Z68" s="40"/>
      <c r="AA68" s="40"/>
      <c r="AB68" s="40"/>
      <c r="AN68" s="25"/>
      <c r="AP68" s="25"/>
      <c r="AR68" s="25"/>
      <c r="AT68" s="25"/>
      <c r="AV68" s="25"/>
      <c r="BZ68" s="40"/>
    </row>
    <row r="69" spans="1:78" x14ac:dyDescent="0.25">
      <c r="B69" s="53"/>
      <c r="C69" s="69">
        <v>7</v>
      </c>
      <c r="D69" s="70">
        <f t="shared" si="7"/>
        <v>0.15233333333333332</v>
      </c>
      <c r="E69" s="70">
        <f t="shared" si="8"/>
        <v>9.1500455372272964E-3</v>
      </c>
      <c r="F69" s="72">
        <f t="shared" si="9"/>
        <v>8</v>
      </c>
      <c r="G69" s="70">
        <f t="shared" si="17"/>
        <v>0.2863</v>
      </c>
      <c r="H69" s="71">
        <f t="shared" si="10"/>
        <v>1.1965366688906768E-2</v>
      </c>
      <c r="I69" s="72">
        <f t="shared" si="11"/>
        <v>16</v>
      </c>
      <c r="J69" s="70">
        <f t="shared" si="12"/>
        <v>0.30996666666666667</v>
      </c>
      <c r="K69" s="70">
        <f t="shared" si="13"/>
        <v>2.9175560548742391E-2</v>
      </c>
      <c r="L69" s="72">
        <f t="shared" si="14"/>
        <v>24</v>
      </c>
      <c r="M69" s="70">
        <f t="shared" si="15"/>
        <v>0.31873333333333337</v>
      </c>
      <c r="N69" s="71">
        <f t="shared" si="16"/>
        <v>1.6226316073999436E-2</v>
      </c>
      <c r="P69" s="66"/>
      <c r="Q69" s="40"/>
      <c r="R69" s="40"/>
      <c r="S69" s="40"/>
      <c r="T69" s="40"/>
      <c r="U69" s="40"/>
      <c r="V69" s="40"/>
      <c r="W69" s="40"/>
      <c r="X69" s="40"/>
      <c r="Y69" s="40"/>
      <c r="Z69" s="40"/>
      <c r="AA69" s="40"/>
      <c r="AB69" s="40"/>
      <c r="AN69" s="25"/>
      <c r="AP69" s="25"/>
      <c r="AR69" s="25"/>
      <c r="AT69" s="25"/>
      <c r="AV69" s="25"/>
      <c r="BZ69" s="40"/>
    </row>
    <row r="70" spans="1:78" x14ac:dyDescent="0.25">
      <c r="B70" s="66"/>
      <c r="C70" s="66"/>
      <c r="D70" s="66"/>
      <c r="E70" s="66"/>
      <c r="F70" s="73"/>
      <c r="G70" s="66"/>
      <c r="H70" s="74"/>
      <c r="I70" s="66"/>
      <c r="J70" s="75"/>
      <c r="K70" s="66"/>
      <c r="L70" s="76"/>
      <c r="M70" s="66"/>
      <c r="N70" s="77"/>
      <c r="P70" s="66"/>
      <c r="Q70" s="40"/>
      <c r="R70" s="40"/>
      <c r="S70" s="40"/>
      <c r="T70" s="40"/>
      <c r="U70" s="40"/>
      <c r="V70" s="40"/>
      <c r="W70" s="40"/>
      <c r="X70" s="40"/>
      <c r="Y70" s="40"/>
      <c r="Z70" s="40"/>
      <c r="AA70" s="40"/>
      <c r="AB70" s="40"/>
      <c r="AN70" s="25"/>
      <c r="AP70" s="25"/>
      <c r="AR70" s="25"/>
      <c r="AT70" s="25"/>
      <c r="AV70" s="25"/>
      <c r="BZ70" s="40"/>
    </row>
    <row r="71" spans="1:78" x14ac:dyDescent="0.25">
      <c r="A71" s="78" t="s">
        <v>50</v>
      </c>
      <c r="B71" s="296" t="s">
        <v>82</v>
      </c>
      <c r="C71" s="296"/>
      <c r="D71" s="296"/>
      <c r="E71" s="296"/>
      <c r="F71" s="296"/>
      <c r="G71" s="296"/>
      <c r="H71" s="296"/>
      <c r="I71" s="296"/>
      <c r="J71" s="296"/>
      <c r="K71" s="296"/>
      <c r="L71" s="296"/>
      <c r="M71" s="296"/>
      <c r="N71" s="296"/>
      <c r="P71" s="66"/>
      <c r="Q71" s="40"/>
      <c r="R71" s="40"/>
      <c r="S71" s="40"/>
      <c r="T71" s="40"/>
      <c r="U71" s="40"/>
      <c r="V71" s="40"/>
      <c r="W71" s="40"/>
      <c r="X71" s="40"/>
      <c r="Y71" s="40"/>
      <c r="Z71" s="40"/>
      <c r="AA71" s="40"/>
      <c r="AB71" s="40"/>
      <c r="AN71" s="25"/>
      <c r="AP71" s="25"/>
      <c r="AR71" s="25"/>
      <c r="AT71" s="25"/>
      <c r="AV71" s="25"/>
      <c r="BZ71" s="40"/>
    </row>
    <row r="72" spans="1:78" x14ac:dyDescent="0.25">
      <c r="A72" s="41"/>
      <c r="B72" s="188"/>
      <c r="C72" s="186"/>
      <c r="D72" s="186"/>
      <c r="E72" s="186"/>
      <c r="F72" s="186"/>
      <c r="G72" s="186"/>
      <c r="H72" s="186"/>
      <c r="I72" s="186"/>
      <c r="J72" s="187"/>
      <c r="K72" s="203"/>
      <c r="L72" s="203"/>
      <c r="M72" s="203"/>
      <c r="N72" s="203"/>
      <c r="P72" s="66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  <c r="AN72" s="25"/>
      <c r="AP72" s="25"/>
      <c r="AR72" s="25"/>
      <c r="AT72" s="25"/>
      <c r="AV72" s="25"/>
      <c r="BZ72" s="40"/>
    </row>
    <row r="73" spans="1:78" x14ac:dyDescent="0.25">
      <c r="A73" s="32"/>
      <c r="B73" s="181"/>
      <c r="C73" s="66"/>
      <c r="D73" s="66"/>
      <c r="E73" s="66"/>
      <c r="F73" s="66"/>
      <c r="G73" s="161"/>
      <c r="H73" s="66"/>
      <c r="I73" s="66"/>
      <c r="J73" s="207"/>
      <c r="K73" s="40"/>
      <c r="L73" s="80"/>
      <c r="M73" s="40"/>
      <c r="N73" s="81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  <c r="AA73" s="40"/>
      <c r="AB73" s="40"/>
      <c r="AN73" s="25"/>
      <c r="AP73" s="25"/>
      <c r="AR73" s="25"/>
      <c r="AT73" s="25"/>
      <c r="AV73" s="25"/>
      <c r="BZ73" s="40"/>
    </row>
    <row r="74" spans="1:78" x14ac:dyDescent="0.25">
      <c r="B74" s="83"/>
      <c r="C74" s="66"/>
      <c r="D74" s="66"/>
      <c r="E74" s="66"/>
      <c r="F74" s="73"/>
      <c r="G74" s="66"/>
      <c r="H74" s="74"/>
      <c r="I74" s="32"/>
      <c r="J74" s="208"/>
      <c r="K74" s="78" t="s">
        <v>44</v>
      </c>
      <c r="L74" s="78" t="s">
        <v>60</v>
      </c>
      <c r="M74" s="31"/>
      <c r="N74" s="31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  <c r="AA74" s="40"/>
      <c r="AB74" s="40"/>
      <c r="AN74" s="25"/>
      <c r="AP74" s="25"/>
      <c r="AR74" s="25"/>
      <c r="AT74" s="25"/>
      <c r="AV74" s="25"/>
      <c r="BZ74" s="40"/>
    </row>
    <row r="75" spans="1:78" ht="15.75" thickBot="1" x14ac:dyDescent="0.3">
      <c r="B75" s="83"/>
      <c r="C75" s="66"/>
      <c r="D75" s="66"/>
      <c r="E75" s="66"/>
      <c r="F75" s="73"/>
      <c r="G75" s="66"/>
      <c r="H75" s="74"/>
      <c r="I75" s="32"/>
      <c r="J75" s="208"/>
      <c r="K75" s="75"/>
      <c r="L75" s="85"/>
      <c r="M75" s="78"/>
      <c r="N75" s="31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  <c r="AA75" s="40"/>
      <c r="AB75" s="40"/>
      <c r="AN75" s="25"/>
      <c r="AP75" s="25"/>
      <c r="AR75" s="25"/>
      <c r="AT75" s="25"/>
      <c r="AV75" s="25"/>
      <c r="BZ75" s="40"/>
    </row>
    <row r="76" spans="1:78" ht="15.75" thickBot="1" x14ac:dyDescent="0.3">
      <c r="B76" s="83"/>
      <c r="C76" s="66"/>
      <c r="D76" s="66"/>
      <c r="E76" s="66"/>
      <c r="F76" s="73"/>
      <c r="G76" s="66"/>
      <c r="H76" s="74"/>
      <c r="I76" s="32"/>
      <c r="J76" s="208"/>
      <c r="K76" s="75"/>
      <c r="L76" s="78" t="s">
        <v>57</v>
      </c>
      <c r="M76" s="90">
        <v>-6.7100000000000007E-2</v>
      </c>
      <c r="N76" s="31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  <c r="AA76" s="40"/>
      <c r="AB76" s="40"/>
      <c r="AN76" s="25"/>
      <c r="AP76" s="25"/>
      <c r="AR76" s="25"/>
      <c r="AT76" s="25"/>
      <c r="AV76" s="25"/>
      <c r="BZ76" s="40"/>
    </row>
    <row r="77" spans="1:78" ht="15.75" thickBot="1" x14ac:dyDescent="0.3">
      <c r="B77" s="83"/>
      <c r="C77" s="66"/>
      <c r="D77" s="66"/>
      <c r="E77" s="66"/>
      <c r="F77" s="73"/>
      <c r="G77" s="66"/>
      <c r="H77" s="74"/>
      <c r="I77" s="32"/>
      <c r="J77" s="208"/>
      <c r="K77" s="75"/>
      <c r="L77" s="78" t="s">
        <v>58</v>
      </c>
      <c r="M77" s="96">
        <v>0.63690000000000002</v>
      </c>
      <c r="N77" s="31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  <c r="AA77" s="40"/>
      <c r="AB77" s="40"/>
      <c r="AN77" s="25"/>
      <c r="AP77" s="25"/>
      <c r="AR77" s="25"/>
      <c r="AT77" s="25"/>
      <c r="AV77" s="25"/>
      <c r="BZ77" s="40"/>
    </row>
    <row r="78" spans="1:78" x14ac:dyDescent="0.25">
      <c r="B78" s="83"/>
      <c r="C78" s="66"/>
      <c r="D78" s="73"/>
      <c r="E78" s="66" t="s">
        <v>36</v>
      </c>
      <c r="F78" s="74"/>
      <c r="G78" s="66"/>
      <c r="H78" s="74"/>
      <c r="I78" s="32"/>
      <c r="J78" s="208"/>
      <c r="K78" s="66"/>
      <c r="L78" s="75"/>
      <c r="N78" s="31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  <c r="AA78" s="40"/>
      <c r="AB78" s="40"/>
      <c r="AN78" s="25"/>
      <c r="AP78" s="25"/>
      <c r="AR78" s="25"/>
      <c r="AT78" s="25"/>
      <c r="AV78" s="25"/>
      <c r="BZ78" s="40"/>
    </row>
    <row r="79" spans="1:78" x14ac:dyDescent="0.25">
      <c r="B79" s="83"/>
      <c r="C79" s="66"/>
      <c r="D79" s="73"/>
      <c r="E79" s="66"/>
      <c r="F79" s="74"/>
      <c r="G79" s="32"/>
      <c r="H79" s="150"/>
      <c r="I79" s="32"/>
      <c r="J79" s="208"/>
      <c r="L79" s="41" t="s">
        <v>105</v>
      </c>
      <c r="M79" s="8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  <c r="AA79" s="40"/>
      <c r="AB79" s="40"/>
      <c r="AN79" s="25"/>
      <c r="AP79" s="25"/>
      <c r="AR79" s="25"/>
      <c r="AT79" s="25"/>
      <c r="AV79" s="25"/>
      <c r="BZ79" s="40"/>
    </row>
    <row r="80" spans="1:78" x14ac:dyDescent="0.25">
      <c r="B80" s="83"/>
      <c r="C80" s="66"/>
      <c r="D80" s="66" t="s">
        <v>34</v>
      </c>
      <c r="E80" s="66"/>
      <c r="F80" s="74"/>
      <c r="G80" s="32"/>
      <c r="H80" s="150"/>
      <c r="I80" s="32"/>
      <c r="J80" s="208"/>
      <c r="L80" s="41" t="s">
        <v>98</v>
      </c>
      <c r="M80" s="66"/>
      <c r="N80" s="8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  <c r="AA80" s="40"/>
      <c r="AB80" s="40"/>
      <c r="AN80" s="25"/>
      <c r="AP80" s="25"/>
      <c r="AR80" s="25"/>
      <c r="AT80" s="25"/>
      <c r="AV80" s="25"/>
      <c r="BZ80" s="40"/>
    </row>
    <row r="81" spans="1:78" x14ac:dyDescent="0.25">
      <c r="B81" s="83"/>
      <c r="C81" s="66"/>
      <c r="D81" s="66"/>
      <c r="E81" s="66"/>
      <c r="F81" s="107"/>
      <c r="G81" s="32"/>
      <c r="H81" s="150"/>
      <c r="I81" s="32"/>
      <c r="J81" s="208"/>
      <c r="K81" s="66"/>
      <c r="L81" s="41" t="s">
        <v>97</v>
      </c>
      <c r="M81" s="66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  <c r="AA81" s="40"/>
      <c r="AB81" s="40"/>
      <c r="AN81" s="25"/>
      <c r="AP81" s="25"/>
      <c r="AR81" s="25"/>
      <c r="AT81" s="25"/>
      <c r="AV81" s="25"/>
      <c r="BZ81" s="40"/>
    </row>
    <row r="82" spans="1:78" x14ac:dyDescent="0.25">
      <c r="B82" s="83"/>
      <c r="C82" s="66"/>
      <c r="D82" s="66"/>
      <c r="E82" s="66"/>
      <c r="F82" s="73"/>
      <c r="G82" s="66"/>
      <c r="H82" s="74"/>
      <c r="I82" s="66"/>
      <c r="J82" s="182"/>
      <c r="K82" s="66"/>
      <c r="L82" s="40"/>
      <c r="M82" s="40"/>
      <c r="N82" s="81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N82" s="25"/>
      <c r="AP82" s="25"/>
      <c r="AR82" s="25"/>
      <c r="AT82" s="25"/>
      <c r="AV82" s="25"/>
      <c r="BZ82" s="40"/>
    </row>
    <row r="83" spans="1:78" x14ac:dyDescent="0.25">
      <c r="B83" s="83"/>
      <c r="C83" s="66"/>
      <c r="D83" s="66"/>
      <c r="E83" s="66"/>
      <c r="F83" s="73"/>
      <c r="G83" s="66"/>
      <c r="H83" s="74"/>
      <c r="I83" s="66"/>
      <c r="J83" s="182"/>
      <c r="K83" s="66"/>
      <c r="L83" s="40"/>
      <c r="M83" s="40"/>
      <c r="N83" s="81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  <c r="AA83" s="40"/>
      <c r="AB83" s="40"/>
      <c r="AN83" s="25"/>
      <c r="AP83" s="25"/>
      <c r="AR83" s="25"/>
      <c r="AT83" s="25"/>
      <c r="AV83" s="25"/>
      <c r="BZ83" s="40"/>
    </row>
    <row r="84" spans="1:78" x14ac:dyDescent="0.25">
      <c r="B84" s="83"/>
      <c r="C84" s="66"/>
      <c r="D84" s="66"/>
      <c r="E84" s="66"/>
      <c r="F84" s="73"/>
      <c r="G84" s="66"/>
      <c r="H84" s="74"/>
      <c r="I84" s="66"/>
      <c r="J84" s="182"/>
      <c r="K84" s="66"/>
      <c r="L84" s="40"/>
      <c r="M84" s="40"/>
      <c r="N84" s="81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  <c r="AA84" s="40"/>
      <c r="AB84" s="40"/>
      <c r="AN84" s="25"/>
      <c r="AP84" s="25"/>
      <c r="AR84" s="25"/>
      <c r="AT84" s="25"/>
      <c r="AV84" s="25"/>
      <c r="BZ84" s="40"/>
    </row>
    <row r="85" spans="1:78" x14ac:dyDescent="0.25">
      <c r="B85" s="83"/>
      <c r="C85" s="66"/>
      <c r="D85" s="66"/>
      <c r="E85" s="66"/>
      <c r="F85" s="73"/>
      <c r="G85" s="66"/>
      <c r="H85" s="74"/>
      <c r="I85" s="66"/>
      <c r="J85" s="182"/>
      <c r="K85" s="66"/>
      <c r="L85" s="40"/>
      <c r="M85" s="40"/>
      <c r="N85" s="81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  <c r="AA85" s="40"/>
      <c r="AB85" s="40"/>
      <c r="AN85" s="25"/>
      <c r="AP85" s="25"/>
      <c r="AR85" s="25"/>
      <c r="AT85" s="25"/>
      <c r="AV85" s="25"/>
      <c r="BZ85" s="40"/>
    </row>
    <row r="86" spans="1:78" x14ac:dyDescent="0.25">
      <c r="B86" s="83"/>
      <c r="C86" s="66"/>
      <c r="D86" s="66"/>
      <c r="E86" s="66"/>
      <c r="F86" s="73"/>
      <c r="G86" s="66"/>
      <c r="H86" s="74"/>
      <c r="I86" s="66"/>
      <c r="J86" s="182"/>
      <c r="K86" s="66"/>
      <c r="L86" s="40"/>
      <c r="M86" s="40"/>
      <c r="N86" s="81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  <c r="AA86" s="40"/>
      <c r="AB86" s="40"/>
      <c r="AN86" s="25"/>
      <c r="AP86" s="25"/>
      <c r="AR86" s="25"/>
      <c r="AT86" s="25"/>
      <c r="AV86" s="25"/>
      <c r="BZ86" s="40"/>
    </row>
    <row r="87" spans="1:78" x14ac:dyDescent="0.25">
      <c r="B87" s="83"/>
      <c r="C87" s="66"/>
      <c r="D87" s="66"/>
      <c r="E87" s="66"/>
      <c r="F87" s="73"/>
      <c r="G87" s="66"/>
      <c r="H87" s="74"/>
      <c r="I87" s="66"/>
      <c r="J87" s="182"/>
      <c r="K87" s="66"/>
      <c r="L87" s="40"/>
      <c r="M87" s="40"/>
      <c r="N87" s="81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  <c r="AA87" s="40"/>
      <c r="AB87" s="40"/>
      <c r="AN87" s="25"/>
      <c r="AP87" s="25"/>
      <c r="AR87" s="25"/>
      <c r="AT87" s="25"/>
      <c r="AV87" s="25"/>
      <c r="BZ87" s="40"/>
    </row>
    <row r="88" spans="1:78" x14ac:dyDescent="0.25">
      <c r="B88" s="83"/>
      <c r="C88" s="66"/>
      <c r="D88" s="66"/>
      <c r="E88" s="66"/>
      <c r="F88" s="73"/>
      <c r="G88" s="66"/>
      <c r="H88" s="74"/>
      <c r="I88" s="66"/>
      <c r="J88" s="182"/>
      <c r="K88" s="66"/>
      <c r="L88" s="40"/>
      <c r="M88" s="40"/>
      <c r="N88" s="81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  <c r="AA88" s="40"/>
      <c r="AB88" s="40"/>
      <c r="AN88" s="25"/>
      <c r="AP88" s="25"/>
      <c r="AR88" s="25"/>
      <c r="AT88" s="25"/>
      <c r="AV88" s="25"/>
      <c r="BZ88" s="40"/>
    </row>
    <row r="89" spans="1:78" x14ac:dyDescent="0.25">
      <c r="B89" s="83"/>
      <c r="C89" s="66"/>
      <c r="D89" s="66"/>
      <c r="E89" s="66"/>
      <c r="F89" s="73"/>
      <c r="G89" s="66"/>
      <c r="H89" s="74"/>
      <c r="I89" s="66"/>
      <c r="J89" s="182"/>
      <c r="K89" s="66"/>
      <c r="L89" s="40"/>
      <c r="M89" s="40"/>
      <c r="N89" s="81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  <c r="AA89" s="40"/>
      <c r="AB89" s="40"/>
      <c r="AN89" s="25"/>
      <c r="AP89" s="25"/>
      <c r="AR89" s="25"/>
      <c r="AT89" s="25"/>
      <c r="AV89" s="25"/>
      <c r="AW89" s="32"/>
      <c r="BZ89" s="40"/>
    </row>
    <row r="90" spans="1:78" x14ac:dyDescent="0.25">
      <c r="B90" s="123"/>
      <c r="C90" s="124"/>
      <c r="D90" s="124"/>
      <c r="E90" s="124"/>
      <c r="F90" s="125"/>
      <c r="G90" s="124"/>
      <c r="H90" s="209"/>
      <c r="I90" s="124"/>
      <c r="J90" s="210"/>
      <c r="K90" s="66"/>
      <c r="L90" s="40"/>
      <c r="M90" s="40"/>
      <c r="N90" s="81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  <c r="AA90" s="40"/>
      <c r="AB90" s="40"/>
      <c r="AN90" s="25"/>
      <c r="AP90" s="25"/>
      <c r="AR90" s="25"/>
      <c r="AT90" s="25"/>
      <c r="AV90" s="25"/>
      <c r="BZ90" s="40"/>
    </row>
    <row r="91" spans="1:78" x14ac:dyDescent="0.25">
      <c r="B91" s="40"/>
      <c r="C91" s="40"/>
      <c r="D91" s="40"/>
      <c r="E91" s="66"/>
      <c r="F91" s="73"/>
      <c r="G91" s="66"/>
      <c r="H91" s="74"/>
      <c r="I91" s="66"/>
      <c r="J91" s="66"/>
      <c r="K91" s="66"/>
      <c r="L91" s="40"/>
      <c r="M91" s="40"/>
      <c r="N91" s="81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  <c r="AA91" s="40"/>
      <c r="AB91" s="40"/>
      <c r="AN91" s="25"/>
      <c r="AP91" s="25"/>
      <c r="AR91" s="25"/>
      <c r="AT91" s="25"/>
      <c r="AV91" s="25"/>
      <c r="BZ91" s="40"/>
    </row>
    <row r="92" spans="1:78" x14ac:dyDescent="0.25">
      <c r="A92" s="24" t="s">
        <v>21</v>
      </c>
      <c r="B92" s="203" t="s">
        <v>79</v>
      </c>
      <c r="C92" s="65"/>
      <c r="D92" s="65"/>
      <c r="E92" s="65"/>
      <c r="F92" s="65"/>
      <c r="G92" s="65"/>
      <c r="H92" s="65"/>
      <c r="I92" s="65"/>
      <c r="J92" s="65"/>
      <c r="K92" s="65"/>
      <c r="L92" s="65"/>
      <c r="M92" s="65"/>
      <c r="N92" s="65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  <c r="AA92" s="40"/>
      <c r="AB92" s="40"/>
      <c r="AN92" s="25"/>
      <c r="AP92" s="25"/>
      <c r="AR92" s="25"/>
      <c r="AT92" s="25"/>
      <c r="AV92" s="25"/>
      <c r="BZ92" s="40"/>
    </row>
    <row r="93" spans="1:78" x14ac:dyDescent="0.25">
      <c r="A93" s="24"/>
      <c r="B93" s="163" t="s">
        <v>84</v>
      </c>
      <c r="C93" s="32"/>
      <c r="D93" s="32"/>
      <c r="E93" s="32"/>
      <c r="F93" s="107"/>
      <c r="G93" s="32"/>
      <c r="H93" s="150"/>
      <c r="I93" s="32"/>
      <c r="J93" s="159"/>
      <c r="K93" s="32"/>
      <c r="L93" s="151"/>
      <c r="M93" s="32"/>
      <c r="N93" s="16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  <c r="AA93" s="40"/>
      <c r="AB93" s="40"/>
      <c r="AN93" s="25"/>
      <c r="AP93" s="25"/>
      <c r="AR93" s="25"/>
      <c r="AT93" s="25"/>
      <c r="AV93" s="25"/>
      <c r="BZ93" s="40"/>
    </row>
    <row r="94" spans="1:78" x14ac:dyDescent="0.25">
      <c r="A94" s="24"/>
      <c r="C94" s="32"/>
      <c r="D94" s="32"/>
      <c r="E94" s="32"/>
      <c r="F94" s="107"/>
      <c r="G94" s="32"/>
      <c r="H94" s="150"/>
      <c r="I94" s="32"/>
      <c r="J94" s="159"/>
      <c r="K94" s="32"/>
      <c r="L94" s="151"/>
      <c r="M94" s="32"/>
      <c r="N94" s="16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  <c r="AA94" s="40"/>
      <c r="AB94" s="40"/>
      <c r="AN94" s="25"/>
      <c r="AP94" s="25"/>
      <c r="AR94" s="25"/>
      <c r="AT94" s="25"/>
      <c r="AV94" s="25"/>
      <c r="BZ94" s="40"/>
    </row>
    <row r="95" spans="1:78" ht="15.75" thickBot="1" x14ac:dyDescent="0.3">
      <c r="B95" s="164" t="s">
        <v>111</v>
      </c>
      <c r="C95" s="255"/>
      <c r="D95" s="255"/>
      <c r="E95" s="229"/>
      <c r="F95" s="255"/>
      <c r="G95" s="255"/>
      <c r="H95" s="229"/>
      <c r="I95" s="255"/>
      <c r="J95" s="255"/>
      <c r="K95" s="229"/>
      <c r="L95" s="255"/>
      <c r="M95" s="255"/>
      <c r="N95" s="33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  <c r="AA95" s="40"/>
      <c r="AB95" s="40"/>
      <c r="AN95" s="25"/>
      <c r="AP95" s="25"/>
      <c r="AR95" s="25"/>
      <c r="AT95" s="25"/>
      <c r="AV95" s="25"/>
      <c r="BZ95" s="40"/>
    </row>
    <row r="96" spans="1:78" ht="15.75" thickBot="1" x14ac:dyDescent="0.3">
      <c r="B96" s="66"/>
      <c r="C96" s="46" t="s">
        <v>8</v>
      </c>
      <c r="D96" s="46" t="s">
        <v>40</v>
      </c>
      <c r="E96" s="65"/>
      <c r="F96" s="46" t="s">
        <v>125</v>
      </c>
      <c r="G96" s="46" t="s">
        <v>40</v>
      </c>
      <c r="H96" s="65"/>
      <c r="I96" s="46" t="s">
        <v>125</v>
      </c>
      <c r="J96" s="46" t="s">
        <v>40</v>
      </c>
      <c r="K96" s="66"/>
      <c r="L96" s="46" t="s">
        <v>125</v>
      </c>
      <c r="M96" s="46" t="s">
        <v>40</v>
      </c>
      <c r="N96" s="65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  <c r="AA96" s="40"/>
      <c r="AB96" s="40"/>
      <c r="AN96" s="25"/>
      <c r="AP96" s="25"/>
      <c r="AR96" s="25"/>
      <c r="AT96" s="25"/>
      <c r="AV96" s="25"/>
      <c r="BZ96" s="40"/>
    </row>
    <row r="97" spans="1:78" x14ac:dyDescent="0.25">
      <c r="B97" s="66"/>
      <c r="C97" s="118" t="s">
        <v>130</v>
      </c>
      <c r="D97" s="63">
        <f>(D62-$M$77)/$M$76</f>
        <v>5.9239940387481367</v>
      </c>
      <c r="E97" s="129"/>
      <c r="F97" s="34" t="str">
        <f>F62</f>
        <v>Rahr</v>
      </c>
      <c r="G97" s="63">
        <f>(G62-$M$77)/$M$76</f>
        <v>5.9970193740685547</v>
      </c>
      <c r="H97" s="130"/>
      <c r="I97" s="34">
        <f>I62</f>
        <v>9</v>
      </c>
      <c r="J97" s="63">
        <f t="shared" ref="J97:J104" si="18">(J62-$M$77)/$M$76</f>
        <v>3.26428216592151</v>
      </c>
      <c r="K97" s="66"/>
      <c r="L97" s="34">
        <f>L62</f>
        <v>17</v>
      </c>
      <c r="M97" s="63">
        <f t="shared" ref="M97:M104" si="19">(M62-$M$77)/$M$76</f>
        <v>4.2260307998012916</v>
      </c>
      <c r="N97" s="129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  <c r="AA97" s="40"/>
      <c r="AB97" s="40"/>
      <c r="AN97" s="25"/>
      <c r="AP97" s="25"/>
      <c r="AR97" s="25"/>
      <c r="AT97" s="25"/>
      <c r="AV97" s="25"/>
      <c r="BZ97" s="40"/>
    </row>
    <row r="98" spans="1:78" x14ac:dyDescent="0.25">
      <c r="B98" s="66"/>
      <c r="C98" s="118">
        <v>0.25</v>
      </c>
      <c r="D98" s="63">
        <f t="shared" ref="D98:D104" si="20">(D63-$M$77)/$M$76</f>
        <v>0.49850968703427684</v>
      </c>
      <c r="E98" s="129"/>
      <c r="F98" s="34">
        <f t="shared" ref="F98:F104" si="21">F63</f>
        <v>2</v>
      </c>
      <c r="G98" s="63">
        <f t="shared" ref="G98:G104" si="22">(G63-$M$77)/$M$76</f>
        <v>5.1385991058122205</v>
      </c>
      <c r="H98" s="130"/>
      <c r="I98" s="34">
        <f t="shared" ref="I98:I104" si="23">I63</f>
        <v>10</v>
      </c>
      <c r="J98" s="63">
        <f t="shared" si="18"/>
        <v>5.4684550422255338</v>
      </c>
      <c r="K98" s="66"/>
      <c r="L98" s="34">
        <f t="shared" ref="L98:L104" si="24">L63</f>
        <v>18</v>
      </c>
      <c r="M98" s="63">
        <f t="shared" si="19"/>
        <v>5.3166915052160952</v>
      </c>
      <c r="N98" s="129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  <c r="AA98" s="40"/>
      <c r="AB98" s="40"/>
      <c r="AN98" s="25"/>
      <c r="AP98" s="25"/>
      <c r="AR98" s="25"/>
      <c r="AT98" s="25"/>
      <c r="AV98" s="25"/>
      <c r="BZ98" s="40"/>
    </row>
    <row r="99" spans="1:78" x14ac:dyDescent="0.25">
      <c r="B99" s="66"/>
      <c r="C99" s="118">
        <v>0.5</v>
      </c>
      <c r="D99" s="63">
        <f t="shared" si="20"/>
        <v>0.47466467958271297</v>
      </c>
      <c r="E99" s="129"/>
      <c r="F99" s="34">
        <f t="shared" si="21"/>
        <v>3</v>
      </c>
      <c r="G99" s="63">
        <f t="shared" si="22"/>
        <v>4.5986090412319927</v>
      </c>
      <c r="H99" s="130"/>
      <c r="I99" s="34">
        <f t="shared" si="23"/>
        <v>11</v>
      </c>
      <c r="J99" s="63">
        <f t="shared" si="18"/>
        <v>4.8837555886736217</v>
      </c>
      <c r="K99" s="66"/>
      <c r="L99" s="34">
        <f t="shared" si="24"/>
        <v>19</v>
      </c>
      <c r="M99" s="63">
        <f t="shared" si="19"/>
        <v>5.6651763537009439</v>
      </c>
      <c r="N99" s="129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  <c r="AA99" s="40"/>
      <c r="AB99" s="40"/>
      <c r="AN99" s="25"/>
      <c r="AP99" s="25"/>
      <c r="AR99" s="25"/>
      <c r="AT99" s="25"/>
      <c r="AV99" s="25"/>
      <c r="BZ99" s="40"/>
    </row>
    <row r="100" spans="1:78" x14ac:dyDescent="0.25">
      <c r="B100" s="66"/>
      <c r="C100" s="118">
        <v>1</v>
      </c>
      <c r="D100" s="63">
        <f t="shared" si="20"/>
        <v>1.0139095876800803</v>
      </c>
      <c r="E100" s="129"/>
      <c r="F100" s="34">
        <f t="shared" si="21"/>
        <v>4</v>
      </c>
      <c r="G100" s="63">
        <f t="shared" si="22"/>
        <v>5.1192250372578245</v>
      </c>
      <c r="H100" s="130"/>
      <c r="I100" s="34">
        <f t="shared" si="23"/>
        <v>12</v>
      </c>
      <c r="J100" s="63">
        <f t="shared" si="18"/>
        <v>4.8405365126676605</v>
      </c>
      <c r="K100" s="66"/>
      <c r="L100" s="34">
        <f t="shared" si="24"/>
        <v>20</v>
      </c>
      <c r="M100" s="63">
        <f t="shared" si="19"/>
        <v>4.8226527570789868</v>
      </c>
      <c r="N100" s="129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  <c r="AA100" s="40"/>
      <c r="AB100" s="40"/>
      <c r="AN100" s="25"/>
      <c r="AP100" s="25"/>
      <c r="AR100" s="25"/>
      <c r="AT100" s="25"/>
      <c r="AV100" s="25"/>
      <c r="BZ100" s="40"/>
    </row>
    <row r="101" spans="1:78" x14ac:dyDescent="0.25">
      <c r="B101" s="66"/>
      <c r="C101" s="118">
        <v>1.5</v>
      </c>
      <c r="D101" s="63">
        <f t="shared" si="20"/>
        <v>1.3040238450074517</v>
      </c>
      <c r="E101" s="129"/>
      <c r="F101" s="34">
        <f t="shared" si="21"/>
        <v>5</v>
      </c>
      <c r="G101" s="63">
        <f t="shared" si="22"/>
        <v>5.7272727272727275</v>
      </c>
      <c r="H101" s="130"/>
      <c r="I101" s="34">
        <f t="shared" si="23"/>
        <v>13</v>
      </c>
      <c r="J101" s="63">
        <f t="shared" si="18"/>
        <v>7.2496274217585688</v>
      </c>
      <c r="K101" s="66"/>
      <c r="L101" s="34">
        <f t="shared" si="24"/>
        <v>21</v>
      </c>
      <c r="M101" s="63">
        <f t="shared" si="19"/>
        <v>3.4485842026825639</v>
      </c>
      <c r="N101" s="129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  <c r="AA101" s="40"/>
      <c r="AB101" s="40"/>
      <c r="AN101" s="25"/>
      <c r="AP101" s="25"/>
      <c r="AR101" s="25"/>
      <c r="AT101" s="25"/>
      <c r="AV101" s="25"/>
      <c r="BZ101" s="40"/>
    </row>
    <row r="102" spans="1:78" x14ac:dyDescent="0.25">
      <c r="B102" s="66"/>
      <c r="C102" s="118">
        <v>3</v>
      </c>
      <c r="D102" s="63">
        <f t="shared" si="20"/>
        <v>3.0054644808743167</v>
      </c>
      <c r="E102" s="129"/>
      <c r="F102" s="34">
        <f t="shared" si="21"/>
        <v>6</v>
      </c>
      <c r="G102" s="63">
        <f t="shared" si="22"/>
        <v>5.2503725782414303</v>
      </c>
      <c r="H102" s="130"/>
      <c r="I102" s="34">
        <f t="shared" si="23"/>
        <v>14</v>
      </c>
      <c r="J102" s="63">
        <f t="shared" si="18"/>
        <v>6.7153502235469444</v>
      </c>
      <c r="K102" s="66"/>
      <c r="L102" s="34">
        <f t="shared" si="24"/>
        <v>22</v>
      </c>
      <c r="M102" s="63">
        <f t="shared" si="19"/>
        <v>4.4610034773969209</v>
      </c>
      <c r="N102" s="129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  <c r="AA102" s="40"/>
      <c r="AB102" s="40"/>
      <c r="AN102" s="25"/>
      <c r="AP102" s="25"/>
      <c r="AR102" s="25"/>
      <c r="AT102" s="25"/>
      <c r="AV102" s="25"/>
      <c r="BZ102" s="40"/>
    </row>
    <row r="103" spans="1:78" x14ac:dyDescent="0.25">
      <c r="B103" s="66"/>
      <c r="C103" s="118">
        <v>5</v>
      </c>
      <c r="D103" s="63">
        <f t="shared" si="20"/>
        <v>4.7347242921013413</v>
      </c>
      <c r="E103" s="129"/>
      <c r="F103" s="34">
        <f t="shared" si="21"/>
        <v>7</v>
      </c>
      <c r="G103" s="63">
        <f t="shared" si="22"/>
        <v>6.1855439642324885</v>
      </c>
      <c r="H103" s="130"/>
      <c r="I103" s="34">
        <f t="shared" si="23"/>
        <v>15</v>
      </c>
      <c r="J103" s="63">
        <f t="shared" si="18"/>
        <v>7.2257824143070035</v>
      </c>
      <c r="K103" s="66"/>
      <c r="L103" s="34">
        <f t="shared" si="24"/>
        <v>23</v>
      </c>
      <c r="M103" s="63">
        <f t="shared" si="19"/>
        <v>4.1738698460009935</v>
      </c>
      <c r="N103" s="129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  <c r="AA103" s="40"/>
      <c r="AB103" s="40"/>
      <c r="AN103" s="25"/>
      <c r="AP103" s="25"/>
      <c r="AR103" s="25"/>
      <c r="AT103" s="25"/>
      <c r="AV103" s="25"/>
      <c r="BZ103" s="40"/>
    </row>
    <row r="104" spans="1:78" x14ac:dyDescent="0.25">
      <c r="B104" s="66"/>
      <c r="C104" s="118">
        <v>7</v>
      </c>
      <c r="D104" s="63">
        <f t="shared" si="20"/>
        <v>7.2215598609041232</v>
      </c>
      <c r="E104" s="129"/>
      <c r="F104" s="34">
        <f t="shared" si="21"/>
        <v>8</v>
      </c>
      <c r="G104" s="63">
        <f t="shared" si="22"/>
        <v>5.2250372578241429</v>
      </c>
      <c r="H104" s="130"/>
      <c r="I104" s="34">
        <f t="shared" si="23"/>
        <v>16</v>
      </c>
      <c r="J104" s="63">
        <f t="shared" si="18"/>
        <v>4.872329855936413</v>
      </c>
      <c r="K104" s="66"/>
      <c r="L104" s="34">
        <f t="shared" si="24"/>
        <v>24</v>
      </c>
      <c r="M104" s="63">
        <f t="shared" si="19"/>
        <v>4.7416790859413807</v>
      </c>
      <c r="N104" s="129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  <c r="AA104" s="40"/>
      <c r="AB104" s="40"/>
      <c r="AN104" s="25"/>
      <c r="AP104" s="25"/>
      <c r="AR104" s="25"/>
      <c r="AT104" s="25"/>
      <c r="AV104" s="25"/>
      <c r="BZ104" s="40"/>
    </row>
    <row r="105" spans="1:78" x14ac:dyDescent="0.25">
      <c r="B105" s="66"/>
      <c r="C105" s="66"/>
      <c r="D105" s="66"/>
      <c r="E105" s="66"/>
      <c r="F105" s="73"/>
      <c r="G105" s="66"/>
      <c r="H105" s="74"/>
      <c r="I105" s="66"/>
      <c r="J105" s="75"/>
      <c r="K105" s="66"/>
      <c r="L105" s="76"/>
      <c r="M105" s="66"/>
      <c r="N105" s="77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  <c r="AA105" s="40"/>
      <c r="AB105" s="40"/>
      <c r="AN105" s="25"/>
      <c r="AP105" s="25"/>
      <c r="AR105" s="25"/>
      <c r="AT105" s="25"/>
      <c r="AV105" s="25"/>
      <c r="BZ105" s="40"/>
    </row>
    <row r="106" spans="1:78" s="24" customFormat="1" x14ac:dyDescent="0.25">
      <c r="A106" s="25"/>
      <c r="B106" s="25"/>
      <c r="C106" s="32"/>
      <c r="D106" s="32"/>
      <c r="E106" s="32"/>
      <c r="F106" s="107"/>
      <c r="G106" s="32"/>
      <c r="H106" s="150"/>
      <c r="I106" s="32"/>
      <c r="J106" s="159"/>
      <c r="K106" s="32"/>
      <c r="L106" s="151"/>
      <c r="M106" s="32"/>
      <c r="N106" s="160"/>
      <c r="O106" s="78"/>
      <c r="P106" s="78"/>
      <c r="Q106" s="78"/>
      <c r="R106" s="78"/>
      <c r="S106" s="78"/>
      <c r="T106" s="78"/>
      <c r="U106" s="78"/>
      <c r="V106" s="78"/>
      <c r="W106" s="78"/>
      <c r="X106" s="78"/>
      <c r="Y106" s="78"/>
      <c r="Z106" s="78"/>
      <c r="AA106" s="78"/>
      <c r="AB106" s="78"/>
      <c r="BZ106" s="78"/>
    </row>
    <row r="107" spans="1:78" x14ac:dyDescent="0.25">
      <c r="A107" s="24" t="s">
        <v>23</v>
      </c>
      <c r="B107" s="78" t="s">
        <v>27</v>
      </c>
      <c r="C107" s="40"/>
      <c r="D107" s="129"/>
      <c r="E107" s="40"/>
      <c r="F107" s="137"/>
      <c r="G107" s="40"/>
      <c r="H107" s="138"/>
      <c r="I107" s="40"/>
      <c r="J107" s="139"/>
      <c r="K107" s="40"/>
      <c r="L107" s="31"/>
      <c r="N107" s="29"/>
      <c r="O107" s="40"/>
      <c r="P107" s="40"/>
      <c r="Q107" s="40"/>
      <c r="R107" s="40"/>
      <c r="S107" s="40"/>
      <c r="T107" s="40"/>
      <c r="U107" s="40"/>
      <c r="V107" s="40"/>
      <c r="W107" s="40"/>
      <c r="X107" s="40"/>
      <c r="Y107" s="40"/>
      <c r="Z107" s="40"/>
      <c r="AA107" s="40"/>
      <c r="AB107" s="40"/>
      <c r="AN107" s="25"/>
      <c r="AP107" s="25"/>
      <c r="AR107" s="25"/>
      <c r="AT107" s="25"/>
      <c r="AV107" s="25"/>
      <c r="BZ107" s="40"/>
    </row>
    <row r="108" spans="1:78" x14ac:dyDescent="0.25">
      <c r="B108" s="78" t="s">
        <v>89</v>
      </c>
      <c r="C108" s="40"/>
      <c r="D108" s="129"/>
      <c r="E108" s="40"/>
      <c r="F108" s="137"/>
      <c r="G108" s="40"/>
      <c r="H108" s="138"/>
      <c r="I108" s="40"/>
      <c r="J108" s="139"/>
      <c r="K108" s="40"/>
      <c r="L108" s="31"/>
      <c r="N108" s="29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  <c r="AA108" s="40"/>
      <c r="AB108" s="40"/>
      <c r="AN108" s="25"/>
      <c r="AP108" s="25"/>
      <c r="AR108" s="25"/>
      <c r="AT108" s="25"/>
      <c r="AV108" s="25"/>
      <c r="BZ108" s="40"/>
    </row>
    <row r="109" spans="1:78" ht="15.75" thickBot="1" x14ac:dyDescent="0.3">
      <c r="B109" s="40"/>
      <c r="C109" s="40"/>
      <c r="D109" s="129"/>
      <c r="E109" s="40"/>
      <c r="F109" s="129"/>
      <c r="G109" s="140"/>
      <c r="H109" s="140"/>
      <c r="I109" s="141"/>
      <c r="J109" s="40"/>
      <c r="K109" s="140"/>
      <c r="L109" s="31"/>
      <c r="N109" s="29"/>
      <c r="O109" s="40"/>
      <c r="P109" s="40"/>
      <c r="Q109" s="40"/>
      <c r="R109" s="40"/>
      <c r="S109" s="40"/>
      <c r="T109" s="40"/>
      <c r="U109" s="40"/>
      <c r="V109" s="40"/>
      <c r="W109" s="40"/>
      <c r="X109" s="40"/>
      <c r="Y109" s="40"/>
      <c r="Z109" s="40"/>
      <c r="AA109" s="40"/>
      <c r="AB109" s="40"/>
      <c r="AN109" s="25"/>
      <c r="AP109" s="25"/>
      <c r="AR109" s="25"/>
      <c r="AT109" s="25"/>
      <c r="AV109" s="25"/>
      <c r="BZ109" s="40"/>
    </row>
    <row r="110" spans="1:78" ht="15.75" thickBot="1" x14ac:dyDescent="0.3">
      <c r="B110" s="290" t="s">
        <v>126</v>
      </c>
      <c r="C110" s="290"/>
      <c r="D110" s="290"/>
      <c r="E110" s="290"/>
      <c r="F110" s="291"/>
      <c r="G110" s="142">
        <v>136</v>
      </c>
      <c r="H110" s="138"/>
      <c r="I110" s="141"/>
      <c r="J110" s="40"/>
      <c r="K110" s="140"/>
      <c r="L110" s="31"/>
      <c r="N110" s="29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  <c r="AA110" s="40"/>
      <c r="AB110" s="40"/>
      <c r="AJ110" s="32"/>
      <c r="AK110" s="32"/>
      <c r="AL110" s="32"/>
      <c r="AT110" s="152"/>
      <c r="AU110" s="154"/>
      <c r="AV110" s="32"/>
      <c r="BZ110" s="40"/>
    </row>
    <row r="111" spans="1:78" x14ac:dyDescent="0.25">
      <c r="B111" s="40"/>
      <c r="C111" s="143" t="s">
        <v>64</v>
      </c>
      <c r="D111" s="40"/>
      <c r="E111" s="40"/>
      <c r="F111" s="40"/>
      <c r="G111" s="129"/>
      <c r="H111" s="138"/>
      <c r="I111" s="141"/>
      <c r="J111" s="40"/>
      <c r="K111" s="140"/>
      <c r="L111" s="31"/>
      <c r="N111" s="29"/>
      <c r="O111" s="40"/>
      <c r="P111" s="40"/>
      <c r="Q111" s="40"/>
      <c r="R111" s="40"/>
      <c r="S111" s="40"/>
      <c r="T111" s="40"/>
      <c r="U111" s="40"/>
      <c r="V111" s="40"/>
      <c r="W111" s="40"/>
      <c r="X111" s="40"/>
      <c r="Y111" s="40"/>
      <c r="Z111" s="40"/>
      <c r="AA111" s="40"/>
      <c r="AB111" s="40"/>
      <c r="AJ111" s="32"/>
      <c r="AK111" s="32"/>
      <c r="AL111" s="32"/>
      <c r="AT111" s="152"/>
      <c r="AU111" s="154"/>
      <c r="AV111" s="32"/>
      <c r="BZ111" s="40"/>
    </row>
    <row r="112" spans="1:78" ht="15.75" thickBot="1" x14ac:dyDescent="0.3">
      <c r="B112" s="40"/>
      <c r="C112" s="143" t="s">
        <v>65</v>
      </c>
      <c r="D112" s="40"/>
      <c r="E112" s="40"/>
      <c r="F112" s="40"/>
      <c r="G112" s="129"/>
      <c r="H112" s="138"/>
      <c r="I112" s="141"/>
      <c r="J112" s="40"/>
      <c r="K112" s="140"/>
      <c r="L112" s="31"/>
      <c r="N112" s="29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  <c r="AA112" s="40"/>
      <c r="AB112" s="40"/>
      <c r="AJ112" s="32"/>
      <c r="AK112" s="32"/>
      <c r="AL112" s="32"/>
      <c r="AT112" s="25"/>
      <c r="BZ112" s="40"/>
    </row>
    <row r="113" spans="1:78" ht="15.75" thickBot="1" x14ac:dyDescent="0.3">
      <c r="B113" s="40"/>
      <c r="C113" s="290" t="s">
        <v>87</v>
      </c>
      <c r="D113" s="290"/>
      <c r="E113" s="290"/>
      <c r="F113" s="291"/>
      <c r="G113" s="144">
        <f>AVERAGE(G97,D97)</f>
        <v>5.9605067064083457</v>
      </c>
      <c r="H113" s="138"/>
      <c r="I113" s="141"/>
      <c r="J113" s="40"/>
      <c r="K113" s="140"/>
      <c r="L113" s="31"/>
      <c r="N113" s="29"/>
      <c r="O113" s="40"/>
      <c r="P113" s="40"/>
      <c r="Q113" s="40"/>
      <c r="R113" s="40"/>
      <c r="S113" s="40"/>
      <c r="T113" s="40"/>
      <c r="U113" s="40"/>
      <c r="V113" s="40"/>
      <c r="W113" s="40"/>
      <c r="X113" s="40"/>
      <c r="Y113" s="40"/>
      <c r="Z113" s="40"/>
      <c r="AA113" s="40"/>
      <c r="AB113" s="40"/>
      <c r="AJ113" s="32"/>
      <c r="AK113" s="32"/>
      <c r="AL113" s="32"/>
      <c r="AT113" s="25"/>
      <c r="BZ113" s="40"/>
    </row>
    <row r="114" spans="1:78" ht="15.75" thickBot="1" x14ac:dyDescent="0.3">
      <c r="B114" s="40"/>
      <c r="C114" s="40"/>
      <c r="D114" s="40"/>
      <c r="E114" s="40"/>
      <c r="F114" s="40"/>
      <c r="G114" s="145"/>
      <c r="H114" s="138"/>
      <c r="I114" s="141"/>
      <c r="J114" s="40"/>
      <c r="K114" s="140"/>
      <c r="L114" s="31"/>
      <c r="N114" s="29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  <c r="AA114" s="40"/>
      <c r="AB114" s="40"/>
      <c r="AJ114" s="32"/>
      <c r="AK114" s="32"/>
      <c r="AL114" s="32"/>
      <c r="AM114" s="32"/>
      <c r="AN114" s="107"/>
      <c r="AO114" s="32"/>
      <c r="AP114" s="150"/>
      <c r="AQ114" s="152"/>
      <c r="AR114" s="154"/>
      <c r="AT114" s="25"/>
      <c r="BZ114" s="40"/>
    </row>
    <row r="115" spans="1:78" ht="15.75" thickBot="1" x14ac:dyDescent="0.3">
      <c r="B115" s="40"/>
      <c r="C115" s="290" t="s">
        <v>29</v>
      </c>
      <c r="D115" s="290"/>
      <c r="E115" s="290"/>
      <c r="F115" s="291"/>
      <c r="G115" s="144">
        <f>G110/G113</f>
        <v>22.816852106513313</v>
      </c>
      <c r="H115" s="138"/>
      <c r="I115" s="141"/>
      <c r="J115" s="40"/>
      <c r="K115" s="140"/>
      <c r="L115" s="31"/>
      <c r="N115" s="29"/>
      <c r="O115" s="40"/>
      <c r="P115" s="40"/>
      <c r="Q115" s="40"/>
      <c r="R115" s="40"/>
      <c r="S115" s="40"/>
      <c r="T115" s="40"/>
      <c r="U115" s="40"/>
      <c r="V115" s="40"/>
      <c r="W115" s="40"/>
      <c r="X115" s="40"/>
      <c r="Y115" s="40"/>
      <c r="Z115" s="40"/>
      <c r="AA115" s="40"/>
      <c r="AB115" s="40"/>
      <c r="AQ115" s="152"/>
      <c r="AR115" s="154"/>
      <c r="AT115" s="25"/>
      <c r="BZ115" s="40"/>
    </row>
    <row r="116" spans="1:78" x14ac:dyDescent="0.25">
      <c r="F116" s="26"/>
      <c r="H116" s="27"/>
      <c r="J116" s="28"/>
      <c r="L116" s="31"/>
      <c r="N116" s="29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  <c r="AA116" s="40"/>
      <c r="AB116" s="40"/>
      <c r="AQ116" s="152"/>
      <c r="AR116" s="154"/>
      <c r="AT116" s="25"/>
      <c r="BZ116" s="40"/>
    </row>
    <row r="117" spans="1:78" x14ac:dyDescent="0.25">
      <c r="F117" s="26"/>
      <c r="H117" s="27"/>
      <c r="J117" s="28"/>
      <c r="L117" s="31"/>
      <c r="N117" s="29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Z117" s="40"/>
      <c r="AA117" s="40"/>
      <c r="AB117" s="40"/>
      <c r="AQ117" s="152"/>
      <c r="AR117" s="154"/>
      <c r="AT117" s="25"/>
      <c r="BZ117" s="40"/>
    </row>
    <row r="118" spans="1:78" x14ac:dyDescent="0.25">
      <c r="A118" s="24" t="s">
        <v>25</v>
      </c>
      <c r="B118" s="41" t="s">
        <v>91</v>
      </c>
      <c r="C118" s="66"/>
      <c r="D118" s="129"/>
      <c r="E118" s="130"/>
      <c r="F118" s="129"/>
      <c r="G118" s="130"/>
      <c r="H118" s="130"/>
      <c r="I118" s="129"/>
      <c r="J118" s="66"/>
      <c r="K118" s="130"/>
      <c r="L118" s="80"/>
      <c r="M118" s="40"/>
      <c r="N118" s="81"/>
      <c r="AQ118" s="152"/>
      <c r="AR118" s="154"/>
      <c r="AT118" s="25"/>
    </row>
    <row r="119" spans="1:78" x14ac:dyDescent="0.25">
      <c r="B119" s="284" t="s">
        <v>92</v>
      </c>
      <c r="C119" s="284"/>
      <c r="D119" s="284"/>
      <c r="E119" s="284"/>
      <c r="F119" s="284"/>
      <c r="G119" s="284"/>
      <c r="H119" s="284"/>
      <c r="I119" s="284"/>
      <c r="J119" s="284"/>
      <c r="K119" s="284"/>
      <c r="L119" s="80"/>
      <c r="M119" s="40"/>
      <c r="N119" s="81"/>
      <c r="AQ119" s="152"/>
      <c r="AR119" s="154"/>
      <c r="AT119" s="25"/>
    </row>
    <row r="120" spans="1:78" ht="15.75" thickBot="1" x14ac:dyDescent="0.3">
      <c r="B120" s="46"/>
      <c r="C120" s="46"/>
      <c r="D120" s="34"/>
      <c r="E120" s="46"/>
      <c r="F120" s="46"/>
      <c r="G120" s="34"/>
      <c r="H120" s="34"/>
      <c r="I120" s="34"/>
      <c r="J120" s="34"/>
      <c r="K120" s="33"/>
      <c r="L120" s="141"/>
      <c r="M120" s="140"/>
      <c r="N120" s="141"/>
      <c r="AQ120" s="152"/>
      <c r="AR120" s="154"/>
      <c r="AT120" s="25"/>
    </row>
    <row r="121" spans="1:78" ht="15.75" thickBot="1" x14ac:dyDescent="0.3">
      <c r="B121" s="46" t="s">
        <v>8</v>
      </c>
      <c r="C121" s="46" t="s">
        <v>35</v>
      </c>
      <c r="D121" s="66"/>
      <c r="E121" s="46" t="s">
        <v>125</v>
      </c>
      <c r="F121" s="46" t="s">
        <v>12</v>
      </c>
      <c r="G121" s="65"/>
      <c r="H121" s="34"/>
      <c r="I121" s="34"/>
      <c r="J121" s="34"/>
      <c r="K121" s="34"/>
      <c r="L121" s="129"/>
      <c r="M121" s="140"/>
      <c r="N121" s="141"/>
      <c r="AQ121" s="152"/>
      <c r="AR121" s="154"/>
      <c r="AT121" s="25"/>
    </row>
    <row r="122" spans="1:78" x14ac:dyDescent="0.25">
      <c r="B122" s="118">
        <v>0</v>
      </c>
      <c r="C122" s="147">
        <f t="shared" ref="C122:C129" si="25">D97*$G$115</f>
        <v>135.16689586198274</v>
      </c>
      <c r="D122" s="66"/>
      <c r="E122" s="34">
        <v>1</v>
      </c>
      <c r="F122" s="147">
        <f>G97*$G$115</f>
        <v>136.83310413801726</v>
      </c>
      <c r="G122" s="130"/>
      <c r="H122" s="196"/>
      <c r="I122" s="197"/>
      <c r="J122" s="148"/>
      <c r="K122" s="149"/>
      <c r="L122" s="129"/>
      <c r="M122" s="140"/>
      <c r="N122" s="141"/>
      <c r="AQ122" s="152"/>
      <c r="AR122" s="154"/>
      <c r="AT122" s="25"/>
      <c r="AU122" s="146"/>
      <c r="AV122" s="25"/>
    </row>
    <row r="123" spans="1:78" x14ac:dyDescent="0.25">
      <c r="B123" s="118">
        <v>0.25</v>
      </c>
      <c r="C123" s="147">
        <f t="shared" si="25"/>
        <v>11.374421802725331</v>
      </c>
      <c r="D123" s="66"/>
      <c r="E123" s="34">
        <v>2</v>
      </c>
      <c r="F123" s="147">
        <f t="shared" ref="F123:F129" si="26">G98*$G$115</f>
        <v>117.24665583197898</v>
      </c>
      <c r="G123" s="130"/>
      <c r="H123" s="150"/>
      <c r="I123" s="148"/>
      <c r="J123" s="148"/>
      <c r="K123" s="149"/>
      <c r="L123" s="129"/>
      <c r="M123" s="140"/>
      <c r="N123" s="141"/>
      <c r="AQ123" s="152"/>
      <c r="AR123" s="154"/>
      <c r="AT123" s="25"/>
    </row>
    <row r="124" spans="1:78" x14ac:dyDescent="0.25">
      <c r="B124" s="118">
        <v>0.5</v>
      </c>
      <c r="C124" s="147">
        <f t="shared" si="25"/>
        <v>10.83035379422429</v>
      </c>
      <c r="D124" s="66"/>
      <c r="E124" s="34">
        <v>3</v>
      </c>
      <c r="F124" s="147">
        <f t="shared" si="26"/>
        <v>104.92578238946535</v>
      </c>
      <c r="G124" s="130"/>
      <c r="H124" s="150"/>
      <c r="I124" s="148"/>
      <c r="J124" s="148"/>
      <c r="K124" s="149"/>
      <c r="L124" s="129"/>
      <c r="M124" s="140"/>
      <c r="N124" s="141"/>
      <c r="AT124" s="25"/>
      <c r="AV124" s="25"/>
    </row>
    <row r="125" spans="1:78" x14ac:dyDescent="0.25">
      <c r="B125" s="118">
        <v>1</v>
      </c>
      <c r="C125" s="147">
        <f t="shared" si="25"/>
        <v>23.134225111472286</v>
      </c>
      <c r="D125" s="66"/>
      <c r="E125" s="34">
        <v>4</v>
      </c>
      <c r="F125" s="147">
        <f t="shared" si="26"/>
        <v>116.80460057507189</v>
      </c>
      <c r="G125" s="130"/>
      <c r="H125" s="150"/>
      <c r="I125" s="148"/>
      <c r="J125" s="148"/>
      <c r="K125" s="149"/>
      <c r="L125" s="129"/>
      <c r="M125" s="140"/>
      <c r="N125" s="141"/>
      <c r="AT125" s="25"/>
      <c r="AV125" s="25"/>
    </row>
    <row r="126" spans="1:78" x14ac:dyDescent="0.25">
      <c r="B126" s="118">
        <v>1.5</v>
      </c>
      <c r="C126" s="147">
        <f t="shared" si="25"/>
        <v>29.753719214901864</v>
      </c>
      <c r="D126" s="66"/>
      <c r="E126" s="34">
        <v>5</v>
      </c>
      <c r="F126" s="147">
        <f t="shared" si="26"/>
        <v>130.67833479184898</v>
      </c>
      <c r="G126" s="130"/>
      <c r="H126" s="150"/>
      <c r="I126" s="148"/>
      <c r="J126" s="148"/>
      <c r="K126" s="149"/>
      <c r="L126" s="129"/>
      <c r="M126" s="140"/>
      <c r="N126" s="141"/>
      <c r="AT126" s="25"/>
      <c r="AV126" s="25"/>
    </row>
    <row r="127" spans="1:78" x14ac:dyDescent="0.25">
      <c r="B127" s="118">
        <v>3</v>
      </c>
      <c r="C127" s="147">
        <f t="shared" si="25"/>
        <v>68.5752385714881</v>
      </c>
      <c r="D127" s="66"/>
      <c r="E127" s="34">
        <v>6</v>
      </c>
      <c r="F127" s="147">
        <f t="shared" si="26"/>
        <v>119.79697462182772</v>
      </c>
      <c r="G127" s="130"/>
      <c r="H127" s="150"/>
      <c r="I127" s="148"/>
      <c r="J127" s="148"/>
      <c r="K127" s="149"/>
      <c r="L127" s="129"/>
      <c r="M127" s="140"/>
      <c r="N127" s="141"/>
      <c r="AT127" s="25"/>
      <c r="AV127" s="25"/>
    </row>
    <row r="128" spans="1:78" x14ac:dyDescent="0.25">
      <c r="B128" s="118">
        <v>5</v>
      </c>
      <c r="C128" s="147">
        <f t="shared" si="25"/>
        <v>108.03150393799224</v>
      </c>
      <c r="D128" s="66"/>
      <c r="E128" s="34">
        <v>7</v>
      </c>
      <c r="F128" s="147">
        <f t="shared" si="26"/>
        <v>141.13464183022876</v>
      </c>
      <c r="G128" s="130"/>
      <c r="H128" s="150"/>
      <c r="I128" s="148"/>
      <c r="J128" s="148"/>
      <c r="K128" s="149"/>
      <c r="L128" s="129"/>
      <c r="M128" s="140"/>
      <c r="N128" s="141"/>
      <c r="AT128" s="25"/>
      <c r="AV128" s="25"/>
    </row>
    <row r="129" spans="1:48" x14ac:dyDescent="0.25">
      <c r="A129" s="24"/>
      <c r="B129" s="118">
        <v>7</v>
      </c>
      <c r="C129" s="147">
        <f t="shared" si="25"/>
        <v>164.77326332458222</v>
      </c>
      <c r="D129" s="66"/>
      <c r="E129" s="34">
        <v>8</v>
      </c>
      <c r="F129" s="147">
        <f t="shared" si="26"/>
        <v>119.21890236279533</v>
      </c>
      <c r="G129" s="130"/>
      <c r="H129" s="150"/>
      <c r="I129" s="148"/>
      <c r="J129" s="148"/>
      <c r="K129" s="149"/>
      <c r="L129" s="129"/>
      <c r="M129" s="130"/>
      <c r="N129" s="129"/>
      <c r="AT129" s="25"/>
      <c r="AV129" s="25"/>
    </row>
    <row r="130" spans="1:48" x14ac:dyDescent="0.25">
      <c r="E130" s="34">
        <v>9</v>
      </c>
      <c r="F130" s="147">
        <f t="shared" ref="F130:F137" si="27">J97*$G$115</f>
        <v>74.480643413760049</v>
      </c>
      <c r="G130" s="150"/>
      <c r="H130" s="150"/>
      <c r="I130" s="148"/>
      <c r="J130" s="148"/>
      <c r="K130" s="149"/>
      <c r="L130" s="33"/>
      <c r="M130" s="33"/>
      <c r="N130" s="33"/>
      <c r="AT130" s="25"/>
      <c r="AV130" s="25"/>
    </row>
    <row r="131" spans="1:48" x14ac:dyDescent="0.25">
      <c r="E131" s="34">
        <v>10</v>
      </c>
      <c r="F131" s="147">
        <f t="shared" si="27"/>
        <v>124.77292994957702</v>
      </c>
      <c r="G131" s="150"/>
      <c r="H131" s="150"/>
      <c r="I131" s="148"/>
      <c r="J131" s="148"/>
      <c r="K131" s="149"/>
      <c r="L131" s="33"/>
      <c r="M131" s="33"/>
      <c r="N131" s="33"/>
      <c r="AT131" s="25"/>
      <c r="AV131" s="25"/>
    </row>
    <row r="132" spans="1:48" x14ac:dyDescent="0.25">
      <c r="E132" s="34">
        <v>11</v>
      </c>
      <c r="F132" s="147">
        <f t="shared" si="27"/>
        <v>111.43192899112388</v>
      </c>
      <c r="G132" s="150"/>
      <c r="H132" s="150"/>
      <c r="I132" s="148"/>
      <c r="J132" s="148"/>
      <c r="K132" s="149"/>
      <c r="L132" s="65"/>
      <c r="M132" s="65"/>
      <c r="N132" s="65"/>
      <c r="AT132" s="25"/>
      <c r="AV132" s="25"/>
    </row>
    <row r="133" spans="1:48" x14ac:dyDescent="0.25">
      <c r="E133" s="34">
        <v>12</v>
      </c>
      <c r="F133" s="147">
        <f t="shared" si="27"/>
        <v>110.44580572571572</v>
      </c>
      <c r="G133" s="150"/>
      <c r="H133" s="150"/>
      <c r="I133" s="148"/>
      <c r="J133" s="148"/>
      <c r="K133" s="149"/>
      <c r="L133" s="151"/>
      <c r="M133" s="32"/>
      <c r="N133" s="66"/>
      <c r="AT133" s="25"/>
      <c r="AV133" s="25"/>
    </row>
    <row r="134" spans="1:48" x14ac:dyDescent="0.25">
      <c r="E134" s="34">
        <v>13</v>
      </c>
      <c r="F134" s="147">
        <f t="shared" si="27"/>
        <v>165.41367670958869</v>
      </c>
      <c r="G134" s="150"/>
      <c r="H134" s="152"/>
      <c r="I134" s="159"/>
      <c r="J134" s="32"/>
      <c r="K134" s="32"/>
      <c r="L134" s="151"/>
      <c r="M134" s="32"/>
      <c r="N134" s="66"/>
    </row>
    <row r="135" spans="1:48" x14ac:dyDescent="0.25">
      <c r="E135" s="34">
        <v>14</v>
      </c>
      <c r="F135" s="147">
        <f t="shared" si="27"/>
        <v>153.22315289411173</v>
      </c>
      <c r="G135" s="150"/>
      <c r="H135" s="150"/>
      <c r="I135" s="159"/>
      <c r="J135" s="32"/>
      <c r="K135" s="32"/>
      <c r="L135" s="151"/>
      <c r="M135" s="32"/>
      <c r="N135" s="66"/>
    </row>
    <row r="136" spans="1:48" x14ac:dyDescent="0.25">
      <c r="E136" s="34">
        <v>15</v>
      </c>
      <c r="F136" s="147">
        <f t="shared" si="27"/>
        <v>164.8696087010876</v>
      </c>
      <c r="G136" s="150"/>
      <c r="H136" s="27"/>
      <c r="I136" s="28"/>
      <c r="L136" s="151"/>
      <c r="M136" s="32"/>
      <c r="N136" s="66"/>
    </row>
    <row r="137" spans="1:48" x14ac:dyDescent="0.25">
      <c r="E137" s="34">
        <v>16</v>
      </c>
      <c r="F137" s="147">
        <f t="shared" si="27"/>
        <v>111.17122973705045</v>
      </c>
      <c r="G137" s="150"/>
      <c r="H137" s="152"/>
      <c r="I137" s="28"/>
      <c r="L137" s="151"/>
      <c r="M137" s="32"/>
      <c r="N137" s="66"/>
    </row>
    <row r="138" spans="1:48" x14ac:dyDescent="0.25">
      <c r="E138" s="34">
        <v>17</v>
      </c>
      <c r="F138" s="147">
        <f t="shared" ref="F138:F145" si="28">M97*$G$115</f>
        <v>96.424719756636236</v>
      </c>
      <c r="G138" s="153"/>
      <c r="H138" s="152"/>
      <c r="I138" s="24"/>
      <c r="J138" s="24"/>
      <c r="K138" s="24"/>
      <c r="L138" s="151"/>
      <c r="M138" s="32"/>
      <c r="N138" s="66"/>
    </row>
    <row r="139" spans="1:48" x14ac:dyDescent="0.25">
      <c r="E139" s="34">
        <v>18</v>
      </c>
      <c r="F139" s="147">
        <f t="shared" si="28"/>
        <v>121.31016377047129</v>
      </c>
      <c r="G139" s="150"/>
      <c r="H139" s="152"/>
      <c r="I139" s="28"/>
      <c r="L139" s="151"/>
      <c r="M139" s="32"/>
      <c r="N139" s="66"/>
    </row>
    <row r="140" spans="1:48" x14ac:dyDescent="0.25">
      <c r="E140" s="34">
        <v>19</v>
      </c>
      <c r="F140" s="147">
        <f t="shared" si="28"/>
        <v>129.2614910197108</v>
      </c>
      <c r="G140" s="150"/>
      <c r="H140" s="152"/>
      <c r="I140" s="28"/>
      <c r="L140" s="151"/>
      <c r="M140" s="32"/>
      <c r="N140" s="66"/>
    </row>
    <row r="141" spans="1:48" x14ac:dyDescent="0.25">
      <c r="B141" s="32"/>
      <c r="C141" s="32"/>
      <c r="D141" s="32"/>
      <c r="E141" s="34">
        <v>20</v>
      </c>
      <c r="F141" s="147">
        <f t="shared" si="28"/>
        <v>110.03775471933992</v>
      </c>
      <c r="G141" s="150"/>
      <c r="H141" s="152"/>
      <c r="I141" s="28"/>
      <c r="L141" s="32"/>
      <c r="M141" s="32"/>
      <c r="N141" s="32"/>
    </row>
    <row r="142" spans="1:48" x14ac:dyDescent="0.25">
      <c r="B142" s="32"/>
      <c r="C142" s="32"/>
      <c r="D142" s="32"/>
      <c r="E142" s="34">
        <v>21</v>
      </c>
      <c r="F142" s="147">
        <f t="shared" si="28"/>
        <v>78.685835729466191</v>
      </c>
      <c r="G142" s="150"/>
      <c r="H142" s="152"/>
      <c r="I142" s="28"/>
      <c r="L142" s="32"/>
      <c r="M142" s="32"/>
      <c r="N142" s="32"/>
    </row>
    <row r="143" spans="1:48" x14ac:dyDescent="0.25">
      <c r="B143" s="32"/>
      <c r="C143" s="32"/>
      <c r="D143" s="32"/>
      <c r="E143" s="34">
        <v>22</v>
      </c>
      <c r="F143" s="147">
        <f t="shared" si="28"/>
        <v>101.78605659040714</v>
      </c>
      <c r="G143" s="150"/>
      <c r="H143" s="152"/>
      <c r="I143" s="28"/>
      <c r="L143" s="152"/>
      <c r="M143" s="154"/>
      <c r="N143" s="32"/>
    </row>
    <row r="144" spans="1:48" x14ac:dyDescent="0.25">
      <c r="B144" s="32"/>
      <c r="C144" s="32"/>
      <c r="D144" s="32"/>
      <c r="E144" s="34">
        <v>23</v>
      </c>
      <c r="F144" s="147">
        <f t="shared" si="28"/>
        <v>95.234570988040161</v>
      </c>
      <c r="G144" s="150"/>
      <c r="H144" s="152"/>
      <c r="I144" s="28"/>
      <c r="L144" s="152"/>
      <c r="M144" s="154"/>
      <c r="N144" s="32"/>
    </row>
    <row r="145" spans="1:14" x14ac:dyDescent="0.25">
      <c r="B145" s="32"/>
      <c r="C145" s="32"/>
      <c r="D145" s="32"/>
      <c r="E145" s="34">
        <v>24</v>
      </c>
      <c r="F145" s="147">
        <f t="shared" si="28"/>
        <v>108.19019044047171</v>
      </c>
      <c r="G145" s="150"/>
      <c r="H145" s="152"/>
      <c r="I145" s="32"/>
      <c r="J145" s="66"/>
      <c r="L145" s="152"/>
      <c r="M145" s="154"/>
      <c r="N145" s="32"/>
    </row>
    <row r="146" spans="1:14" x14ac:dyDescent="0.25">
      <c r="B146" s="32"/>
      <c r="C146" s="32"/>
      <c r="D146" s="32"/>
      <c r="F146" s="26"/>
      <c r="H146" s="27"/>
      <c r="J146" s="28"/>
      <c r="L146" s="152"/>
      <c r="M146" s="154"/>
      <c r="N146" s="32"/>
    </row>
    <row r="147" spans="1:14" x14ac:dyDescent="0.25">
      <c r="A147" s="24" t="s">
        <v>26</v>
      </c>
      <c r="B147" s="24" t="s">
        <v>74</v>
      </c>
      <c r="D147" s="32"/>
      <c r="F147" s="26"/>
      <c r="H147" s="27"/>
      <c r="J147" s="28"/>
      <c r="L147" s="152"/>
      <c r="M147" s="154"/>
      <c r="N147" s="32"/>
    </row>
    <row r="148" spans="1:14" x14ac:dyDescent="0.25">
      <c r="A148" s="24"/>
      <c r="C148" s="25" t="s">
        <v>72</v>
      </c>
      <c r="D148" s="32"/>
      <c r="F148" s="26"/>
      <c r="H148" s="27"/>
      <c r="J148" s="28"/>
      <c r="L148" s="152"/>
      <c r="M148" s="154"/>
      <c r="N148" s="32"/>
    </row>
    <row r="149" spans="1:14" x14ac:dyDescent="0.25">
      <c r="A149" s="24"/>
      <c r="C149" s="25" t="s">
        <v>108</v>
      </c>
      <c r="D149" s="155"/>
      <c r="E149" s="24"/>
      <c r="F149" s="24"/>
      <c r="G149" s="24"/>
      <c r="H149" s="24"/>
      <c r="I149" s="24"/>
      <c r="J149" s="24"/>
      <c r="K149" s="24"/>
      <c r="L149" s="152"/>
      <c r="M149" s="154"/>
      <c r="N149" s="32"/>
    </row>
    <row r="150" spans="1:14" x14ac:dyDescent="0.25">
      <c r="A150" s="24"/>
      <c r="C150" s="25" t="s">
        <v>76</v>
      </c>
      <c r="D150" s="32"/>
      <c r="F150" s="26"/>
      <c r="H150" s="27"/>
      <c r="J150" s="28"/>
      <c r="L150" s="152"/>
      <c r="M150" s="154"/>
      <c r="N150" s="32"/>
    </row>
    <row r="151" spans="1:14" x14ac:dyDescent="0.25">
      <c r="A151" s="24"/>
      <c r="C151" s="25" t="s">
        <v>109</v>
      </c>
      <c r="D151" s="32"/>
      <c r="F151" s="26"/>
      <c r="H151" s="27"/>
      <c r="J151" s="28"/>
      <c r="L151" s="152"/>
      <c r="M151" s="154"/>
      <c r="N151" s="32"/>
    </row>
    <row r="152" spans="1:14" x14ac:dyDescent="0.25">
      <c r="B152" s="32"/>
      <c r="C152" s="32"/>
      <c r="D152" s="32"/>
      <c r="F152" s="26"/>
      <c r="H152" s="27"/>
      <c r="J152" s="28"/>
      <c r="L152" s="152"/>
      <c r="M152" s="154"/>
      <c r="N152" s="32"/>
    </row>
  </sheetData>
  <mergeCells count="19">
    <mergeCell ref="B71:N71"/>
    <mergeCell ref="L60:N60"/>
    <mergeCell ref="B110:F110"/>
    <mergeCell ref="B14:O14"/>
    <mergeCell ref="D31:O31"/>
    <mergeCell ref="B28:AB28"/>
    <mergeCell ref="Q31:AB31"/>
    <mergeCell ref="B119:K119"/>
    <mergeCell ref="C45:N45"/>
    <mergeCell ref="D17:F17"/>
    <mergeCell ref="G17:I17"/>
    <mergeCell ref="C113:F113"/>
    <mergeCell ref="C115:F115"/>
    <mergeCell ref="J17:L17"/>
    <mergeCell ref="M17:O17"/>
    <mergeCell ref="F60:H60"/>
    <mergeCell ref="C60:E60"/>
    <mergeCell ref="I60:K60"/>
    <mergeCell ref="B57:N57"/>
  </mergeCells>
  <phoneticPr fontId="3" type="noConversion"/>
  <pageMargins left="0.75" right="0.75" top="1" bottom="1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152"/>
  <sheetViews>
    <sheetView workbookViewId="0">
      <selection activeCell="B5" sqref="B5"/>
    </sheetView>
  </sheetViews>
  <sheetFormatPr defaultRowHeight="15" x14ac:dyDescent="0.25"/>
  <cols>
    <col min="1" max="1" width="11.28515625" style="25" customWidth="1"/>
    <col min="2" max="3" width="10.7109375" style="25" customWidth="1"/>
    <col min="4" max="4" width="9.42578125" style="25" customWidth="1"/>
    <col min="5" max="5" width="8.7109375" style="25" customWidth="1"/>
    <col min="6" max="11" width="9.140625" style="25"/>
    <col min="12" max="12" width="10.85546875" style="25" customWidth="1"/>
    <col min="13" max="34" width="9.140625" style="25"/>
    <col min="35" max="35" width="11.85546875" style="25" customWidth="1"/>
    <col min="36" max="36" width="10.140625" style="25" bestFit="1" customWidth="1"/>
    <col min="37" max="37" width="11.140625" style="25" customWidth="1"/>
    <col min="38" max="38" width="10.85546875" style="25" bestFit="1" customWidth="1"/>
    <col min="39" max="39" width="10.7109375" style="25" bestFit="1" customWidth="1"/>
    <col min="40" max="40" width="11.140625" style="26" customWidth="1"/>
    <col min="41" max="41" width="11.140625" style="25" customWidth="1"/>
    <col min="42" max="42" width="12.28515625" style="27" customWidth="1"/>
    <col min="43" max="43" width="12.28515625" style="25" bestFit="1" customWidth="1"/>
    <col min="44" max="44" width="11.140625" style="28" customWidth="1"/>
    <col min="45" max="45" width="11.140625" style="25" customWidth="1"/>
    <col min="46" max="46" width="11.140625" style="31" customWidth="1"/>
    <col min="47" max="47" width="11.140625" style="25" customWidth="1"/>
    <col min="48" max="48" width="11.140625" style="29" customWidth="1"/>
    <col min="49" max="49" width="10.140625" style="25" customWidth="1"/>
    <col min="78" max="16384" width="9.140625" style="25"/>
  </cols>
  <sheetData>
    <row r="1" spans="1:78" x14ac:dyDescent="0.25">
      <c r="A1" s="24" t="s">
        <v>85</v>
      </c>
      <c r="F1" s="26"/>
      <c r="H1" s="27"/>
      <c r="J1" s="28"/>
      <c r="L1" s="24" t="s">
        <v>47</v>
      </c>
      <c r="N1" s="29"/>
      <c r="P1"/>
      <c r="Q1"/>
      <c r="R1"/>
      <c r="S1"/>
      <c r="T1"/>
      <c r="U1"/>
      <c r="V1"/>
      <c r="W1"/>
      <c r="X1"/>
      <c r="Y1"/>
      <c r="Z1"/>
      <c r="AA1"/>
      <c r="AB1"/>
    </row>
    <row r="2" spans="1:78" x14ac:dyDescent="0.25">
      <c r="A2" s="24" t="s">
        <v>48</v>
      </c>
      <c r="F2" s="26"/>
      <c r="H2" s="27"/>
      <c r="J2" s="28"/>
      <c r="L2" s="24" t="s">
        <v>100</v>
      </c>
      <c r="N2" s="29"/>
      <c r="P2"/>
      <c r="Q2"/>
      <c r="R2"/>
      <c r="S2"/>
      <c r="T2"/>
      <c r="U2"/>
      <c r="V2"/>
      <c r="W2"/>
      <c r="X2"/>
      <c r="Y2"/>
      <c r="Z2"/>
      <c r="AA2"/>
      <c r="AB2"/>
    </row>
    <row r="3" spans="1:78" x14ac:dyDescent="0.25">
      <c r="A3" s="24"/>
      <c r="F3" s="26"/>
      <c r="H3" s="27"/>
      <c r="J3" s="28"/>
      <c r="L3" s="24" t="s">
        <v>101</v>
      </c>
      <c r="N3" s="29"/>
      <c r="P3"/>
      <c r="Q3"/>
      <c r="R3"/>
      <c r="S3"/>
      <c r="T3"/>
      <c r="U3"/>
      <c r="V3"/>
      <c r="W3"/>
      <c r="X3"/>
      <c r="Y3"/>
      <c r="Z3"/>
      <c r="AA3"/>
      <c r="AB3"/>
    </row>
    <row r="4" spans="1:78" x14ac:dyDescent="0.25">
      <c r="A4" s="24" t="s">
        <v>45</v>
      </c>
      <c r="B4" s="239">
        <v>2</v>
      </c>
      <c r="D4" s="24"/>
      <c r="F4" s="26"/>
      <c r="H4" s="27"/>
      <c r="J4" s="28"/>
      <c r="L4" s="24" t="s">
        <v>94</v>
      </c>
      <c r="N4" s="29"/>
      <c r="P4"/>
      <c r="Q4"/>
      <c r="R4"/>
      <c r="S4"/>
      <c r="T4"/>
      <c r="U4"/>
      <c r="V4"/>
      <c r="W4"/>
      <c r="X4"/>
      <c r="Y4"/>
      <c r="Z4"/>
      <c r="AA4"/>
      <c r="AB4"/>
    </row>
    <row r="5" spans="1:78" x14ac:dyDescent="0.25">
      <c r="A5" s="24" t="s">
        <v>16</v>
      </c>
      <c r="B5" s="30"/>
      <c r="F5" s="26"/>
      <c r="H5" s="27"/>
      <c r="J5" s="28"/>
      <c r="L5" s="24" t="s">
        <v>68</v>
      </c>
      <c r="N5" s="29"/>
      <c r="P5"/>
      <c r="Q5"/>
      <c r="R5"/>
      <c r="S5"/>
      <c r="T5"/>
      <c r="U5"/>
      <c r="V5"/>
      <c r="W5"/>
      <c r="X5"/>
      <c r="Y5"/>
      <c r="Z5"/>
      <c r="AA5"/>
      <c r="AB5"/>
    </row>
    <row r="6" spans="1:78" x14ac:dyDescent="0.25">
      <c r="A6" s="24" t="s">
        <v>13</v>
      </c>
      <c r="F6" s="26"/>
      <c r="H6" s="27"/>
      <c r="J6" s="28"/>
      <c r="L6" s="24" t="s">
        <v>102</v>
      </c>
      <c r="N6" s="29"/>
      <c r="P6"/>
      <c r="Q6"/>
      <c r="R6"/>
      <c r="S6"/>
      <c r="T6"/>
      <c r="U6"/>
      <c r="V6"/>
      <c r="W6"/>
      <c r="X6"/>
      <c r="Y6"/>
      <c r="Z6"/>
      <c r="AA6"/>
      <c r="AB6"/>
    </row>
    <row r="7" spans="1:78" ht="17.25" x14ac:dyDescent="0.25">
      <c r="A7" s="24" t="s">
        <v>46</v>
      </c>
      <c r="B7" s="24" t="s">
        <v>103</v>
      </c>
      <c r="F7" s="26"/>
      <c r="H7" s="27"/>
      <c r="J7" s="28"/>
      <c r="L7" s="24" t="s">
        <v>104</v>
      </c>
      <c r="N7" s="29"/>
      <c r="P7"/>
      <c r="Q7"/>
      <c r="R7"/>
      <c r="S7"/>
      <c r="T7"/>
      <c r="U7"/>
      <c r="V7"/>
      <c r="W7"/>
      <c r="X7"/>
      <c r="Y7"/>
      <c r="Z7"/>
      <c r="AA7"/>
      <c r="AB7"/>
    </row>
    <row r="8" spans="1:78" ht="13.5" customHeight="1" x14ac:dyDescent="0.25">
      <c r="B8" s="24" t="s">
        <v>42</v>
      </c>
      <c r="F8" s="26"/>
      <c r="H8" s="27"/>
      <c r="J8" s="28"/>
      <c r="L8" s="24" t="s">
        <v>66</v>
      </c>
      <c r="N8" s="29"/>
      <c r="P8"/>
      <c r="Q8"/>
      <c r="R8"/>
      <c r="S8"/>
      <c r="T8"/>
      <c r="U8"/>
      <c r="V8"/>
      <c r="W8"/>
      <c r="X8"/>
      <c r="Y8"/>
      <c r="Z8"/>
      <c r="AA8"/>
      <c r="AB8"/>
    </row>
    <row r="9" spans="1:78" x14ac:dyDescent="0.25">
      <c r="A9" s="24"/>
      <c r="B9" s="24"/>
      <c r="F9" s="26"/>
      <c r="H9" s="27"/>
      <c r="J9" s="28"/>
      <c r="N9" s="29"/>
      <c r="P9"/>
      <c r="Q9"/>
      <c r="R9"/>
      <c r="S9"/>
      <c r="T9"/>
      <c r="U9"/>
      <c r="V9"/>
      <c r="W9"/>
      <c r="X9"/>
      <c r="Y9"/>
      <c r="Z9"/>
      <c r="AA9"/>
      <c r="AB9"/>
    </row>
    <row r="10" spans="1:78" x14ac:dyDescent="0.25">
      <c r="AI10" s="24"/>
      <c r="AR10" s="25"/>
    </row>
    <row r="11" spans="1:78" x14ac:dyDescent="0.25">
      <c r="AI11" s="24"/>
      <c r="AJ11" s="32"/>
    </row>
    <row r="12" spans="1:78" x14ac:dyDescent="0.25">
      <c r="AI12" s="24"/>
      <c r="AJ12" s="32"/>
    </row>
    <row r="13" spans="1:78" x14ac:dyDescent="0.25">
      <c r="AI13" s="24"/>
      <c r="AJ13" s="32"/>
    </row>
    <row r="14" spans="1:78" x14ac:dyDescent="0.25">
      <c r="A14" s="24" t="s">
        <v>22</v>
      </c>
      <c r="B14" s="279" t="s">
        <v>41</v>
      </c>
      <c r="C14" s="279"/>
      <c r="D14" s="279"/>
      <c r="E14" s="279"/>
      <c r="F14" s="279"/>
      <c r="G14" s="279"/>
      <c r="H14" s="279"/>
      <c r="I14" s="279"/>
      <c r="J14" s="279"/>
      <c r="K14" s="279"/>
      <c r="L14" s="279"/>
      <c r="M14" s="279"/>
      <c r="N14" s="279"/>
      <c r="O14" s="279"/>
      <c r="AN14" s="25"/>
      <c r="AP14" s="25"/>
      <c r="AR14" s="25"/>
      <c r="AT14" s="25"/>
      <c r="AV14" s="25"/>
    </row>
    <row r="15" spans="1:78" x14ac:dyDescent="0.25">
      <c r="A15" s="24"/>
      <c r="B15" s="199"/>
      <c r="C15" s="199"/>
      <c r="D15" s="199"/>
      <c r="E15" s="199"/>
      <c r="F15" s="199"/>
      <c r="G15" s="199"/>
      <c r="H15" s="199"/>
      <c r="I15" s="199"/>
      <c r="J15" s="199"/>
      <c r="K15" s="199"/>
      <c r="L15" s="199"/>
      <c r="M15" s="199"/>
      <c r="N15" s="199"/>
      <c r="O15" s="199"/>
      <c r="AN15" s="25"/>
      <c r="AP15" s="25"/>
      <c r="AR15" s="25"/>
      <c r="AT15" s="25"/>
      <c r="AV15" s="25"/>
    </row>
    <row r="16" spans="1:78" ht="15.75" thickBot="1" x14ac:dyDescent="0.3">
      <c r="B16" s="34"/>
      <c r="C16" s="34"/>
      <c r="D16" s="240">
        <v>1</v>
      </c>
      <c r="E16" s="38">
        <v>2</v>
      </c>
      <c r="F16" s="39">
        <v>3</v>
      </c>
      <c r="G16" s="38">
        <v>4</v>
      </c>
      <c r="H16" s="38">
        <v>5</v>
      </c>
      <c r="I16" s="38">
        <v>6</v>
      </c>
      <c r="J16" s="240">
        <v>7</v>
      </c>
      <c r="K16" s="38">
        <v>8</v>
      </c>
      <c r="L16" s="39">
        <v>9</v>
      </c>
      <c r="M16" s="38">
        <v>10</v>
      </c>
      <c r="N16" s="38">
        <v>11</v>
      </c>
      <c r="O16" s="39">
        <v>12</v>
      </c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  <c r="AB16" s="40"/>
      <c r="AN16" s="25"/>
      <c r="AP16" s="25"/>
      <c r="AR16" s="25"/>
      <c r="AT16" s="25"/>
      <c r="AV16" s="25"/>
      <c r="BZ16" s="40"/>
    </row>
    <row r="17" spans="1:78" ht="15.75" customHeight="1" thickBot="1" x14ac:dyDescent="0.3">
      <c r="B17" s="34"/>
      <c r="C17" s="245"/>
      <c r="D17" s="299" t="s">
        <v>37</v>
      </c>
      <c r="E17" s="297"/>
      <c r="F17" s="298"/>
      <c r="G17" s="299" t="s">
        <v>120</v>
      </c>
      <c r="H17" s="297"/>
      <c r="I17" s="297"/>
      <c r="J17" s="297" t="s">
        <v>120</v>
      </c>
      <c r="K17" s="297"/>
      <c r="L17" s="297"/>
      <c r="M17" s="297" t="s">
        <v>120</v>
      </c>
      <c r="N17" s="297"/>
      <c r="O17" s="298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40"/>
      <c r="AN17" s="25"/>
      <c r="AP17" s="25"/>
      <c r="AR17" s="25"/>
      <c r="AT17" s="25"/>
      <c r="AV17" s="25"/>
      <c r="BZ17" s="40"/>
    </row>
    <row r="18" spans="1:78" x14ac:dyDescent="0.25">
      <c r="B18" s="40"/>
      <c r="C18" s="189" t="s">
        <v>0</v>
      </c>
      <c r="D18" s="246">
        <v>0</v>
      </c>
      <c r="E18" s="48">
        <v>0</v>
      </c>
      <c r="F18" s="247">
        <v>0</v>
      </c>
      <c r="G18" s="241">
        <v>25</v>
      </c>
      <c r="H18" s="215">
        <f t="shared" ref="H18:H25" si="0">G18</f>
        <v>25</v>
      </c>
      <c r="I18" s="215">
        <f t="shared" ref="I18:I25" si="1">G18</f>
        <v>25</v>
      </c>
      <c r="J18" s="214">
        <v>33</v>
      </c>
      <c r="K18" s="215">
        <f t="shared" ref="K18:K25" si="2">J18</f>
        <v>33</v>
      </c>
      <c r="L18" s="216">
        <f t="shared" ref="L18:L25" si="3">J18</f>
        <v>33</v>
      </c>
      <c r="M18" s="214">
        <v>41</v>
      </c>
      <c r="N18" s="50">
        <f t="shared" ref="N18:N25" si="4">M18</f>
        <v>41</v>
      </c>
      <c r="O18" s="117">
        <f t="shared" ref="O18:O25" si="5">M18</f>
        <v>41</v>
      </c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40"/>
      <c r="AN18" s="25"/>
      <c r="AP18" s="25"/>
      <c r="AR18" s="25"/>
      <c r="AT18" s="25"/>
      <c r="AV18" s="25"/>
      <c r="BZ18" s="40"/>
    </row>
    <row r="19" spans="1:78" x14ac:dyDescent="0.25">
      <c r="B19" s="40"/>
      <c r="C19" s="35" t="s">
        <v>1</v>
      </c>
      <c r="D19" s="248">
        <v>0.25</v>
      </c>
      <c r="E19" s="59">
        <v>0.25</v>
      </c>
      <c r="F19" s="249">
        <v>0.25</v>
      </c>
      <c r="G19" s="242">
        <v>26</v>
      </c>
      <c r="H19" s="218">
        <f t="shared" si="0"/>
        <v>26</v>
      </c>
      <c r="I19" s="218">
        <f t="shared" si="1"/>
        <v>26</v>
      </c>
      <c r="J19" s="217">
        <v>34</v>
      </c>
      <c r="K19" s="218">
        <f t="shared" si="2"/>
        <v>34</v>
      </c>
      <c r="L19" s="219">
        <f t="shared" si="3"/>
        <v>34</v>
      </c>
      <c r="M19" s="217">
        <v>42</v>
      </c>
      <c r="N19" s="61">
        <f t="shared" si="4"/>
        <v>42</v>
      </c>
      <c r="O19" s="170">
        <f t="shared" si="5"/>
        <v>42</v>
      </c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  <c r="AA19" s="40"/>
      <c r="AB19" s="40"/>
      <c r="AN19" s="25"/>
      <c r="AP19" s="25"/>
      <c r="AR19" s="25"/>
      <c r="AT19" s="25"/>
      <c r="AV19" s="25"/>
      <c r="BZ19" s="40"/>
    </row>
    <row r="20" spans="1:78" x14ac:dyDescent="0.25">
      <c r="B20" s="40"/>
      <c r="C20" s="57" t="s">
        <v>2</v>
      </c>
      <c r="D20" s="250">
        <v>0.5</v>
      </c>
      <c r="E20" s="63">
        <v>0.5</v>
      </c>
      <c r="F20" s="251">
        <v>0.5</v>
      </c>
      <c r="G20" s="243">
        <v>27</v>
      </c>
      <c r="H20" s="147">
        <f t="shared" si="0"/>
        <v>27</v>
      </c>
      <c r="I20" s="147">
        <f t="shared" si="1"/>
        <v>27</v>
      </c>
      <c r="J20" s="220">
        <v>35</v>
      </c>
      <c r="K20" s="147">
        <f t="shared" si="2"/>
        <v>35</v>
      </c>
      <c r="L20" s="221">
        <f t="shared" si="3"/>
        <v>35</v>
      </c>
      <c r="M20" s="220">
        <v>43</v>
      </c>
      <c r="N20" s="65">
        <f t="shared" si="4"/>
        <v>43</v>
      </c>
      <c r="O20" s="128">
        <f t="shared" si="5"/>
        <v>43</v>
      </c>
      <c r="P20" s="66"/>
      <c r="Q20" s="65"/>
      <c r="R20" s="67"/>
      <c r="S20" s="65"/>
      <c r="T20" s="65"/>
      <c r="U20" s="65"/>
      <c r="V20" s="65"/>
      <c r="W20" s="65"/>
      <c r="X20" s="65"/>
      <c r="Y20" s="65"/>
      <c r="Z20" s="65"/>
      <c r="AA20" s="65"/>
      <c r="AB20" s="65"/>
      <c r="AN20" s="25"/>
      <c r="AP20" s="25"/>
      <c r="AR20" s="25"/>
      <c r="AT20" s="25"/>
      <c r="AV20" s="25"/>
      <c r="BZ20" s="40"/>
    </row>
    <row r="21" spans="1:78" x14ac:dyDescent="0.25">
      <c r="B21" s="40"/>
      <c r="C21" s="35" t="s">
        <v>3</v>
      </c>
      <c r="D21" s="252">
        <v>1</v>
      </c>
      <c r="E21" s="59">
        <v>1</v>
      </c>
      <c r="F21" s="249">
        <v>1</v>
      </c>
      <c r="G21" s="242">
        <v>28</v>
      </c>
      <c r="H21" s="218">
        <f t="shared" si="0"/>
        <v>28</v>
      </c>
      <c r="I21" s="218">
        <f t="shared" si="1"/>
        <v>28</v>
      </c>
      <c r="J21" s="217">
        <v>36</v>
      </c>
      <c r="K21" s="218">
        <f t="shared" si="2"/>
        <v>36</v>
      </c>
      <c r="L21" s="219">
        <f t="shared" si="3"/>
        <v>36</v>
      </c>
      <c r="M21" s="217">
        <v>44</v>
      </c>
      <c r="N21" s="61">
        <f t="shared" si="4"/>
        <v>44</v>
      </c>
      <c r="O21" s="170">
        <f t="shared" si="5"/>
        <v>44</v>
      </c>
      <c r="P21" s="66"/>
      <c r="Q21" s="66"/>
      <c r="R21" s="66"/>
      <c r="S21" s="66"/>
      <c r="T21" s="66"/>
      <c r="U21" s="66"/>
      <c r="V21" s="66"/>
      <c r="W21" s="66"/>
      <c r="X21" s="66"/>
      <c r="Y21" s="66"/>
      <c r="Z21" s="66"/>
      <c r="AA21" s="66"/>
      <c r="AB21" s="66"/>
      <c r="AN21" s="25"/>
      <c r="AP21" s="25"/>
      <c r="AR21" s="25"/>
      <c r="AT21" s="25"/>
      <c r="AV21" s="25"/>
      <c r="BZ21" s="40"/>
    </row>
    <row r="22" spans="1:78" x14ac:dyDescent="0.25">
      <c r="B22" s="40"/>
      <c r="C22" s="57" t="s">
        <v>4</v>
      </c>
      <c r="D22" s="250">
        <v>1.5</v>
      </c>
      <c r="E22" s="63">
        <v>1.5</v>
      </c>
      <c r="F22" s="251">
        <v>1.5</v>
      </c>
      <c r="G22" s="243">
        <v>29</v>
      </c>
      <c r="H22" s="147">
        <f t="shared" si="0"/>
        <v>29</v>
      </c>
      <c r="I22" s="147">
        <f t="shared" si="1"/>
        <v>29</v>
      </c>
      <c r="J22" s="220">
        <v>37</v>
      </c>
      <c r="K22" s="147">
        <f t="shared" si="2"/>
        <v>37</v>
      </c>
      <c r="L22" s="221">
        <f t="shared" si="3"/>
        <v>37</v>
      </c>
      <c r="M22" s="220">
        <v>45</v>
      </c>
      <c r="N22" s="65">
        <f t="shared" si="4"/>
        <v>45</v>
      </c>
      <c r="O22" s="128">
        <f t="shared" si="5"/>
        <v>45</v>
      </c>
      <c r="P22" s="65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  <c r="AN22" s="25"/>
      <c r="AP22" s="25"/>
      <c r="AR22" s="25"/>
      <c r="AT22" s="25"/>
      <c r="AV22" s="25"/>
      <c r="BZ22" s="40"/>
    </row>
    <row r="23" spans="1:78" x14ac:dyDescent="0.25">
      <c r="B23" s="40"/>
      <c r="C23" s="35" t="s">
        <v>5</v>
      </c>
      <c r="D23" s="252">
        <v>3</v>
      </c>
      <c r="E23" s="59">
        <v>3</v>
      </c>
      <c r="F23" s="249">
        <v>3</v>
      </c>
      <c r="G23" s="242">
        <v>30</v>
      </c>
      <c r="H23" s="218">
        <f t="shared" si="0"/>
        <v>30</v>
      </c>
      <c r="I23" s="218">
        <f t="shared" si="1"/>
        <v>30</v>
      </c>
      <c r="J23" s="217">
        <v>38</v>
      </c>
      <c r="K23" s="218">
        <f t="shared" si="2"/>
        <v>38</v>
      </c>
      <c r="L23" s="219">
        <f t="shared" si="3"/>
        <v>38</v>
      </c>
      <c r="M23" s="217">
        <v>46</v>
      </c>
      <c r="N23" s="61">
        <f t="shared" si="4"/>
        <v>46</v>
      </c>
      <c r="O23" s="170">
        <f t="shared" si="5"/>
        <v>46</v>
      </c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  <c r="AA23" s="40"/>
      <c r="AB23" s="40"/>
      <c r="AN23" s="25"/>
      <c r="AP23" s="25"/>
      <c r="AR23" s="25"/>
      <c r="AT23" s="25"/>
      <c r="AV23" s="25"/>
      <c r="BZ23" s="40"/>
    </row>
    <row r="24" spans="1:78" x14ac:dyDescent="0.25">
      <c r="B24" s="40"/>
      <c r="C24" s="57" t="s">
        <v>6</v>
      </c>
      <c r="D24" s="250">
        <v>5</v>
      </c>
      <c r="E24" s="63">
        <v>5</v>
      </c>
      <c r="F24" s="251">
        <v>5</v>
      </c>
      <c r="G24" s="243">
        <v>31</v>
      </c>
      <c r="H24" s="147">
        <f t="shared" si="0"/>
        <v>31</v>
      </c>
      <c r="I24" s="147">
        <f t="shared" si="1"/>
        <v>31</v>
      </c>
      <c r="J24" s="220">
        <v>39</v>
      </c>
      <c r="K24" s="147">
        <f t="shared" si="2"/>
        <v>39</v>
      </c>
      <c r="L24" s="221">
        <f t="shared" si="3"/>
        <v>39</v>
      </c>
      <c r="M24" s="220">
        <v>47</v>
      </c>
      <c r="N24" s="65">
        <f t="shared" si="4"/>
        <v>47</v>
      </c>
      <c r="O24" s="128">
        <f t="shared" si="5"/>
        <v>47</v>
      </c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  <c r="AN24" s="25"/>
      <c r="AP24" s="25"/>
      <c r="AR24" s="25"/>
      <c r="AT24" s="25"/>
      <c r="AV24" s="25"/>
      <c r="BZ24" s="40"/>
    </row>
    <row r="25" spans="1:78" ht="15.75" thickBot="1" x14ac:dyDescent="0.3">
      <c r="B25" s="40"/>
      <c r="C25" s="35" t="s">
        <v>7</v>
      </c>
      <c r="D25" s="253">
        <v>7</v>
      </c>
      <c r="E25" s="175">
        <v>7</v>
      </c>
      <c r="F25" s="254">
        <v>7</v>
      </c>
      <c r="G25" s="244">
        <v>32</v>
      </c>
      <c r="H25" s="223">
        <f t="shared" si="0"/>
        <v>32</v>
      </c>
      <c r="I25" s="223">
        <f t="shared" si="1"/>
        <v>32</v>
      </c>
      <c r="J25" s="222">
        <v>40</v>
      </c>
      <c r="K25" s="223">
        <f t="shared" si="2"/>
        <v>40</v>
      </c>
      <c r="L25" s="224">
        <f t="shared" si="3"/>
        <v>40</v>
      </c>
      <c r="M25" s="222">
        <v>48</v>
      </c>
      <c r="N25" s="228">
        <f t="shared" si="4"/>
        <v>48</v>
      </c>
      <c r="O25" s="177">
        <f t="shared" si="5"/>
        <v>48</v>
      </c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40"/>
      <c r="AB25" s="40"/>
      <c r="AN25" s="25"/>
      <c r="AP25" s="25"/>
      <c r="AR25" s="25"/>
      <c r="AT25" s="25"/>
      <c r="AV25" s="25"/>
      <c r="BZ25" s="40"/>
    </row>
    <row r="26" spans="1:78" x14ac:dyDescent="0.25">
      <c r="B26" s="40"/>
      <c r="C26" s="40"/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40"/>
      <c r="AN26" s="25"/>
      <c r="AP26" s="25"/>
      <c r="AR26" s="25"/>
      <c r="AT26" s="25"/>
      <c r="AV26" s="25"/>
      <c r="BZ26" s="40"/>
    </row>
    <row r="27" spans="1:78" x14ac:dyDescent="0.25">
      <c r="B27" s="40"/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  <c r="AA27" s="40"/>
      <c r="AB27" s="40"/>
      <c r="AN27" s="25"/>
      <c r="AP27" s="25"/>
      <c r="AR27" s="25"/>
      <c r="AT27" s="25"/>
      <c r="AV27" s="25"/>
      <c r="BZ27" s="40"/>
    </row>
    <row r="28" spans="1:78" x14ac:dyDescent="0.25">
      <c r="A28" s="24" t="s">
        <v>20</v>
      </c>
      <c r="B28" s="283" t="s">
        <v>43</v>
      </c>
      <c r="C28" s="283"/>
      <c r="D28" s="283"/>
      <c r="E28" s="283"/>
      <c r="F28" s="283"/>
      <c r="G28" s="283"/>
      <c r="H28" s="283"/>
      <c r="I28" s="283"/>
      <c r="J28" s="283"/>
      <c r="K28" s="283"/>
      <c r="L28" s="283"/>
      <c r="M28" s="283"/>
      <c r="N28" s="283"/>
      <c r="O28" s="283"/>
      <c r="P28" s="283"/>
      <c r="Q28" s="283"/>
      <c r="R28" s="283"/>
      <c r="S28" s="283"/>
      <c r="T28" s="283"/>
      <c r="U28" s="283"/>
      <c r="V28" s="283"/>
      <c r="W28" s="283"/>
      <c r="X28" s="283"/>
      <c r="Y28" s="283"/>
      <c r="Z28" s="283"/>
      <c r="AA28" s="283"/>
      <c r="AB28" s="283"/>
      <c r="AN28" s="25"/>
      <c r="AP28" s="25"/>
      <c r="AR28" s="25"/>
      <c r="AT28" s="25"/>
      <c r="AV28" s="25"/>
      <c r="BZ28" s="40"/>
    </row>
    <row r="29" spans="1:78" x14ac:dyDescent="0.25">
      <c r="A29" s="24"/>
      <c r="B29" s="82" t="s">
        <v>14</v>
      </c>
      <c r="C29" s="202"/>
      <c r="D29" s="202"/>
      <c r="E29" s="202"/>
      <c r="F29" s="202"/>
      <c r="G29" s="202"/>
      <c r="H29" s="202"/>
      <c r="I29" s="202"/>
      <c r="J29" s="202"/>
      <c r="K29" s="202"/>
      <c r="L29" s="202"/>
      <c r="M29" s="202"/>
      <c r="N29" s="202"/>
      <c r="O29" s="202"/>
      <c r="P29" s="202"/>
      <c r="Q29" s="202"/>
      <c r="R29" s="202"/>
      <c r="S29" s="202"/>
      <c r="T29" s="202"/>
      <c r="U29" s="202"/>
      <c r="V29" s="202"/>
      <c r="W29" s="202"/>
      <c r="X29" s="202"/>
      <c r="Y29" s="202"/>
      <c r="Z29" s="202"/>
      <c r="AA29" s="202"/>
      <c r="AB29" s="202"/>
      <c r="AN29" s="25"/>
      <c r="AP29" s="25"/>
      <c r="AR29" s="25"/>
      <c r="AT29" s="25"/>
      <c r="AV29" s="25"/>
      <c r="BZ29" s="40"/>
    </row>
    <row r="30" spans="1:78" ht="15.75" thickBot="1" x14ac:dyDescent="0.3">
      <c r="C30" s="82"/>
      <c r="D30" s="82"/>
      <c r="E30" s="82"/>
      <c r="F30" s="82"/>
      <c r="G30" s="82"/>
      <c r="H30" s="82"/>
      <c r="I30" s="82"/>
      <c r="J30" s="82"/>
      <c r="K30" s="82"/>
      <c r="L30" s="82"/>
      <c r="M30" s="82"/>
      <c r="N30" s="82"/>
      <c r="O30" s="82"/>
      <c r="P30" s="82"/>
      <c r="Q30" s="82"/>
      <c r="R30" s="82"/>
      <c r="S30" s="82"/>
      <c r="T30" s="82"/>
      <c r="U30" s="82"/>
      <c r="V30" s="82"/>
      <c r="W30" s="82"/>
      <c r="X30" s="82"/>
      <c r="Y30" s="82"/>
      <c r="Z30" s="82"/>
      <c r="AA30" s="82"/>
      <c r="AB30" s="82"/>
      <c r="AN30" s="25"/>
      <c r="AP30" s="25"/>
      <c r="AR30" s="25"/>
      <c r="AT30" s="25"/>
      <c r="AV30" s="25"/>
      <c r="BZ30" s="40"/>
    </row>
    <row r="31" spans="1:78" ht="15.75" thickBot="1" x14ac:dyDescent="0.3">
      <c r="B31" s="40"/>
      <c r="C31" s="40"/>
      <c r="D31" s="280" t="s">
        <v>80</v>
      </c>
      <c r="E31" s="281"/>
      <c r="F31" s="281"/>
      <c r="G31" s="281"/>
      <c r="H31" s="281"/>
      <c r="I31" s="281"/>
      <c r="J31" s="281"/>
      <c r="K31" s="281"/>
      <c r="L31" s="281"/>
      <c r="M31" s="281"/>
      <c r="N31" s="281"/>
      <c r="O31" s="282"/>
      <c r="P31" s="40"/>
      <c r="Q31" s="280" t="s">
        <v>81</v>
      </c>
      <c r="R31" s="281"/>
      <c r="S31" s="281"/>
      <c r="T31" s="281"/>
      <c r="U31" s="281"/>
      <c r="V31" s="281"/>
      <c r="W31" s="281"/>
      <c r="X31" s="281"/>
      <c r="Y31" s="281"/>
      <c r="Z31" s="281"/>
      <c r="AA31" s="281"/>
      <c r="AB31" s="282"/>
      <c r="AN31" s="25"/>
      <c r="AP31" s="25"/>
      <c r="AR31" s="25"/>
      <c r="AT31" s="25"/>
      <c r="AV31" s="25"/>
      <c r="BZ31" s="40"/>
    </row>
    <row r="32" spans="1:78" ht="15.75" thickBot="1" x14ac:dyDescent="0.3">
      <c r="B32" s="86" t="s">
        <v>15</v>
      </c>
      <c r="C32" s="78"/>
      <c r="D32" s="204">
        <v>1</v>
      </c>
      <c r="E32" s="87">
        <v>2</v>
      </c>
      <c r="F32" s="87">
        <v>3</v>
      </c>
      <c r="G32" s="88">
        <v>4</v>
      </c>
      <c r="H32" s="205">
        <v>5</v>
      </c>
      <c r="I32" s="89">
        <v>6</v>
      </c>
      <c r="J32" s="87">
        <v>7</v>
      </c>
      <c r="K32" s="87">
        <v>8</v>
      </c>
      <c r="L32" s="87">
        <v>9</v>
      </c>
      <c r="M32" s="88">
        <v>10</v>
      </c>
      <c r="N32" s="205">
        <v>11</v>
      </c>
      <c r="O32" s="206">
        <v>12</v>
      </c>
      <c r="P32" s="40"/>
      <c r="Q32" s="204">
        <v>1</v>
      </c>
      <c r="R32" s="205">
        <v>2</v>
      </c>
      <c r="S32" s="205">
        <v>3</v>
      </c>
      <c r="T32" s="88">
        <v>4</v>
      </c>
      <c r="U32" s="205">
        <v>5</v>
      </c>
      <c r="V32" s="89">
        <v>6</v>
      </c>
      <c r="W32" s="205">
        <v>7</v>
      </c>
      <c r="X32" s="205">
        <v>8</v>
      </c>
      <c r="Y32" s="205">
        <v>9</v>
      </c>
      <c r="Z32" s="88">
        <v>10</v>
      </c>
      <c r="AA32" s="205">
        <v>11</v>
      </c>
      <c r="AB32" s="206">
        <v>12</v>
      </c>
      <c r="AN32" s="25"/>
      <c r="AP32" s="25"/>
      <c r="AR32" s="25"/>
      <c r="AT32" s="25"/>
      <c r="AV32" s="25"/>
      <c r="BZ32" s="40"/>
    </row>
    <row r="33" spans="1:78" x14ac:dyDescent="0.25">
      <c r="B33" s="40"/>
      <c r="C33" s="40"/>
      <c r="D33" s="91"/>
      <c r="E33" s="92"/>
      <c r="F33" s="92"/>
      <c r="G33" s="93"/>
      <c r="H33" s="92"/>
      <c r="I33" s="94"/>
      <c r="J33" s="92"/>
      <c r="K33" s="92"/>
      <c r="L33" s="92"/>
      <c r="M33" s="93"/>
      <c r="N33" s="92"/>
      <c r="O33" s="95"/>
      <c r="P33" s="40"/>
      <c r="Q33" s="91"/>
      <c r="R33" s="92"/>
      <c r="S33" s="92"/>
      <c r="T33" s="93"/>
      <c r="U33" s="92"/>
      <c r="V33" s="94"/>
      <c r="W33" s="92"/>
      <c r="X33" s="92"/>
      <c r="Y33" s="92"/>
      <c r="Z33" s="93"/>
      <c r="AA33" s="92"/>
      <c r="AB33" s="95"/>
      <c r="AN33" s="25"/>
      <c r="AP33" s="25"/>
      <c r="AR33" s="25"/>
      <c r="AT33" s="25"/>
      <c r="AV33" s="25"/>
      <c r="BZ33" s="40"/>
    </row>
    <row r="34" spans="1:78" x14ac:dyDescent="0.25">
      <c r="B34" s="40"/>
      <c r="C34" s="40"/>
      <c r="D34" s="97"/>
      <c r="E34" s="67"/>
      <c r="F34" s="67"/>
      <c r="G34" s="98"/>
      <c r="H34" s="67"/>
      <c r="I34" s="99"/>
      <c r="J34" s="67"/>
      <c r="K34" s="67"/>
      <c r="L34" s="67"/>
      <c r="M34" s="98"/>
      <c r="N34" s="67"/>
      <c r="O34" s="100"/>
      <c r="P34" s="79"/>
      <c r="Q34" s="97"/>
      <c r="R34" s="67"/>
      <c r="S34" s="67"/>
      <c r="T34" s="98"/>
      <c r="U34" s="67"/>
      <c r="V34" s="99"/>
      <c r="W34" s="67"/>
      <c r="X34" s="67"/>
      <c r="Y34" s="67"/>
      <c r="Z34" s="98"/>
      <c r="AA34" s="67"/>
      <c r="AB34" s="100"/>
      <c r="AN34" s="25"/>
      <c r="AP34" s="25"/>
      <c r="AR34" s="25"/>
      <c r="AT34" s="25"/>
      <c r="AV34" s="25"/>
      <c r="BZ34" s="40"/>
    </row>
    <row r="35" spans="1:78" x14ac:dyDescent="0.25">
      <c r="B35" s="40"/>
      <c r="C35" s="40"/>
      <c r="D35" s="101"/>
      <c r="E35" s="102"/>
      <c r="F35" s="102"/>
      <c r="G35" s="103"/>
      <c r="H35" s="102"/>
      <c r="I35" s="104"/>
      <c r="J35" s="102"/>
      <c r="K35" s="102"/>
      <c r="L35" s="102"/>
      <c r="M35" s="103"/>
      <c r="N35" s="102"/>
      <c r="O35" s="105"/>
      <c r="P35" s="79"/>
      <c r="Q35" s="101"/>
      <c r="R35" s="102"/>
      <c r="S35" s="102"/>
      <c r="T35" s="103"/>
      <c r="U35" s="102"/>
      <c r="V35" s="104"/>
      <c r="W35" s="102"/>
      <c r="X35" s="102"/>
      <c r="Y35" s="102"/>
      <c r="Z35" s="103"/>
      <c r="AA35" s="102"/>
      <c r="AB35" s="105"/>
      <c r="AN35" s="25"/>
      <c r="AP35" s="25"/>
      <c r="AR35" s="25"/>
      <c r="AT35" s="25"/>
      <c r="AV35" s="25"/>
      <c r="BZ35" s="40"/>
    </row>
    <row r="36" spans="1:78" x14ac:dyDescent="0.25">
      <c r="B36" s="40"/>
      <c r="C36" s="40"/>
      <c r="D36" s="97"/>
      <c r="E36" s="67"/>
      <c r="F36" s="67"/>
      <c r="G36" s="98"/>
      <c r="H36" s="67"/>
      <c r="I36" s="99"/>
      <c r="J36" s="67"/>
      <c r="K36" s="67"/>
      <c r="L36" s="67"/>
      <c r="M36" s="98"/>
      <c r="N36" s="67"/>
      <c r="O36" s="100"/>
      <c r="P36" s="79"/>
      <c r="Q36" s="97"/>
      <c r="R36" s="67"/>
      <c r="S36" s="67"/>
      <c r="T36" s="98"/>
      <c r="U36" s="67"/>
      <c r="V36" s="99"/>
      <c r="W36" s="67"/>
      <c r="X36" s="67"/>
      <c r="Y36" s="67"/>
      <c r="Z36" s="98"/>
      <c r="AA36" s="67"/>
      <c r="AB36" s="100"/>
      <c r="AN36" s="25"/>
      <c r="AP36" s="25"/>
      <c r="AR36" s="25"/>
      <c r="AT36" s="25"/>
      <c r="AV36" s="25"/>
      <c r="BZ36" s="40"/>
    </row>
    <row r="37" spans="1:78" x14ac:dyDescent="0.25">
      <c r="B37" s="40"/>
      <c r="C37" s="40"/>
      <c r="D37" s="101"/>
      <c r="E37" s="102"/>
      <c r="F37" s="102"/>
      <c r="G37" s="103"/>
      <c r="H37" s="102"/>
      <c r="I37" s="104"/>
      <c r="J37" s="102"/>
      <c r="K37" s="102"/>
      <c r="L37" s="102"/>
      <c r="M37" s="103"/>
      <c r="N37" s="102"/>
      <c r="O37" s="105"/>
      <c r="P37" s="79"/>
      <c r="Q37" s="101"/>
      <c r="R37" s="102"/>
      <c r="S37" s="102"/>
      <c r="T37" s="103"/>
      <c r="U37" s="102"/>
      <c r="V37" s="104"/>
      <c r="W37" s="102"/>
      <c r="X37" s="102"/>
      <c r="Y37" s="102"/>
      <c r="Z37" s="103"/>
      <c r="AA37" s="102"/>
      <c r="AB37" s="105"/>
      <c r="AN37" s="25"/>
      <c r="AP37" s="25"/>
      <c r="AR37" s="25"/>
      <c r="AT37" s="25"/>
      <c r="AV37" s="25"/>
      <c r="BZ37" s="40"/>
    </row>
    <row r="38" spans="1:78" x14ac:dyDescent="0.25">
      <c r="B38" s="40"/>
      <c r="C38" s="40"/>
      <c r="D38" s="97"/>
      <c r="E38" s="67"/>
      <c r="F38" s="67"/>
      <c r="G38" s="98"/>
      <c r="H38" s="67"/>
      <c r="I38" s="99"/>
      <c r="J38" s="67"/>
      <c r="K38" s="67"/>
      <c r="L38" s="67"/>
      <c r="M38" s="98"/>
      <c r="N38" s="67"/>
      <c r="O38" s="100"/>
      <c r="P38" s="79"/>
      <c r="Q38" s="97"/>
      <c r="R38" s="67"/>
      <c r="S38" s="67"/>
      <c r="T38" s="98"/>
      <c r="U38" s="67"/>
      <c r="V38" s="99"/>
      <c r="W38" s="67"/>
      <c r="X38" s="67"/>
      <c r="Y38" s="67"/>
      <c r="Z38" s="98"/>
      <c r="AA38" s="67"/>
      <c r="AB38" s="100"/>
      <c r="AN38" s="25"/>
      <c r="AP38" s="25"/>
      <c r="AR38" s="25"/>
      <c r="AT38" s="25"/>
      <c r="AV38" s="25"/>
      <c r="BZ38" s="40"/>
    </row>
    <row r="39" spans="1:78" x14ac:dyDescent="0.25">
      <c r="B39" s="40"/>
      <c r="C39" s="40"/>
      <c r="D39" s="101"/>
      <c r="E39" s="102"/>
      <c r="F39" s="102"/>
      <c r="G39" s="103"/>
      <c r="H39" s="102"/>
      <c r="I39" s="104"/>
      <c r="J39" s="102"/>
      <c r="K39" s="102"/>
      <c r="L39" s="102"/>
      <c r="M39" s="103"/>
      <c r="N39" s="102"/>
      <c r="O39" s="105"/>
      <c r="P39" s="79"/>
      <c r="Q39" s="101"/>
      <c r="R39" s="102"/>
      <c r="S39" s="102"/>
      <c r="T39" s="103"/>
      <c r="U39" s="102"/>
      <c r="V39" s="104"/>
      <c r="W39" s="102"/>
      <c r="X39" s="102"/>
      <c r="Y39" s="102"/>
      <c r="Z39" s="103"/>
      <c r="AA39" s="102"/>
      <c r="AB39" s="105"/>
      <c r="AN39" s="25"/>
      <c r="AP39" s="25"/>
      <c r="AR39" s="25"/>
      <c r="AT39" s="25"/>
      <c r="AV39" s="25"/>
      <c r="BZ39" s="40"/>
    </row>
    <row r="40" spans="1:78" ht="15.75" thickBot="1" x14ac:dyDescent="0.3">
      <c r="B40" s="40"/>
      <c r="C40" s="40"/>
      <c r="D40" s="108"/>
      <c r="E40" s="109"/>
      <c r="F40" s="109"/>
      <c r="G40" s="110"/>
      <c r="H40" s="109"/>
      <c r="I40" s="111"/>
      <c r="J40" s="109"/>
      <c r="K40" s="109"/>
      <c r="L40" s="109"/>
      <c r="M40" s="110"/>
      <c r="N40" s="109"/>
      <c r="O40" s="112"/>
      <c r="P40" s="79"/>
      <c r="Q40" s="108"/>
      <c r="R40" s="109"/>
      <c r="S40" s="109"/>
      <c r="T40" s="110"/>
      <c r="U40" s="109"/>
      <c r="V40" s="111"/>
      <c r="W40" s="109"/>
      <c r="X40" s="109"/>
      <c r="Y40" s="109"/>
      <c r="Z40" s="110"/>
      <c r="AA40" s="109"/>
      <c r="AB40" s="112"/>
      <c r="AN40" s="25"/>
      <c r="AP40" s="25"/>
      <c r="AR40" s="25"/>
      <c r="AT40" s="25"/>
      <c r="AV40" s="25"/>
      <c r="BZ40" s="40"/>
    </row>
    <row r="41" spans="1:78" x14ac:dyDescent="0.25">
      <c r="B41" s="40"/>
      <c r="C41" s="40"/>
      <c r="D41" s="40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  <c r="AA41" s="40"/>
      <c r="AB41" s="40"/>
      <c r="AN41" s="25"/>
      <c r="AP41" s="25"/>
      <c r="AR41" s="25"/>
      <c r="AT41" s="25"/>
      <c r="AV41" s="25"/>
      <c r="BZ41" s="40"/>
    </row>
    <row r="42" spans="1:78" ht="18" x14ac:dyDescent="0.35">
      <c r="A42" s="24" t="s">
        <v>19</v>
      </c>
      <c r="B42" s="202" t="s">
        <v>106</v>
      </c>
      <c r="C42" s="202"/>
      <c r="D42" s="202"/>
      <c r="E42" s="202"/>
      <c r="F42" s="202"/>
      <c r="G42" s="202"/>
      <c r="H42" s="202"/>
      <c r="I42" s="202"/>
      <c r="J42" s="202"/>
      <c r="K42" s="202"/>
      <c r="L42" s="202"/>
      <c r="M42" s="202"/>
      <c r="N42" s="202"/>
      <c r="O42" s="202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40"/>
      <c r="AN42" s="25"/>
      <c r="AP42" s="25"/>
      <c r="AR42" s="25"/>
      <c r="AT42" s="25"/>
      <c r="AV42" s="25"/>
      <c r="BZ42" s="40"/>
    </row>
    <row r="43" spans="1:78" x14ac:dyDescent="0.25">
      <c r="B43" s="78" t="s">
        <v>110</v>
      </c>
      <c r="C43" s="78"/>
      <c r="D43" s="78"/>
      <c r="E43" s="65"/>
      <c r="F43" s="65"/>
      <c r="G43" s="65"/>
      <c r="H43" s="65"/>
      <c r="I43" s="65"/>
      <c r="J43" s="65"/>
      <c r="K43" s="65"/>
      <c r="L43" s="65"/>
      <c r="M43" s="65"/>
      <c r="N43" s="65"/>
      <c r="O43" s="65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  <c r="AA43" s="40"/>
      <c r="AB43" s="40"/>
      <c r="AN43" s="25"/>
      <c r="AP43" s="25"/>
      <c r="AR43" s="25"/>
      <c r="AT43" s="25"/>
      <c r="AV43" s="25"/>
      <c r="BZ43" s="40"/>
    </row>
    <row r="44" spans="1:78" ht="15.75" thickBot="1" x14ac:dyDescent="0.3">
      <c r="B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  <c r="AA44" s="40"/>
      <c r="AB44" s="40"/>
      <c r="AN44" s="25"/>
      <c r="AP44" s="25"/>
      <c r="AR44" s="25"/>
      <c r="AT44" s="25"/>
      <c r="AV44" s="25"/>
      <c r="BZ44" s="40"/>
    </row>
    <row r="45" spans="1:78" ht="18.75" thickBot="1" x14ac:dyDescent="0.4">
      <c r="B45" s="114"/>
      <c r="C45" s="285" t="s">
        <v>107</v>
      </c>
      <c r="D45" s="286"/>
      <c r="E45" s="286"/>
      <c r="F45" s="286"/>
      <c r="G45" s="286"/>
      <c r="H45" s="286"/>
      <c r="I45" s="286"/>
      <c r="J45" s="286"/>
      <c r="K45" s="286"/>
      <c r="L45" s="286"/>
      <c r="M45" s="286"/>
      <c r="N45" s="287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  <c r="AA45" s="40"/>
      <c r="AB45" s="40"/>
      <c r="AN45" s="25"/>
      <c r="AP45" s="25"/>
      <c r="AR45" s="25"/>
      <c r="AT45" s="25"/>
      <c r="AV45" s="25"/>
      <c r="BZ45" s="40"/>
    </row>
    <row r="46" spans="1:78" ht="15.75" thickBot="1" x14ac:dyDescent="0.3">
      <c r="A46" s="32"/>
      <c r="B46" s="115"/>
      <c r="C46" s="116">
        <v>1</v>
      </c>
      <c r="D46" s="65">
        <v>2</v>
      </c>
      <c r="E46" s="65">
        <v>3</v>
      </c>
      <c r="F46" s="88">
        <v>4</v>
      </c>
      <c r="G46" s="50">
        <v>5</v>
      </c>
      <c r="H46" s="52">
        <v>6</v>
      </c>
      <c r="I46" s="65">
        <v>7</v>
      </c>
      <c r="J46" s="65">
        <v>8</v>
      </c>
      <c r="K46" s="65">
        <v>9</v>
      </c>
      <c r="L46" s="51">
        <v>10</v>
      </c>
      <c r="M46" s="50">
        <v>11</v>
      </c>
      <c r="N46" s="117">
        <v>12</v>
      </c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  <c r="AA46" s="40"/>
      <c r="AB46" s="40"/>
      <c r="AN46" s="25"/>
      <c r="AP46" s="25"/>
      <c r="AR46" s="25"/>
      <c r="AT46" s="25"/>
      <c r="AV46" s="25"/>
      <c r="BZ46" s="40"/>
    </row>
    <row r="47" spans="1:78" x14ac:dyDescent="0.25">
      <c r="A47" s="32"/>
      <c r="B47" s="119" t="s">
        <v>0</v>
      </c>
      <c r="C47" s="120">
        <f t="shared" ref="C47:N54" si="6">D33-Q33</f>
        <v>0</v>
      </c>
      <c r="D47" s="121">
        <f t="shared" si="6"/>
        <v>0</v>
      </c>
      <c r="E47" s="122">
        <f t="shared" si="6"/>
        <v>0</v>
      </c>
      <c r="F47" s="97">
        <f t="shared" si="6"/>
        <v>0</v>
      </c>
      <c r="G47" s="121">
        <f t="shared" si="6"/>
        <v>0</v>
      </c>
      <c r="H47" s="122">
        <f t="shared" si="6"/>
        <v>0</v>
      </c>
      <c r="I47" s="120">
        <f t="shared" si="6"/>
        <v>0</v>
      </c>
      <c r="J47" s="121">
        <f t="shared" si="6"/>
        <v>0</v>
      </c>
      <c r="K47" s="122">
        <f t="shared" si="6"/>
        <v>0</v>
      </c>
      <c r="L47" s="120">
        <f t="shared" si="6"/>
        <v>0</v>
      </c>
      <c r="M47" s="121">
        <f t="shared" si="6"/>
        <v>0</v>
      </c>
      <c r="N47" s="122">
        <f t="shared" si="6"/>
        <v>0</v>
      </c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  <c r="AA47" s="40"/>
      <c r="AB47" s="40"/>
      <c r="AN47" s="25"/>
      <c r="AP47" s="25"/>
      <c r="AR47" s="25"/>
      <c r="AT47" s="25"/>
      <c r="AV47" s="25"/>
      <c r="BZ47" s="40"/>
    </row>
    <row r="48" spans="1:78" x14ac:dyDescent="0.25">
      <c r="A48" s="32"/>
      <c r="B48" s="119" t="s">
        <v>1</v>
      </c>
      <c r="C48" s="97">
        <f t="shared" si="6"/>
        <v>0</v>
      </c>
      <c r="D48" s="67">
        <f t="shared" si="6"/>
        <v>0</v>
      </c>
      <c r="E48" s="67">
        <f t="shared" si="6"/>
        <v>0</v>
      </c>
      <c r="F48" s="97">
        <f t="shared" si="6"/>
        <v>0</v>
      </c>
      <c r="G48" s="67">
        <f t="shared" si="6"/>
        <v>0</v>
      </c>
      <c r="H48" s="100">
        <f t="shared" si="6"/>
        <v>0</v>
      </c>
      <c r="I48" s="97">
        <f t="shared" si="6"/>
        <v>0</v>
      </c>
      <c r="J48" s="67">
        <f t="shared" si="6"/>
        <v>0</v>
      </c>
      <c r="K48" s="100">
        <f t="shared" si="6"/>
        <v>0</v>
      </c>
      <c r="L48" s="97">
        <f t="shared" si="6"/>
        <v>0</v>
      </c>
      <c r="M48" s="67">
        <f t="shared" si="6"/>
        <v>0</v>
      </c>
      <c r="N48" s="100">
        <f t="shared" si="6"/>
        <v>0</v>
      </c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  <c r="AA48" s="40"/>
      <c r="AB48" s="40"/>
      <c r="AN48" s="25"/>
      <c r="AP48" s="25"/>
      <c r="AR48" s="25"/>
      <c r="AT48" s="25"/>
      <c r="AV48" s="25"/>
      <c r="BZ48" s="40"/>
    </row>
    <row r="49" spans="1:78" x14ac:dyDescent="0.25">
      <c r="A49" s="32"/>
      <c r="B49" s="119" t="s">
        <v>2</v>
      </c>
      <c r="C49" s="97">
        <f t="shared" si="6"/>
        <v>0</v>
      </c>
      <c r="D49" s="67">
        <f t="shared" si="6"/>
        <v>0</v>
      </c>
      <c r="E49" s="100">
        <f t="shared" si="6"/>
        <v>0</v>
      </c>
      <c r="F49" s="97">
        <f t="shared" si="6"/>
        <v>0</v>
      </c>
      <c r="G49" s="67">
        <f t="shared" si="6"/>
        <v>0</v>
      </c>
      <c r="H49" s="100">
        <f t="shared" si="6"/>
        <v>0</v>
      </c>
      <c r="I49" s="97">
        <f t="shared" si="6"/>
        <v>0</v>
      </c>
      <c r="J49" s="67">
        <f t="shared" si="6"/>
        <v>0</v>
      </c>
      <c r="K49" s="100">
        <f t="shared" si="6"/>
        <v>0</v>
      </c>
      <c r="L49" s="97">
        <f t="shared" si="6"/>
        <v>0</v>
      </c>
      <c r="M49" s="67">
        <f t="shared" si="6"/>
        <v>0</v>
      </c>
      <c r="N49" s="100">
        <f t="shared" si="6"/>
        <v>0</v>
      </c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  <c r="AA49" s="40"/>
      <c r="AB49" s="40"/>
      <c r="AN49" s="25"/>
      <c r="AP49" s="25"/>
      <c r="AR49" s="25"/>
      <c r="AT49" s="25"/>
      <c r="AV49" s="25"/>
      <c r="BZ49" s="40"/>
    </row>
    <row r="50" spans="1:78" x14ac:dyDescent="0.25">
      <c r="A50" s="32"/>
      <c r="B50" s="119" t="s">
        <v>3</v>
      </c>
      <c r="C50" s="97">
        <f t="shared" si="6"/>
        <v>0</v>
      </c>
      <c r="D50" s="67">
        <f t="shared" si="6"/>
        <v>0</v>
      </c>
      <c r="E50" s="100">
        <f t="shared" si="6"/>
        <v>0</v>
      </c>
      <c r="F50" s="97">
        <f t="shared" si="6"/>
        <v>0</v>
      </c>
      <c r="G50" s="67">
        <f t="shared" si="6"/>
        <v>0</v>
      </c>
      <c r="H50" s="100">
        <f t="shared" si="6"/>
        <v>0</v>
      </c>
      <c r="I50" s="97">
        <f t="shared" si="6"/>
        <v>0</v>
      </c>
      <c r="J50" s="67">
        <f t="shared" si="6"/>
        <v>0</v>
      </c>
      <c r="K50" s="100">
        <f t="shared" si="6"/>
        <v>0</v>
      </c>
      <c r="L50" s="97">
        <f t="shared" si="6"/>
        <v>0</v>
      </c>
      <c r="M50" s="67">
        <f t="shared" si="6"/>
        <v>0</v>
      </c>
      <c r="N50" s="100">
        <f t="shared" si="6"/>
        <v>0</v>
      </c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  <c r="AA50" s="40"/>
      <c r="AB50" s="40"/>
      <c r="AN50" s="25"/>
      <c r="AP50" s="25"/>
      <c r="AR50" s="25"/>
      <c r="AT50" s="25"/>
      <c r="AV50" s="25"/>
      <c r="BZ50" s="40"/>
    </row>
    <row r="51" spans="1:78" x14ac:dyDescent="0.25">
      <c r="A51" s="32"/>
      <c r="B51" s="119" t="s">
        <v>4</v>
      </c>
      <c r="C51" s="97">
        <f t="shared" si="6"/>
        <v>0</v>
      </c>
      <c r="D51" s="67">
        <f t="shared" si="6"/>
        <v>0</v>
      </c>
      <c r="E51" s="100">
        <f t="shared" si="6"/>
        <v>0</v>
      </c>
      <c r="F51" s="97">
        <f t="shared" si="6"/>
        <v>0</v>
      </c>
      <c r="G51" s="67">
        <f t="shared" si="6"/>
        <v>0</v>
      </c>
      <c r="H51" s="100">
        <f t="shared" si="6"/>
        <v>0</v>
      </c>
      <c r="I51" s="97">
        <f t="shared" si="6"/>
        <v>0</v>
      </c>
      <c r="J51" s="67">
        <f t="shared" si="6"/>
        <v>0</v>
      </c>
      <c r="K51" s="100">
        <f t="shared" si="6"/>
        <v>0</v>
      </c>
      <c r="L51" s="97">
        <f t="shared" si="6"/>
        <v>0</v>
      </c>
      <c r="M51" s="67">
        <f t="shared" si="6"/>
        <v>0</v>
      </c>
      <c r="N51" s="100">
        <f t="shared" si="6"/>
        <v>0</v>
      </c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  <c r="AA51" s="40"/>
      <c r="AB51" s="40"/>
      <c r="AN51" s="25"/>
      <c r="AP51" s="25"/>
      <c r="AR51" s="25"/>
      <c r="AT51" s="25"/>
      <c r="AV51" s="25"/>
      <c r="BZ51" s="40"/>
    </row>
    <row r="52" spans="1:78" x14ac:dyDescent="0.25">
      <c r="A52" s="32"/>
      <c r="B52" s="119" t="s">
        <v>5</v>
      </c>
      <c r="C52" s="97">
        <f t="shared" si="6"/>
        <v>0</v>
      </c>
      <c r="D52" s="67">
        <f t="shared" si="6"/>
        <v>0</v>
      </c>
      <c r="E52" s="100">
        <f t="shared" si="6"/>
        <v>0</v>
      </c>
      <c r="F52" s="97">
        <f t="shared" si="6"/>
        <v>0</v>
      </c>
      <c r="G52" s="67">
        <f t="shared" si="6"/>
        <v>0</v>
      </c>
      <c r="H52" s="100">
        <f t="shared" si="6"/>
        <v>0</v>
      </c>
      <c r="I52" s="97">
        <f t="shared" si="6"/>
        <v>0</v>
      </c>
      <c r="J52" s="67">
        <f t="shared" si="6"/>
        <v>0</v>
      </c>
      <c r="K52" s="100">
        <f t="shared" si="6"/>
        <v>0</v>
      </c>
      <c r="L52" s="97">
        <f t="shared" si="6"/>
        <v>0</v>
      </c>
      <c r="M52" s="67">
        <f t="shared" si="6"/>
        <v>0</v>
      </c>
      <c r="N52" s="100">
        <f t="shared" si="6"/>
        <v>0</v>
      </c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40"/>
      <c r="AB52" s="40"/>
      <c r="AN52" s="25"/>
      <c r="AP52" s="25"/>
      <c r="AR52" s="25"/>
      <c r="AT52" s="25"/>
      <c r="AV52" s="25"/>
      <c r="AW52" s="32"/>
      <c r="BZ52" s="40"/>
    </row>
    <row r="53" spans="1:78" x14ac:dyDescent="0.25">
      <c r="A53" s="32"/>
      <c r="B53" s="119" t="s">
        <v>6</v>
      </c>
      <c r="C53" s="97">
        <f t="shared" si="6"/>
        <v>0</v>
      </c>
      <c r="D53" s="67">
        <f t="shared" si="6"/>
        <v>0</v>
      </c>
      <c r="E53" s="100">
        <f t="shared" si="6"/>
        <v>0</v>
      </c>
      <c r="F53" s="97">
        <f t="shared" si="6"/>
        <v>0</v>
      </c>
      <c r="G53" s="67">
        <f t="shared" si="6"/>
        <v>0</v>
      </c>
      <c r="H53" s="100">
        <f t="shared" si="6"/>
        <v>0</v>
      </c>
      <c r="I53" s="97">
        <f t="shared" si="6"/>
        <v>0</v>
      </c>
      <c r="J53" s="67">
        <f t="shared" si="6"/>
        <v>0</v>
      </c>
      <c r="K53" s="100">
        <f t="shared" si="6"/>
        <v>0</v>
      </c>
      <c r="L53" s="97">
        <f t="shared" si="6"/>
        <v>0</v>
      </c>
      <c r="M53" s="67">
        <f t="shared" si="6"/>
        <v>0</v>
      </c>
      <c r="N53" s="100">
        <f t="shared" si="6"/>
        <v>0</v>
      </c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  <c r="AA53" s="40"/>
      <c r="AB53" s="40"/>
      <c r="AN53" s="25"/>
      <c r="AP53" s="25"/>
      <c r="AR53" s="25"/>
      <c r="AT53" s="25"/>
      <c r="AV53" s="25"/>
      <c r="AW53" s="32"/>
      <c r="BZ53" s="40"/>
    </row>
    <row r="54" spans="1:78" ht="15.75" thickBot="1" x14ac:dyDescent="0.3">
      <c r="A54" s="32"/>
      <c r="B54" s="132" t="s">
        <v>7</v>
      </c>
      <c r="C54" s="133">
        <f t="shared" si="6"/>
        <v>0</v>
      </c>
      <c r="D54" s="134">
        <f t="shared" si="6"/>
        <v>0</v>
      </c>
      <c r="E54" s="135">
        <f t="shared" si="6"/>
        <v>0</v>
      </c>
      <c r="F54" s="133">
        <f t="shared" si="6"/>
        <v>0</v>
      </c>
      <c r="G54" s="134">
        <f t="shared" si="6"/>
        <v>0</v>
      </c>
      <c r="H54" s="135">
        <f t="shared" si="6"/>
        <v>0</v>
      </c>
      <c r="I54" s="133">
        <f t="shared" si="6"/>
        <v>0</v>
      </c>
      <c r="J54" s="134">
        <f t="shared" si="6"/>
        <v>0</v>
      </c>
      <c r="K54" s="135">
        <f t="shared" si="6"/>
        <v>0</v>
      </c>
      <c r="L54" s="133">
        <f t="shared" si="6"/>
        <v>0</v>
      </c>
      <c r="M54" s="134">
        <f t="shared" si="6"/>
        <v>0</v>
      </c>
      <c r="N54" s="135">
        <f t="shared" si="6"/>
        <v>0</v>
      </c>
      <c r="P54" s="66"/>
      <c r="Q54" s="40"/>
      <c r="R54" s="40"/>
      <c r="S54" s="40"/>
      <c r="T54" s="40"/>
      <c r="U54" s="40"/>
      <c r="V54" s="40"/>
      <c r="W54" s="40"/>
      <c r="X54" s="40"/>
      <c r="Y54" s="40"/>
      <c r="Z54" s="40"/>
      <c r="AA54" s="40"/>
      <c r="AB54" s="40"/>
      <c r="AN54" s="25"/>
      <c r="AP54" s="25"/>
      <c r="AR54" s="25"/>
      <c r="AT54" s="25"/>
      <c r="AV54" s="25"/>
      <c r="AW54" s="32"/>
      <c r="BZ54" s="40"/>
    </row>
    <row r="55" spans="1:78" x14ac:dyDescent="0.25">
      <c r="A55" s="32"/>
      <c r="C55" s="136"/>
      <c r="D55" s="25" t="s">
        <v>55</v>
      </c>
      <c r="P55" s="66"/>
      <c r="Q55" s="40"/>
      <c r="R55" s="40"/>
      <c r="S55" s="40"/>
      <c r="T55" s="40"/>
      <c r="U55" s="40"/>
      <c r="V55" s="40"/>
      <c r="W55" s="40"/>
      <c r="X55" s="40"/>
      <c r="Y55" s="40"/>
      <c r="Z55" s="40"/>
      <c r="AA55" s="40"/>
      <c r="AB55" s="40"/>
      <c r="AN55" s="25"/>
      <c r="AP55" s="25"/>
      <c r="AR55" s="25"/>
      <c r="AT55" s="25"/>
      <c r="AV55" s="25"/>
      <c r="AW55" s="32"/>
      <c r="BZ55" s="40"/>
    </row>
    <row r="56" spans="1:78" x14ac:dyDescent="0.25">
      <c r="P56" s="66"/>
      <c r="Q56" s="40"/>
      <c r="R56" s="40"/>
      <c r="S56" s="40"/>
      <c r="T56" s="40"/>
      <c r="U56" s="40"/>
      <c r="V56" s="40"/>
      <c r="W56" s="40"/>
      <c r="X56" s="40"/>
      <c r="Y56" s="40"/>
      <c r="Z56" s="40"/>
      <c r="AA56" s="40"/>
      <c r="AB56" s="40"/>
      <c r="AN56" s="25"/>
      <c r="AP56" s="25"/>
      <c r="AR56" s="25"/>
      <c r="AT56" s="25"/>
      <c r="AV56" s="25"/>
      <c r="AW56" s="32"/>
      <c r="BZ56" s="40"/>
    </row>
    <row r="57" spans="1:78" x14ac:dyDescent="0.25">
      <c r="A57" s="24" t="s">
        <v>18</v>
      </c>
      <c r="B57" s="279" t="s">
        <v>49</v>
      </c>
      <c r="C57" s="279"/>
      <c r="D57" s="279"/>
      <c r="E57" s="279"/>
      <c r="F57" s="279"/>
      <c r="G57" s="279"/>
      <c r="H57" s="279"/>
      <c r="I57" s="279"/>
      <c r="J57" s="279"/>
      <c r="K57" s="279"/>
      <c r="L57" s="279"/>
      <c r="M57" s="279"/>
      <c r="N57" s="279"/>
      <c r="P57" s="66"/>
      <c r="Q57" s="40"/>
      <c r="R57" s="40"/>
      <c r="S57" s="40"/>
      <c r="T57" s="40"/>
      <c r="U57" s="40"/>
      <c r="V57" s="40"/>
      <c r="W57" s="40"/>
      <c r="X57" s="40"/>
      <c r="Y57" s="40"/>
      <c r="Z57" s="40"/>
      <c r="AA57" s="40"/>
      <c r="AB57" s="40"/>
      <c r="AN57" s="25"/>
      <c r="AP57" s="25"/>
      <c r="AR57" s="25"/>
      <c r="AT57" s="25"/>
      <c r="AV57" s="25"/>
      <c r="AW57" s="32"/>
      <c r="BZ57" s="40"/>
    </row>
    <row r="58" spans="1:78" x14ac:dyDescent="0.25">
      <c r="A58" s="24"/>
      <c r="B58" s="33" t="s">
        <v>99</v>
      </c>
      <c r="C58" s="199"/>
      <c r="D58" s="199"/>
      <c r="E58" s="199"/>
      <c r="F58" s="199"/>
      <c r="G58" s="199"/>
      <c r="H58" s="199"/>
      <c r="I58" s="199"/>
      <c r="J58" s="199"/>
      <c r="K58" s="199"/>
      <c r="L58" s="199"/>
      <c r="M58" s="199"/>
      <c r="N58" s="199"/>
      <c r="P58" s="66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  <c r="AB58" s="40"/>
      <c r="AN58" s="25"/>
      <c r="AP58" s="25"/>
      <c r="AR58" s="25"/>
      <c r="AT58" s="25"/>
      <c r="AV58" s="25"/>
      <c r="AW58" s="32"/>
      <c r="BZ58" s="40"/>
    </row>
    <row r="59" spans="1:78" x14ac:dyDescent="0.25">
      <c r="B59" s="32"/>
      <c r="C59" s="32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P59" s="66"/>
      <c r="Q59" s="40"/>
      <c r="R59" s="40"/>
      <c r="S59" s="40"/>
      <c r="T59" s="40"/>
      <c r="U59" s="40"/>
      <c r="V59" s="40"/>
      <c r="W59" s="40"/>
      <c r="X59" s="40"/>
      <c r="Y59" s="40"/>
      <c r="Z59" s="40"/>
      <c r="AA59" s="40"/>
      <c r="AB59" s="40"/>
      <c r="AN59" s="25"/>
      <c r="AP59" s="25"/>
      <c r="AR59" s="25"/>
      <c r="AT59" s="25"/>
      <c r="AV59" s="25"/>
      <c r="AW59" s="32"/>
      <c r="BZ59" s="40"/>
    </row>
    <row r="60" spans="1:78" ht="15.75" thickBot="1" x14ac:dyDescent="0.3">
      <c r="B60" s="41"/>
      <c r="C60" s="293" t="s">
        <v>30</v>
      </c>
      <c r="D60" s="294"/>
      <c r="E60" s="295"/>
      <c r="F60" s="293" t="s">
        <v>31</v>
      </c>
      <c r="G60" s="294"/>
      <c r="H60" s="295"/>
      <c r="I60" s="293" t="s">
        <v>33</v>
      </c>
      <c r="J60" s="294"/>
      <c r="K60" s="295"/>
      <c r="L60" s="293" t="s">
        <v>32</v>
      </c>
      <c r="M60" s="294"/>
      <c r="N60" s="295"/>
      <c r="P60" s="66"/>
      <c r="Q60" s="40"/>
      <c r="R60" s="40"/>
      <c r="S60" s="40"/>
      <c r="T60" s="40"/>
      <c r="U60" s="40"/>
      <c r="V60" s="40"/>
      <c r="W60" s="40"/>
      <c r="X60" s="40"/>
      <c r="Y60" s="40"/>
      <c r="Z60" s="40"/>
      <c r="AA60" s="40"/>
      <c r="AB60" s="40"/>
      <c r="AN60" s="25"/>
      <c r="AP60" s="25"/>
      <c r="AR60" s="25"/>
      <c r="AT60" s="25"/>
      <c r="AV60" s="25"/>
      <c r="AW60" s="32"/>
      <c r="BZ60" s="40"/>
    </row>
    <row r="61" spans="1:78" ht="15.75" thickBot="1" x14ac:dyDescent="0.3">
      <c r="B61" s="41"/>
      <c r="C61" s="42" t="s">
        <v>40</v>
      </c>
      <c r="D61" s="43" t="s">
        <v>10</v>
      </c>
      <c r="E61" s="201" t="s">
        <v>11</v>
      </c>
      <c r="F61" s="45" t="s">
        <v>125</v>
      </c>
      <c r="G61" s="46" t="s">
        <v>10</v>
      </c>
      <c r="H61" s="47" t="s">
        <v>11</v>
      </c>
      <c r="I61" s="45" t="s">
        <v>125</v>
      </c>
      <c r="J61" s="46" t="s">
        <v>10</v>
      </c>
      <c r="K61" s="46" t="s">
        <v>11</v>
      </c>
      <c r="L61" s="45" t="s">
        <v>125</v>
      </c>
      <c r="M61" s="46" t="s">
        <v>10</v>
      </c>
      <c r="N61" s="47" t="s">
        <v>11</v>
      </c>
      <c r="P61" s="66"/>
      <c r="Q61" s="40"/>
      <c r="R61" s="40"/>
      <c r="S61" s="40"/>
      <c r="T61" s="40"/>
      <c r="U61" s="40"/>
      <c r="V61" s="40"/>
      <c r="W61" s="40"/>
      <c r="X61" s="40"/>
      <c r="Y61" s="40"/>
      <c r="Z61" s="40"/>
      <c r="AA61" s="40"/>
      <c r="AB61" s="40"/>
      <c r="AN61" s="25"/>
      <c r="AP61" s="25"/>
      <c r="AR61" s="25"/>
      <c r="AT61" s="25"/>
      <c r="AV61" s="25"/>
      <c r="AW61" s="32"/>
      <c r="BZ61" s="40"/>
    </row>
    <row r="62" spans="1:78" x14ac:dyDescent="0.25">
      <c r="B62" s="53"/>
      <c r="C62" s="54">
        <v>0</v>
      </c>
      <c r="D62" s="55">
        <f t="shared" ref="D62:D69" si="7">AVERAGE(C47:E47)</f>
        <v>0</v>
      </c>
      <c r="E62" s="55">
        <f t="shared" ref="E62:E69" si="8">STDEV(C47:E47)</f>
        <v>0</v>
      </c>
      <c r="F62" s="57">
        <f t="shared" ref="F62:F69" si="9">G18</f>
        <v>25</v>
      </c>
      <c r="G62" s="55">
        <f>AVERAGE(F47:H47)</f>
        <v>0</v>
      </c>
      <c r="H62" s="56">
        <f t="shared" ref="H62:H69" si="10">STDEV(F47:H47)</f>
        <v>0</v>
      </c>
      <c r="I62" s="57">
        <f t="shared" ref="I62:I69" si="11">J18</f>
        <v>33</v>
      </c>
      <c r="J62" s="55">
        <f>AVERAGE(I47:K47)</f>
        <v>0</v>
      </c>
      <c r="K62" s="55">
        <f t="shared" ref="K62:K69" si="12">STDEV(I47:K47)</f>
        <v>0</v>
      </c>
      <c r="L62" s="57">
        <f t="shared" ref="L62:L69" si="13">M18</f>
        <v>41</v>
      </c>
      <c r="M62" s="55">
        <f>AVERAGE(L47:N47)</f>
        <v>0</v>
      </c>
      <c r="N62" s="56">
        <f t="shared" ref="N62:N69" si="14">STDEV(L47:N47)</f>
        <v>0</v>
      </c>
      <c r="P62" s="66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  <c r="AB62" s="40"/>
      <c r="AN62" s="25"/>
      <c r="AP62" s="25"/>
      <c r="AR62" s="25"/>
      <c r="AT62" s="25"/>
      <c r="AV62" s="25"/>
      <c r="AW62" s="32"/>
      <c r="BZ62" s="40"/>
    </row>
    <row r="63" spans="1:78" x14ac:dyDescent="0.25">
      <c r="B63" s="53"/>
      <c r="C63" s="62">
        <v>0.25</v>
      </c>
      <c r="D63" s="55">
        <f t="shared" si="7"/>
        <v>0</v>
      </c>
      <c r="E63" s="55">
        <f t="shared" si="8"/>
        <v>0</v>
      </c>
      <c r="F63" s="57">
        <f t="shared" si="9"/>
        <v>26</v>
      </c>
      <c r="G63" s="55">
        <f t="shared" ref="G63:G69" si="15">AVERAGE(F48:H48)</f>
        <v>0</v>
      </c>
      <c r="H63" s="56">
        <f t="shared" si="10"/>
        <v>0</v>
      </c>
      <c r="I63" s="57">
        <f t="shared" si="11"/>
        <v>34</v>
      </c>
      <c r="J63" s="55">
        <f t="shared" ref="J63:J69" si="16">AVERAGE(I48:K48)</f>
        <v>0</v>
      </c>
      <c r="K63" s="55">
        <f t="shared" si="12"/>
        <v>0</v>
      </c>
      <c r="L63" s="57">
        <f t="shared" si="13"/>
        <v>42</v>
      </c>
      <c r="M63" s="55">
        <f t="shared" ref="M63:M69" si="17">AVERAGE(L48:N48)</f>
        <v>0</v>
      </c>
      <c r="N63" s="56">
        <f t="shared" si="14"/>
        <v>0</v>
      </c>
      <c r="P63" s="66"/>
      <c r="Q63" s="40"/>
      <c r="R63" s="40"/>
      <c r="S63" s="40"/>
      <c r="T63" s="40"/>
      <c r="U63" s="40"/>
      <c r="V63" s="40"/>
      <c r="W63" s="40"/>
      <c r="X63" s="40"/>
      <c r="Y63" s="40"/>
      <c r="Z63" s="40"/>
      <c r="AA63" s="40"/>
      <c r="AB63" s="40"/>
      <c r="AN63" s="25"/>
      <c r="AP63" s="25"/>
      <c r="AR63" s="25"/>
      <c r="AT63" s="25"/>
      <c r="AV63" s="25"/>
      <c r="BZ63" s="40"/>
    </row>
    <row r="64" spans="1:78" x14ac:dyDescent="0.25">
      <c r="B64" s="53"/>
      <c r="C64" s="68">
        <v>0.5</v>
      </c>
      <c r="D64" s="55">
        <f t="shared" si="7"/>
        <v>0</v>
      </c>
      <c r="E64" s="55">
        <f t="shared" si="8"/>
        <v>0</v>
      </c>
      <c r="F64" s="57">
        <f t="shared" si="9"/>
        <v>27</v>
      </c>
      <c r="G64" s="55">
        <f t="shared" si="15"/>
        <v>0</v>
      </c>
      <c r="H64" s="56">
        <f t="shared" si="10"/>
        <v>0</v>
      </c>
      <c r="I64" s="57">
        <f t="shared" si="11"/>
        <v>35</v>
      </c>
      <c r="J64" s="55">
        <f t="shared" si="16"/>
        <v>0</v>
      </c>
      <c r="K64" s="55">
        <f t="shared" si="12"/>
        <v>0</v>
      </c>
      <c r="L64" s="57">
        <f t="shared" si="13"/>
        <v>43</v>
      </c>
      <c r="M64" s="55">
        <f t="shared" si="17"/>
        <v>0</v>
      </c>
      <c r="N64" s="56">
        <f t="shared" si="14"/>
        <v>0</v>
      </c>
      <c r="P64" s="66"/>
      <c r="Q64" s="40"/>
      <c r="R64" s="40"/>
      <c r="S64" s="40"/>
      <c r="T64" s="40"/>
      <c r="U64" s="40"/>
      <c r="V64" s="40"/>
      <c r="W64" s="40"/>
      <c r="X64" s="40"/>
      <c r="Y64" s="40"/>
      <c r="Z64" s="40"/>
      <c r="AA64" s="40"/>
      <c r="AB64" s="40"/>
      <c r="AN64" s="25"/>
      <c r="AP64" s="25"/>
      <c r="AR64" s="25"/>
      <c r="AT64" s="25"/>
      <c r="AV64" s="25"/>
      <c r="BZ64" s="40"/>
    </row>
    <row r="65" spans="1:78" x14ac:dyDescent="0.25">
      <c r="B65" s="53"/>
      <c r="C65" s="54">
        <v>1</v>
      </c>
      <c r="D65" s="55">
        <f t="shared" si="7"/>
        <v>0</v>
      </c>
      <c r="E65" s="55">
        <f t="shared" si="8"/>
        <v>0</v>
      </c>
      <c r="F65" s="57">
        <f t="shared" si="9"/>
        <v>28</v>
      </c>
      <c r="G65" s="55">
        <f t="shared" si="15"/>
        <v>0</v>
      </c>
      <c r="H65" s="56">
        <f t="shared" si="10"/>
        <v>0</v>
      </c>
      <c r="I65" s="57">
        <f t="shared" si="11"/>
        <v>36</v>
      </c>
      <c r="J65" s="55">
        <f t="shared" si="16"/>
        <v>0</v>
      </c>
      <c r="K65" s="55">
        <f t="shared" si="12"/>
        <v>0</v>
      </c>
      <c r="L65" s="57">
        <f t="shared" si="13"/>
        <v>44</v>
      </c>
      <c r="M65" s="55">
        <f t="shared" si="17"/>
        <v>0</v>
      </c>
      <c r="N65" s="56">
        <f t="shared" si="14"/>
        <v>0</v>
      </c>
      <c r="P65" s="66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N65" s="25"/>
      <c r="AP65" s="25"/>
      <c r="AR65" s="25"/>
      <c r="AT65" s="25"/>
      <c r="AV65" s="25"/>
      <c r="BZ65" s="40"/>
    </row>
    <row r="66" spans="1:78" x14ac:dyDescent="0.25">
      <c r="B66" s="53"/>
      <c r="C66" s="68">
        <v>1.5</v>
      </c>
      <c r="D66" s="55">
        <f t="shared" si="7"/>
        <v>0</v>
      </c>
      <c r="E66" s="55">
        <f t="shared" si="8"/>
        <v>0</v>
      </c>
      <c r="F66" s="57">
        <f t="shared" si="9"/>
        <v>29</v>
      </c>
      <c r="G66" s="55">
        <f t="shared" si="15"/>
        <v>0</v>
      </c>
      <c r="H66" s="56">
        <f t="shared" si="10"/>
        <v>0</v>
      </c>
      <c r="I66" s="57">
        <f t="shared" si="11"/>
        <v>37</v>
      </c>
      <c r="J66" s="55">
        <f t="shared" si="16"/>
        <v>0</v>
      </c>
      <c r="K66" s="55">
        <f t="shared" si="12"/>
        <v>0</v>
      </c>
      <c r="L66" s="57">
        <f t="shared" si="13"/>
        <v>45</v>
      </c>
      <c r="M66" s="55">
        <f t="shared" si="17"/>
        <v>0</v>
      </c>
      <c r="N66" s="56">
        <f t="shared" si="14"/>
        <v>0</v>
      </c>
      <c r="P66" s="66"/>
      <c r="Q66" s="40"/>
      <c r="R66" s="40"/>
      <c r="S66" s="40"/>
      <c r="T66" s="40"/>
      <c r="U66" s="40"/>
      <c r="V66" s="40"/>
      <c r="W66" s="40"/>
      <c r="X66" s="40"/>
      <c r="Y66" s="40"/>
      <c r="Z66" s="40"/>
      <c r="AA66" s="40"/>
      <c r="AB66" s="40"/>
      <c r="AN66" s="25"/>
      <c r="AP66" s="25"/>
      <c r="AR66" s="25"/>
      <c r="AT66" s="25"/>
      <c r="AV66" s="25"/>
      <c r="BZ66" s="40"/>
    </row>
    <row r="67" spans="1:78" x14ac:dyDescent="0.25">
      <c r="B67" s="53"/>
      <c r="C67" s="54">
        <v>3</v>
      </c>
      <c r="D67" s="55">
        <f t="shared" si="7"/>
        <v>0</v>
      </c>
      <c r="E67" s="55">
        <f t="shared" si="8"/>
        <v>0</v>
      </c>
      <c r="F67" s="57">
        <f t="shared" si="9"/>
        <v>30</v>
      </c>
      <c r="G67" s="55">
        <f t="shared" si="15"/>
        <v>0</v>
      </c>
      <c r="H67" s="56">
        <f t="shared" si="10"/>
        <v>0</v>
      </c>
      <c r="I67" s="57">
        <f t="shared" si="11"/>
        <v>38</v>
      </c>
      <c r="J67" s="55">
        <f t="shared" si="16"/>
        <v>0</v>
      </c>
      <c r="K67" s="55">
        <f t="shared" si="12"/>
        <v>0</v>
      </c>
      <c r="L67" s="57">
        <f t="shared" si="13"/>
        <v>46</v>
      </c>
      <c r="M67" s="55">
        <f t="shared" si="17"/>
        <v>0</v>
      </c>
      <c r="N67" s="56">
        <f t="shared" si="14"/>
        <v>0</v>
      </c>
      <c r="P67" s="66"/>
      <c r="Q67" s="40"/>
      <c r="R67" s="40"/>
      <c r="S67" s="40"/>
      <c r="T67" s="40"/>
      <c r="U67" s="40"/>
      <c r="V67" s="40"/>
      <c r="W67" s="40"/>
      <c r="X67" s="40"/>
      <c r="Y67" s="40"/>
      <c r="Z67" s="40"/>
      <c r="AA67" s="40"/>
      <c r="AB67" s="40"/>
      <c r="AN67" s="25"/>
      <c r="AP67" s="25"/>
      <c r="AR67" s="25"/>
      <c r="AT67" s="25"/>
      <c r="AV67" s="25"/>
      <c r="BZ67" s="40"/>
    </row>
    <row r="68" spans="1:78" x14ac:dyDescent="0.25">
      <c r="B68" s="53"/>
      <c r="C68" s="54">
        <v>5</v>
      </c>
      <c r="D68" s="55">
        <f t="shared" si="7"/>
        <v>0</v>
      </c>
      <c r="E68" s="55">
        <f t="shared" si="8"/>
        <v>0</v>
      </c>
      <c r="F68" s="57">
        <f t="shared" si="9"/>
        <v>31</v>
      </c>
      <c r="G68" s="55">
        <f t="shared" si="15"/>
        <v>0</v>
      </c>
      <c r="H68" s="56">
        <f t="shared" si="10"/>
        <v>0</v>
      </c>
      <c r="I68" s="57">
        <f t="shared" si="11"/>
        <v>39</v>
      </c>
      <c r="J68" s="55">
        <f t="shared" si="16"/>
        <v>0</v>
      </c>
      <c r="K68" s="55">
        <f t="shared" si="12"/>
        <v>0</v>
      </c>
      <c r="L68" s="57">
        <f t="shared" si="13"/>
        <v>47</v>
      </c>
      <c r="M68" s="55">
        <f t="shared" si="17"/>
        <v>0</v>
      </c>
      <c r="N68" s="56">
        <f t="shared" si="14"/>
        <v>0</v>
      </c>
      <c r="P68" s="66"/>
      <c r="Q68" s="40"/>
      <c r="R68" s="40"/>
      <c r="S68" s="40"/>
      <c r="T68" s="40"/>
      <c r="U68" s="40"/>
      <c r="V68" s="40"/>
      <c r="W68" s="40"/>
      <c r="X68" s="40"/>
      <c r="Y68" s="40"/>
      <c r="Z68" s="40"/>
      <c r="AA68" s="40"/>
      <c r="AB68" s="40"/>
      <c r="AN68" s="25"/>
      <c r="AP68" s="25"/>
      <c r="AR68" s="25"/>
      <c r="AT68" s="25"/>
      <c r="AV68" s="25"/>
      <c r="BZ68" s="40"/>
    </row>
    <row r="69" spans="1:78" x14ac:dyDescent="0.25">
      <c r="B69" s="53"/>
      <c r="C69" s="69">
        <v>7</v>
      </c>
      <c r="D69" s="70">
        <f t="shared" si="7"/>
        <v>0</v>
      </c>
      <c r="E69" s="70">
        <f t="shared" si="8"/>
        <v>0</v>
      </c>
      <c r="F69" s="72">
        <f t="shared" si="9"/>
        <v>32</v>
      </c>
      <c r="G69" s="70">
        <f t="shared" si="15"/>
        <v>0</v>
      </c>
      <c r="H69" s="71">
        <f t="shared" si="10"/>
        <v>0</v>
      </c>
      <c r="I69" s="72">
        <f t="shared" si="11"/>
        <v>40</v>
      </c>
      <c r="J69" s="70">
        <f t="shared" si="16"/>
        <v>0</v>
      </c>
      <c r="K69" s="70">
        <f t="shared" si="12"/>
        <v>0</v>
      </c>
      <c r="L69" s="72">
        <f t="shared" si="13"/>
        <v>48</v>
      </c>
      <c r="M69" s="70">
        <f t="shared" si="17"/>
        <v>0</v>
      </c>
      <c r="N69" s="71">
        <f t="shared" si="14"/>
        <v>0</v>
      </c>
      <c r="P69" s="66"/>
      <c r="Q69" s="40"/>
      <c r="R69" s="40"/>
      <c r="S69" s="40"/>
      <c r="T69" s="40"/>
      <c r="U69" s="40"/>
      <c r="V69" s="40"/>
      <c r="W69" s="40"/>
      <c r="X69" s="40"/>
      <c r="Y69" s="40"/>
      <c r="Z69" s="40"/>
      <c r="AA69" s="40"/>
      <c r="AB69" s="40"/>
      <c r="AN69" s="25"/>
      <c r="AP69" s="25"/>
      <c r="AR69" s="25"/>
      <c r="AT69" s="25"/>
      <c r="AV69" s="25"/>
      <c r="BZ69" s="40"/>
    </row>
    <row r="70" spans="1:78" x14ac:dyDescent="0.25">
      <c r="B70" s="66"/>
      <c r="C70" s="66"/>
      <c r="D70" s="66"/>
      <c r="E70" s="66"/>
      <c r="F70" s="73"/>
      <c r="G70" s="66"/>
      <c r="H70" s="74"/>
      <c r="I70" s="66"/>
      <c r="J70" s="75"/>
      <c r="K70" s="66"/>
      <c r="L70" s="76"/>
      <c r="M70" s="66"/>
      <c r="N70" s="77"/>
      <c r="P70" s="66"/>
      <c r="Q70" s="40"/>
      <c r="R70" s="40"/>
      <c r="S70" s="40"/>
      <c r="T70" s="40"/>
      <c r="U70" s="40"/>
      <c r="V70" s="40"/>
      <c r="W70" s="40"/>
      <c r="X70" s="40"/>
      <c r="Y70" s="40"/>
      <c r="Z70" s="40"/>
      <c r="AA70" s="40"/>
      <c r="AB70" s="40"/>
      <c r="AN70" s="25"/>
      <c r="AP70" s="25"/>
      <c r="AR70" s="25"/>
      <c r="AT70" s="25"/>
      <c r="AV70" s="25"/>
      <c r="BZ70" s="40"/>
    </row>
    <row r="71" spans="1:78" x14ac:dyDescent="0.25">
      <c r="A71" s="78" t="s">
        <v>50</v>
      </c>
      <c r="B71" s="296" t="s">
        <v>82</v>
      </c>
      <c r="C71" s="296"/>
      <c r="D71" s="296"/>
      <c r="E71" s="296"/>
      <c r="F71" s="296"/>
      <c r="G71" s="296"/>
      <c r="H71" s="296"/>
      <c r="I71" s="296"/>
      <c r="J71" s="296"/>
      <c r="K71" s="296"/>
      <c r="L71" s="296"/>
      <c r="M71" s="296"/>
      <c r="N71" s="296"/>
      <c r="P71" s="66"/>
      <c r="Q71" s="40"/>
      <c r="R71" s="40"/>
      <c r="S71" s="40"/>
      <c r="T71" s="40"/>
      <c r="U71" s="40"/>
      <c r="V71" s="40"/>
      <c r="W71" s="40"/>
      <c r="X71" s="40"/>
      <c r="Y71" s="40"/>
      <c r="Z71" s="40"/>
      <c r="AA71" s="40"/>
      <c r="AB71" s="40"/>
      <c r="AN71" s="25"/>
      <c r="AP71" s="25"/>
      <c r="AR71" s="25"/>
      <c r="AT71" s="25"/>
      <c r="AV71" s="25"/>
      <c r="BZ71" s="40"/>
    </row>
    <row r="72" spans="1:78" x14ac:dyDescent="0.25">
      <c r="A72" s="41"/>
      <c r="B72" s="188"/>
      <c r="C72" s="186"/>
      <c r="D72" s="186"/>
      <c r="E72" s="186"/>
      <c r="F72" s="186"/>
      <c r="G72" s="186"/>
      <c r="H72" s="186"/>
      <c r="I72" s="186"/>
      <c r="J72" s="187"/>
      <c r="K72" s="203"/>
      <c r="L72" s="203"/>
      <c r="M72" s="203"/>
      <c r="N72" s="203"/>
      <c r="P72" s="66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  <c r="AN72" s="25"/>
      <c r="AP72" s="25"/>
      <c r="AR72" s="25"/>
      <c r="AT72" s="25"/>
      <c r="AV72" s="25"/>
      <c r="BZ72" s="40"/>
    </row>
    <row r="73" spans="1:78" x14ac:dyDescent="0.25">
      <c r="A73" s="32"/>
      <c r="B73" s="181"/>
      <c r="C73" s="66"/>
      <c r="D73" s="66"/>
      <c r="E73" s="66"/>
      <c r="F73" s="66"/>
      <c r="G73" s="161"/>
      <c r="H73" s="66"/>
      <c r="I73" s="66"/>
      <c r="J73" s="207"/>
      <c r="K73" s="40"/>
      <c r="L73" s="80"/>
      <c r="M73" s="40"/>
      <c r="N73" s="81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  <c r="AA73" s="40"/>
      <c r="AB73" s="40"/>
      <c r="AN73" s="25"/>
      <c r="AP73" s="25"/>
      <c r="AR73" s="25"/>
      <c r="AT73" s="25"/>
      <c r="AV73" s="25"/>
      <c r="BZ73" s="40"/>
    </row>
    <row r="74" spans="1:78" x14ac:dyDescent="0.25">
      <c r="B74" s="83"/>
      <c r="C74" s="66"/>
      <c r="D74" s="66"/>
      <c r="E74" s="66"/>
      <c r="F74" s="73"/>
      <c r="G74" s="66"/>
      <c r="H74" s="74"/>
      <c r="I74" s="32"/>
      <c r="J74" s="208"/>
      <c r="K74" s="78" t="s">
        <v>44</v>
      </c>
      <c r="L74" s="78" t="s">
        <v>60</v>
      </c>
      <c r="M74" s="31"/>
      <c r="N74" s="31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  <c r="AA74" s="40"/>
      <c r="AB74" s="40"/>
      <c r="AN74" s="25"/>
      <c r="AP74" s="25"/>
      <c r="AR74" s="25"/>
      <c r="AT74" s="25"/>
      <c r="AV74" s="25"/>
      <c r="BZ74" s="40"/>
    </row>
    <row r="75" spans="1:78" ht="15.75" thickBot="1" x14ac:dyDescent="0.3">
      <c r="B75" s="83"/>
      <c r="C75" s="66"/>
      <c r="D75" s="66"/>
      <c r="E75" s="66"/>
      <c r="F75" s="73"/>
      <c r="G75" s="66"/>
      <c r="H75" s="74"/>
      <c r="I75" s="32"/>
      <c r="J75" s="208"/>
      <c r="K75" s="75"/>
      <c r="L75" s="85"/>
      <c r="M75" s="78"/>
      <c r="N75" s="31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  <c r="AA75" s="40"/>
      <c r="AB75" s="40"/>
      <c r="AN75" s="25"/>
      <c r="AP75" s="25"/>
      <c r="AR75" s="25"/>
      <c r="AT75" s="25"/>
      <c r="AV75" s="25"/>
      <c r="BZ75" s="40"/>
    </row>
    <row r="76" spans="1:78" ht="15.75" thickBot="1" x14ac:dyDescent="0.3">
      <c r="B76" s="83"/>
      <c r="C76" s="66"/>
      <c r="D76" s="66"/>
      <c r="E76" s="66"/>
      <c r="F76" s="73"/>
      <c r="G76" s="66"/>
      <c r="H76" s="74"/>
      <c r="I76" s="32"/>
      <c r="J76" s="208"/>
      <c r="K76" s="75"/>
      <c r="L76" s="78" t="s">
        <v>57</v>
      </c>
      <c r="M76" s="90"/>
      <c r="N76" s="31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  <c r="AA76" s="40"/>
      <c r="AB76" s="40"/>
      <c r="AN76" s="25"/>
      <c r="AP76" s="25"/>
      <c r="AR76" s="25"/>
      <c r="AT76" s="25"/>
      <c r="AV76" s="25"/>
      <c r="BZ76" s="40"/>
    </row>
    <row r="77" spans="1:78" ht="15.75" thickBot="1" x14ac:dyDescent="0.3">
      <c r="B77" s="83"/>
      <c r="C77" s="66"/>
      <c r="D77" s="66"/>
      <c r="E77" s="66"/>
      <c r="F77" s="73"/>
      <c r="G77" s="66"/>
      <c r="H77" s="74"/>
      <c r="I77" s="32"/>
      <c r="J77" s="208"/>
      <c r="K77" s="75"/>
      <c r="L77" s="78" t="s">
        <v>58</v>
      </c>
      <c r="M77" s="96"/>
      <c r="N77" s="31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  <c r="AA77" s="40"/>
      <c r="AB77" s="40"/>
      <c r="AN77" s="25"/>
      <c r="AP77" s="25"/>
      <c r="AR77" s="25"/>
      <c r="AT77" s="25"/>
      <c r="AV77" s="25"/>
      <c r="BZ77" s="40"/>
    </row>
    <row r="78" spans="1:78" x14ac:dyDescent="0.25">
      <c r="B78" s="83"/>
      <c r="C78" s="66"/>
      <c r="D78" s="73"/>
      <c r="E78" s="66" t="s">
        <v>36</v>
      </c>
      <c r="F78" s="74"/>
      <c r="G78" s="66"/>
      <c r="H78" s="74"/>
      <c r="I78" s="32"/>
      <c r="J78" s="208"/>
      <c r="K78" s="66"/>
      <c r="L78" s="75"/>
      <c r="N78" s="31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  <c r="AA78" s="40"/>
      <c r="AB78" s="40"/>
      <c r="AN78" s="25"/>
      <c r="AP78" s="25"/>
      <c r="AR78" s="25"/>
      <c r="AT78" s="25"/>
      <c r="AV78" s="25"/>
      <c r="BZ78" s="40"/>
    </row>
    <row r="79" spans="1:78" x14ac:dyDescent="0.25">
      <c r="B79" s="83"/>
      <c r="C79" s="66"/>
      <c r="D79" s="73"/>
      <c r="E79" s="66"/>
      <c r="F79" s="74"/>
      <c r="G79" s="32"/>
      <c r="H79" s="150"/>
      <c r="I79" s="32"/>
      <c r="J79" s="208"/>
      <c r="L79" s="41" t="s">
        <v>105</v>
      </c>
      <c r="M79" s="8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  <c r="AA79" s="40"/>
      <c r="AB79" s="40"/>
      <c r="AN79" s="25"/>
      <c r="AP79" s="25"/>
      <c r="AR79" s="25"/>
      <c r="AT79" s="25"/>
      <c r="AV79" s="25"/>
      <c r="BZ79" s="40"/>
    </row>
    <row r="80" spans="1:78" x14ac:dyDescent="0.25">
      <c r="B80" s="83"/>
      <c r="C80" s="66"/>
      <c r="D80" s="66" t="s">
        <v>34</v>
      </c>
      <c r="E80" s="66"/>
      <c r="F80" s="74"/>
      <c r="G80" s="32"/>
      <c r="H80" s="150"/>
      <c r="I80" s="32"/>
      <c r="J80" s="208"/>
      <c r="L80" s="41" t="s">
        <v>98</v>
      </c>
      <c r="M80" s="66"/>
      <c r="N80" s="8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  <c r="AA80" s="40"/>
      <c r="AB80" s="40"/>
      <c r="AN80" s="25"/>
      <c r="AP80" s="25"/>
      <c r="AR80" s="25"/>
      <c r="AT80" s="25"/>
      <c r="AV80" s="25"/>
      <c r="BZ80" s="40"/>
    </row>
    <row r="81" spans="1:78" x14ac:dyDescent="0.25">
      <c r="B81" s="83"/>
      <c r="C81" s="66"/>
      <c r="D81" s="66"/>
      <c r="E81" s="66"/>
      <c r="F81" s="107"/>
      <c r="G81" s="32"/>
      <c r="H81" s="150"/>
      <c r="I81" s="32"/>
      <c r="J81" s="208"/>
      <c r="K81" s="66"/>
      <c r="L81" s="41" t="s">
        <v>97</v>
      </c>
      <c r="M81" s="66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  <c r="AA81" s="40"/>
      <c r="AB81" s="40"/>
      <c r="AN81" s="25"/>
      <c r="AP81" s="25"/>
      <c r="AR81" s="25"/>
      <c r="AT81" s="25"/>
      <c r="AV81" s="25"/>
      <c r="BZ81" s="40"/>
    </row>
    <row r="82" spans="1:78" x14ac:dyDescent="0.25">
      <c r="B82" s="83"/>
      <c r="C82" s="66"/>
      <c r="D82" s="66"/>
      <c r="E82" s="66"/>
      <c r="F82" s="73"/>
      <c r="G82" s="66"/>
      <c r="H82" s="74"/>
      <c r="I82" s="66"/>
      <c r="J82" s="182"/>
      <c r="K82" s="66"/>
      <c r="L82" s="40"/>
      <c r="M82" s="40"/>
      <c r="N82" s="81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N82" s="25"/>
      <c r="AP82" s="25"/>
      <c r="AR82" s="25"/>
      <c r="AT82" s="25"/>
      <c r="AV82" s="25"/>
      <c r="BZ82" s="40"/>
    </row>
    <row r="83" spans="1:78" x14ac:dyDescent="0.25">
      <c r="B83" s="83"/>
      <c r="C83" s="66"/>
      <c r="D83" s="66"/>
      <c r="E83" s="66"/>
      <c r="F83" s="73"/>
      <c r="G83" s="66"/>
      <c r="H83" s="74"/>
      <c r="I83" s="66"/>
      <c r="J83" s="182"/>
      <c r="K83" s="66"/>
      <c r="L83" s="40"/>
      <c r="M83" s="40"/>
      <c r="N83" s="81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  <c r="AA83" s="40"/>
      <c r="AB83" s="40"/>
      <c r="AN83" s="25"/>
      <c r="AP83" s="25"/>
      <c r="AR83" s="25"/>
      <c r="AT83" s="25"/>
      <c r="AV83" s="25"/>
      <c r="BZ83" s="40"/>
    </row>
    <row r="84" spans="1:78" x14ac:dyDescent="0.25">
      <c r="B84" s="83"/>
      <c r="C84" s="66"/>
      <c r="D84" s="66"/>
      <c r="E84" s="66"/>
      <c r="F84" s="73"/>
      <c r="G84" s="66"/>
      <c r="H84" s="74"/>
      <c r="I84" s="66"/>
      <c r="J84" s="182"/>
      <c r="K84" s="66"/>
      <c r="L84" s="40"/>
      <c r="M84" s="40"/>
      <c r="N84" s="81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  <c r="AA84" s="40"/>
      <c r="AB84" s="40"/>
      <c r="AN84" s="25"/>
      <c r="AP84" s="25"/>
      <c r="AR84" s="25"/>
      <c r="AT84" s="25"/>
      <c r="AV84" s="25"/>
      <c r="BZ84" s="40"/>
    </row>
    <row r="85" spans="1:78" x14ac:dyDescent="0.25">
      <c r="B85" s="83"/>
      <c r="C85" s="66"/>
      <c r="D85" s="66"/>
      <c r="E85" s="66"/>
      <c r="F85" s="73"/>
      <c r="G85" s="66"/>
      <c r="H85" s="74"/>
      <c r="I85" s="66"/>
      <c r="J85" s="182"/>
      <c r="K85" s="66"/>
      <c r="L85" s="40"/>
      <c r="M85" s="40"/>
      <c r="N85" s="81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  <c r="AA85" s="40"/>
      <c r="AB85" s="40"/>
      <c r="AN85" s="25"/>
      <c r="AP85" s="25"/>
      <c r="AR85" s="25"/>
      <c r="AT85" s="25"/>
      <c r="AV85" s="25"/>
      <c r="BZ85" s="40"/>
    </row>
    <row r="86" spans="1:78" x14ac:dyDescent="0.25">
      <c r="B86" s="83"/>
      <c r="C86" s="66"/>
      <c r="D86" s="66"/>
      <c r="E86" s="66"/>
      <c r="F86" s="73"/>
      <c r="G86" s="66"/>
      <c r="H86" s="74"/>
      <c r="I86" s="66"/>
      <c r="J86" s="182"/>
      <c r="K86" s="66"/>
      <c r="L86" s="40"/>
      <c r="M86" s="40"/>
      <c r="N86" s="81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  <c r="AA86" s="40"/>
      <c r="AB86" s="40"/>
      <c r="AN86" s="25"/>
      <c r="AP86" s="25"/>
      <c r="AR86" s="25"/>
      <c r="AT86" s="25"/>
      <c r="AV86" s="25"/>
      <c r="BZ86" s="40"/>
    </row>
    <row r="87" spans="1:78" x14ac:dyDescent="0.25">
      <c r="B87" s="83"/>
      <c r="C87" s="66"/>
      <c r="D87" s="66"/>
      <c r="E87" s="66"/>
      <c r="F87" s="73"/>
      <c r="G87" s="66"/>
      <c r="H87" s="74"/>
      <c r="I87" s="66"/>
      <c r="J87" s="182"/>
      <c r="K87" s="66"/>
      <c r="L87" s="40"/>
      <c r="M87" s="40"/>
      <c r="N87" s="81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  <c r="AA87" s="40"/>
      <c r="AB87" s="40"/>
      <c r="AN87" s="25"/>
      <c r="AP87" s="25"/>
      <c r="AR87" s="25"/>
      <c r="AT87" s="25"/>
      <c r="AV87" s="25"/>
      <c r="BZ87" s="40"/>
    </row>
    <row r="88" spans="1:78" x14ac:dyDescent="0.25">
      <c r="B88" s="83"/>
      <c r="C88" s="66"/>
      <c r="D88" s="66"/>
      <c r="E88" s="66"/>
      <c r="F88" s="73"/>
      <c r="G88" s="66"/>
      <c r="H88" s="74"/>
      <c r="I88" s="66"/>
      <c r="J88" s="182"/>
      <c r="K88" s="66"/>
      <c r="L88" s="40"/>
      <c r="M88" s="40"/>
      <c r="N88" s="81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  <c r="AA88" s="40"/>
      <c r="AB88" s="40"/>
      <c r="AN88" s="25"/>
      <c r="AP88" s="25"/>
      <c r="AR88" s="25"/>
      <c r="AT88" s="25"/>
      <c r="AV88" s="25"/>
      <c r="BZ88" s="40"/>
    </row>
    <row r="89" spans="1:78" x14ac:dyDescent="0.25">
      <c r="B89" s="83"/>
      <c r="C89" s="66"/>
      <c r="D89" s="66"/>
      <c r="E89" s="66"/>
      <c r="F89" s="73"/>
      <c r="G89" s="66"/>
      <c r="H89" s="74"/>
      <c r="I89" s="66"/>
      <c r="J89" s="182"/>
      <c r="K89" s="66"/>
      <c r="L89" s="40"/>
      <c r="M89" s="40"/>
      <c r="N89" s="81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  <c r="AA89" s="40"/>
      <c r="AB89" s="40"/>
      <c r="AN89" s="25"/>
      <c r="AP89" s="25"/>
      <c r="AR89" s="25"/>
      <c r="AT89" s="25"/>
      <c r="AV89" s="25"/>
      <c r="AW89" s="32"/>
      <c r="BZ89" s="40"/>
    </row>
    <row r="90" spans="1:78" x14ac:dyDescent="0.25">
      <c r="B90" s="123"/>
      <c r="C90" s="124"/>
      <c r="D90" s="124"/>
      <c r="E90" s="124"/>
      <c r="F90" s="125"/>
      <c r="G90" s="124"/>
      <c r="H90" s="209"/>
      <c r="I90" s="124"/>
      <c r="J90" s="210"/>
      <c r="K90" s="66"/>
      <c r="L90" s="40"/>
      <c r="M90" s="40"/>
      <c r="N90" s="81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  <c r="AA90" s="40"/>
      <c r="AB90" s="40"/>
      <c r="AN90" s="25"/>
      <c r="AP90" s="25"/>
      <c r="AR90" s="25"/>
      <c r="AT90" s="25"/>
      <c r="AV90" s="25"/>
      <c r="BZ90" s="40"/>
    </row>
    <row r="91" spans="1:78" x14ac:dyDescent="0.25">
      <c r="B91" s="40"/>
      <c r="C91" s="40"/>
      <c r="D91" s="40"/>
      <c r="E91" s="66"/>
      <c r="F91" s="73"/>
      <c r="G91" s="66"/>
      <c r="H91" s="74"/>
      <c r="I91" s="66"/>
      <c r="J91" s="66"/>
      <c r="K91" s="66"/>
      <c r="L91" s="40"/>
      <c r="M91" s="40"/>
      <c r="N91" s="81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  <c r="AA91" s="40"/>
      <c r="AB91" s="40"/>
      <c r="AN91" s="25"/>
      <c r="AP91" s="25"/>
      <c r="AR91" s="25"/>
      <c r="AT91" s="25"/>
      <c r="AV91" s="25"/>
      <c r="BZ91" s="40"/>
    </row>
    <row r="92" spans="1:78" x14ac:dyDescent="0.25">
      <c r="A92" s="24" t="s">
        <v>21</v>
      </c>
      <c r="B92" s="203" t="s">
        <v>79</v>
      </c>
      <c r="C92" s="65"/>
      <c r="D92" s="65"/>
      <c r="E92" s="65"/>
      <c r="F92" s="65"/>
      <c r="G92" s="65"/>
      <c r="H92" s="65"/>
      <c r="I92" s="65"/>
      <c r="J92" s="65"/>
      <c r="K92" s="65"/>
      <c r="L92" s="65"/>
      <c r="M92" s="65"/>
      <c r="N92" s="65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  <c r="AA92" s="40"/>
      <c r="AB92" s="40"/>
      <c r="AN92" s="25"/>
      <c r="AP92" s="25"/>
      <c r="AR92" s="25"/>
      <c r="AT92" s="25"/>
      <c r="AV92" s="25"/>
      <c r="BZ92" s="40"/>
    </row>
    <row r="93" spans="1:78" x14ac:dyDescent="0.25">
      <c r="A93" s="24"/>
      <c r="B93" s="163" t="s">
        <v>84</v>
      </c>
      <c r="C93" s="32"/>
      <c r="D93" s="32"/>
      <c r="E93" s="32"/>
      <c r="F93" s="107"/>
      <c r="G93" s="32"/>
      <c r="H93" s="150"/>
      <c r="I93" s="32"/>
      <c r="J93" s="159"/>
      <c r="K93" s="32"/>
      <c r="L93" s="151"/>
      <c r="M93" s="32"/>
      <c r="N93" s="16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  <c r="AA93" s="40"/>
      <c r="AB93" s="40"/>
      <c r="AN93" s="25"/>
      <c r="AP93" s="25"/>
      <c r="AR93" s="25"/>
      <c r="AT93" s="25"/>
      <c r="AV93" s="25"/>
      <c r="BZ93" s="40"/>
    </row>
    <row r="94" spans="1:78" x14ac:dyDescent="0.25">
      <c r="A94" s="24"/>
      <c r="C94" s="32"/>
      <c r="D94" s="32"/>
      <c r="E94" s="32"/>
      <c r="F94" s="107"/>
      <c r="G94" s="32"/>
      <c r="H94" s="150"/>
      <c r="I94" s="32"/>
      <c r="J94" s="159"/>
      <c r="K94" s="32"/>
      <c r="L94" s="151"/>
      <c r="M94" s="32"/>
      <c r="N94" s="16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  <c r="AA94" s="40"/>
      <c r="AB94" s="40"/>
      <c r="AN94" s="25"/>
      <c r="AP94" s="25"/>
      <c r="AR94" s="25"/>
      <c r="AT94" s="25"/>
      <c r="AV94" s="25"/>
      <c r="BZ94" s="40"/>
    </row>
    <row r="95" spans="1:78" ht="15.75" thickBot="1" x14ac:dyDescent="0.3">
      <c r="B95" s="164" t="s">
        <v>111</v>
      </c>
      <c r="C95" s="255"/>
      <c r="D95" s="255"/>
      <c r="E95" s="229"/>
      <c r="F95" s="255"/>
      <c r="G95" s="255"/>
      <c r="H95" s="229"/>
      <c r="I95" s="255"/>
      <c r="J95" s="255"/>
      <c r="K95" s="229"/>
      <c r="L95" s="255"/>
      <c r="M95" s="255"/>
      <c r="N95" s="33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  <c r="AA95" s="40"/>
      <c r="AB95" s="40"/>
      <c r="AN95" s="25"/>
      <c r="AP95" s="25"/>
      <c r="AR95" s="25"/>
      <c r="AT95" s="25"/>
      <c r="AV95" s="25"/>
      <c r="BZ95" s="40"/>
    </row>
    <row r="96" spans="1:78" ht="15.75" thickBot="1" x14ac:dyDescent="0.3">
      <c r="B96" s="66"/>
      <c r="C96" s="46" t="s">
        <v>8</v>
      </c>
      <c r="D96" s="46" t="s">
        <v>40</v>
      </c>
      <c r="E96" s="65"/>
      <c r="F96" s="46" t="s">
        <v>125</v>
      </c>
      <c r="G96" s="46" t="s">
        <v>40</v>
      </c>
      <c r="H96" s="65"/>
      <c r="I96" s="46" t="s">
        <v>125</v>
      </c>
      <c r="J96" s="46" t="s">
        <v>40</v>
      </c>
      <c r="K96" s="66"/>
      <c r="L96" s="46" t="s">
        <v>125</v>
      </c>
      <c r="M96" s="46" t="s">
        <v>40</v>
      </c>
      <c r="N96" s="65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  <c r="AA96" s="40"/>
      <c r="AB96" s="40"/>
      <c r="AN96" s="25"/>
      <c r="AP96" s="25"/>
      <c r="AR96" s="25"/>
      <c r="AT96" s="25"/>
      <c r="AV96" s="25"/>
      <c r="BZ96" s="40"/>
    </row>
    <row r="97" spans="1:78" x14ac:dyDescent="0.25">
      <c r="B97" s="66"/>
      <c r="C97" s="118">
        <v>0</v>
      </c>
      <c r="D97" s="63" t="e">
        <f t="shared" ref="D97:D104" si="18">(D62-$M$77)/$M$76</f>
        <v>#DIV/0!</v>
      </c>
      <c r="E97" s="129"/>
      <c r="F97" s="34">
        <f>F62</f>
        <v>25</v>
      </c>
      <c r="G97" s="63" t="e">
        <f t="shared" ref="G97:G104" si="19">(G62-$M$77)/$M$76</f>
        <v>#DIV/0!</v>
      </c>
      <c r="H97" s="130"/>
      <c r="I97" s="34">
        <f>I62</f>
        <v>33</v>
      </c>
      <c r="J97" s="63" t="e">
        <f t="shared" ref="J97:J104" si="20">(J62-$M$77)/$M$76</f>
        <v>#DIV/0!</v>
      </c>
      <c r="K97" s="66"/>
      <c r="L97" s="34">
        <f>L62</f>
        <v>41</v>
      </c>
      <c r="M97" s="63" t="e">
        <f t="shared" ref="M97:M104" si="21">(M62-$M$77)/$M$76</f>
        <v>#DIV/0!</v>
      </c>
      <c r="N97" s="129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  <c r="AA97" s="40"/>
      <c r="AB97" s="40"/>
      <c r="AN97" s="25"/>
      <c r="AP97" s="25"/>
      <c r="AR97" s="25"/>
      <c r="AT97" s="25"/>
      <c r="AV97" s="25"/>
      <c r="BZ97" s="40"/>
    </row>
    <row r="98" spans="1:78" x14ac:dyDescent="0.25">
      <c r="B98" s="66"/>
      <c r="C98" s="118">
        <v>0.25</v>
      </c>
      <c r="D98" s="63" t="e">
        <f t="shared" si="18"/>
        <v>#DIV/0!</v>
      </c>
      <c r="E98" s="129"/>
      <c r="F98" s="34">
        <f t="shared" ref="F98:F104" si="22">F63</f>
        <v>26</v>
      </c>
      <c r="G98" s="63" t="e">
        <f t="shared" si="19"/>
        <v>#DIV/0!</v>
      </c>
      <c r="H98" s="130"/>
      <c r="I98" s="34">
        <f t="shared" ref="I98:I104" si="23">I63</f>
        <v>34</v>
      </c>
      <c r="J98" s="63" t="e">
        <f t="shared" si="20"/>
        <v>#DIV/0!</v>
      </c>
      <c r="K98" s="66"/>
      <c r="L98" s="34">
        <f t="shared" ref="L98:L104" si="24">L63</f>
        <v>42</v>
      </c>
      <c r="M98" s="63" t="e">
        <f t="shared" si="21"/>
        <v>#DIV/0!</v>
      </c>
      <c r="N98" s="129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  <c r="AA98" s="40"/>
      <c r="AB98" s="40"/>
      <c r="AN98" s="25"/>
      <c r="AP98" s="25"/>
      <c r="AR98" s="25"/>
      <c r="AT98" s="25"/>
      <c r="AV98" s="25"/>
      <c r="BZ98" s="40"/>
    </row>
    <row r="99" spans="1:78" x14ac:dyDescent="0.25">
      <c r="B99" s="66"/>
      <c r="C99" s="118">
        <v>0.5</v>
      </c>
      <c r="D99" s="63" t="e">
        <f t="shared" si="18"/>
        <v>#DIV/0!</v>
      </c>
      <c r="E99" s="129"/>
      <c r="F99" s="34">
        <f t="shared" si="22"/>
        <v>27</v>
      </c>
      <c r="G99" s="63" t="e">
        <f t="shared" si="19"/>
        <v>#DIV/0!</v>
      </c>
      <c r="H99" s="130"/>
      <c r="I99" s="34">
        <f t="shared" si="23"/>
        <v>35</v>
      </c>
      <c r="J99" s="63" t="e">
        <f t="shared" si="20"/>
        <v>#DIV/0!</v>
      </c>
      <c r="K99" s="66"/>
      <c r="L99" s="34">
        <f t="shared" si="24"/>
        <v>43</v>
      </c>
      <c r="M99" s="63" t="e">
        <f t="shared" si="21"/>
        <v>#DIV/0!</v>
      </c>
      <c r="N99" s="129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  <c r="AA99" s="40"/>
      <c r="AB99" s="40"/>
      <c r="AN99" s="25"/>
      <c r="AP99" s="25"/>
      <c r="AR99" s="25"/>
      <c r="AT99" s="25"/>
      <c r="AV99" s="25"/>
      <c r="BZ99" s="40"/>
    </row>
    <row r="100" spans="1:78" x14ac:dyDescent="0.25">
      <c r="B100" s="66"/>
      <c r="C100" s="118">
        <v>1</v>
      </c>
      <c r="D100" s="63" t="e">
        <f t="shared" si="18"/>
        <v>#DIV/0!</v>
      </c>
      <c r="E100" s="129"/>
      <c r="F100" s="34">
        <f t="shared" si="22"/>
        <v>28</v>
      </c>
      <c r="G100" s="63" t="e">
        <f t="shared" si="19"/>
        <v>#DIV/0!</v>
      </c>
      <c r="H100" s="130"/>
      <c r="I100" s="34">
        <f t="shared" si="23"/>
        <v>36</v>
      </c>
      <c r="J100" s="63" t="e">
        <f t="shared" si="20"/>
        <v>#DIV/0!</v>
      </c>
      <c r="K100" s="66"/>
      <c r="L100" s="34">
        <f t="shared" si="24"/>
        <v>44</v>
      </c>
      <c r="M100" s="63" t="e">
        <f t="shared" si="21"/>
        <v>#DIV/0!</v>
      </c>
      <c r="N100" s="129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  <c r="AA100" s="40"/>
      <c r="AB100" s="40"/>
      <c r="AN100" s="25"/>
      <c r="AP100" s="25"/>
      <c r="AR100" s="25"/>
      <c r="AT100" s="25"/>
      <c r="AV100" s="25"/>
      <c r="BZ100" s="40"/>
    </row>
    <row r="101" spans="1:78" x14ac:dyDescent="0.25">
      <c r="B101" s="66"/>
      <c r="C101" s="118">
        <v>1.5</v>
      </c>
      <c r="D101" s="63" t="e">
        <f t="shared" si="18"/>
        <v>#DIV/0!</v>
      </c>
      <c r="E101" s="129"/>
      <c r="F101" s="34">
        <f t="shared" si="22"/>
        <v>29</v>
      </c>
      <c r="G101" s="63" t="e">
        <f t="shared" si="19"/>
        <v>#DIV/0!</v>
      </c>
      <c r="H101" s="130"/>
      <c r="I101" s="34">
        <f t="shared" si="23"/>
        <v>37</v>
      </c>
      <c r="J101" s="63" t="e">
        <f t="shared" si="20"/>
        <v>#DIV/0!</v>
      </c>
      <c r="K101" s="66"/>
      <c r="L101" s="34">
        <f t="shared" si="24"/>
        <v>45</v>
      </c>
      <c r="M101" s="63" t="e">
        <f t="shared" si="21"/>
        <v>#DIV/0!</v>
      </c>
      <c r="N101" s="129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  <c r="AA101" s="40"/>
      <c r="AB101" s="40"/>
      <c r="AN101" s="25"/>
      <c r="AP101" s="25"/>
      <c r="AR101" s="25"/>
      <c r="AT101" s="25"/>
      <c r="AV101" s="25"/>
      <c r="BZ101" s="40"/>
    </row>
    <row r="102" spans="1:78" x14ac:dyDescent="0.25">
      <c r="B102" s="66"/>
      <c r="C102" s="118">
        <v>3</v>
      </c>
      <c r="D102" s="63" t="e">
        <f t="shared" si="18"/>
        <v>#DIV/0!</v>
      </c>
      <c r="E102" s="129"/>
      <c r="F102" s="34">
        <f t="shared" si="22"/>
        <v>30</v>
      </c>
      <c r="G102" s="63" t="e">
        <f t="shared" si="19"/>
        <v>#DIV/0!</v>
      </c>
      <c r="H102" s="130"/>
      <c r="I102" s="34">
        <f t="shared" si="23"/>
        <v>38</v>
      </c>
      <c r="J102" s="63" t="e">
        <f t="shared" si="20"/>
        <v>#DIV/0!</v>
      </c>
      <c r="K102" s="66"/>
      <c r="L102" s="34">
        <f t="shared" si="24"/>
        <v>46</v>
      </c>
      <c r="M102" s="63" t="e">
        <f t="shared" si="21"/>
        <v>#DIV/0!</v>
      </c>
      <c r="N102" s="129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  <c r="AA102" s="40"/>
      <c r="AB102" s="40"/>
      <c r="AN102" s="25"/>
      <c r="AP102" s="25"/>
      <c r="AR102" s="25"/>
      <c r="AT102" s="25"/>
      <c r="AV102" s="25"/>
      <c r="BZ102" s="40"/>
    </row>
    <row r="103" spans="1:78" x14ac:dyDescent="0.25">
      <c r="B103" s="66"/>
      <c r="C103" s="118">
        <v>5</v>
      </c>
      <c r="D103" s="63" t="e">
        <f t="shared" si="18"/>
        <v>#DIV/0!</v>
      </c>
      <c r="E103" s="129"/>
      <c r="F103" s="34">
        <f t="shared" si="22"/>
        <v>31</v>
      </c>
      <c r="G103" s="63" t="e">
        <f t="shared" si="19"/>
        <v>#DIV/0!</v>
      </c>
      <c r="H103" s="130"/>
      <c r="I103" s="34">
        <f t="shared" si="23"/>
        <v>39</v>
      </c>
      <c r="J103" s="63" t="e">
        <f t="shared" si="20"/>
        <v>#DIV/0!</v>
      </c>
      <c r="K103" s="66"/>
      <c r="L103" s="34">
        <f t="shared" si="24"/>
        <v>47</v>
      </c>
      <c r="M103" s="63" t="e">
        <f t="shared" si="21"/>
        <v>#DIV/0!</v>
      </c>
      <c r="N103" s="129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  <c r="AA103" s="40"/>
      <c r="AB103" s="40"/>
      <c r="AN103" s="25"/>
      <c r="AP103" s="25"/>
      <c r="AR103" s="25"/>
      <c r="AT103" s="25"/>
      <c r="AV103" s="25"/>
      <c r="BZ103" s="40"/>
    </row>
    <row r="104" spans="1:78" x14ac:dyDescent="0.25">
      <c r="B104" s="66"/>
      <c r="C104" s="118">
        <v>7</v>
      </c>
      <c r="D104" s="63" t="e">
        <f t="shared" si="18"/>
        <v>#DIV/0!</v>
      </c>
      <c r="E104" s="129"/>
      <c r="F104" s="34">
        <f t="shared" si="22"/>
        <v>32</v>
      </c>
      <c r="G104" s="63" t="e">
        <f t="shared" si="19"/>
        <v>#DIV/0!</v>
      </c>
      <c r="H104" s="130"/>
      <c r="I104" s="34">
        <f t="shared" si="23"/>
        <v>40</v>
      </c>
      <c r="J104" s="63" t="e">
        <f t="shared" si="20"/>
        <v>#DIV/0!</v>
      </c>
      <c r="K104" s="66"/>
      <c r="L104" s="34">
        <f t="shared" si="24"/>
        <v>48</v>
      </c>
      <c r="M104" s="63" t="e">
        <f t="shared" si="21"/>
        <v>#DIV/0!</v>
      </c>
      <c r="N104" s="129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  <c r="AA104" s="40"/>
      <c r="AB104" s="40"/>
      <c r="AN104" s="25"/>
      <c r="AP104" s="25"/>
      <c r="AR104" s="25"/>
      <c r="AT104" s="25"/>
      <c r="AV104" s="25"/>
      <c r="BZ104" s="40"/>
    </row>
    <row r="105" spans="1:78" x14ac:dyDescent="0.25">
      <c r="B105" s="66"/>
      <c r="C105" s="66"/>
      <c r="D105" s="66"/>
      <c r="E105" s="66"/>
      <c r="F105" s="73"/>
      <c r="G105" s="66"/>
      <c r="H105" s="74"/>
      <c r="I105" s="66"/>
      <c r="J105" s="75"/>
      <c r="K105" s="66"/>
      <c r="L105" s="76"/>
      <c r="M105" s="66"/>
      <c r="N105" s="77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  <c r="AA105" s="40"/>
      <c r="AB105" s="40"/>
      <c r="AN105" s="25"/>
      <c r="AP105" s="25"/>
      <c r="AR105" s="25"/>
      <c r="AT105" s="25"/>
      <c r="AV105" s="25"/>
      <c r="BZ105" s="40"/>
    </row>
    <row r="106" spans="1:78" s="24" customFormat="1" x14ac:dyDescent="0.25">
      <c r="A106" s="25"/>
      <c r="B106" s="25"/>
      <c r="C106" s="32"/>
      <c r="D106" s="32"/>
      <c r="E106" s="32"/>
      <c r="F106" s="107"/>
      <c r="G106" s="32"/>
      <c r="H106" s="150"/>
      <c r="I106" s="32"/>
      <c r="J106" s="159"/>
      <c r="K106" s="32"/>
      <c r="L106" s="151"/>
      <c r="M106" s="32"/>
      <c r="N106" s="160"/>
      <c r="O106" s="78"/>
      <c r="P106" s="78"/>
      <c r="Q106" s="78"/>
      <c r="R106" s="78"/>
      <c r="S106" s="78"/>
      <c r="T106" s="78"/>
      <c r="U106" s="78"/>
      <c r="V106" s="78"/>
      <c r="W106" s="78"/>
      <c r="X106" s="78"/>
      <c r="Y106" s="78"/>
      <c r="Z106" s="78"/>
      <c r="AA106" s="78"/>
      <c r="AB106" s="78"/>
      <c r="BZ106" s="78"/>
    </row>
    <row r="107" spans="1:78" x14ac:dyDescent="0.25">
      <c r="A107" s="24" t="s">
        <v>23</v>
      </c>
      <c r="B107" s="78" t="s">
        <v>27</v>
      </c>
      <c r="C107" s="40"/>
      <c r="D107" s="129"/>
      <c r="E107" s="40"/>
      <c r="F107" s="137"/>
      <c r="G107" s="40"/>
      <c r="H107" s="138"/>
      <c r="I107" s="40"/>
      <c r="J107" s="139"/>
      <c r="K107" s="40"/>
      <c r="L107" s="31"/>
      <c r="N107" s="29"/>
      <c r="O107" s="40"/>
      <c r="P107" s="40"/>
      <c r="Q107" s="40"/>
      <c r="R107" s="40"/>
      <c r="S107" s="40"/>
      <c r="T107" s="40"/>
      <c r="U107" s="40"/>
      <c r="V107" s="40"/>
      <c r="W107" s="40"/>
      <c r="X107" s="40"/>
      <c r="Y107" s="40"/>
      <c r="Z107" s="40"/>
      <c r="AA107" s="40"/>
      <c r="AB107" s="40"/>
      <c r="AN107" s="25"/>
      <c r="AP107" s="25"/>
      <c r="AR107" s="25"/>
      <c r="AT107" s="25"/>
      <c r="AV107" s="25"/>
      <c r="BZ107" s="40"/>
    </row>
    <row r="108" spans="1:78" x14ac:dyDescent="0.25">
      <c r="B108" s="78" t="s">
        <v>89</v>
      </c>
      <c r="C108" s="40"/>
      <c r="D108" s="129"/>
      <c r="E108" s="40"/>
      <c r="F108" s="137"/>
      <c r="G108" s="40"/>
      <c r="H108" s="138"/>
      <c r="I108" s="40"/>
      <c r="J108" s="139"/>
      <c r="K108" s="40"/>
      <c r="L108" s="31"/>
      <c r="N108" s="29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  <c r="AA108" s="40"/>
      <c r="AB108" s="40"/>
      <c r="AN108" s="25"/>
      <c r="AP108" s="25"/>
      <c r="AR108" s="25"/>
      <c r="AT108" s="25"/>
      <c r="AV108" s="25"/>
      <c r="BZ108" s="40"/>
    </row>
    <row r="109" spans="1:78" ht="15.75" thickBot="1" x14ac:dyDescent="0.3">
      <c r="B109" s="40"/>
      <c r="C109" s="40"/>
      <c r="D109" s="129"/>
      <c r="E109" s="40"/>
      <c r="F109" s="129"/>
      <c r="G109" s="140"/>
      <c r="H109" s="140"/>
      <c r="I109" s="141"/>
      <c r="J109" s="40"/>
      <c r="K109" s="140"/>
      <c r="L109" s="31"/>
      <c r="N109" s="29"/>
      <c r="O109" s="40"/>
      <c r="P109" s="40"/>
      <c r="Q109" s="40"/>
      <c r="R109" s="40"/>
      <c r="S109" s="40"/>
      <c r="T109" s="40"/>
      <c r="U109" s="40"/>
      <c r="V109" s="40"/>
      <c r="W109" s="40"/>
      <c r="X109" s="40"/>
      <c r="Y109" s="40"/>
      <c r="Z109" s="40"/>
      <c r="AA109" s="40"/>
      <c r="AB109" s="40"/>
      <c r="AN109" s="25"/>
      <c r="AP109" s="25"/>
      <c r="AR109" s="25"/>
      <c r="AT109" s="25"/>
      <c r="AV109" s="25"/>
      <c r="BZ109" s="40"/>
    </row>
    <row r="110" spans="1:78" ht="15.75" thickBot="1" x14ac:dyDescent="0.3">
      <c r="B110" s="290" t="s">
        <v>126</v>
      </c>
      <c r="C110" s="290"/>
      <c r="D110" s="290"/>
      <c r="E110" s="290"/>
      <c r="F110" s="291"/>
      <c r="G110" s="142">
        <v>136</v>
      </c>
      <c r="H110" s="138"/>
      <c r="I110" s="141"/>
      <c r="J110" s="40"/>
      <c r="K110" s="140"/>
      <c r="L110" s="31"/>
      <c r="N110" s="29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  <c r="AA110" s="40"/>
      <c r="AB110" s="40"/>
      <c r="AJ110" s="32"/>
      <c r="AK110" s="32"/>
      <c r="AL110" s="32"/>
      <c r="AT110" s="152"/>
      <c r="AU110" s="154"/>
      <c r="AV110" s="32"/>
      <c r="BZ110" s="40"/>
    </row>
    <row r="111" spans="1:78" x14ac:dyDescent="0.25">
      <c r="B111" s="40"/>
      <c r="C111" s="143" t="s">
        <v>64</v>
      </c>
      <c r="D111" s="40"/>
      <c r="E111" s="40"/>
      <c r="F111" s="40"/>
      <c r="G111" s="129"/>
      <c r="H111" s="138"/>
      <c r="I111" s="141"/>
      <c r="J111" s="40"/>
      <c r="K111" s="140"/>
      <c r="L111" s="31"/>
      <c r="N111" s="29"/>
      <c r="O111" s="40"/>
      <c r="P111" s="40"/>
      <c r="Q111" s="40"/>
      <c r="R111" s="40"/>
      <c r="S111" s="40"/>
      <c r="T111" s="40"/>
      <c r="U111" s="40"/>
      <c r="V111" s="40"/>
      <c r="W111" s="40"/>
      <c r="X111" s="40"/>
      <c r="Y111" s="40"/>
      <c r="Z111" s="40"/>
      <c r="AA111" s="40"/>
      <c r="AB111" s="40"/>
      <c r="AJ111" s="32"/>
      <c r="AK111" s="32"/>
      <c r="AL111" s="32"/>
      <c r="AT111" s="152"/>
      <c r="AU111" s="154"/>
      <c r="AV111" s="32"/>
      <c r="BZ111" s="40"/>
    </row>
    <row r="112" spans="1:78" ht="15.75" thickBot="1" x14ac:dyDescent="0.3">
      <c r="B112" s="40"/>
      <c r="C112" s="143" t="s">
        <v>65</v>
      </c>
      <c r="D112" s="40"/>
      <c r="E112" s="40"/>
      <c r="F112" s="40"/>
      <c r="G112" s="129"/>
      <c r="H112" s="138"/>
      <c r="I112" s="141"/>
      <c r="J112" s="40"/>
      <c r="K112" s="140"/>
      <c r="L112" s="31"/>
      <c r="N112" s="29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  <c r="AA112" s="40"/>
      <c r="AB112" s="40"/>
      <c r="AJ112" s="32"/>
      <c r="AK112" s="32"/>
      <c r="AL112" s="32"/>
      <c r="AT112" s="25"/>
      <c r="BZ112" s="40"/>
    </row>
    <row r="113" spans="1:78" ht="15.75" thickBot="1" x14ac:dyDescent="0.3">
      <c r="B113" s="40"/>
      <c r="C113" s="290" t="s">
        <v>87</v>
      </c>
      <c r="D113" s="290"/>
      <c r="E113" s="290"/>
      <c r="F113" s="291"/>
      <c r="G113" s="144" t="e">
        <f>AVERAGE(G97:G98)</f>
        <v>#DIV/0!</v>
      </c>
      <c r="H113" s="138"/>
      <c r="I113" s="141"/>
      <c r="J113" s="40"/>
      <c r="K113" s="140"/>
      <c r="L113" s="31"/>
      <c r="N113" s="29"/>
      <c r="O113" s="40"/>
      <c r="P113" s="40"/>
      <c r="Q113" s="40"/>
      <c r="R113" s="40"/>
      <c r="S113" s="40"/>
      <c r="T113" s="40"/>
      <c r="U113" s="40"/>
      <c r="V113" s="40"/>
      <c r="W113" s="40"/>
      <c r="X113" s="40"/>
      <c r="Y113" s="40"/>
      <c r="Z113" s="40"/>
      <c r="AA113" s="40"/>
      <c r="AB113" s="40"/>
      <c r="AJ113" s="32"/>
      <c r="AK113" s="32"/>
      <c r="AL113" s="32"/>
      <c r="AT113" s="25"/>
      <c r="BZ113" s="40"/>
    </row>
    <row r="114" spans="1:78" ht="15.75" thickBot="1" x14ac:dyDescent="0.3">
      <c r="B114" s="40"/>
      <c r="C114" s="40"/>
      <c r="D114" s="40"/>
      <c r="E114" s="40"/>
      <c r="F114" s="40"/>
      <c r="G114" s="145"/>
      <c r="H114" s="138"/>
      <c r="I114" s="141"/>
      <c r="J114" s="40"/>
      <c r="K114" s="140"/>
      <c r="L114" s="31"/>
      <c r="N114" s="29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  <c r="AA114" s="40"/>
      <c r="AB114" s="40"/>
      <c r="AJ114" s="32"/>
      <c r="AK114" s="32"/>
      <c r="AL114" s="32"/>
      <c r="AM114" s="32"/>
      <c r="AN114" s="107"/>
      <c r="AO114" s="32"/>
      <c r="AP114" s="150"/>
      <c r="AQ114" s="152"/>
      <c r="AR114" s="154"/>
      <c r="AT114" s="25"/>
      <c r="BZ114" s="40"/>
    </row>
    <row r="115" spans="1:78" ht="15.75" thickBot="1" x14ac:dyDescent="0.3">
      <c r="B115" s="40"/>
      <c r="C115" s="290" t="s">
        <v>29</v>
      </c>
      <c r="D115" s="290"/>
      <c r="E115" s="290"/>
      <c r="F115" s="291"/>
      <c r="G115" s="144" t="e">
        <f>G110/G113</f>
        <v>#DIV/0!</v>
      </c>
      <c r="H115" s="138"/>
      <c r="I115" s="141"/>
      <c r="J115" s="40"/>
      <c r="K115" s="140"/>
      <c r="L115" s="31"/>
      <c r="N115" s="29"/>
      <c r="O115" s="40"/>
      <c r="P115" s="40"/>
      <c r="Q115" s="40"/>
      <c r="R115" s="40"/>
      <c r="S115" s="40"/>
      <c r="T115" s="40"/>
      <c r="U115" s="40"/>
      <c r="V115" s="40"/>
      <c r="W115" s="40"/>
      <c r="X115" s="40"/>
      <c r="Y115" s="40"/>
      <c r="Z115" s="40"/>
      <c r="AA115" s="40"/>
      <c r="AB115" s="40"/>
      <c r="AQ115" s="152"/>
      <c r="AR115" s="154"/>
      <c r="AT115" s="25"/>
      <c r="BZ115" s="40"/>
    </row>
    <row r="116" spans="1:78" x14ac:dyDescent="0.25">
      <c r="F116" s="26"/>
      <c r="H116" s="27"/>
      <c r="J116" s="28"/>
      <c r="L116" s="31"/>
      <c r="N116" s="29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  <c r="AA116" s="40"/>
      <c r="AB116" s="40"/>
      <c r="AQ116" s="152"/>
      <c r="AR116" s="154"/>
      <c r="AT116" s="25"/>
      <c r="BZ116" s="40"/>
    </row>
    <row r="117" spans="1:78" x14ac:dyDescent="0.25">
      <c r="F117" s="26"/>
      <c r="H117" s="27"/>
      <c r="J117" s="28"/>
      <c r="L117" s="31"/>
      <c r="N117" s="29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Z117" s="40"/>
      <c r="AA117" s="40"/>
      <c r="AB117" s="40"/>
      <c r="AQ117" s="152"/>
      <c r="AR117" s="154"/>
      <c r="AT117" s="25"/>
      <c r="BZ117" s="40"/>
    </row>
    <row r="118" spans="1:78" x14ac:dyDescent="0.25">
      <c r="A118" s="24" t="s">
        <v>25</v>
      </c>
      <c r="B118" s="41" t="s">
        <v>91</v>
      </c>
      <c r="C118" s="66"/>
      <c r="D118" s="129"/>
      <c r="E118" s="130"/>
      <c r="F118" s="129"/>
      <c r="G118" s="130"/>
      <c r="H118" s="130"/>
      <c r="I118" s="129"/>
      <c r="J118" s="66"/>
      <c r="K118" s="130"/>
      <c r="L118" s="80"/>
      <c r="M118" s="40"/>
      <c r="N118" s="81"/>
      <c r="AQ118" s="152"/>
      <c r="AR118" s="154"/>
      <c r="AT118" s="25"/>
    </row>
    <row r="119" spans="1:78" x14ac:dyDescent="0.25">
      <c r="B119" s="284" t="s">
        <v>92</v>
      </c>
      <c r="C119" s="284"/>
      <c r="D119" s="284"/>
      <c r="E119" s="284"/>
      <c r="F119" s="284"/>
      <c r="G119" s="284"/>
      <c r="H119" s="284"/>
      <c r="I119" s="284"/>
      <c r="J119" s="284"/>
      <c r="K119" s="284"/>
      <c r="L119" s="80"/>
      <c r="M119" s="40"/>
      <c r="N119" s="81"/>
      <c r="AQ119" s="152"/>
      <c r="AR119" s="154"/>
      <c r="AT119" s="25"/>
    </row>
    <row r="120" spans="1:78" ht="15.75" thickBot="1" x14ac:dyDescent="0.3">
      <c r="B120" s="46"/>
      <c r="C120" s="46"/>
      <c r="D120" s="34"/>
      <c r="E120" s="46"/>
      <c r="F120" s="46"/>
      <c r="G120" s="34"/>
      <c r="H120" s="34"/>
      <c r="I120" s="34"/>
      <c r="J120" s="34"/>
      <c r="K120" s="33"/>
      <c r="L120" s="141"/>
      <c r="M120" s="140"/>
      <c r="N120" s="141"/>
      <c r="AQ120" s="152"/>
      <c r="AR120" s="154"/>
      <c r="AT120" s="25"/>
    </row>
    <row r="121" spans="1:78" ht="15.75" thickBot="1" x14ac:dyDescent="0.3">
      <c r="B121" s="46" t="s">
        <v>8</v>
      </c>
      <c r="C121" s="46" t="s">
        <v>35</v>
      </c>
      <c r="D121" s="66"/>
      <c r="E121" s="45" t="s">
        <v>125</v>
      </c>
      <c r="F121" s="46" t="s">
        <v>12</v>
      </c>
      <c r="G121" s="65"/>
      <c r="H121" s="34"/>
      <c r="I121" s="34"/>
      <c r="J121" s="34"/>
      <c r="K121" s="34"/>
      <c r="L121" s="129"/>
      <c r="M121" s="140"/>
      <c r="N121" s="141"/>
      <c r="AQ121" s="152"/>
      <c r="AR121" s="154"/>
      <c r="AT121" s="25"/>
    </row>
    <row r="122" spans="1:78" x14ac:dyDescent="0.25">
      <c r="B122" s="118">
        <v>0</v>
      </c>
      <c r="C122" s="147" t="e">
        <f t="shared" ref="C122:C129" si="25">D97*$G$115</f>
        <v>#DIV/0!</v>
      </c>
      <c r="D122" s="66"/>
      <c r="E122" s="34">
        <f>F97</f>
        <v>25</v>
      </c>
      <c r="F122" s="147" t="e">
        <f t="shared" ref="F122:F129" si="26">G97*$G$115</f>
        <v>#DIV/0!</v>
      </c>
      <c r="G122" s="130"/>
      <c r="H122" s="196"/>
      <c r="I122" s="197"/>
      <c r="J122" s="148"/>
      <c r="K122" s="149"/>
      <c r="L122" s="129"/>
      <c r="M122" s="140"/>
      <c r="N122" s="141"/>
      <c r="AQ122" s="152"/>
      <c r="AR122" s="154"/>
      <c r="AT122" s="25"/>
      <c r="AU122" s="146"/>
      <c r="AV122" s="25"/>
    </row>
    <row r="123" spans="1:78" x14ac:dyDescent="0.25">
      <c r="B123" s="118">
        <v>0.25</v>
      </c>
      <c r="C123" s="147" t="e">
        <f t="shared" si="25"/>
        <v>#DIV/0!</v>
      </c>
      <c r="D123" s="66"/>
      <c r="E123" s="34">
        <f t="shared" ref="E123:E127" si="27">F98</f>
        <v>26</v>
      </c>
      <c r="F123" s="147" t="e">
        <f t="shared" si="26"/>
        <v>#DIV/0!</v>
      </c>
      <c r="G123" s="130"/>
      <c r="H123" s="150"/>
      <c r="I123" s="148"/>
      <c r="J123" s="148"/>
      <c r="K123" s="149"/>
      <c r="L123" s="129"/>
      <c r="M123" s="140"/>
      <c r="N123" s="141"/>
      <c r="AQ123" s="152"/>
      <c r="AR123" s="154"/>
      <c r="AT123" s="25"/>
    </row>
    <row r="124" spans="1:78" x14ac:dyDescent="0.25">
      <c r="B124" s="118">
        <v>0.5</v>
      </c>
      <c r="C124" s="147" t="e">
        <f t="shared" si="25"/>
        <v>#DIV/0!</v>
      </c>
      <c r="D124" s="66"/>
      <c r="E124" s="34">
        <f t="shared" si="27"/>
        <v>27</v>
      </c>
      <c r="F124" s="147" t="e">
        <f t="shared" si="26"/>
        <v>#DIV/0!</v>
      </c>
      <c r="G124" s="130"/>
      <c r="H124" s="150"/>
      <c r="I124" s="148"/>
      <c r="J124" s="148"/>
      <c r="K124" s="149"/>
      <c r="L124" s="129"/>
      <c r="M124" s="140"/>
      <c r="N124" s="141"/>
      <c r="AT124" s="25"/>
      <c r="AV124" s="25"/>
    </row>
    <row r="125" spans="1:78" x14ac:dyDescent="0.25">
      <c r="B125" s="118">
        <v>1</v>
      </c>
      <c r="C125" s="147" t="e">
        <f t="shared" si="25"/>
        <v>#DIV/0!</v>
      </c>
      <c r="D125" s="66"/>
      <c r="E125" s="34">
        <f t="shared" si="27"/>
        <v>28</v>
      </c>
      <c r="F125" s="147" t="e">
        <f t="shared" si="26"/>
        <v>#DIV/0!</v>
      </c>
      <c r="G125" s="130"/>
      <c r="H125" s="150"/>
      <c r="I125" s="148"/>
      <c r="J125" s="148"/>
      <c r="K125" s="149"/>
      <c r="L125" s="129"/>
      <c r="M125" s="140"/>
      <c r="N125" s="141"/>
      <c r="AT125" s="25"/>
      <c r="AV125" s="25"/>
    </row>
    <row r="126" spans="1:78" x14ac:dyDescent="0.25">
      <c r="B126" s="118">
        <v>1.5</v>
      </c>
      <c r="C126" s="147" t="e">
        <f t="shared" si="25"/>
        <v>#DIV/0!</v>
      </c>
      <c r="D126" s="66"/>
      <c r="E126" s="34">
        <f t="shared" si="27"/>
        <v>29</v>
      </c>
      <c r="F126" s="147" t="e">
        <f t="shared" si="26"/>
        <v>#DIV/0!</v>
      </c>
      <c r="G126" s="130"/>
      <c r="H126" s="150"/>
      <c r="I126" s="148"/>
      <c r="J126" s="148"/>
      <c r="K126" s="149"/>
      <c r="L126" s="129"/>
      <c r="M126" s="140"/>
      <c r="N126" s="141"/>
      <c r="AT126" s="25"/>
      <c r="AV126" s="25"/>
    </row>
    <row r="127" spans="1:78" x14ac:dyDescent="0.25">
      <c r="B127" s="118">
        <v>3</v>
      </c>
      <c r="C127" s="147" t="e">
        <f t="shared" si="25"/>
        <v>#DIV/0!</v>
      </c>
      <c r="D127" s="66"/>
      <c r="E127" s="34">
        <f t="shared" si="27"/>
        <v>30</v>
      </c>
      <c r="F127" s="147" t="e">
        <f t="shared" si="26"/>
        <v>#DIV/0!</v>
      </c>
      <c r="G127" s="130"/>
      <c r="H127" s="150"/>
      <c r="I127" s="148"/>
      <c r="J127" s="148"/>
      <c r="K127" s="149"/>
      <c r="L127" s="129"/>
      <c r="M127" s="140"/>
      <c r="N127" s="141"/>
      <c r="AT127" s="25"/>
      <c r="AV127" s="25"/>
    </row>
    <row r="128" spans="1:78" x14ac:dyDescent="0.25">
      <c r="B128" s="118">
        <v>5</v>
      </c>
      <c r="C128" s="147" t="e">
        <f t="shared" si="25"/>
        <v>#DIV/0!</v>
      </c>
      <c r="D128" s="66"/>
      <c r="E128" s="34">
        <f>F103</f>
        <v>31</v>
      </c>
      <c r="F128" s="147" t="e">
        <f t="shared" si="26"/>
        <v>#DIV/0!</v>
      </c>
      <c r="G128" s="130"/>
      <c r="H128" s="150"/>
      <c r="I128" s="148"/>
      <c r="J128" s="148"/>
      <c r="K128" s="149"/>
      <c r="L128" s="129"/>
      <c r="M128" s="140"/>
      <c r="N128" s="141"/>
      <c r="AT128" s="25"/>
      <c r="AV128" s="25"/>
    </row>
    <row r="129" spans="1:48" x14ac:dyDescent="0.25">
      <c r="A129" s="24"/>
      <c r="B129" s="118">
        <v>7</v>
      </c>
      <c r="C129" s="147" t="e">
        <f t="shared" si="25"/>
        <v>#DIV/0!</v>
      </c>
      <c r="D129" s="66"/>
      <c r="E129" s="34">
        <f>F104</f>
        <v>32</v>
      </c>
      <c r="F129" s="147" t="e">
        <f t="shared" si="26"/>
        <v>#DIV/0!</v>
      </c>
      <c r="G129" s="130"/>
      <c r="H129" s="150"/>
      <c r="I129" s="148"/>
      <c r="J129" s="148"/>
      <c r="K129" s="149"/>
      <c r="L129" s="129"/>
      <c r="M129" s="130"/>
      <c r="N129" s="129"/>
      <c r="AT129" s="25"/>
      <c r="AV129" s="25"/>
    </row>
    <row r="130" spans="1:48" x14ac:dyDescent="0.25">
      <c r="E130" s="131">
        <f>I97</f>
        <v>33</v>
      </c>
      <c r="F130" s="147" t="e">
        <f t="shared" ref="F130:F137" si="28">J97*$G$115</f>
        <v>#DIV/0!</v>
      </c>
      <c r="G130" s="150"/>
      <c r="H130" s="150"/>
      <c r="I130" s="148"/>
      <c r="J130" s="148"/>
      <c r="K130" s="149"/>
      <c r="L130" s="33"/>
      <c r="M130" s="33"/>
      <c r="N130" s="33"/>
      <c r="AT130" s="25"/>
      <c r="AV130" s="25"/>
    </row>
    <row r="131" spans="1:48" x14ac:dyDescent="0.25">
      <c r="E131" s="131">
        <f t="shared" ref="E131:E137" si="29">I98</f>
        <v>34</v>
      </c>
      <c r="F131" s="147" t="e">
        <f t="shared" si="28"/>
        <v>#DIV/0!</v>
      </c>
      <c r="G131" s="150"/>
      <c r="H131" s="150"/>
      <c r="I131" s="148"/>
      <c r="J131" s="148"/>
      <c r="K131" s="149"/>
      <c r="L131" s="33"/>
      <c r="M131" s="33"/>
      <c r="N131" s="33"/>
      <c r="AT131" s="25"/>
      <c r="AV131" s="25"/>
    </row>
    <row r="132" spans="1:48" x14ac:dyDescent="0.25">
      <c r="E132" s="131">
        <f t="shared" si="29"/>
        <v>35</v>
      </c>
      <c r="F132" s="147" t="e">
        <f t="shared" si="28"/>
        <v>#DIV/0!</v>
      </c>
      <c r="G132" s="150"/>
      <c r="H132" s="150"/>
      <c r="I132" s="148"/>
      <c r="J132" s="148"/>
      <c r="K132" s="149"/>
      <c r="L132" s="65"/>
      <c r="M132" s="65"/>
      <c r="N132" s="65"/>
      <c r="AT132" s="25"/>
      <c r="AV132" s="25"/>
    </row>
    <row r="133" spans="1:48" x14ac:dyDescent="0.25">
      <c r="E133" s="131">
        <f t="shared" si="29"/>
        <v>36</v>
      </c>
      <c r="F133" s="147" t="e">
        <f t="shared" si="28"/>
        <v>#DIV/0!</v>
      </c>
      <c r="G133" s="150"/>
      <c r="H133" s="150"/>
      <c r="I133" s="148"/>
      <c r="J133" s="148"/>
      <c r="K133" s="149"/>
      <c r="L133" s="151"/>
      <c r="M133" s="32"/>
      <c r="N133" s="66"/>
      <c r="AT133" s="25"/>
      <c r="AV133" s="25"/>
    </row>
    <row r="134" spans="1:48" x14ac:dyDescent="0.25">
      <c r="E134" s="131">
        <f t="shared" si="29"/>
        <v>37</v>
      </c>
      <c r="F134" s="147" t="e">
        <f t="shared" si="28"/>
        <v>#DIV/0!</v>
      </c>
      <c r="G134" s="150"/>
      <c r="H134" s="152"/>
      <c r="I134" s="159"/>
      <c r="J134" s="32"/>
      <c r="K134" s="32"/>
      <c r="L134" s="151"/>
      <c r="M134" s="32"/>
      <c r="N134" s="66"/>
    </row>
    <row r="135" spans="1:48" x14ac:dyDescent="0.25">
      <c r="E135" s="131">
        <f t="shared" si="29"/>
        <v>38</v>
      </c>
      <c r="F135" s="147" t="e">
        <f t="shared" si="28"/>
        <v>#DIV/0!</v>
      </c>
      <c r="G135" s="150"/>
      <c r="H135" s="150"/>
      <c r="I135" s="159"/>
      <c r="J135" s="32"/>
      <c r="K135" s="32"/>
      <c r="L135" s="151"/>
      <c r="M135" s="32"/>
      <c r="N135" s="66"/>
    </row>
    <row r="136" spans="1:48" x14ac:dyDescent="0.25">
      <c r="E136" s="131">
        <f t="shared" si="29"/>
        <v>39</v>
      </c>
      <c r="F136" s="147" t="e">
        <f t="shared" si="28"/>
        <v>#DIV/0!</v>
      </c>
      <c r="G136" s="150"/>
      <c r="H136" s="27"/>
      <c r="I136" s="28"/>
      <c r="L136" s="151"/>
      <c r="M136" s="32"/>
      <c r="N136" s="66"/>
    </row>
    <row r="137" spans="1:48" x14ac:dyDescent="0.25">
      <c r="E137" s="131">
        <f t="shared" si="29"/>
        <v>40</v>
      </c>
      <c r="F137" s="147" t="e">
        <f t="shared" si="28"/>
        <v>#DIV/0!</v>
      </c>
      <c r="G137" s="150"/>
      <c r="H137" s="152"/>
      <c r="I137" s="28"/>
      <c r="L137" s="151"/>
      <c r="M137" s="32"/>
      <c r="N137" s="66"/>
    </row>
    <row r="138" spans="1:48" x14ac:dyDescent="0.25">
      <c r="E138" s="131">
        <f>L97</f>
        <v>41</v>
      </c>
      <c r="F138" s="147" t="e">
        <f t="shared" ref="F138:F145" si="30">M97*$G$115</f>
        <v>#DIV/0!</v>
      </c>
      <c r="G138" s="153"/>
      <c r="H138" s="152"/>
      <c r="I138" s="24"/>
      <c r="J138" s="24"/>
      <c r="K138" s="24"/>
      <c r="L138" s="151"/>
      <c r="M138" s="32"/>
      <c r="N138" s="66"/>
    </row>
    <row r="139" spans="1:48" x14ac:dyDescent="0.25">
      <c r="E139" s="131">
        <f t="shared" ref="E139:E145" si="31">L98</f>
        <v>42</v>
      </c>
      <c r="F139" s="147" t="e">
        <f t="shared" si="30"/>
        <v>#DIV/0!</v>
      </c>
      <c r="G139" s="150"/>
      <c r="H139" s="152"/>
      <c r="I139" s="28"/>
      <c r="L139" s="151"/>
      <c r="M139" s="32"/>
      <c r="N139" s="66"/>
    </row>
    <row r="140" spans="1:48" x14ac:dyDescent="0.25">
      <c r="E140" s="131">
        <f t="shared" si="31"/>
        <v>43</v>
      </c>
      <c r="F140" s="147" t="e">
        <f t="shared" si="30"/>
        <v>#DIV/0!</v>
      </c>
      <c r="G140" s="150"/>
      <c r="H140" s="152"/>
      <c r="I140" s="28"/>
      <c r="L140" s="151"/>
      <c r="M140" s="32"/>
      <c r="N140" s="66"/>
    </row>
    <row r="141" spans="1:48" x14ac:dyDescent="0.25">
      <c r="B141" s="32"/>
      <c r="C141" s="32"/>
      <c r="D141" s="32"/>
      <c r="E141" s="131">
        <f t="shared" si="31"/>
        <v>44</v>
      </c>
      <c r="F141" s="147" t="e">
        <f t="shared" si="30"/>
        <v>#DIV/0!</v>
      </c>
      <c r="G141" s="150"/>
      <c r="H141" s="152"/>
      <c r="I141" s="28"/>
      <c r="L141" s="32"/>
      <c r="M141" s="32"/>
      <c r="N141" s="32"/>
    </row>
    <row r="142" spans="1:48" x14ac:dyDescent="0.25">
      <c r="B142" s="32"/>
      <c r="C142" s="32"/>
      <c r="D142" s="32"/>
      <c r="E142" s="131">
        <f t="shared" si="31"/>
        <v>45</v>
      </c>
      <c r="F142" s="147" t="e">
        <f t="shared" si="30"/>
        <v>#DIV/0!</v>
      </c>
      <c r="G142" s="150"/>
      <c r="H142" s="152"/>
      <c r="I142" s="28"/>
      <c r="L142" s="32"/>
      <c r="M142" s="32"/>
      <c r="N142" s="32"/>
    </row>
    <row r="143" spans="1:48" x14ac:dyDescent="0.25">
      <c r="B143" s="32"/>
      <c r="C143" s="32"/>
      <c r="D143" s="32"/>
      <c r="E143" s="131">
        <f t="shared" si="31"/>
        <v>46</v>
      </c>
      <c r="F143" s="147" t="e">
        <f t="shared" si="30"/>
        <v>#DIV/0!</v>
      </c>
      <c r="G143" s="150"/>
      <c r="H143" s="152"/>
      <c r="I143" s="28"/>
      <c r="L143" s="152"/>
      <c r="M143" s="154"/>
      <c r="N143" s="32"/>
    </row>
    <row r="144" spans="1:48" x14ac:dyDescent="0.25">
      <c r="B144" s="32"/>
      <c r="C144" s="32"/>
      <c r="D144" s="32"/>
      <c r="E144" s="131">
        <f t="shared" si="31"/>
        <v>47</v>
      </c>
      <c r="F144" s="147" t="e">
        <f t="shared" si="30"/>
        <v>#DIV/0!</v>
      </c>
      <c r="G144" s="150"/>
      <c r="H144" s="152"/>
      <c r="I144" s="28"/>
      <c r="L144" s="152"/>
      <c r="M144" s="154"/>
      <c r="N144" s="32"/>
    </row>
    <row r="145" spans="1:14" x14ac:dyDescent="0.25">
      <c r="B145" s="32"/>
      <c r="C145" s="32"/>
      <c r="D145" s="32"/>
      <c r="E145" s="131">
        <f t="shared" si="31"/>
        <v>48</v>
      </c>
      <c r="F145" s="147" t="e">
        <f t="shared" si="30"/>
        <v>#DIV/0!</v>
      </c>
      <c r="G145" s="150"/>
      <c r="H145" s="152"/>
      <c r="I145" s="32"/>
      <c r="J145" s="66"/>
      <c r="L145" s="152"/>
      <c r="M145" s="154"/>
      <c r="N145" s="32"/>
    </row>
    <row r="146" spans="1:14" x14ac:dyDescent="0.25">
      <c r="B146" s="32"/>
      <c r="C146" s="32"/>
      <c r="D146" s="32"/>
      <c r="F146" s="26"/>
      <c r="H146" s="27"/>
      <c r="J146" s="28"/>
      <c r="L146" s="152"/>
      <c r="M146" s="154"/>
      <c r="N146" s="32"/>
    </row>
    <row r="147" spans="1:14" x14ac:dyDescent="0.25">
      <c r="A147" s="24" t="s">
        <v>26</v>
      </c>
      <c r="B147" s="24" t="s">
        <v>74</v>
      </c>
      <c r="D147" s="32"/>
      <c r="F147" s="26"/>
      <c r="H147" s="27"/>
      <c r="J147" s="28"/>
      <c r="L147" s="152"/>
      <c r="M147" s="154"/>
      <c r="N147" s="32"/>
    </row>
    <row r="148" spans="1:14" x14ac:dyDescent="0.25">
      <c r="A148" s="24"/>
      <c r="C148" s="25" t="s">
        <v>72</v>
      </c>
      <c r="D148" s="32"/>
      <c r="F148" s="26"/>
      <c r="H148" s="27"/>
      <c r="J148" s="28"/>
      <c r="L148" s="152"/>
      <c r="M148" s="154"/>
      <c r="N148" s="32"/>
    </row>
    <row r="149" spans="1:14" x14ac:dyDescent="0.25">
      <c r="A149" s="24"/>
      <c r="C149" s="25" t="s">
        <v>108</v>
      </c>
      <c r="D149" s="155"/>
      <c r="E149" s="24"/>
      <c r="F149" s="24"/>
      <c r="G149" s="24"/>
      <c r="H149" s="24"/>
      <c r="I149" s="24"/>
      <c r="J149" s="24"/>
      <c r="K149" s="24"/>
      <c r="L149" s="152"/>
      <c r="M149" s="154"/>
      <c r="N149" s="32"/>
    </row>
    <row r="150" spans="1:14" x14ac:dyDescent="0.25">
      <c r="A150" s="24"/>
      <c r="C150" s="25" t="s">
        <v>76</v>
      </c>
      <c r="D150" s="32"/>
      <c r="F150" s="26"/>
      <c r="H150" s="27"/>
      <c r="J150" s="28"/>
      <c r="L150" s="152"/>
      <c r="M150" s="154"/>
      <c r="N150" s="32"/>
    </row>
    <row r="151" spans="1:14" x14ac:dyDescent="0.25">
      <c r="A151" s="24"/>
      <c r="C151" s="25" t="s">
        <v>109</v>
      </c>
      <c r="D151" s="32"/>
      <c r="F151" s="26"/>
      <c r="H151" s="27"/>
      <c r="J151" s="28"/>
      <c r="L151" s="152"/>
      <c r="M151" s="154"/>
      <c r="N151" s="32"/>
    </row>
    <row r="152" spans="1:14" x14ac:dyDescent="0.25">
      <c r="B152" s="32"/>
      <c r="C152" s="32"/>
      <c r="D152" s="32"/>
      <c r="F152" s="26"/>
      <c r="H152" s="27"/>
      <c r="J152" s="28"/>
      <c r="L152" s="152"/>
      <c r="M152" s="154"/>
      <c r="N152" s="32"/>
    </row>
  </sheetData>
  <mergeCells count="19">
    <mergeCell ref="B14:O14"/>
    <mergeCell ref="B119:K119"/>
    <mergeCell ref="L60:N60"/>
    <mergeCell ref="B71:N71"/>
    <mergeCell ref="C113:F113"/>
    <mergeCell ref="C115:F115"/>
    <mergeCell ref="C60:E60"/>
    <mergeCell ref="F60:H60"/>
    <mergeCell ref="I60:K60"/>
    <mergeCell ref="D31:O31"/>
    <mergeCell ref="B110:F110"/>
    <mergeCell ref="Q31:AB31"/>
    <mergeCell ref="C45:N45"/>
    <mergeCell ref="B57:N57"/>
    <mergeCell ref="M17:O17"/>
    <mergeCell ref="D17:F17"/>
    <mergeCell ref="G17:I17"/>
    <mergeCell ref="J17:L17"/>
    <mergeCell ref="B28:AB28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152"/>
  <sheetViews>
    <sheetView workbookViewId="0">
      <selection activeCell="B5" sqref="B5"/>
    </sheetView>
  </sheetViews>
  <sheetFormatPr defaultRowHeight="15" x14ac:dyDescent="0.25"/>
  <cols>
    <col min="1" max="1" width="11" style="25" customWidth="1"/>
    <col min="2" max="3" width="10.7109375" style="25" customWidth="1"/>
    <col min="4" max="4" width="9.42578125" style="25" customWidth="1"/>
    <col min="5" max="5" width="8.7109375" style="25" customWidth="1"/>
    <col min="6" max="11" width="9.140625" style="25"/>
    <col min="12" max="12" width="11.5703125" style="25" customWidth="1"/>
    <col min="13" max="34" width="9.140625" style="25"/>
    <col min="35" max="35" width="11.85546875" style="25" customWidth="1"/>
    <col min="36" max="36" width="10.140625" style="25" bestFit="1" customWidth="1"/>
    <col min="37" max="37" width="11.140625" style="25" customWidth="1"/>
    <col min="38" max="38" width="10.85546875" style="25" bestFit="1" customWidth="1"/>
    <col min="39" max="39" width="10.7109375" style="25" bestFit="1" customWidth="1"/>
    <col min="40" max="40" width="11.140625" style="26" customWidth="1"/>
    <col min="41" max="41" width="11.140625" style="25" customWidth="1"/>
    <col min="42" max="42" width="12.28515625" style="27" customWidth="1"/>
    <col min="43" max="43" width="12.28515625" style="25" bestFit="1" customWidth="1"/>
    <col min="44" max="44" width="11.140625" style="28" customWidth="1"/>
    <col min="45" max="45" width="11.140625" style="25" customWidth="1"/>
    <col min="46" max="46" width="11.140625" style="31" customWidth="1"/>
    <col min="47" max="47" width="11.140625" style="25" customWidth="1"/>
    <col min="48" max="48" width="11.140625" style="29" customWidth="1"/>
    <col min="49" max="49" width="10.140625" style="25" customWidth="1"/>
    <col min="78" max="16384" width="9.140625" style="25"/>
  </cols>
  <sheetData>
    <row r="1" spans="1:78" x14ac:dyDescent="0.25">
      <c r="A1" s="24" t="s">
        <v>85</v>
      </c>
      <c r="F1" s="26"/>
      <c r="H1" s="27"/>
      <c r="J1" s="28"/>
      <c r="L1" s="24" t="s">
        <v>47</v>
      </c>
      <c r="N1" s="29"/>
      <c r="P1"/>
      <c r="Q1"/>
      <c r="R1"/>
      <c r="S1"/>
      <c r="T1"/>
      <c r="U1"/>
      <c r="V1"/>
      <c r="W1"/>
      <c r="X1"/>
      <c r="Y1"/>
      <c r="Z1"/>
      <c r="AA1"/>
      <c r="AB1"/>
    </row>
    <row r="2" spans="1:78" x14ac:dyDescent="0.25">
      <c r="A2" s="24" t="s">
        <v>48</v>
      </c>
      <c r="F2" s="26"/>
      <c r="H2" s="27"/>
      <c r="J2" s="28"/>
      <c r="L2" s="24" t="s">
        <v>100</v>
      </c>
      <c r="N2" s="29"/>
      <c r="P2"/>
      <c r="Q2"/>
      <c r="R2"/>
      <c r="S2"/>
      <c r="T2"/>
      <c r="U2"/>
      <c r="V2"/>
      <c r="W2"/>
      <c r="X2"/>
      <c r="Y2"/>
      <c r="Z2"/>
      <c r="AA2"/>
      <c r="AB2"/>
    </row>
    <row r="3" spans="1:78" x14ac:dyDescent="0.25">
      <c r="A3" s="24"/>
      <c r="F3" s="26"/>
      <c r="H3" s="27"/>
      <c r="J3" s="28"/>
      <c r="L3" s="24" t="s">
        <v>101</v>
      </c>
      <c r="N3" s="29"/>
      <c r="P3"/>
      <c r="Q3"/>
      <c r="R3"/>
      <c r="S3"/>
      <c r="T3"/>
      <c r="U3"/>
      <c r="V3"/>
      <c r="W3"/>
      <c r="X3"/>
      <c r="Y3"/>
      <c r="Z3"/>
      <c r="AA3"/>
      <c r="AB3"/>
    </row>
    <row r="4" spans="1:78" x14ac:dyDescent="0.25">
      <c r="A4" s="24" t="s">
        <v>45</v>
      </c>
      <c r="B4" s="239">
        <v>3</v>
      </c>
      <c r="D4" s="24"/>
      <c r="F4" s="26"/>
      <c r="H4" s="27"/>
      <c r="J4" s="28"/>
      <c r="L4" s="24" t="s">
        <v>94</v>
      </c>
      <c r="N4" s="29"/>
      <c r="P4"/>
      <c r="Q4"/>
      <c r="R4"/>
      <c r="S4"/>
      <c r="T4"/>
      <c r="U4"/>
      <c r="V4"/>
      <c r="W4"/>
      <c r="X4"/>
      <c r="Y4"/>
      <c r="Z4"/>
      <c r="AA4"/>
      <c r="AB4"/>
    </row>
    <row r="5" spans="1:78" x14ac:dyDescent="0.25">
      <c r="A5" s="24" t="s">
        <v>16</v>
      </c>
      <c r="B5" s="30"/>
      <c r="F5" s="26"/>
      <c r="H5" s="27"/>
      <c r="J5" s="28"/>
      <c r="L5" s="24" t="s">
        <v>68</v>
      </c>
      <c r="N5" s="29"/>
      <c r="P5"/>
      <c r="Q5"/>
      <c r="R5"/>
      <c r="S5"/>
      <c r="T5"/>
      <c r="U5"/>
      <c r="V5"/>
      <c r="W5"/>
      <c r="X5"/>
      <c r="Y5"/>
      <c r="Z5"/>
      <c r="AA5"/>
      <c r="AB5"/>
    </row>
    <row r="6" spans="1:78" x14ac:dyDescent="0.25">
      <c r="A6" s="24" t="s">
        <v>13</v>
      </c>
      <c r="F6" s="26"/>
      <c r="H6" s="27"/>
      <c r="J6" s="28"/>
      <c r="L6" s="24" t="s">
        <v>102</v>
      </c>
      <c r="N6" s="29"/>
      <c r="P6"/>
      <c r="Q6"/>
      <c r="R6"/>
      <c r="S6"/>
      <c r="T6"/>
      <c r="U6"/>
      <c r="V6"/>
      <c r="W6"/>
      <c r="X6"/>
      <c r="Y6"/>
      <c r="Z6"/>
      <c r="AA6"/>
      <c r="AB6"/>
    </row>
    <row r="7" spans="1:78" ht="17.25" x14ac:dyDescent="0.25">
      <c r="A7" s="24" t="s">
        <v>46</v>
      </c>
      <c r="B7" s="24" t="s">
        <v>103</v>
      </c>
      <c r="F7" s="26"/>
      <c r="H7" s="27"/>
      <c r="J7" s="28"/>
      <c r="L7" s="24" t="s">
        <v>104</v>
      </c>
      <c r="N7" s="29"/>
      <c r="P7"/>
      <c r="Q7"/>
      <c r="R7"/>
      <c r="S7"/>
      <c r="T7"/>
      <c r="U7"/>
      <c r="V7"/>
      <c r="W7"/>
      <c r="X7"/>
      <c r="Y7"/>
      <c r="Z7"/>
      <c r="AA7"/>
      <c r="AB7"/>
    </row>
    <row r="8" spans="1:78" ht="13.5" customHeight="1" x14ac:dyDescent="0.25">
      <c r="B8" s="24" t="s">
        <v>42</v>
      </c>
      <c r="F8" s="26"/>
      <c r="H8" s="27"/>
      <c r="J8" s="28"/>
      <c r="L8" s="24" t="s">
        <v>66</v>
      </c>
      <c r="N8" s="29"/>
      <c r="P8"/>
      <c r="Q8"/>
      <c r="R8"/>
      <c r="S8"/>
      <c r="T8"/>
      <c r="U8"/>
      <c r="V8"/>
      <c r="W8"/>
      <c r="X8"/>
      <c r="Y8"/>
      <c r="Z8"/>
      <c r="AA8"/>
      <c r="AB8"/>
    </row>
    <row r="9" spans="1:78" x14ac:dyDescent="0.25">
      <c r="A9" s="24"/>
      <c r="B9" s="24"/>
      <c r="F9" s="26"/>
      <c r="H9" s="27"/>
      <c r="J9" s="28"/>
      <c r="N9" s="29"/>
      <c r="P9"/>
      <c r="Q9"/>
      <c r="R9"/>
      <c r="S9"/>
      <c r="T9"/>
      <c r="U9"/>
      <c r="V9"/>
      <c r="W9"/>
      <c r="X9"/>
      <c r="Y9"/>
      <c r="Z9"/>
      <c r="AA9"/>
      <c r="AB9"/>
    </row>
    <row r="10" spans="1:78" x14ac:dyDescent="0.25">
      <c r="AI10" s="24"/>
      <c r="AR10" s="25"/>
    </row>
    <row r="11" spans="1:78" x14ac:dyDescent="0.25">
      <c r="AI11" s="24"/>
      <c r="AJ11" s="32"/>
    </row>
    <row r="12" spans="1:78" x14ac:dyDescent="0.25">
      <c r="AI12" s="24"/>
      <c r="AJ12" s="32"/>
    </row>
    <row r="13" spans="1:78" x14ac:dyDescent="0.25">
      <c r="AI13" s="24"/>
      <c r="AJ13" s="32"/>
    </row>
    <row r="14" spans="1:78" x14ac:dyDescent="0.25">
      <c r="A14" s="24" t="s">
        <v>22</v>
      </c>
      <c r="B14" s="279" t="s">
        <v>41</v>
      </c>
      <c r="C14" s="279"/>
      <c r="D14" s="279"/>
      <c r="E14" s="279"/>
      <c r="F14" s="279"/>
      <c r="G14" s="279"/>
      <c r="H14" s="279"/>
      <c r="I14" s="279"/>
      <c r="J14" s="279"/>
      <c r="K14" s="279"/>
      <c r="L14" s="279"/>
      <c r="M14" s="279"/>
      <c r="N14" s="279"/>
      <c r="O14" s="279"/>
      <c r="AN14" s="25"/>
      <c r="AP14" s="25"/>
      <c r="AR14" s="25"/>
      <c r="AT14" s="25"/>
      <c r="AV14" s="25"/>
    </row>
    <row r="15" spans="1:78" x14ac:dyDescent="0.25">
      <c r="A15" s="24"/>
      <c r="B15" s="230"/>
      <c r="C15" s="230"/>
      <c r="D15" s="230"/>
      <c r="E15" s="230"/>
      <c r="F15" s="230"/>
      <c r="G15" s="230"/>
      <c r="H15" s="230"/>
      <c r="I15" s="230"/>
      <c r="J15" s="230"/>
      <c r="K15" s="230"/>
      <c r="L15" s="230"/>
      <c r="M15" s="230"/>
      <c r="N15" s="230"/>
      <c r="O15" s="230"/>
      <c r="AN15" s="25"/>
      <c r="AP15" s="25"/>
      <c r="AR15" s="25"/>
      <c r="AT15" s="25"/>
      <c r="AV15" s="25"/>
    </row>
    <row r="16" spans="1:78" ht="15.75" thickBot="1" x14ac:dyDescent="0.3">
      <c r="B16" s="34"/>
      <c r="C16" s="34"/>
      <c r="D16" s="240">
        <v>1</v>
      </c>
      <c r="E16" s="38">
        <v>2</v>
      </c>
      <c r="F16" s="39">
        <v>3</v>
      </c>
      <c r="G16" s="38">
        <v>4</v>
      </c>
      <c r="H16" s="38">
        <v>5</v>
      </c>
      <c r="I16" s="38">
        <v>6</v>
      </c>
      <c r="J16" s="240">
        <v>7</v>
      </c>
      <c r="K16" s="38">
        <v>8</v>
      </c>
      <c r="L16" s="39">
        <v>9</v>
      </c>
      <c r="M16" s="38">
        <v>10</v>
      </c>
      <c r="N16" s="38">
        <v>11</v>
      </c>
      <c r="O16" s="39">
        <v>12</v>
      </c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  <c r="AB16" s="40"/>
      <c r="AN16" s="25"/>
      <c r="AP16" s="25"/>
      <c r="AR16" s="25"/>
      <c r="AT16" s="25"/>
      <c r="AV16" s="25"/>
      <c r="BZ16" s="40"/>
    </row>
    <row r="17" spans="1:78" ht="15.75" customHeight="1" thickBot="1" x14ac:dyDescent="0.3">
      <c r="B17" s="34"/>
      <c r="C17" s="245"/>
      <c r="D17" s="288" t="s">
        <v>37</v>
      </c>
      <c r="E17" s="289"/>
      <c r="F17" s="289"/>
      <c r="G17" s="289" t="s">
        <v>120</v>
      </c>
      <c r="H17" s="289"/>
      <c r="I17" s="289"/>
      <c r="J17" s="289" t="s">
        <v>120</v>
      </c>
      <c r="K17" s="289"/>
      <c r="L17" s="289"/>
      <c r="M17" s="289" t="s">
        <v>120</v>
      </c>
      <c r="N17" s="289"/>
      <c r="O17" s="292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40"/>
      <c r="AN17" s="25"/>
      <c r="AP17" s="25"/>
      <c r="AR17" s="25"/>
      <c r="AT17" s="25"/>
      <c r="AV17" s="25"/>
      <c r="BZ17" s="40"/>
    </row>
    <row r="18" spans="1:78" x14ac:dyDescent="0.25">
      <c r="B18" s="40"/>
      <c r="C18" s="189" t="s">
        <v>0</v>
      </c>
      <c r="D18" s="246">
        <v>0</v>
      </c>
      <c r="E18" s="48">
        <v>0</v>
      </c>
      <c r="F18" s="49">
        <v>0</v>
      </c>
      <c r="G18" s="214">
        <v>49</v>
      </c>
      <c r="H18" s="215">
        <f t="shared" ref="H18:H25" si="0">G18</f>
        <v>49</v>
      </c>
      <c r="I18" s="215">
        <f t="shared" ref="I18:I25" si="1">G18</f>
        <v>49</v>
      </c>
      <c r="J18" s="214">
        <v>57</v>
      </c>
      <c r="K18" s="215">
        <f t="shared" ref="K18:K25" si="2">J18</f>
        <v>57</v>
      </c>
      <c r="L18" s="216">
        <f t="shared" ref="L18:L25" si="3">J18</f>
        <v>57</v>
      </c>
      <c r="M18" s="214">
        <v>65</v>
      </c>
      <c r="N18" s="50">
        <f t="shared" ref="N18:N25" si="4">M18</f>
        <v>65</v>
      </c>
      <c r="O18" s="117">
        <f t="shared" ref="O18:O25" si="5">M18</f>
        <v>65</v>
      </c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40"/>
      <c r="AN18" s="25"/>
      <c r="AP18" s="25"/>
      <c r="AR18" s="25"/>
      <c r="AT18" s="25"/>
      <c r="AV18" s="25"/>
      <c r="BZ18" s="40"/>
    </row>
    <row r="19" spans="1:78" x14ac:dyDescent="0.25">
      <c r="B19" s="40"/>
      <c r="C19" s="35" t="s">
        <v>1</v>
      </c>
      <c r="D19" s="248">
        <v>0.25</v>
      </c>
      <c r="E19" s="59">
        <v>0.25</v>
      </c>
      <c r="F19" s="60">
        <v>0.25</v>
      </c>
      <c r="G19" s="217">
        <v>50</v>
      </c>
      <c r="H19" s="218">
        <f t="shared" si="0"/>
        <v>50</v>
      </c>
      <c r="I19" s="218">
        <f t="shared" si="1"/>
        <v>50</v>
      </c>
      <c r="J19" s="217">
        <v>58</v>
      </c>
      <c r="K19" s="218">
        <f t="shared" si="2"/>
        <v>58</v>
      </c>
      <c r="L19" s="219">
        <f t="shared" si="3"/>
        <v>58</v>
      </c>
      <c r="M19" s="217">
        <v>66</v>
      </c>
      <c r="N19" s="61">
        <f t="shared" si="4"/>
        <v>66</v>
      </c>
      <c r="O19" s="170">
        <f t="shared" si="5"/>
        <v>66</v>
      </c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  <c r="AA19" s="40"/>
      <c r="AB19" s="40"/>
      <c r="AN19" s="25"/>
      <c r="AP19" s="25"/>
      <c r="AR19" s="25"/>
      <c r="AT19" s="25"/>
      <c r="AV19" s="25"/>
      <c r="BZ19" s="40"/>
    </row>
    <row r="20" spans="1:78" x14ac:dyDescent="0.25">
      <c r="B20" s="40"/>
      <c r="C20" s="57" t="s">
        <v>2</v>
      </c>
      <c r="D20" s="260">
        <v>0.5</v>
      </c>
      <c r="E20" s="63">
        <v>0.5</v>
      </c>
      <c r="F20" s="64">
        <v>0.5</v>
      </c>
      <c r="G20" s="220">
        <v>51</v>
      </c>
      <c r="H20" s="147">
        <f t="shared" si="0"/>
        <v>51</v>
      </c>
      <c r="I20" s="147">
        <f t="shared" si="1"/>
        <v>51</v>
      </c>
      <c r="J20" s="220">
        <v>59</v>
      </c>
      <c r="K20" s="147">
        <f t="shared" si="2"/>
        <v>59</v>
      </c>
      <c r="L20" s="221">
        <f t="shared" si="3"/>
        <v>59</v>
      </c>
      <c r="M20" s="220">
        <v>67</v>
      </c>
      <c r="N20" s="65">
        <f t="shared" si="4"/>
        <v>67</v>
      </c>
      <c r="O20" s="128">
        <f t="shared" si="5"/>
        <v>67</v>
      </c>
      <c r="P20" s="66"/>
      <c r="Q20" s="65"/>
      <c r="R20" s="67"/>
      <c r="S20" s="65"/>
      <c r="T20" s="65"/>
      <c r="U20" s="65"/>
      <c r="V20" s="65"/>
      <c r="W20" s="65"/>
      <c r="X20" s="65"/>
      <c r="Y20" s="65"/>
      <c r="Z20" s="65"/>
      <c r="AA20" s="65"/>
      <c r="AB20" s="65"/>
      <c r="AN20" s="25"/>
      <c r="AP20" s="25"/>
      <c r="AR20" s="25"/>
      <c r="AT20" s="25"/>
      <c r="AV20" s="25"/>
      <c r="BZ20" s="40"/>
    </row>
    <row r="21" spans="1:78" x14ac:dyDescent="0.25">
      <c r="B21" s="40"/>
      <c r="C21" s="35" t="s">
        <v>3</v>
      </c>
      <c r="D21" s="252">
        <v>1</v>
      </c>
      <c r="E21" s="59">
        <v>1</v>
      </c>
      <c r="F21" s="60">
        <v>1</v>
      </c>
      <c r="G21" s="217">
        <v>52</v>
      </c>
      <c r="H21" s="218">
        <f t="shared" si="0"/>
        <v>52</v>
      </c>
      <c r="I21" s="218">
        <f t="shared" si="1"/>
        <v>52</v>
      </c>
      <c r="J21" s="217">
        <v>60</v>
      </c>
      <c r="K21" s="218">
        <f t="shared" si="2"/>
        <v>60</v>
      </c>
      <c r="L21" s="219">
        <f t="shared" si="3"/>
        <v>60</v>
      </c>
      <c r="M21" s="217">
        <v>68</v>
      </c>
      <c r="N21" s="61">
        <f t="shared" si="4"/>
        <v>68</v>
      </c>
      <c r="O21" s="170">
        <f t="shared" si="5"/>
        <v>68</v>
      </c>
      <c r="P21" s="66"/>
      <c r="Q21" s="66"/>
      <c r="R21" s="66"/>
      <c r="S21" s="66"/>
      <c r="T21" s="66"/>
      <c r="U21" s="66"/>
      <c r="V21" s="66"/>
      <c r="W21" s="66"/>
      <c r="X21" s="66"/>
      <c r="Y21" s="66"/>
      <c r="Z21" s="66"/>
      <c r="AA21" s="66"/>
      <c r="AB21" s="66"/>
      <c r="AN21" s="25"/>
      <c r="AP21" s="25"/>
      <c r="AR21" s="25"/>
      <c r="AT21" s="25"/>
      <c r="AV21" s="25"/>
      <c r="BZ21" s="40"/>
    </row>
    <row r="22" spans="1:78" x14ac:dyDescent="0.25">
      <c r="B22" s="40"/>
      <c r="C22" s="57" t="s">
        <v>4</v>
      </c>
      <c r="D22" s="250">
        <v>1.5</v>
      </c>
      <c r="E22" s="63">
        <v>1.5</v>
      </c>
      <c r="F22" s="64">
        <v>1.5</v>
      </c>
      <c r="G22" s="220">
        <v>53</v>
      </c>
      <c r="H22" s="147">
        <f t="shared" si="0"/>
        <v>53</v>
      </c>
      <c r="I22" s="147">
        <f t="shared" si="1"/>
        <v>53</v>
      </c>
      <c r="J22" s="220">
        <v>61</v>
      </c>
      <c r="K22" s="147">
        <f t="shared" si="2"/>
        <v>61</v>
      </c>
      <c r="L22" s="221">
        <f t="shared" si="3"/>
        <v>61</v>
      </c>
      <c r="M22" s="220">
        <v>69</v>
      </c>
      <c r="N22" s="65">
        <f t="shared" si="4"/>
        <v>69</v>
      </c>
      <c r="O22" s="128">
        <f t="shared" si="5"/>
        <v>69</v>
      </c>
      <c r="P22" s="65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  <c r="AN22" s="25"/>
      <c r="AP22" s="25"/>
      <c r="AR22" s="25"/>
      <c r="AT22" s="25"/>
      <c r="AV22" s="25"/>
      <c r="BZ22" s="40"/>
    </row>
    <row r="23" spans="1:78" x14ac:dyDescent="0.25">
      <c r="B23" s="40"/>
      <c r="C23" s="35" t="s">
        <v>5</v>
      </c>
      <c r="D23" s="252">
        <v>3</v>
      </c>
      <c r="E23" s="59">
        <v>3</v>
      </c>
      <c r="F23" s="60">
        <v>3</v>
      </c>
      <c r="G23" s="217">
        <v>54</v>
      </c>
      <c r="H23" s="218">
        <f t="shared" si="0"/>
        <v>54</v>
      </c>
      <c r="I23" s="218">
        <f t="shared" si="1"/>
        <v>54</v>
      </c>
      <c r="J23" s="217">
        <v>62</v>
      </c>
      <c r="K23" s="218">
        <f t="shared" si="2"/>
        <v>62</v>
      </c>
      <c r="L23" s="219">
        <f t="shared" si="3"/>
        <v>62</v>
      </c>
      <c r="M23" s="217">
        <v>70</v>
      </c>
      <c r="N23" s="61">
        <f t="shared" si="4"/>
        <v>70</v>
      </c>
      <c r="O23" s="170">
        <f t="shared" si="5"/>
        <v>70</v>
      </c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  <c r="AA23" s="40"/>
      <c r="AB23" s="40"/>
      <c r="AN23" s="25"/>
      <c r="AP23" s="25"/>
      <c r="AR23" s="25"/>
      <c r="AT23" s="25"/>
      <c r="AV23" s="25"/>
      <c r="BZ23" s="40"/>
    </row>
    <row r="24" spans="1:78" x14ac:dyDescent="0.25">
      <c r="B24" s="40"/>
      <c r="C24" s="57" t="s">
        <v>6</v>
      </c>
      <c r="D24" s="250">
        <v>5</v>
      </c>
      <c r="E24" s="63">
        <v>5</v>
      </c>
      <c r="F24" s="64">
        <v>5</v>
      </c>
      <c r="G24" s="220">
        <v>55</v>
      </c>
      <c r="H24" s="147">
        <f t="shared" si="0"/>
        <v>55</v>
      </c>
      <c r="I24" s="147">
        <f t="shared" si="1"/>
        <v>55</v>
      </c>
      <c r="J24" s="220">
        <v>63</v>
      </c>
      <c r="K24" s="147">
        <f t="shared" si="2"/>
        <v>63</v>
      </c>
      <c r="L24" s="221">
        <f t="shared" si="3"/>
        <v>63</v>
      </c>
      <c r="M24" s="220">
        <v>71</v>
      </c>
      <c r="N24" s="65">
        <f t="shared" si="4"/>
        <v>71</v>
      </c>
      <c r="O24" s="128">
        <f t="shared" si="5"/>
        <v>71</v>
      </c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  <c r="AN24" s="25"/>
      <c r="AP24" s="25"/>
      <c r="AR24" s="25"/>
      <c r="AT24" s="25"/>
      <c r="AV24" s="25"/>
      <c r="BZ24" s="40"/>
    </row>
    <row r="25" spans="1:78" ht="15.75" thickBot="1" x14ac:dyDescent="0.3">
      <c r="B25" s="40"/>
      <c r="C25" s="35" t="s">
        <v>7</v>
      </c>
      <c r="D25" s="253">
        <v>7</v>
      </c>
      <c r="E25" s="175">
        <v>7</v>
      </c>
      <c r="F25" s="176">
        <v>7</v>
      </c>
      <c r="G25" s="222">
        <v>56</v>
      </c>
      <c r="H25" s="223">
        <f t="shared" si="0"/>
        <v>56</v>
      </c>
      <c r="I25" s="223">
        <f t="shared" si="1"/>
        <v>56</v>
      </c>
      <c r="J25" s="222">
        <v>64</v>
      </c>
      <c r="K25" s="223">
        <f t="shared" si="2"/>
        <v>64</v>
      </c>
      <c r="L25" s="224">
        <f t="shared" si="3"/>
        <v>64</v>
      </c>
      <c r="M25" s="222">
        <v>72</v>
      </c>
      <c r="N25" s="237">
        <f t="shared" si="4"/>
        <v>72</v>
      </c>
      <c r="O25" s="177">
        <f t="shared" si="5"/>
        <v>72</v>
      </c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40"/>
      <c r="AB25" s="40"/>
      <c r="AN25" s="25"/>
      <c r="AP25" s="25"/>
      <c r="AR25" s="25"/>
      <c r="AT25" s="25"/>
      <c r="AV25" s="25"/>
      <c r="BZ25" s="40"/>
    </row>
    <row r="26" spans="1:78" x14ac:dyDescent="0.25">
      <c r="B26" s="40"/>
      <c r="C26" s="40"/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40"/>
      <c r="AN26" s="25"/>
      <c r="AP26" s="25"/>
      <c r="AR26" s="25"/>
      <c r="AT26" s="25"/>
      <c r="AV26" s="25"/>
      <c r="BZ26" s="40"/>
    </row>
    <row r="27" spans="1:78" x14ac:dyDescent="0.25">
      <c r="B27" s="40"/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  <c r="AA27" s="40"/>
      <c r="AB27" s="40"/>
      <c r="AN27" s="25"/>
      <c r="AP27" s="25"/>
      <c r="AR27" s="25"/>
      <c r="AT27" s="25"/>
      <c r="AV27" s="25"/>
      <c r="BZ27" s="40"/>
    </row>
    <row r="28" spans="1:78" x14ac:dyDescent="0.25">
      <c r="A28" s="24" t="s">
        <v>20</v>
      </c>
      <c r="B28" s="283" t="s">
        <v>43</v>
      </c>
      <c r="C28" s="283"/>
      <c r="D28" s="283"/>
      <c r="E28" s="283"/>
      <c r="F28" s="283"/>
      <c r="G28" s="283"/>
      <c r="H28" s="283"/>
      <c r="I28" s="283"/>
      <c r="J28" s="283"/>
      <c r="K28" s="283"/>
      <c r="L28" s="283"/>
      <c r="M28" s="283"/>
      <c r="N28" s="283"/>
      <c r="O28" s="283"/>
      <c r="P28" s="283"/>
      <c r="Q28" s="283"/>
      <c r="R28" s="283"/>
      <c r="S28" s="283"/>
      <c r="T28" s="283"/>
      <c r="U28" s="283"/>
      <c r="V28" s="283"/>
      <c r="W28" s="283"/>
      <c r="X28" s="283"/>
      <c r="Y28" s="283"/>
      <c r="Z28" s="283"/>
      <c r="AA28" s="283"/>
      <c r="AB28" s="283"/>
      <c r="AN28" s="25"/>
      <c r="AP28" s="25"/>
      <c r="AR28" s="25"/>
      <c r="AT28" s="25"/>
      <c r="AV28" s="25"/>
      <c r="BZ28" s="40"/>
    </row>
    <row r="29" spans="1:78" x14ac:dyDescent="0.25">
      <c r="A29" s="24"/>
      <c r="B29" s="82" t="s">
        <v>14</v>
      </c>
      <c r="C29" s="233"/>
      <c r="D29" s="233"/>
      <c r="E29" s="233"/>
      <c r="F29" s="233"/>
      <c r="G29" s="233"/>
      <c r="H29" s="233"/>
      <c r="I29" s="233"/>
      <c r="J29" s="233"/>
      <c r="K29" s="233"/>
      <c r="L29" s="233"/>
      <c r="M29" s="233"/>
      <c r="N29" s="233"/>
      <c r="O29" s="233"/>
      <c r="P29" s="233"/>
      <c r="Q29" s="233"/>
      <c r="R29" s="233"/>
      <c r="S29" s="233"/>
      <c r="T29" s="233"/>
      <c r="U29" s="233"/>
      <c r="V29" s="233"/>
      <c r="W29" s="233"/>
      <c r="X29" s="233"/>
      <c r="Y29" s="233"/>
      <c r="Z29" s="233"/>
      <c r="AA29" s="233"/>
      <c r="AB29" s="233"/>
      <c r="AN29" s="25"/>
      <c r="AP29" s="25"/>
      <c r="AR29" s="25"/>
      <c r="AT29" s="25"/>
      <c r="AV29" s="25"/>
      <c r="BZ29" s="40"/>
    </row>
    <row r="30" spans="1:78" ht="15.75" thickBot="1" x14ac:dyDescent="0.3">
      <c r="C30" s="82"/>
      <c r="D30" s="82"/>
      <c r="E30" s="82"/>
      <c r="F30" s="82"/>
      <c r="G30" s="82"/>
      <c r="H30" s="82"/>
      <c r="I30" s="82"/>
      <c r="J30" s="82"/>
      <c r="K30" s="82"/>
      <c r="L30" s="82"/>
      <c r="M30" s="82"/>
      <c r="N30" s="82"/>
      <c r="O30" s="82"/>
      <c r="P30" s="82"/>
      <c r="Q30" s="82"/>
      <c r="R30" s="82"/>
      <c r="S30" s="82"/>
      <c r="T30" s="82"/>
      <c r="U30" s="82"/>
      <c r="V30" s="82"/>
      <c r="W30" s="82"/>
      <c r="X30" s="82"/>
      <c r="Y30" s="82"/>
      <c r="Z30" s="82"/>
      <c r="AA30" s="82"/>
      <c r="AB30" s="82"/>
      <c r="AN30" s="25"/>
      <c r="AP30" s="25"/>
      <c r="AR30" s="25"/>
      <c r="AT30" s="25"/>
      <c r="AV30" s="25"/>
      <c r="BZ30" s="40"/>
    </row>
    <row r="31" spans="1:78" ht="15.75" thickBot="1" x14ac:dyDescent="0.3">
      <c r="B31" s="40"/>
      <c r="C31" s="40"/>
      <c r="D31" s="280" t="s">
        <v>80</v>
      </c>
      <c r="E31" s="281"/>
      <c r="F31" s="281"/>
      <c r="G31" s="281"/>
      <c r="H31" s="281"/>
      <c r="I31" s="281"/>
      <c r="J31" s="281"/>
      <c r="K31" s="281"/>
      <c r="L31" s="281"/>
      <c r="M31" s="281"/>
      <c r="N31" s="281"/>
      <c r="O31" s="282"/>
      <c r="P31" s="40"/>
      <c r="Q31" s="280" t="s">
        <v>81</v>
      </c>
      <c r="R31" s="281"/>
      <c r="S31" s="281"/>
      <c r="T31" s="281"/>
      <c r="U31" s="281"/>
      <c r="V31" s="281"/>
      <c r="W31" s="281"/>
      <c r="X31" s="281"/>
      <c r="Y31" s="281"/>
      <c r="Z31" s="281"/>
      <c r="AA31" s="281"/>
      <c r="AB31" s="282"/>
      <c r="AN31" s="25"/>
      <c r="AP31" s="25"/>
      <c r="AR31" s="25"/>
      <c r="AT31" s="25"/>
      <c r="AV31" s="25"/>
      <c r="BZ31" s="40"/>
    </row>
    <row r="32" spans="1:78" ht="15.75" thickBot="1" x14ac:dyDescent="0.3">
      <c r="B32" s="86" t="s">
        <v>15</v>
      </c>
      <c r="C32" s="78"/>
      <c r="D32" s="234">
        <v>1</v>
      </c>
      <c r="E32" s="87">
        <v>2</v>
      </c>
      <c r="F32" s="87">
        <v>3</v>
      </c>
      <c r="G32" s="88">
        <v>4</v>
      </c>
      <c r="H32" s="235">
        <v>5</v>
      </c>
      <c r="I32" s="89">
        <v>6</v>
      </c>
      <c r="J32" s="87">
        <v>7</v>
      </c>
      <c r="K32" s="87">
        <v>8</v>
      </c>
      <c r="L32" s="87">
        <v>9</v>
      </c>
      <c r="M32" s="88">
        <v>10</v>
      </c>
      <c r="N32" s="235">
        <v>11</v>
      </c>
      <c r="O32" s="236">
        <v>12</v>
      </c>
      <c r="P32" s="40"/>
      <c r="Q32" s="234">
        <v>1</v>
      </c>
      <c r="R32" s="235">
        <v>2</v>
      </c>
      <c r="S32" s="235">
        <v>3</v>
      </c>
      <c r="T32" s="88">
        <v>4</v>
      </c>
      <c r="U32" s="235">
        <v>5</v>
      </c>
      <c r="V32" s="89">
        <v>6</v>
      </c>
      <c r="W32" s="235">
        <v>7</v>
      </c>
      <c r="X32" s="235">
        <v>8</v>
      </c>
      <c r="Y32" s="235">
        <v>9</v>
      </c>
      <c r="Z32" s="88">
        <v>10</v>
      </c>
      <c r="AA32" s="235">
        <v>11</v>
      </c>
      <c r="AB32" s="236">
        <v>12</v>
      </c>
      <c r="AN32" s="25"/>
      <c r="AP32" s="25"/>
      <c r="AR32" s="25"/>
      <c r="AT32" s="25"/>
      <c r="AV32" s="25"/>
      <c r="BZ32" s="40"/>
    </row>
    <row r="33" spans="1:78" x14ac:dyDescent="0.25">
      <c r="B33" s="40"/>
      <c r="C33" s="40"/>
      <c r="D33" s="91"/>
      <c r="E33" s="92"/>
      <c r="F33" s="92"/>
      <c r="G33" s="93"/>
      <c r="H33" s="92"/>
      <c r="I33" s="94"/>
      <c r="J33" s="92"/>
      <c r="K33" s="92"/>
      <c r="L33" s="92"/>
      <c r="M33" s="93"/>
      <c r="N33" s="92"/>
      <c r="O33" s="95"/>
      <c r="P33" s="40"/>
      <c r="Q33" s="91"/>
      <c r="R33" s="92"/>
      <c r="S33" s="92"/>
      <c r="T33" s="93"/>
      <c r="U33" s="92"/>
      <c r="V33" s="94"/>
      <c r="W33" s="92"/>
      <c r="X33" s="92"/>
      <c r="Y33" s="92"/>
      <c r="Z33" s="93"/>
      <c r="AA33" s="92"/>
      <c r="AB33" s="95"/>
      <c r="AN33" s="25"/>
      <c r="AP33" s="25"/>
      <c r="AR33" s="25"/>
      <c r="AT33" s="25"/>
      <c r="AV33" s="25"/>
      <c r="BZ33" s="40"/>
    </row>
    <row r="34" spans="1:78" x14ac:dyDescent="0.25">
      <c r="B34" s="40"/>
      <c r="C34" s="40"/>
      <c r="D34" s="97"/>
      <c r="E34" s="67"/>
      <c r="F34" s="67"/>
      <c r="G34" s="98"/>
      <c r="H34" s="67"/>
      <c r="I34" s="99"/>
      <c r="J34" s="67"/>
      <c r="K34" s="67"/>
      <c r="L34" s="67"/>
      <c r="M34" s="98"/>
      <c r="N34" s="67"/>
      <c r="O34" s="100"/>
      <c r="P34" s="79"/>
      <c r="Q34" s="97"/>
      <c r="R34" s="67"/>
      <c r="S34" s="67"/>
      <c r="T34" s="98"/>
      <c r="U34" s="67"/>
      <c r="V34" s="99"/>
      <c r="W34" s="67"/>
      <c r="X34" s="67"/>
      <c r="Y34" s="67"/>
      <c r="Z34" s="98"/>
      <c r="AA34" s="67"/>
      <c r="AB34" s="100"/>
      <c r="AN34" s="25"/>
      <c r="AP34" s="25"/>
      <c r="AR34" s="25"/>
      <c r="AT34" s="25"/>
      <c r="AV34" s="25"/>
      <c r="BZ34" s="40"/>
    </row>
    <row r="35" spans="1:78" x14ac:dyDescent="0.25">
      <c r="B35" s="40"/>
      <c r="C35" s="40"/>
      <c r="D35" s="101"/>
      <c r="E35" s="102"/>
      <c r="F35" s="102"/>
      <c r="G35" s="103"/>
      <c r="H35" s="102"/>
      <c r="I35" s="104"/>
      <c r="J35" s="102"/>
      <c r="K35" s="102"/>
      <c r="L35" s="102"/>
      <c r="M35" s="103"/>
      <c r="N35" s="102"/>
      <c r="O35" s="105"/>
      <c r="P35" s="79"/>
      <c r="Q35" s="101"/>
      <c r="R35" s="102"/>
      <c r="S35" s="102"/>
      <c r="T35" s="103"/>
      <c r="U35" s="102"/>
      <c r="V35" s="104"/>
      <c r="W35" s="102"/>
      <c r="X35" s="102"/>
      <c r="Y35" s="102"/>
      <c r="Z35" s="103"/>
      <c r="AA35" s="102"/>
      <c r="AB35" s="105"/>
      <c r="AN35" s="25"/>
      <c r="AP35" s="25"/>
      <c r="AR35" s="25"/>
      <c r="AT35" s="25"/>
      <c r="AV35" s="25"/>
      <c r="BZ35" s="40"/>
    </row>
    <row r="36" spans="1:78" x14ac:dyDescent="0.25">
      <c r="B36" s="40"/>
      <c r="C36" s="40"/>
      <c r="D36" s="97"/>
      <c r="E36" s="67"/>
      <c r="F36" s="67"/>
      <c r="G36" s="98"/>
      <c r="H36" s="67"/>
      <c r="I36" s="99"/>
      <c r="J36" s="67"/>
      <c r="K36" s="67"/>
      <c r="L36" s="67"/>
      <c r="M36" s="98"/>
      <c r="N36" s="67"/>
      <c r="O36" s="100"/>
      <c r="P36" s="79"/>
      <c r="Q36" s="97"/>
      <c r="R36" s="67"/>
      <c r="S36" s="67"/>
      <c r="T36" s="98"/>
      <c r="U36" s="67"/>
      <c r="V36" s="99"/>
      <c r="W36" s="67"/>
      <c r="X36" s="67"/>
      <c r="Y36" s="67"/>
      <c r="Z36" s="98"/>
      <c r="AA36" s="67"/>
      <c r="AB36" s="100"/>
      <c r="AN36" s="25"/>
      <c r="AP36" s="25"/>
      <c r="AR36" s="25"/>
      <c r="AT36" s="25"/>
      <c r="AV36" s="25"/>
      <c r="BZ36" s="40"/>
    </row>
    <row r="37" spans="1:78" x14ac:dyDescent="0.25">
      <c r="B37" s="40"/>
      <c r="C37" s="40"/>
      <c r="D37" s="101"/>
      <c r="E37" s="102"/>
      <c r="F37" s="102"/>
      <c r="G37" s="103"/>
      <c r="H37" s="102"/>
      <c r="I37" s="104"/>
      <c r="J37" s="102"/>
      <c r="K37" s="102"/>
      <c r="L37" s="102"/>
      <c r="M37" s="103"/>
      <c r="N37" s="102"/>
      <c r="O37" s="105"/>
      <c r="P37" s="79"/>
      <c r="Q37" s="101"/>
      <c r="R37" s="102"/>
      <c r="S37" s="102"/>
      <c r="T37" s="103"/>
      <c r="U37" s="102"/>
      <c r="V37" s="104"/>
      <c r="W37" s="102"/>
      <c r="X37" s="102"/>
      <c r="Y37" s="102"/>
      <c r="Z37" s="103"/>
      <c r="AA37" s="102"/>
      <c r="AB37" s="105"/>
      <c r="AN37" s="25"/>
      <c r="AP37" s="25"/>
      <c r="AR37" s="25"/>
      <c r="AT37" s="25"/>
      <c r="AV37" s="25"/>
      <c r="BZ37" s="40"/>
    </row>
    <row r="38" spans="1:78" x14ac:dyDescent="0.25">
      <c r="B38" s="40"/>
      <c r="C38" s="40"/>
      <c r="D38" s="97"/>
      <c r="E38" s="67"/>
      <c r="F38" s="67"/>
      <c r="G38" s="98"/>
      <c r="H38" s="67"/>
      <c r="I38" s="99"/>
      <c r="J38" s="67"/>
      <c r="K38" s="67"/>
      <c r="L38" s="67"/>
      <c r="M38" s="98"/>
      <c r="N38" s="67"/>
      <c r="O38" s="100"/>
      <c r="P38" s="79"/>
      <c r="Q38" s="97"/>
      <c r="R38" s="67"/>
      <c r="S38" s="67"/>
      <c r="T38" s="98"/>
      <c r="U38" s="67"/>
      <c r="V38" s="99"/>
      <c r="W38" s="67"/>
      <c r="X38" s="67"/>
      <c r="Y38" s="67"/>
      <c r="Z38" s="98"/>
      <c r="AA38" s="67"/>
      <c r="AB38" s="100"/>
      <c r="AN38" s="25"/>
      <c r="AP38" s="25"/>
      <c r="AR38" s="25"/>
      <c r="AT38" s="25"/>
      <c r="AV38" s="25"/>
      <c r="BZ38" s="40"/>
    </row>
    <row r="39" spans="1:78" x14ac:dyDescent="0.25">
      <c r="B39" s="40"/>
      <c r="C39" s="40"/>
      <c r="D39" s="101"/>
      <c r="E39" s="102"/>
      <c r="F39" s="102"/>
      <c r="G39" s="103"/>
      <c r="H39" s="102"/>
      <c r="I39" s="104"/>
      <c r="J39" s="102"/>
      <c r="K39" s="102"/>
      <c r="L39" s="102"/>
      <c r="M39" s="103"/>
      <c r="N39" s="102"/>
      <c r="O39" s="105"/>
      <c r="P39" s="79"/>
      <c r="Q39" s="101"/>
      <c r="R39" s="102"/>
      <c r="S39" s="102"/>
      <c r="T39" s="103"/>
      <c r="U39" s="102"/>
      <c r="V39" s="104"/>
      <c r="W39" s="102"/>
      <c r="X39" s="102"/>
      <c r="Y39" s="102"/>
      <c r="Z39" s="103"/>
      <c r="AA39" s="102"/>
      <c r="AB39" s="105"/>
      <c r="AN39" s="25"/>
      <c r="AP39" s="25"/>
      <c r="AR39" s="25"/>
      <c r="AT39" s="25"/>
      <c r="AV39" s="25"/>
      <c r="BZ39" s="40"/>
    </row>
    <row r="40" spans="1:78" ht="15.75" thickBot="1" x14ac:dyDescent="0.3">
      <c r="B40" s="40"/>
      <c r="C40" s="40"/>
      <c r="D40" s="108"/>
      <c r="E40" s="109"/>
      <c r="F40" s="109"/>
      <c r="G40" s="110"/>
      <c r="H40" s="109"/>
      <c r="I40" s="111"/>
      <c r="J40" s="109"/>
      <c r="K40" s="109"/>
      <c r="L40" s="109"/>
      <c r="M40" s="110"/>
      <c r="N40" s="109"/>
      <c r="O40" s="112"/>
      <c r="P40" s="79"/>
      <c r="Q40" s="108"/>
      <c r="R40" s="109"/>
      <c r="S40" s="109"/>
      <c r="T40" s="110"/>
      <c r="U40" s="109"/>
      <c r="V40" s="111"/>
      <c r="W40" s="109"/>
      <c r="X40" s="109"/>
      <c r="Y40" s="109"/>
      <c r="Z40" s="110"/>
      <c r="AA40" s="109"/>
      <c r="AB40" s="112"/>
      <c r="AN40" s="25"/>
      <c r="AP40" s="25"/>
      <c r="AR40" s="25"/>
      <c r="AT40" s="25"/>
      <c r="AV40" s="25"/>
      <c r="BZ40" s="40"/>
    </row>
    <row r="41" spans="1:78" x14ac:dyDescent="0.25">
      <c r="B41" s="40"/>
      <c r="C41" s="40"/>
      <c r="D41" s="40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  <c r="AA41" s="40"/>
      <c r="AB41" s="40"/>
      <c r="AN41" s="25"/>
      <c r="AP41" s="25"/>
      <c r="AR41" s="25"/>
      <c r="AT41" s="25"/>
      <c r="AV41" s="25"/>
      <c r="BZ41" s="40"/>
    </row>
    <row r="42" spans="1:78" ht="18" x14ac:dyDescent="0.35">
      <c r="A42" s="24" t="s">
        <v>19</v>
      </c>
      <c r="B42" s="233" t="s">
        <v>106</v>
      </c>
      <c r="C42" s="233"/>
      <c r="D42" s="233"/>
      <c r="E42" s="233"/>
      <c r="F42" s="233"/>
      <c r="G42" s="233"/>
      <c r="H42" s="233"/>
      <c r="I42" s="233"/>
      <c r="J42" s="233"/>
      <c r="K42" s="233"/>
      <c r="L42" s="233"/>
      <c r="M42" s="233"/>
      <c r="N42" s="233"/>
      <c r="O42" s="233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40"/>
      <c r="AN42" s="25"/>
      <c r="AP42" s="25"/>
      <c r="AR42" s="25"/>
      <c r="AT42" s="25"/>
      <c r="AV42" s="25"/>
      <c r="BZ42" s="40"/>
    </row>
    <row r="43" spans="1:78" x14ac:dyDescent="0.25">
      <c r="B43" s="78" t="s">
        <v>110</v>
      </c>
      <c r="C43" s="78"/>
      <c r="D43" s="78"/>
      <c r="E43" s="65"/>
      <c r="F43" s="65"/>
      <c r="G43" s="65"/>
      <c r="H43" s="65"/>
      <c r="I43" s="65"/>
      <c r="J43" s="65"/>
      <c r="K43" s="65"/>
      <c r="L43" s="65"/>
      <c r="M43" s="65"/>
      <c r="N43" s="65"/>
      <c r="O43" s="65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  <c r="AA43" s="40"/>
      <c r="AB43" s="40"/>
      <c r="AN43" s="25"/>
      <c r="AP43" s="25"/>
      <c r="AR43" s="25"/>
      <c r="AT43" s="25"/>
      <c r="AV43" s="25"/>
      <c r="BZ43" s="40"/>
    </row>
    <row r="44" spans="1:78" ht="15.75" thickBot="1" x14ac:dyDescent="0.3">
      <c r="B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  <c r="AA44" s="40"/>
      <c r="AB44" s="40"/>
      <c r="AN44" s="25"/>
      <c r="AP44" s="25"/>
      <c r="AR44" s="25"/>
      <c r="AT44" s="25"/>
      <c r="AV44" s="25"/>
      <c r="BZ44" s="40"/>
    </row>
    <row r="45" spans="1:78" ht="18.75" thickBot="1" x14ac:dyDescent="0.4">
      <c r="B45" s="114"/>
      <c r="C45" s="285" t="s">
        <v>107</v>
      </c>
      <c r="D45" s="286"/>
      <c r="E45" s="286"/>
      <c r="F45" s="286"/>
      <c r="G45" s="286"/>
      <c r="H45" s="286"/>
      <c r="I45" s="286"/>
      <c r="J45" s="286"/>
      <c r="K45" s="286"/>
      <c r="L45" s="286"/>
      <c r="M45" s="286"/>
      <c r="N45" s="287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  <c r="AA45" s="40"/>
      <c r="AB45" s="40"/>
      <c r="AN45" s="25"/>
      <c r="AP45" s="25"/>
      <c r="AR45" s="25"/>
      <c r="AT45" s="25"/>
      <c r="AV45" s="25"/>
      <c r="BZ45" s="40"/>
    </row>
    <row r="46" spans="1:78" ht="15.75" thickBot="1" x14ac:dyDescent="0.3">
      <c r="A46" s="32"/>
      <c r="B46" s="115"/>
      <c r="C46" s="116">
        <v>1</v>
      </c>
      <c r="D46" s="65">
        <v>2</v>
      </c>
      <c r="E46" s="65">
        <v>3</v>
      </c>
      <c r="F46" s="88">
        <v>4</v>
      </c>
      <c r="G46" s="50">
        <v>5</v>
      </c>
      <c r="H46" s="52">
        <v>6</v>
      </c>
      <c r="I46" s="65">
        <v>7</v>
      </c>
      <c r="J46" s="65">
        <v>8</v>
      </c>
      <c r="K46" s="65">
        <v>9</v>
      </c>
      <c r="L46" s="51">
        <v>10</v>
      </c>
      <c r="M46" s="50">
        <v>11</v>
      </c>
      <c r="N46" s="117">
        <v>12</v>
      </c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  <c r="AA46" s="40"/>
      <c r="AB46" s="40"/>
      <c r="AN46" s="25"/>
      <c r="AP46" s="25"/>
      <c r="AR46" s="25"/>
      <c r="AT46" s="25"/>
      <c r="AV46" s="25"/>
      <c r="BZ46" s="40"/>
    </row>
    <row r="47" spans="1:78" x14ac:dyDescent="0.25">
      <c r="A47" s="32"/>
      <c r="B47" s="119" t="s">
        <v>0</v>
      </c>
      <c r="C47" s="120">
        <f t="shared" ref="C47:N54" si="6">D33-Q33</f>
        <v>0</v>
      </c>
      <c r="D47" s="121">
        <f t="shared" si="6"/>
        <v>0</v>
      </c>
      <c r="E47" s="122">
        <f t="shared" si="6"/>
        <v>0</v>
      </c>
      <c r="F47" s="97">
        <f>G33-T33</f>
        <v>0</v>
      </c>
      <c r="G47" s="121">
        <f t="shared" si="6"/>
        <v>0</v>
      </c>
      <c r="H47" s="122">
        <f t="shared" si="6"/>
        <v>0</v>
      </c>
      <c r="I47" s="120">
        <f t="shared" si="6"/>
        <v>0</v>
      </c>
      <c r="J47" s="121">
        <f t="shared" si="6"/>
        <v>0</v>
      </c>
      <c r="K47" s="122">
        <f t="shared" si="6"/>
        <v>0</v>
      </c>
      <c r="L47" s="120">
        <f t="shared" si="6"/>
        <v>0</v>
      </c>
      <c r="M47" s="121">
        <f t="shared" si="6"/>
        <v>0</v>
      </c>
      <c r="N47" s="122">
        <f t="shared" si="6"/>
        <v>0</v>
      </c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  <c r="AA47" s="40"/>
      <c r="AB47" s="40"/>
      <c r="AN47" s="25"/>
      <c r="AP47" s="25"/>
      <c r="AR47" s="25"/>
      <c r="AT47" s="25"/>
      <c r="AV47" s="25"/>
      <c r="BZ47" s="40"/>
    </row>
    <row r="48" spans="1:78" x14ac:dyDescent="0.25">
      <c r="A48" s="32"/>
      <c r="B48" s="119" t="s">
        <v>1</v>
      </c>
      <c r="C48" s="97">
        <f t="shared" si="6"/>
        <v>0</v>
      </c>
      <c r="D48" s="67">
        <f t="shared" si="6"/>
        <v>0</v>
      </c>
      <c r="E48" s="67">
        <f t="shared" si="6"/>
        <v>0</v>
      </c>
      <c r="F48" s="97">
        <f t="shared" si="6"/>
        <v>0</v>
      </c>
      <c r="G48" s="67">
        <f t="shared" si="6"/>
        <v>0</v>
      </c>
      <c r="H48" s="100">
        <f t="shared" si="6"/>
        <v>0</v>
      </c>
      <c r="I48" s="97">
        <f t="shared" si="6"/>
        <v>0</v>
      </c>
      <c r="J48" s="67">
        <f t="shared" si="6"/>
        <v>0</v>
      </c>
      <c r="K48" s="100">
        <f t="shared" si="6"/>
        <v>0</v>
      </c>
      <c r="L48" s="97">
        <f t="shared" si="6"/>
        <v>0</v>
      </c>
      <c r="M48" s="67">
        <f t="shared" si="6"/>
        <v>0</v>
      </c>
      <c r="N48" s="100">
        <f t="shared" si="6"/>
        <v>0</v>
      </c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  <c r="AA48" s="40"/>
      <c r="AB48" s="40"/>
      <c r="AN48" s="25"/>
      <c r="AP48" s="25"/>
      <c r="AR48" s="25"/>
      <c r="AT48" s="25"/>
      <c r="AV48" s="25"/>
      <c r="BZ48" s="40"/>
    </row>
    <row r="49" spans="1:78" x14ac:dyDescent="0.25">
      <c r="A49" s="32"/>
      <c r="B49" s="119" t="s">
        <v>2</v>
      </c>
      <c r="C49" s="97">
        <f t="shared" si="6"/>
        <v>0</v>
      </c>
      <c r="D49" s="67">
        <f t="shared" si="6"/>
        <v>0</v>
      </c>
      <c r="E49" s="100">
        <f t="shared" si="6"/>
        <v>0</v>
      </c>
      <c r="F49" s="97">
        <f t="shared" si="6"/>
        <v>0</v>
      </c>
      <c r="G49" s="67">
        <f t="shared" si="6"/>
        <v>0</v>
      </c>
      <c r="H49" s="100">
        <f t="shared" si="6"/>
        <v>0</v>
      </c>
      <c r="I49" s="97">
        <f t="shared" si="6"/>
        <v>0</v>
      </c>
      <c r="J49" s="67">
        <f t="shared" si="6"/>
        <v>0</v>
      </c>
      <c r="K49" s="100">
        <f t="shared" si="6"/>
        <v>0</v>
      </c>
      <c r="L49" s="97">
        <f t="shared" si="6"/>
        <v>0</v>
      </c>
      <c r="M49" s="67">
        <f t="shared" si="6"/>
        <v>0</v>
      </c>
      <c r="N49" s="100">
        <f t="shared" si="6"/>
        <v>0</v>
      </c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  <c r="AA49" s="40"/>
      <c r="AB49" s="40"/>
      <c r="AN49" s="25"/>
      <c r="AP49" s="25"/>
      <c r="AR49" s="25"/>
      <c r="AT49" s="25"/>
      <c r="AV49" s="25"/>
      <c r="BZ49" s="40"/>
    </row>
    <row r="50" spans="1:78" x14ac:dyDescent="0.25">
      <c r="A50" s="32"/>
      <c r="B50" s="119" t="s">
        <v>3</v>
      </c>
      <c r="C50" s="97">
        <f t="shared" si="6"/>
        <v>0</v>
      </c>
      <c r="D50" s="67">
        <f t="shared" si="6"/>
        <v>0</v>
      </c>
      <c r="E50" s="100">
        <f t="shared" si="6"/>
        <v>0</v>
      </c>
      <c r="F50" s="97">
        <f t="shared" si="6"/>
        <v>0</v>
      </c>
      <c r="G50" s="67">
        <f t="shared" si="6"/>
        <v>0</v>
      </c>
      <c r="H50" s="100">
        <f t="shared" si="6"/>
        <v>0</v>
      </c>
      <c r="I50" s="97">
        <f t="shared" si="6"/>
        <v>0</v>
      </c>
      <c r="J50" s="67">
        <f t="shared" si="6"/>
        <v>0</v>
      </c>
      <c r="K50" s="100">
        <f t="shared" si="6"/>
        <v>0</v>
      </c>
      <c r="L50" s="97">
        <f t="shared" si="6"/>
        <v>0</v>
      </c>
      <c r="M50" s="67">
        <f t="shared" si="6"/>
        <v>0</v>
      </c>
      <c r="N50" s="100">
        <f t="shared" si="6"/>
        <v>0</v>
      </c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  <c r="AA50" s="40"/>
      <c r="AB50" s="40"/>
      <c r="AN50" s="25"/>
      <c r="AP50" s="25"/>
      <c r="AR50" s="25"/>
      <c r="AT50" s="25"/>
      <c r="AV50" s="25"/>
      <c r="BZ50" s="40"/>
    </row>
    <row r="51" spans="1:78" x14ac:dyDescent="0.25">
      <c r="A51" s="32"/>
      <c r="B51" s="119" t="s">
        <v>4</v>
      </c>
      <c r="C51" s="97">
        <f t="shared" si="6"/>
        <v>0</v>
      </c>
      <c r="D51" s="67">
        <f t="shared" si="6"/>
        <v>0</v>
      </c>
      <c r="E51" s="100">
        <f t="shared" si="6"/>
        <v>0</v>
      </c>
      <c r="F51" s="97">
        <f t="shared" si="6"/>
        <v>0</v>
      </c>
      <c r="G51" s="67">
        <f t="shared" si="6"/>
        <v>0</v>
      </c>
      <c r="H51" s="100">
        <f t="shared" si="6"/>
        <v>0</v>
      </c>
      <c r="I51" s="97">
        <f t="shared" si="6"/>
        <v>0</v>
      </c>
      <c r="J51" s="67">
        <f t="shared" si="6"/>
        <v>0</v>
      </c>
      <c r="K51" s="100">
        <f t="shared" si="6"/>
        <v>0</v>
      </c>
      <c r="L51" s="97">
        <f t="shared" si="6"/>
        <v>0</v>
      </c>
      <c r="M51" s="67">
        <f t="shared" si="6"/>
        <v>0</v>
      </c>
      <c r="N51" s="100">
        <f t="shared" si="6"/>
        <v>0</v>
      </c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  <c r="AA51" s="40"/>
      <c r="AB51" s="40"/>
      <c r="AN51" s="25"/>
      <c r="AP51" s="25"/>
      <c r="AR51" s="25"/>
      <c r="AT51" s="25"/>
      <c r="AV51" s="25"/>
      <c r="BZ51" s="40"/>
    </row>
    <row r="52" spans="1:78" x14ac:dyDescent="0.25">
      <c r="A52" s="32"/>
      <c r="B52" s="119" t="s">
        <v>5</v>
      </c>
      <c r="C52" s="97">
        <f t="shared" si="6"/>
        <v>0</v>
      </c>
      <c r="D52" s="67">
        <f t="shared" si="6"/>
        <v>0</v>
      </c>
      <c r="E52" s="100">
        <f t="shared" si="6"/>
        <v>0</v>
      </c>
      <c r="F52" s="97">
        <f t="shared" si="6"/>
        <v>0</v>
      </c>
      <c r="G52" s="67">
        <f t="shared" si="6"/>
        <v>0</v>
      </c>
      <c r="H52" s="100">
        <f t="shared" si="6"/>
        <v>0</v>
      </c>
      <c r="I52" s="97">
        <f t="shared" si="6"/>
        <v>0</v>
      </c>
      <c r="J52" s="67">
        <f t="shared" si="6"/>
        <v>0</v>
      </c>
      <c r="K52" s="100">
        <f t="shared" si="6"/>
        <v>0</v>
      </c>
      <c r="L52" s="97">
        <f t="shared" si="6"/>
        <v>0</v>
      </c>
      <c r="M52" s="67">
        <f t="shared" si="6"/>
        <v>0</v>
      </c>
      <c r="N52" s="100">
        <f t="shared" si="6"/>
        <v>0</v>
      </c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40"/>
      <c r="AB52" s="40"/>
      <c r="AN52" s="25"/>
      <c r="AP52" s="25"/>
      <c r="AR52" s="25"/>
      <c r="AT52" s="25"/>
      <c r="AV52" s="25"/>
      <c r="AW52" s="32"/>
      <c r="BZ52" s="40"/>
    </row>
    <row r="53" spans="1:78" x14ac:dyDescent="0.25">
      <c r="A53" s="32"/>
      <c r="B53" s="119" t="s">
        <v>6</v>
      </c>
      <c r="C53" s="97">
        <f t="shared" si="6"/>
        <v>0</v>
      </c>
      <c r="D53" s="67">
        <f t="shared" si="6"/>
        <v>0</v>
      </c>
      <c r="E53" s="100">
        <f t="shared" si="6"/>
        <v>0</v>
      </c>
      <c r="F53" s="97">
        <f t="shared" si="6"/>
        <v>0</v>
      </c>
      <c r="G53" s="67">
        <f t="shared" si="6"/>
        <v>0</v>
      </c>
      <c r="H53" s="100">
        <f t="shared" si="6"/>
        <v>0</v>
      </c>
      <c r="I53" s="97">
        <f t="shared" si="6"/>
        <v>0</v>
      </c>
      <c r="J53" s="67">
        <f t="shared" si="6"/>
        <v>0</v>
      </c>
      <c r="K53" s="100">
        <f t="shared" si="6"/>
        <v>0</v>
      </c>
      <c r="L53" s="97">
        <f t="shared" si="6"/>
        <v>0</v>
      </c>
      <c r="M53" s="67">
        <f t="shared" si="6"/>
        <v>0</v>
      </c>
      <c r="N53" s="100">
        <f t="shared" si="6"/>
        <v>0</v>
      </c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  <c r="AA53" s="40"/>
      <c r="AB53" s="40"/>
      <c r="AN53" s="25"/>
      <c r="AP53" s="25"/>
      <c r="AR53" s="25"/>
      <c r="AT53" s="25"/>
      <c r="AV53" s="25"/>
      <c r="AW53" s="32"/>
      <c r="BZ53" s="40"/>
    </row>
    <row r="54" spans="1:78" ht="15.75" thickBot="1" x14ac:dyDescent="0.3">
      <c r="A54" s="32"/>
      <c r="B54" s="132" t="s">
        <v>7</v>
      </c>
      <c r="C54" s="133">
        <f t="shared" si="6"/>
        <v>0</v>
      </c>
      <c r="D54" s="134">
        <f t="shared" si="6"/>
        <v>0</v>
      </c>
      <c r="E54" s="135">
        <f t="shared" si="6"/>
        <v>0</v>
      </c>
      <c r="F54" s="133">
        <f t="shared" si="6"/>
        <v>0</v>
      </c>
      <c r="G54" s="134">
        <f t="shared" si="6"/>
        <v>0</v>
      </c>
      <c r="H54" s="135">
        <f t="shared" si="6"/>
        <v>0</v>
      </c>
      <c r="I54" s="133">
        <f t="shared" si="6"/>
        <v>0</v>
      </c>
      <c r="J54" s="134">
        <f t="shared" si="6"/>
        <v>0</v>
      </c>
      <c r="K54" s="135">
        <f t="shared" si="6"/>
        <v>0</v>
      </c>
      <c r="L54" s="133">
        <f t="shared" si="6"/>
        <v>0</v>
      </c>
      <c r="M54" s="134">
        <f t="shared" si="6"/>
        <v>0</v>
      </c>
      <c r="N54" s="135">
        <f t="shared" si="6"/>
        <v>0</v>
      </c>
      <c r="P54" s="66"/>
      <c r="Q54" s="40"/>
      <c r="R54" s="40"/>
      <c r="S54" s="40"/>
      <c r="T54" s="40"/>
      <c r="U54" s="40"/>
      <c r="V54" s="40"/>
      <c r="W54" s="40"/>
      <c r="X54" s="40"/>
      <c r="Y54" s="40"/>
      <c r="Z54" s="40"/>
      <c r="AA54" s="40"/>
      <c r="AB54" s="40"/>
      <c r="AN54" s="25"/>
      <c r="AP54" s="25"/>
      <c r="AR54" s="25"/>
      <c r="AT54" s="25"/>
      <c r="AV54" s="25"/>
      <c r="AW54" s="32"/>
      <c r="BZ54" s="40"/>
    </row>
    <row r="55" spans="1:78" x14ac:dyDescent="0.25">
      <c r="A55" s="32"/>
      <c r="C55" s="136"/>
      <c r="D55" s="25" t="s">
        <v>55</v>
      </c>
      <c r="P55" s="66"/>
      <c r="Q55" s="40"/>
      <c r="R55" s="40"/>
      <c r="S55" s="40"/>
      <c r="T55" s="40"/>
      <c r="U55" s="40"/>
      <c r="V55" s="40"/>
      <c r="W55" s="40"/>
      <c r="X55" s="40"/>
      <c r="Y55" s="40"/>
      <c r="Z55" s="40"/>
      <c r="AA55" s="40"/>
      <c r="AB55" s="40"/>
      <c r="AN55" s="25"/>
      <c r="AP55" s="25"/>
      <c r="AR55" s="25"/>
      <c r="AT55" s="25"/>
      <c r="AV55" s="25"/>
      <c r="AW55" s="32"/>
      <c r="BZ55" s="40"/>
    </row>
    <row r="56" spans="1:78" x14ac:dyDescent="0.25">
      <c r="P56" s="66"/>
      <c r="Q56" s="40"/>
      <c r="R56" s="40"/>
      <c r="S56" s="40"/>
      <c r="T56" s="40"/>
      <c r="U56" s="40"/>
      <c r="V56" s="40"/>
      <c r="W56" s="40"/>
      <c r="X56" s="40"/>
      <c r="Y56" s="40"/>
      <c r="Z56" s="40"/>
      <c r="AA56" s="40"/>
      <c r="AB56" s="40"/>
      <c r="AN56" s="25"/>
      <c r="AP56" s="25"/>
      <c r="AR56" s="25"/>
      <c r="AT56" s="25"/>
      <c r="AV56" s="25"/>
      <c r="AW56" s="32"/>
      <c r="BZ56" s="40"/>
    </row>
    <row r="57" spans="1:78" x14ac:dyDescent="0.25">
      <c r="A57" s="24" t="s">
        <v>18</v>
      </c>
      <c r="B57" s="279" t="s">
        <v>49</v>
      </c>
      <c r="C57" s="279"/>
      <c r="D57" s="279"/>
      <c r="E57" s="279"/>
      <c r="F57" s="279"/>
      <c r="G57" s="279"/>
      <c r="H57" s="279"/>
      <c r="I57" s="279"/>
      <c r="J57" s="279"/>
      <c r="K57" s="279"/>
      <c r="L57" s="279"/>
      <c r="M57" s="279"/>
      <c r="N57" s="279"/>
      <c r="P57" s="66"/>
      <c r="Q57" s="40"/>
      <c r="R57" s="40"/>
      <c r="S57" s="40"/>
      <c r="T57" s="40"/>
      <c r="U57" s="40"/>
      <c r="V57" s="40"/>
      <c r="W57" s="40"/>
      <c r="X57" s="40"/>
      <c r="Y57" s="40"/>
      <c r="Z57" s="40"/>
      <c r="AA57" s="40"/>
      <c r="AB57" s="40"/>
      <c r="AN57" s="25"/>
      <c r="AP57" s="25"/>
      <c r="AR57" s="25"/>
      <c r="AT57" s="25"/>
      <c r="AV57" s="25"/>
      <c r="AW57" s="32"/>
      <c r="BZ57" s="40"/>
    </row>
    <row r="58" spans="1:78" x14ac:dyDescent="0.25">
      <c r="A58" s="24"/>
      <c r="B58" s="33" t="s">
        <v>99</v>
      </c>
      <c r="C58" s="230"/>
      <c r="D58" s="230"/>
      <c r="E58" s="230"/>
      <c r="F58" s="230"/>
      <c r="G58" s="230"/>
      <c r="H58" s="230"/>
      <c r="I58" s="230"/>
      <c r="J58" s="230"/>
      <c r="K58" s="230"/>
      <c r="L58" s="230"/>
      <c r="M58" s="230"/>
      <c r="N58" s="230"/>
      <c r="P58" s="66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  <c r="AB58" s="40"/>
      <c r="AN58" s="25"/>
      <c r="AP58" s="25"/>
      <c r="AR58" s="25"/>
      <c r="AT58" s="25"/>
      <c r="AV58" s="25"/>
      <c r="AW58" s="32"/>
      <c r="BZ58" s="40"/>
    </row>
    <row r="59" spans="1:78" x14ac:dyDescent="0.25">
      <c r="B59" s="32"/>
      <c r="C59" s="32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P59" s="66"/>
      <c r="Q59" s="40"/>
      <c r="R59" s="40"/>
      <c r="S59" s="40"/>
      <c r="T59" s="40"/>
      <c r="U59" s="40"/>
      <c r="V59" s="40"/>
      <c r="W59" s="40"/>
      <c r="X59" s="40"/>
      <c r="Y59" s="40"/>
      <c r="Z59" s="40"/>
      <c r="AA59" s="40"/>
      <c r="AB59" s="40"/>
      <c r="AN59" s="25"/>
      <c r="AP59" s="25"/>
      <c r="AR59" s="25"/>
      <c r="AT59" s="25"/>
      <c r="AV59" s="25"/>
      <c r="AW59" s="32"/>
      <c r="BZ59" s="40"/>
    </row>
    <row r="60" spans="1:78" ht="15.75" thickBot="1" x14ac:dyDescent="0.3">
      <c r="B60" s="41"/>
      <c r="C60" s="293" t="s">
        <v>30</v>
      </c>
      <c r="D60" s="294"/>
      <c r="E60" s="295"/>
      <c r="F60" s="293" t="s">
        <v>31</v>
      </c>
      <c r="G60" s="294"/>
      <c r="H60" s="295"/>
      <c r="I60" s="293" t="s">
        <v>33</v>
      </c>
      <c r="J60" s="294"/>
      <c r="K60" s="295"/>
      <c r="L60" s="293" t="s">
        <v>32</v>
      </c>
      <c r="M60" s="294"/>
      <c r="N60" s="295"/>
      <c r="P60" s="66"/>
      <c r="Q60" s="40"/>
      <c r="R60" s="40"/>
      <c r="S60" s="40"/>
      <c r="T60" s="40"/>
      <c r="U60" s="40"/>
      <c r="V60" s="40"/>
      <c r="W60" s="40"/>
      <c r="X60" s="40"/>
      <c r="Y60" s="40"/>
      <c r="Z60" s="40"/>
      <c r="AA60" s="40"/>
      <c r="AB60" s="40"/>
      <c r="AN60" s="25"/>
      <c r="AP60" s="25"/>
      <c r="AR60" s="25"/>
      <c r="AT60" s="25"/>
      <c r="AV60" s="25"/>
      <c r="AW60" s="32"/>
      <c r="BZ60" s="40"/>
    </row>
    <row r="61" spans="1:78" ht="15.75" thickBot="1" x14ac:dyDescent="0.3">
      <c r="B61" s="41"/>
      <c r="C61" s="42" t="s">
        <v>40</v>
      </c>
      <c r="D61" s="43" t="s">
        <v>10</v>
      </c>
      <c r="E61" s="232" t="s">
        <v>11</v>
      </c>
      <c r="F61" s="45" t="s">
        <v>125</v>
      </c>
      <c r="G61" s="46" t="s">
        <v>10</v>
      </c>
      <c r="H61" s="47" t="s">
        <v>11</v>
      </c>
      <c r="I61" s="45" t="s">
        <v>125</v>
      </c>
      <c r="J61" s="46" t="s">
        <v>10</v>
      </c>
      <c r="K61" s="46" t="s">
        <v>11</v>
      </c>
      <c r="L61" s="45" t="s">
        <v>125</v>
      </c>
      <c r="M61" s="46" t="s">
        <v>10</v>
      </c>
      <c r="N61" s="47" t="s">
        <v>11</v>
      </c>
      <c r="P61" s="66"/>
      <c r="Q61" s="40"/>
      <c r="R61" s="40"/>
      <c r="S61" s="40"/>
      <c r="T61" s="40"/>
      <c r="U61" s="40"/>
      <c r="V61" s="40"/>
      <c r="W61" s="40"/>
      <c r="X61" s="40"/>
      <c r="Y61" s="40"/>
      <c r="Z61" s="40"/>
      <c r="AA61" s="40"/>
      <c r="AB61" s="40"/>
      <c r="AN61" s="25"/>
      <c r="AP61" s="25"/>
      <c r="AR61" s="25"/>
      <c r="AT61" s="25"/>
      <c r="AV61" s="25"/>
      <c r="AW61" s="32"/>
      <c r="BZ61" s="40"/>
    </row>
    <row r="62" spans="1:78" x14ac:dyDescent="0.25">
      <c r="B62" s="53"/>
      <c r="C62" s="54">
        <v>0</v>
      </c>
      <c r="D62" s="55">
        <f t="shared" ref="D62:D69" si="7">AVERAGE(C47:E47)</f>
        <v>0</v>
      </c>
      <c r="E62" s="55">
        <f t="shared" ref="E62:E69" si="8">STDEV(C47:E47)</f>
        <v>0</v>
      </c>
      <c r="F62" s="57">
        <f t="shared" ref="F62:F69" si="9">G18</f>
        <v>49</v>
      </c>
      <c r="G62" s="55">
        <f>AVERAGE(F47:H47)</f>
        <v>0</v>
      </c>
      <c r="H62" s="56">
        <f t="shared" ref="H62:H69" si="10">STDEV(F47:H47)</f>
        <v>0</v>
      </c>
      <c r="I62" s="57">
        <f t="shared" ref="I62:I69" si="11">J18</f>
        <v>57</v>
      </c>
      <c r="J62" s="55">
        <f>AVERAGE(I47:K47)</f>
        <v>0</v>
      </c>
      <c r="K62" s="55">
        <f t="shared" ref="K62:K69" si="12">STDEV(I47:K47)</f>
        <v>0</v>
      </c>
      <c r="L62" s="57">
        <f t="shared" ref="L62:L69" si="13">M18</f>
        <v>65</v>
      </c>
      <c r="M62" s="55">
        <f>AVERAGE(L47:N47)</f>
        <v>0</v>
      </c>
      <c r="N62" s="56">
        <f t="shared" ref="N62:N69" si="14">STDEV(L47:N47)</f>
        <v>0</v>
      </c>
      <c r="P62" s="66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  <c r="AB62" s="40"/>
      <c r="AN62" s="25"/>
      <c r="AP62" s="25"/>
      <c r="AR62" s="25"/>
      <c r="AT62" s="25"/>
      <c r="AV62" s="25"/>
      <c r="AW62" s="32"/>
      <c r="BZ62" s="40"/>
    </row>
    <row r="63" spans="1:78" x14ac:dyDescent="0.25">
      <c r="B63" s="53"/>
      <c r="C63" s="62">
        <v>0.25</v>
      </c>
      <c r="D63" s="55">
        <f t="shared" si="7"/>
        <v>0</v>
      </c>
      <c r="E63" s="55">
        <f t="shared" si="8"/>
        <v>0</v>
      </c>
      <c r="F63" s="57">
        <f t="shared" si="9"/>
        <v>50</v>
      </c>
      <c r="G63" s="55">
        <f t="shared" ref="G63:G69" si="15">AVERAGE(F48:H48)</f>
        <v>0</v>
      </c>
      <c r="H63" s="56">
        <f t="shared" si="10"/>
        <v>0</v>
      </c>
      <c r="I63" s="57">
        <f t="shared" si="11"/>
        <v>58</v>
      </c>
      <c r="J63" s="55">
        <f t="shared" ref="J63:J69" si="16">AVERAGE(I48:K48)</f>
        <v>0</v>
      </c>
      <c r="K63" s="55">
        <f t="shared" si="12"/>
        <v>0</v>
      </c>
      <c r="L63" s="57">
        <f t="shared" si="13"/>
        <v>66</v>
      </c>
      <c r="M63" s="55">
        <f t="shared" ref="M63:M69" si="17">AVERAGE(L48:N48)</f>
        <v>0</v>
      </c>
      <c r="N63" s="56">
        <f t="shared" si="14"/>
        <v>0</v>
      </c>
      <c r="P63" s="66"/>
      <c r="Q63" s="40"/>
      <c r="R63" s="40"/>
      <c r="S63" s="40"/>
      <c r="T63" s="40"/>
      <c r="U63" s="40"/>
      <c r="V63" s="40"/>
      <c r="W63" s="40"/>
      <c r="X63" s="40"/>
      <c r="Y63" s="40"/>
      <c r="Z63" s="40"/>
      <c r="AA63" s="40"/>
      <c r="AB63" s="40"/>
      <c r="AN63" s="25"/>
      <c r="AP63" s="25"/>
      <c r="AR63" s="25"/>
      <c r="AT63" s="25"/>
      <c r="AV63" s="25"/>
      <c r="BZ63" s="40"/>
    </row>
    <row r="64" spans="1:78" x14ac:dyDescent="0.25">
      <c r="B64" s="53"/>
      <c r="C64" s="68">
        <v>0.5</v>
      </c>
      <c r="D64" s="55">
        <f t="shared" si="7"/>
        <v>0</v>
      </c>
      <c r="E64" s="55">
        <f t="shared" si="8"/>
        <v>0</v>
      </c>
      <c r="F64" s="57">
        <f t="shared" si="9"/>
        <v>51</v>
      </c>
      <c r="G64" s="55">
        <f t="shared" si="15"/>
        <v>0</v>
      </c>
      <c r="H64" s="56">
        <f t="shared" si="10"/>
        <v>0</v>
      </c>
      <c r="I64" s="57">
        <f t="shared" si="11"/>
        <v>59</v>
      </c>
      <c r="J64" s="55">
        <f t="shared" si="16"/>
        <v>0</v>
      </c>
      <c r="K64" s="55">
        <f t="shared" si="12"/>
        <v>0</v>
      </c>
      <c r="L64" s="57">
        <f t="shared" si="13"/>
        <v>67</v>
      </c>
      <c r="M64" s="55">
        <f t="shared" si="17"/>
        <v>0</v>
      </c>
      <c r="N64" s="56">
        <f t="shared" si="14"/>
        <v>0</v>
      </c>
      <c r="P64" s="66"/>
      <c r="Q64" s="40"/>
      <c r="R64" s="40"/>
      <c r="S64" s="40"/>
      <c r="T64" s="40"/>
      <c r="U64" s="40"/>
      <c r="V64" s="40"/>
      <c r="W64" s="40"/>
      <c r="X64" s="40"/>
      <c r="Y64" s="40"/>
      <c r="Z64" s="40"/>
      <c r="AA64" s="40"/>
      <c r="AB64" s="40"/>
      <c r="AN64" s="25"/>
      <c r="AP64" s="25"/>
      <c r="AR64" s="25"/>
      <c r="AT64" s="25"/>
      <c r="AV64" s="25"/>
      <c r="BZ64" s="40"/>
    </row>
    <row r="65" spans="1:78" x14ac:dyDescent="0.25">
      <c r="B65" s="53"/>
      <c r="C65" s="54">
        <v>1</v>
      </c>
      <c r="D65" s="55">
        <f t="shared" si="7"/>
        <v>0</v>
      </c>
      <c r="E65" s="55">
        <f t="shared" si="8"/>
        <v>0</v>
      </c>
      <c r="F65" s="57">
        <f t="shared" si="9"/>
        <v>52</v>
      </c>
      <c r="G65" s="55">
        <f t="shared" si="15"/>
        <v>0</v>
      </c>
      <c r="H65" s="56">
        <f t="shared" si="10"/>
        <v>0</v>
      </c>
      <c r="I65" s="57">
        <f t="shared" si="11"/>
        <v>60</v>
      </c>
      <c r="J65" s="55">
        <f t="shared" si="16"/>
        <v>0</v>
      </c>
      <c r="K65" s="55">
        <f t="shared" si="12"/>
        <v>0</v>
      </c>
      <c r="L65" s="57">
        <f t="shared" si="13"/>
        <v>68</v>
      </c>
      <c r="M65" s="55">
        <f t="shared" si="17"/>
        <v>0</v>
      </c>
      <c r="N65" s="56">
        <f t="shared" si="14"/>
        <v>0</v>
      </c>
      <c r="P65" s="66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N65" s="25"/>
      <c r="AP65" s="25"/>
      <c r="AR65" s="25"/>
      <c r="AT65" s="25"/>
      <c r="AV65" s="25"/>
      <c r="BZ65" s="40"/>
    </row>
    <row r="66" spans="1:78" x14ac:dyDescent="0.25">
      <c r="B66" s="53"/>
      <c r="C66" s="68">
        <v>1.5</v>
      </c>
      <c r="D66" s="55">
        <f t="shared" si="7"/>
        <v>0</v>
      </c>
      <c r="E66" s="55">
        <f t="shared" si="8"/>
        <v>0</v>
      </c>
      <c r="F66" s="57">
        <f t="shared" si="9"/>
        <v>53</v>
      </c>
      <c r="G66" s="55">
        <f t="shared" si="15"/>
        <v>0</v>
      </c>
      <c r="H66" s="56">
        <f t="shared" si="10"/>
        <v>0</v>
      </c>
      <c r="I66" s="57">
        <f t="shared" si="11"/>
        <v>61</v>
      </c>
      <c r="J66" s="55">
        <f t="shared" si="16"/>
        <v>0</v>
      </c>
      <c r="K66" s="55">
        <f t="shared" si="12"/>
        <v>0</v>
      </c>
      <c r="L66" s="57">
        <f t="shared" si="13"/>
        <v>69</v>
      </c>
      <c r="M66" s="55">
        <f t="shared" si="17"/>
        <v>0</v>
      </c>
      <c r="N66" s="56">
        <f t="shared" si="14"/>
        <v>0</v>
      </c>
      <c r="P66" s="66"/>
      <c r="Q66" s="40"/>
      <c r="R66" s="40"/>
      <c r="S66" s="40"/>
      <c r="T66" s="40"/>
      <c r="U66" s="40"/>
      <c r="V66" s="40"/>
      <c r="W66" s="40"/>
      <c r="X66" s="40"/>
      <c r="Y66" s="40"/>
      <c r="Z66" s="40"/>
      <c r="AA66" s="40"/>
      <c r="AB66" s="40"/>
      <c r="AN66" s="25"/>
      <c r="AP66" s="25"/>
      <c r="AR66" s="25"/>
      <c r="AT66" s="25"/>
      <c r="AV66" s="25"/>
      <c r="BZ66" s="40"/>
    </row>
    <row r="67" spans="1:78" x14ac:dyDescent="0.25">
      <c r="B67" s="53"/>
      <c r="C67" s="54">
        <v>3</v>
      </c>
      <c r="D67" s="55">
        <f t="shared" si="7"/>
        <v>0</v>
      </c>
      <c r="E67" s="55">
        <f t="shared" si="8"/>
        <v>0</v>
      </c>
      <c r="F67" s="57">
        <f t="shared" si="9"/>
        <v>54</v>
      </c>
      <c r="G67" s="55">
        <f t="shared" si="15"/>
        <v>0</v>
      </c>
      <c r="H67" s="56">
        <f t="shared" si="10"/>
        <v>0</v>
      </c>
      <c r="I67" s="57">
        <f t="shared" si="11"/>
        <v>62</v>
      </c>
      <c r="J67" s="55">
        <f t="shared" si="16"/>
        <v>0</v>
      </c>
      <c r="K67" s="55">
        <f t="shared" si="12"/>
        <v>0</v>
      </c>
      <c r="L67" s="57">
        <f t="shared" si="13"/>
        <v>70</v>
      </c>
      <c r="M67" s="55">
        <f t="shared" si="17"/>
        <v>0</v>
      </c>
      <c r="N67" s="56">
        <f t="shared" si="14"/>
        <v>0</v>
      </c>
      <c r="P67" s="66"/>
      <c r="Q67" s="40"/>
      <c r="R67" s="40"/>
      <c r="S67" s="40"/>
      <c r="T67" s="40"/>
      <c r="U67" s="40"/>
      <c r="V67" s="40"/>
      <c r="W67" s="40"/>
      <c r="X67" s="40"/>
      <c r="Y67" s="40"/>
      <c r="Z67" s="40"/>
      <c r="AA67" s="40"/>
      <c r="AB67" s="40"/>
      <c r="AN67" s="25"/>
      <c r="AP67" s="25"/>
      <c r="AR67" s="25"/>
      <c r="AT67" s="25"/>
      <c r="AV67" s="25"/>
      <c r="BZ67" s="40"/>
    </row>
    <row r="68" spans="1:78" x14ac:dyDescent="0.25">
      <c r="B68" s="53"/>
      <c r="C68" s="54">
        <v>5</v>
      </c>
      <c r="D68" s="55">
        <f t="shared" si="7"/>
        <v>0</v>
      </c>
      <c r="E68" s="55">
        <f t="shared" si="8"/>
        <v>0</v>
      </c>
      <c r="F68" s="57">
        <f t="shared" si="9"/>
        <v>55</v>
      </c>
      <c r="G68" s="55">
        <f t="shared" si="15"/>
        <v>0</v>
      </c>
      <c r="H68" s="56">
        <f t="shared" si="10"/>
        <v>0</v>
      </c>
      <c r="I68" s="57">
        <f t="shared" si="11"/>
        <v>63</v>
      </c>
      <c r="J68" s="55">
        <f t="shared" si="16"/>
        <v>0</v>
      </c>
      <c r="K68" s="55">
        <f t="shared" si="12"/>
        <v>0</v>
      </c>
      <c r="L68" s="57">
        <f t="shared" si="13"/>
        <v>71</v>
      </c>
      <c r="M68" s="55">
        <f t="shared" si="17"/>
        <v>0</v>
      </c>
      <c r="N68" s="56">
        <f t="shared" si="14"/>
        <v>0</v>
      </c>
      <c r="P68" s="66"/>
      <c r="Q68" s="40"/>
      <c r="R68" s="40"/>
      <c r="S68" s="40"/>
      <c r="T68" s="40"/>
      <c r="U68" s="40"/>
      <c r="V68" s="40"/>
      <c r="W68" s="40"/>
      <c r="X68" s="40"/>
      <c r="Y68" s="40"/>
      <c r="Z68" s="40"/>
      <c r="AA68" s="40"/>
      <c r="AB68" s="40"/>
      <c r="AN68" s="25"/>
      <c r="AP68" s="25"/>
      <c r="AR68" s="25"/>
      <c r="AT68" s="25"/>
      <c r="AV68" s="25"/>
      <c r="BZ68" s="40"/>
    </row>
    <row r="69" spans="1:78" x14ac:dyDescent="0.25">
      <c r="B69" s="53"/>
      <c r="C69" s="69">
        <v>7</v>
      </c>
      <c r="D69" s="70">
        <f t="shared" si="7"/>
        <v>0</v>
      </c>
      <c r="E69" s="70">
        <f t="shared" si="8"/>
        <v>0</v>
      </c>
      <c r="F69" s="72">
        <f t="shared" si="9"/>
        <v>56</v>
      </c>
      <c r="G69" s="70">
        <f t="shared" si="15"/>
        <v>0</v>
      </c>
      <c r="H69" s="71">
        <f t="shared" si="10"/>
        <v>0</v>
      </c>
      <c r="I69" s="72">
        <f t="shared" si="11"/>
        <v>64</v>
      </c>
      <c r="J69" s="70">
        <f t="shared" si="16"/>
        <v>0</v>
      </c>
      <c r="K69" s="70">
        <f t="shared" si="12"/>
        <v>0</v>
      </c>
      <c r="L69" s="72">
        <f t="shared" si="13"/>
        <v>72</v>
      </c>
      <c r="M69" s="70">
        <f t="shared" si="17"/>
        <v>0</v>
      </c>
      <c r="N69" s="71">
        <f t="shared" si="14"/>
        <v>0</v>
      </c>
      <c r="P69" s="66"/>
      <c r="Q69" s="40"/>
      <c r="R69" s="40"/>
      <c r="S69" s="40"/>
      <c r="T69" s="40"/>
      <c r="U69" s="40"/>
      <c r="V69" s="40"/>
      <c r="W69" s="40"/>
      <c r="X69" s="40"/>
      <c r="Y69" s="40"/>
      <c r="Z69" s="40"/>
      <c r="AA69" s="40"/>
      <c r="AB69" s="40"/>
      <c r="AN69" s="25"/>
      <c r="AP69" s="25"/>
      <c r="AR69" s="25"/>
      <c r="AT69" s="25"/>
      <c r="AV69" s="25"/>
      <c r="BZ69" s="40"/>
    </row>
    <row r="70" spans="1:78" x14ac:dyDescent="0.25">
      <c r="B70" s="66"/>
      <c r="C70" s="66"/>
      <c r="D70" s="66"/>
      <c r="E70" s="66"/>
      <c r="F70" s="73"/>
      <c r="G70" s="66"/>
      <c r="H70" s="74"/>
      <c r="I70" s="66"/>
      <c r="J70" s="75"/>
      <c r="K70" s="66"/>
      <c r="L70" s="76"/>
      <c r="M70" s="66"/>
      <c r="N70" s="77"/>
      <c r="P70" s="66"/>
      <c r="Q70" s="40"/>
      <c r="R70" s="40"/>
      <c r="S70" s="40"/>
      <c r="T70" s="40"/>
      <c r="U70" s="40"/>
      <c r="V70" s="40"/>
      <c r="W70" s="40"/>
      <c r="X70" s="40"/>
      <c r="Y70" s="40"/>
      <c r="Z70" s="40"/>
      <c r="AA70" s="40"/>
      <c r="AB70" s="40"/>
      <c r="AN70" s="25"/>
      <c r="AP70" s="25"/>
      <c r="AR70" s="25"/>
      <c r="AT70" s="25"/>
      <c r="AV70" s="25"/>
      <c r="BZ70" s="40"/>
    </row>
    <row r="71" spans="1:78" x14ac:dyDescent="0.25">
      <c r="A71" s="78" t="s">
        <v>50</v>
      </c>
      <c r="B71" s="296" t="s">
        <v>82</v>
      </c>
      <c r="C71" s="296"/>
      <c r="D71" s="296"/>
      <c r="E71" s="296"/>
      <c r="F71" s="296"/>
      <c r="G71" s="296"/>
      <c r="H71" s="296"/>
      <c r="I71" s="296"/>
      <c r="J71" s="296"/>
      <c r="K71" s="296"/>
      <c r="L71" s="296"/>
      <c r="M71" s="296"/>
      <c r="N71" s="296"/>
      <c r="P71" s="66"/>
      <c r="Q71" s="40"/>
      <c r="R71" s="40"/>
      <c r="S71" s="40"/>
      <c r="T71" s="40"/>
      <c r="U71" s="40"/>
      <c r="V71" s="40"/>
      <c r="W71" s="40"/>
      <c r="X71" s="40"/>
      <c r="Y71" s="40"/>
      <c r="Z71" s="40"/>
      <c r="AA71" s="40"/>
      <c r="AB71" s="40"/>
      <c r="AN71" s="25"/>
      <c r="AP71" s="25"/>
      <c r="AR71" s="25"/>
      <c r="AT71" s="25"/>
      <c r="AV71" s="25"/>
      <c r="BZ71" s="40"/>
    </row>
    <row r="72" spans="1:78" x14ac:dyDescent="0.25">
      <c r="A72" s="41"/>
      <c r="B72" s="188"/>
      <c r="C72" s="186"/>
      <c r="D72" s="186"/>
      <c r="E72" s="186"/>
      <c r="F72" s="186"/>
      <c r="G72" s="186"/>
      <c r="H72" s="186"/>
      <c r="I72" s="186"/>
      <c r="J72" s="187"/>
      <c r="K72" s="238"/>
      <c r="L72" s="238"/>
      <c r="M72" s="238"/>
      <c r="N72" s="238"/>
      <c r="P72" s="66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  <c r="AN72" s="25"/>
      <c r="AP72" s="25"/>
      <c r="AR72" s="25"/>
      <c r="AT72" s="25"/>
      <c r="AV72" s="25"/>
      <c r="BZ72" s="40"/>
    </row>
    <row r="73" spans="1:78" x14ac:dyDescent="0.25">
      <c r="A73" s="32"/>
      <c r="B73" s="181"/>
      <c r="C73" s="66"/>
      <c r="D73" s="66"/>
      <c r="E73" s="66"/>
      <c r="F73" s="66"/>
      <c r="G73" s="161"/>
      <c r="H73" s="66"/>
      <c r="I73" s="66"/>
      <c r="J73" s="207"/>
      <c r="K73" s="40"/>
      <c r="L73" s="80"/>
      <c r="M73" s="40"/>
      <c r="N73" s="81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  <c r="AA73" s="40"/>
      <c r="AB73" s="40"/>
      <c r="AN73" s="25"/>
      <c r="AP73" s="25"/>
      <c r="AR73" s="25"/>
      <c r="AT73" s="25"/>
      <c r="AV73" s="25"/>
      <c r="BZ73" s="40"/>
    </row>
    <row r="74" spans="1:78" x14ac:dyDescent="0.25">
      <c r="B74" s="83"/>
      <c r="C74" s="66"/>
      <c r="D74" s="66"/>
      <c r="E74" s="66"/>
      <c r="F74" s="73"/>
      <c r="G74" s="66"/>
      <c r="H74" s="74"/>
      <c r="I74" s="32"/>
      <c r="J74" s="208"/>
      <c r="K74" s="78" t="s">
        <v>44</v>
      </c>
      <c r="L74" s="78" t="s">
        <v>60</v>
      </c>
      <c r="M74" s="31"/>
      <c r="N74" s="31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  <c r="AA74" s="40"/>
      <c r="AB74" s="40"/>
      <c r="AN74" s="25"/>
      <c r="AP74" s="25"/>
      <c r="AR74" s="25"/>
      <c r="AT74" s="25"/>
      <c r="AV74" s="25"/>
      <c r="BZ74" s="40"/>
    </row>
    <row r="75" spans="1:78" ht="15.75" thickBot="1" x14ac:dyDescent="0.3">
      <c r="B75" s="83"/>
      <c r="C75" s="66"/>
      <c r="D75" s="66"/>
      <c r="E75" s="66"/>
      <c r="F75" s="73"/>
      <c r="G75" s="66"/>
      <c r="H75" s="74"/>
      <c r="I75" s="32"/>
      <c r="J75" s="208"/>
      <c r="K75" s="75"/>
      <c r="L75" s="85"/>
      <c r="M75" s="78"/>
      <c r="N75" s="31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  <c r="AA75" s="40"/>
      <c r="AB75" s="40"/>
      <c r="AN75" s="25"/>
      <c r="AP75" s="25"/>
      <c r="AR75" s="25"/>
      <c r="AT75" s="25"/>
      <c r="AV75" s="25"/>
      <c r="BZ75" s="40"/>
    </row>
    <row r="76" spans="1:78" ht="15.75" thickBot="1" x14ac:dyDescent="0.3">
      <c r="B76" s="83"/>
      <c r="C76" s="66"/>
      <c r="D76" s="66"/>
      <c r="E76" s="66"/>
      <c r="F76" s="73"/>
      <c r="G76" s="66"/>
      <c r="H76" s="74"/>
      <c r="I76" s="32"/>
      <c r="J76" s="208"/>
      <c r="K76" s="75"/>
      <c r="L76" s="78" t="s">
        <v>57</v>
      </c>
      <c r="M76" s="90"/>
      <c r="N76" s="31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  <c r="AA76" s="40"/>
      <c r="AB76" s="40"/>
      <c r="AN76" s="25"/>
      <c r="AP76" s="25"/>
      <c r="AR76" s="25"/>
      <c r="AT76" s="25"/>
      <c r="AV76" s="25"/>
      <c r="BZ76" s="40"/>
    </row>
    <row r="77" spans="1:78" ht="15.75" thickBot="1" x14ac:dyDescent="0.3">
      <c r="B77" s="83"/>
      <c r="C77" s="66"/>
      <c r="D77" s="66"/>
      <c r="E77" s="66"/>
      <c r="F77" s="73"/>
      <c r="G77" s="66"/>
      <c r="H77" s="74"/>
      <c r="I77" s="32"/>
      <c r="J77" s="208"/>
      <c r="K77" s="75"/>
      <c r="L77" s="78" t="s">
        <v>58</v>
      </c>
      <c r="M77" s="96"/>
      <c r="N77" s="31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  <c r="AA77" s="40"/>
      <c r="AB77" s="40"/>
      <c r="AN77" s="25"/>
      <c r="AP77" s="25"/>
      <c r="AR77" s="25"/>
      <c r="AT77" s="25"/>
      <c r="AV77" s="25"/>
      <c r="BZ77" s="40"/>
    </row>
    <row r="78" spans="1:78" x14ac:dyDescent="0.25">
      <c r="B78" s="83"/>
      <c r="C78" s="66"/>
      <c r="D78" s="73"/>
      <c r="E78" s="66" t="s">
        <v>36</v>
      </c>
      <c r="F78" s="74"/>
      <c r="G78" s="66"/>
      <c r="H78" s="74"/>
      <c r="I78" s="32"/>
      <c r="J78" s="208"/>
      <c r="K78" s="66"/>
      <c r="L78" s="75"/>
      <c r="N78" s="31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  <c r="AA78" s="40"/>
      <c r="AB78" s="40"/>
      <c r="AN78" s="25"/>
      <c r="AP78" s="25"/>
      <c r="AR78" s="25"/>
      <c r="AT78" s="25"/>
      <c r="AV78" s="25"/>
      <c r="BZ78" s="40"/>
    </row>
    <row r="79" spans="1:78" x14ac:dyDescent="0.25">
      <c r="B79" s="83"/>
      <c r="C79" s="66"/>
      <c r="D79" s="73"/>
      <c r="E79" s="66"/>
      <c r="F79" s="74"/>
      <c r="G79" s="32"/>
      <c r="H79" s="150"/>
      <c r="I79" s="32"/>
      <c r="J79" s="208"/>
      <c r="L79" s="41" t="s">
        <v>105</v>
      </c>
      <c r="M79" s="8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  <c r="AA79" s="40"/>
      <c r="AB79" s="40"/>
      <c r="AN79" s="25"/>
      <c r="AP79" s="25"/>
      <c r="AR79" s="25"/>
      <c r="AT79" s="25"/>
      <c r="AV79" s="25"/>
      <c r="BZ79" s="40"/>
    </row>
    <row r="80" spans="1:78" x14ac:dyDescent="0.25">
      <c r="B80" s="83"/>
      <c r="C80" s="66"/>
      <c r="D80" s="66" t="s">
        <v>34</v>
      </c>
      <c r="E80" s="66"/>
      <c r="F80" s="74"/>
      <c r="G80" s="32"/>
      <c r="H80" s="150"/>
      <c r="I80" s="32"/>
      <c r="J80" s="208"/>
      <c r="L80" s="41" t="s">
        <v>98</v>
      </c>
      <c r="M80" s="66"/>
      <c r="N80" s="8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  <c r="AA80" s="40"/>
      <c r="AB80" s="40"/>
      <c r="AN80" s="25"/>
      <c r="AP80" s="25"/>
      <c r="AR80" s="25"/>
      <c r="AT80" s="25"/>
      <c r="AV80" s="25"/>
      <c r="BZ80" s="40"/>
    </row>
    <row r="81" spans="1:78" x14ac:dyDescent="0.25">
      <c r="B81" s="83"/>
      <c r="C81" s="66"/>
      <c r="D81" s="66"/>
      <c r="E81" s="66"/>
      <c r="F81" s="107"/>
      <c r="G81" s="32"/>
      <c r="H81" s="150"/>
      <c r="I81" s="32"/>
      <c r="J81" s="208"/>
      <c r="K81" s="66"/>
      <c r="L81" s="41" t="s">
        <v>97</v>
      </c>
      <c r="M81" s="66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  <c r="AA81" s="40"/>
      <c r="AB81" s="40"/>
      <c r="AN81" s="25"/>
      <c r="AP81" s="25"/>
      <c r="AR81" s="25"/>
      <c r="AT81" s="25"/>
      <c r="AV81" s="25"/>
      <c r="BZ81" s="40"/>
    </row>
    <row r="82" spans="1:78" x14ac:dyDescent="0.25">
      <c r="B82" s="83"/>
      <c r="C82" s="66"/>
      <c r="D82" s="66"/>
      <c r="E82" s="66"/>
      <c r="F82" s="73"/>
      <c r="G82" s="66"/>
      <c r="H82" s="74"/>
      <c r="I82" s="66"/>
      <c r="J82" s="182"/>
      <c r="K82" s="66"/>
      <c r="L82" s="40"/>
      <c r="M82" s="40"/>
      <c r="N82" s="81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N82" s="25"/>
      <c r="AP82" s="25"/>
      <c r="AR82" s="25"/>
      <c r="AT82" s="25"/>
      <c r="AV82" s="25"/>
      <c r="BZ82" s="40"/>
    </row>
    <row r="83" spans="1:78" x14ac:dyDescent="0.25">
      <c r="B83" s="83"/>
      <c r="C83" s="66"/>
      <c r="D83" s="66"/>
      <c r="E83" s="66"/>
      <c r="F83" s="73"/>
      <c r="G83" s="66"/>
      <c r="H83" s="74"/>
      <c r="I83" s="66"/>
      <c r="J83" s="182"/>
      <c r="K83" s="66"/>
      <c r="L83" s="40"/>
      <c r="M83" s="40"/>
      <c r="N83" s="81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  <c r="AA83" s="40"/>
      <c r="AB83" s="40"/>
      <c r="AN83" s="25"/>
      <c r="AP83" s="25"/>
      <c r="AR83" s="25"/>
      <c r="AT83" s="25"/>
      <c r="AV83" s="25"/>
      <c r="BZ83" s="40"/>
    </row>
    <row r="84" spans="1:78" x14ac:dyDescent="0.25">
      <c r="B84" s="83"/>
      <c r="C84" s="66"/>
      <c r="D84" s="66"/>
      <c r="E84" s="66"/>
      <c r="F84" s="73"/>
      <c r="G84" s="66"/>
      <c r="H84" s="74"/>
      <c r="I84" s="66"/>
      <c r="J84" s="182"/>
      <c r="K84" s="66"/>
      <c r="L84" s="40"/>
      <c r="M84" s="40"/>
      <c r="N84" s="81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  <c r="AA84" s="40"/>
      <c r="AB84" s="40"/>
      <c r="AN84" s="25"/>
      <c r="AP84" s="25"/>
      <c r="AR84" s="25"/>
      <c r="AT84" s="25"/>
      <c r="AV84" s="25"/>
      <c r="BZ84" s="40"/>
    </row>
    <row r="85" spans="1:78" x14ac:dyDescent="0.25">
      <c r="B85" s="83"/>
      <c r="C85" s="66"/>
      <c r="D85" s="66"/>
      <c r="E85" s="66"/>
      <c r="F85" s="73"/>
      <c r="G85" s="66"/>
      <c r="H85" s="74"/>
      <c r="I85" s="66"/>
      <c r="J85" s="182"/>
      <c r="K85" s="66"/>
      <c r="L85" s="40"/>
      <c r="M85" s="40"/>
      <c r="N85" s="81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  <c r="AA85" s="40"/>
      <c r="AB85" s="40"/>
      <c r="AN85" s="25"/>
      <c r="AP85" s="25"/>
      <c r="AR85" s="25"/>
      <c r="AT85" s="25"/>
      <c r="AV85" s="25"/>
      <c r="BZ85" s="40"/>
    </row>
    <row r="86" spans="1:78" x14ac:dyDescent="0.25">
      <c r="B86" s="83"/>
      <c r="C86" s="66"/>
      <c r="D86" s="66"/>
      <c r="E86" s="66"/>
      <c r="F86" s="73"/>
      <c r="G86" s="66"/>
      <c r="H86" s="74"/>
      <c r="I86" s="66"/>
      <c r="J86" s="182"/>
      <c r="K86" s="66"/>
      <c r="L86" s="40"/>
      <c r="M86" s="40"/>
      <c r="N86" s="81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  <c r="AA86" s="40"/>
      <c r="AB86" s="40"/>
      <c r="AN86" s="25"/>
      <c r="AP86" s="25"/>
      <c r="AR86" s="25"/>
      <c r="AT86" s="25"/>
      <c r="AV86" s="25"/>
      <c r="BZ86" s="40"/>
    </row>
    <row r="87" spans="1:78" x14ac:dyDescent="0.25">
      <c r="B87" s="83"/>
      <c r="C87" s="66"/>
      <c r="D87" s="66"/>
      <c r="E87" s="66"/>
      <c r="F87" s="73"/>
      <c r="G87" s="66"/>
      <c r="H87" s="74"/>
      <c r="I87" s="66"/>
      <c r="J87" s="182"/>
      <c r="K87" s="66"/>
      <c r="L87" s="40"/>
      <c r="M87" s="40"/>
      <c r="N87" s="81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  <c r="AA87" s="40"/>
      <c r="AB87" s="40"/>
      <c r="AN87" s="25"/>
      <c r="AP87" s="25"/>
      <c r="AR87" s="25"/>
      <c r="AT87" s="25"/>
      <c r="AV87" s="25"/>
      <c r="BZ87" s="40"/>
    </row>
    <row r="88" spans="1:78" x14ac:dyDescent="0.25">
      <c r="B88" s="83"/>
      <c r="C88" s="66"/>
      <c r="D88" s="66"/>
      <c r="E88" s="66"/>
      <c r="F88" s="73"/>
      <c r="G88" s="66"/>
      <c r="H88" s="74"/>
      <c r="I88" s="66"/>
      <c r="J88" s="182"/>
      <c r="K88" s="66"/>
      <c r="L88" s="40"/>
      <c r="M88" s="40"/>
      <c r="N88" s="81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  <c r="AA88" s="40"/>
      <c r="AB88" s="40"/>
      <c r="AN88" s="25"/>
      <c r="AP88" s="25"/>
      <c r="AR88" s="25"/>
      <c r="AT88" s="25"/>
      <c r="AV88" s="25"/>
      <c r="BZ88" s="40"/>
    </row>
    <row r="89" spans="1:78" x14ac:dyDescent="0.25">
      <c r="B89" s="83"/>
      <c r="C89" s="66"/>
      <c r="D89" s="66"/>
      <c r="E89" s="66"/>
      <c r="F89" s="73"/>
      <c r="G89" s="66"/>
      <c r="H89" s="74"/>
      <c r="I89" s="66"/>
      <c r="J89" s="182"/>
      <c r="K89" s="66"/>
      <c r="L89" s="40"/>
      <c r="M89" s="40"/>
      <c r="N89" s="81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  <c r="AA89" s="40"/>
      <c r="AB89" s="40"/>
      <c r="AN89" s="25"/>
      <c r="AP89" s="25"/>
      <c r="AR89" s="25"/>
      <c r="AT89" s="25"/>
      <c r="AV89" s="25"/>
      <c r="AW89" s="32"/>
      <c r="BZ89" s="40"/>
    </row>
    <row r="90" spans="1:78" x14ac:dyDescent="0.25">
      <c r="B90" s="123"/>
      <c r="C90" s="124"/>
      <c r="D90" s="124"/>
      <c r="E90" s="124"/>
      <c r="F90" s="125"/>
      <c r="G90" s="124"/>
      <c r="H90" s="209"/>
      <c r="I90" s="124"/>
      <c r="J90" s="210"/>
      <c r="K90" s="66"/>
      <c r="L90" s="40"/>
      <c r="M90" s="40"/>
      <c r="N90" s="81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  <c r="AA90" s="40"/>
      <c r="AB90" s="40"/>
      <c r="AN90" s="25"/>
      <c r="AP90" s="25"/>
      <c r="AR90" s="25"/>
      <c r="AT90" s="25"/>
      <c r="AV90" s="25"/>
      <c r="BZ90" s="40"/>
    </row>
    <row r="91" spans="1:78" x14ac:dyDescent="0.25">
      <c r="B91" s="40"/>
      <c r="C91" s="40"/>
      <c r="D91" s="40"/>
      <c r="E91" s="66"/>
      <c r="F91" s="73"/>
      <c r="G91" s="66"/>
      <c r="H91" s="74"/>
      <c r="I91" s="66"/>
      <c r="J91" s="66"/>
      <c r="K91" s="66"/>
      <c r="L91" s="40"/>
      <c r="M91" s="40"/>
      <c r="N91" s="81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  <c r="AA91" s="40"/>
      <c r="AB91" s="40"/>
      <c r="AN91" s="25"/>
      <c r="AP91" s="25"/>
      <c r="AR91" s="25"/>
      <c r="AT91" s="25"/>
      <c r="AV91" s="25"/>
      <c r="BZ91" s="40"/>
    </row>
    <row r="92" spans="1:78" x14ac:dyDescent="0.25">
      <c r="A92" s="24" t="s">
        <v>21</v>
      </c>
      <c r="B92" s="238" t="s">
        <v>79</v>
      </c>
      <c r="C92" s="65"/>
      <c r="D92" s="65"/>
      <c r="E92" s="65"/>
      <c r="F92" s="65"/>
      <c r="G92" s="65"/>
      <c r="H92" s="65"/>
      <c r="I92" s="65"/>
      <c r="J92" s="65"/>
      <c r="K92" s="65"/>
      <c r="L92" s="65"/>
      <c r="M92" s="65"/>
      <c r="N92" s="65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  <c r="AA92" s="40"/>
      <c r="AB92" s="40"/>
      <c r="AN92" s="25"/>
      <c r="AP92" s="25"/>
      <c r="AR92" s="25"/>
      <c r="AT92" s="25"/>
      <c r="AV92" s="25"/>
      <c r="BZ92" s="40"/>
    </row>
    <row r="93" spans="1:78" x14ac:dyDescent="0.25">
      <c r="A93" s="24"/>
      <c r="B93" s="163" t="s">
        <v>84</v>
      </c>
      <c r="C93" s="32"/>
      <c r="D93" s="32"/>
      <c r="E93" s="32"/>
      <c r="F93" s="107"/>
      <c r="G93" s="32"/>
      <c r="H93" s="150"/>
      <c r="I93" s="32"/>
      <c r="J93" s="159"/>
      <c r="K93" s="32"/>
      <c r="L93" s="151"/>
      <c r="M93" s="32"/>
      <c r="N93" s="16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  <c r="AA93" s="40"/>
      <c r="AB93" s="40"/>
      <c r="AN93" s="25"/>
      <c r="AP93" s="25"/>
      <c r="AR93" s="25"/>
      <c r="AT93" s="25"/>
      <c r="AV93" s="25"/>
      <c r="BZ93" s="40"/>
    </row>
    <row r="94" spans="1:78" x14ac:dyDescent="0.25">
      <c r="A94" s="24"/>
      <c r="C94" s="32"/>
      <c r="D94" s="32"/>
      <c r="E94" s="32"/>
      <c r="F94" s="107"/>
      <c r="G94" s="32"/>
      <c r="H94" s="150"/>
      <c r="I94" s="32"/>
      <c r="J94" s="159"/>
      <c r="K94" s="32"/>
      <c r="L94" s="151"/>
      <c r="M94" s="32"/>
      <c r="N94" s="16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  <c r="AA94" s="40"/>
      <c r="AB94" s="40"/>
      <c r="AN94" s="25"/>
      <c r="AP94" s="25"/>
      <c r="AR94" s="25"/>
      <c r="AT94" s="25"/>
      <c r="AV94" s="25"/>
      <c r="BZ94" s="40"/>
    </row>
    <row r="95" spans="1:78" ht="15.75" thickBot="1" x14ac:dyDescent="0.3">
      <c r="B95" s="164" t="s">
        <v>111</v>
      </c>
      <c r="C95" s="255"/>
      <c r="D95" s="255"/>
      <c r="E95" s="238"/>
      <c r="F95" s="255"/>
      <c r="G95" s="255"/>
      <c r="H95" s="238"/>
      <c r="I95" s="255"/>
      <c r="J95" s="255"/>
      <c r="K95" s="238"/>
      <c r="L95" s="255"/>
      <c r="M95" s="255"/>
      <c r="N95" s="33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  <c r="AA95" s="40"/>
      <c r="AB95" s="40"/>
      <c r="AN95" s="25"/>
      <c r="AP95" s="25"/>
      <c r="AR95" s="25"/>
      <c r="AT95" s="25"/>
      <c r="AV95" s="25"/>
      <c r="BZ95" s="40"/>
    </row>
    <row r="96" spans="1:78" ht="15.75" thickBot="1" x14ac:dyDescent="0.3">
      <c r="B96" s="66"/>
      <c r="C96" s="46" t="s">
        <v>8</v>
      </c>
      <c r="D96" s="46" t="s">
        <v>40</v>
      </c>
      <c r="E96" s="65"/>
      <c r="F96" s="46" t="s">
        <v>125</v>
      </c>
      <c r="G96" s="46" t="s">
        <v>40</v>
      </c>
      <c r="H96" s="65"/>
      <c r="I96" s="46" t="s">
        <v>125</v>
      </c>
      <c r="J96" s="46" t="s">
        <v>40</v>
      </c>
      <c r="K96" s="66"/>
      <c r="L96" s="46" t="s">
        <v>125</v>
      </c>
      <c r="M96" s="46" t="s">
        <v>40</v>
      </c>
      <c r="N96" s="65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  <c r="AA96" s="40"/>
      <c r="AB96" s="40"/>
      <c r="AN96" s="25"/>
      <c r="AP96" s="25"/>
      <c r="AR96" s="25"/>
      <c r="AT96" s="25"/>
      <c r="AV96" s="25"/>
      <c r="BZ96" s="40"/>
    </row>
    <row r="97" spans="1:78" x14ac:dyDescent="0.25">
      <c r="B97" s="66"/>
      <c r="C97" s="118">
        <v>0</v>
      </c>
      <c r="D97" s="63" t="e">
        <f>(D62-$M$77)/$M$76</f>
        <v>#DIV/0!</v>
      </c>
      <c r="E97" s="129"/>
      <c r="F97" s="34">
        <f>F62</f>
        <v>49</v>
      </c>
      <c r="G97" s="63" t="e">
        <f t="shared" ref="G97:G104" si="18">(G62-$M$77)/$M$76</f>
        <v>#DIV/0!</v>
      </c>
      <c r="H97" s="130"/>
      <c r="I97" s="34">
        <f>I62</f>
        <v>57</v>
      </c>
      <c r="J97" s="63" t="e">
        <f t="shared" ref="J97:J104" si="19">(J62-$M$77)/$M$76</f>
        <v>#DIV/0!</v>
      </c>
      <c r="K97" s="66"/>
      <c r="L97" s="34">
        <f>L62</f>
        <v>65</v>
      </c>
      <c r="M97" s="63" t="e">
        <f t="shared" ref="M97:M104" si="20">(M62-$M$77)/$M$76</f>
        <v>#DIV/0!</v>
      </c>
      <c r="N97" s="129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  <c r="AA97" s="40"/>
      <c r="AB97" s="40"/>
      <c r="AN97" s="25"/>
      <c r="AP97" s="25"/>
      <c r="AR97" s="25"/>
      <c r="AT97" s="25"/>
      <c r="AV97" s="25"/>
      <c r="BZ97" s="40"/>
    </row>
    <row r="98" spans="1:78" x14ac:dyDescent="0.25">
      <c r="B98" s="66"/>
      <c r="C98" s="118">
        <v>0.25</v>
      </c>
      <c r="D98" s="63" t="e">
        <f t="shared" ref="D98:D104" si="21">(D63-$M$77)/$M$76</f>
        <v>#DIV/0!</v>
      </c>
      <c r="E98" s="129"/>
      <c r="F98" s="34">
        <f t="shared" ref="F98:F104" si="22">F63</f>
        <v>50</v>
      </c>
      <c r="G98" s="63" t="e">
        <f t="shared" si="18"/>
        <v>#DIV/0!</v>
      </c>
      <c r="H98" s="130"/>
      <c r="I98" s="34">
        <f t="shared" ref="I98:I104" si="23">I63</f>
        <v>58</v>
      </c>
      <c r="J98" s="63" t="e">
        <f t="shared" si="19"/>
        <v>#DIV/0!</v>
      </c>
      <c r="K98" s="66"/>
      <c r="L98" s="34">
        <f t="shared" ref="L98:L104" si="24">L63</f>
        <v>66</v>
      </c>
      <c r="M98" s="63" t="e">
        <f t="shared" si="20"/>
        <v>#DIV/0!</v>
      </c>
      <c r="N98" s="129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  <c r="AA98" s="40"/>
      <c r="AB98" s="40"/>
      <c r="AN98" s="25"/>
      <c r="AP98" s="25"/>
      <c r="AR98" s="25"/>
      <c r="AT98" s="25"/>
      <c r="AV98" s="25"/>
      <c r="BZ98" s="40"/>
    </row>
    <row r="99" spans="1:78" x14ac:dyDescent="0.25">
      <c r="B99" s="66"/>
      <c r="C99" s="118">
        <v>0.5</v>
      </c>
      <c r="D99" s="63" t="e">
        <f t="shared" si="21"/>
        <v>#DIV/0!</v>
      </c>
      <c r="E99" s="129"/>
      <c r="F99" s="34">
        <f t="shared" si="22"/>
        <v>51</v>
      </c>
      <c r="G99" s="63" t="e">
        <f t="shared" si="18"/>
        <v>#DIV/0!</v>
      </c>
      <c r="H99" s="130"/>
      <c r="I99" s="34">
        <f t="shared" si="23"/>
        <v>59</v>
      </c>
      <c r="J99" s="63" t="e">
        <f t="shared" si="19"/>
        <v>#DIV/0!</v>
      </c>
      <c r="K99" s="66"/>
      <c r="L99" s="34">
        <f t="shared" si="24"/>
        <v>67</v>
      </c>
      <c r="M99" s="63" t="e">
        <f t="shared" si="20"/>
        <v>#DIV/0!</v>
      </c>
      <c r="N99" s="129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  <c r="AA99" s="40"/>
      <c r="AB99" s="40"/>
      <c r="AN99" s="25"/>
      <c r="AP99" s="25"/>
      <c r="AR99" s="25"/>
      <c r="AT99" s="25"/>
      <c r="AV99" s="25"/>
      <c r="BZ99" s="40"/>
    </row>
    <row r="100" spans="1:78" x14ac:dyDescent="0.25">
      <c r="B100" s="66"/>
      <c r="C100" s="118">
        <v>1</v>
      </c>
      <c r="D100" s="63" t="e">
        <f t="shared" si="21"/>
        <v>#DIV/0!</v>
      </c>
      <c r="E100" s="129"/>
      <c r="F100" s="34">
        <f t="shared" si="22"/>
        <v>52</v>
      </c>
      <c r="G100" s="63" t="e">
        <f t="shared" si="18"/>
        <v>#DIV/0!</v>
      </c>
      <c r="H100" s="130"/>
      <c r="I100" s="34">
        <f t="shared" si="23"/>
        <v>60</v>
      </c>
      <c r="J100" s="63" t="e">
        <f t="shared" si="19"/>
        <v>#DIV/0!</v>
      </c>
      <c r="K100" s="66"/>
      <c r="L100" s="34">
        <f t="shared" si="24"/>
        <v>68</v>
      </c>
      <c r="M100" s="63" t="e">
        <f t="shared" si="20"/>
        <v>#DIV/0!</v>
      </c>
      <c r="N100" s="129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  <c r="AA100" s="40"/>
      <c r="AB100" s="40"/>
      <c r="AN100" s="25"/>
      <c r="AP100" s="25"/>
      <c r="AR100" s="25"/>
      <c r="AT100" s="25"/>
      <c r="AV100" s="25"/>
      <c r="BZ100" s="40"/>
    </row>
    <row r="101" spans="1:78" x14ac:dyDescent="0.25">
      <c r="B101" s="66"/>
      <c r="C101" s="118">
        <v>1.5</v>
      </c>
      <c r="D101" s="63" t="e">
        <f t="shared" si="21"/>
        <v>#DIV/0!</v>
      </c>
      <c r="E101" s="129"/>
      <c r="F101" s="34">
        <f t="shared" si="22"/>
        <v>53</v>
      </c>
      <c r="G101" s="63" t="e">
        <f t="shared" si="18"/>
        <v>#DIV/0!</v>
      </c>
      <c r="H101" s="130"/>
      <c r="I101" s="34">
        <f t="shared" si="23"/>
        <v>61</v>
      </c>
      <c r="J101" s="63" t="e">
        <f t="shared" si="19"/>
        <v>#DIV/0!</v>
      </c>
      <c r="K101" s="66"/>
      <c r="L101" s="34">
        <f t="shared" si="24"/>
        <v>69</v>
      </c>
      <c r="M101" s="63" t="e">
        <f t="shared" si="20"/>
        <v>#DIV/0!</v>
      </c>
      <c r="N101" s="129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  <c r="AA101" s="40"/>
      <c r="AB101" s="40"/>
      <c r="AN101" s="25"/>
      <c r="AP101" s="25"/>
      <c r="AR101" s="25"/>
      <c r="AT101" s="25"/>
      <c r="AV101" s="25"/>
      <c r="BZ101" s="40"/>
    </row>
    <row r="102" spans="1:78" x14ac:dyDescent="0.25">
      <c r="B102" s="66"/>
      <c r="C102" s="118">
        <v>3</v>
      </c>
      <c r="D102" s="63" t="e">
        <f t="shared" si="21"/>
        <v>#DIV/0!</v>
      </c>
      <c r="E102" s="129"/>
      <c r="F102" s="34">
        <f t="shared" si="22"/>
        <v>54</v>
      </c>
      <c r="G102" s="63" t="e">
        <f t="shared" si="18"/>
        <v>#DIV/0!</v>
      </c>
      <c r="H102" s="130"/>
      <c r="I102" s="34">
        <f t="shared" si="23"/>
        <v>62</v>
      </c>
      <c r="J102" s="63" t="e">
        <f t="shared" si="19"/>
        <v>#DIV/0!</v>
      </c>
      <c r="K102" s="66"/>
      <c r="L102" s="34">
        <f t="shared" si="24"/>
        <v>70</v>
      </c>
      <c r="M102" s="63" t="e">
        <f t="shared" si="20"/>
        <v>#DIV/0!</v>
      </c>
      <c r="N102" s="129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  <c r="AA102" s="40"/>
      <c r="AB102" s="40"/>
      <c r="AN102" s="25"/>
      <c r="AP102" s="25"/>
      <c r="AR102" s="25"/>
      <c r="AT102" s="25"/>
      <c r="AV102" s="25"/>
      <c r="BZ102" s="40"/>
    </row>
    <row r="103" spans="1:78" x14ac:dyDescent="0.25">
      <c r="B103" s="66"/>
      <c r="C103" s="118">
        <v>5</v>
      </c>
      <c r="D103" s="63" t="e">
        <f t="shared" si="21"/>
        <v>#DIV/0!</v>
      </c>
      <c r="E103" s="129"/>
      <c r="F103" s="34">
        <f t="shared" si="22"/>
        <v>55</v>
      </c>
      <c r="G103" s="63" t="e">
        <f t="shared" si="18"/>
        <v>#DIV/0!</v>
      </c>
      <c r="H103" s="130"/>
      <c r="I103" s="34">
        <f t="shared" si="23"/>
        <v>63</v>
      </c>
      <c r="J103" s="63" t="e">
        <f t="shared" si="19"/>
        <v>#DIV/0!</v>
      </c>
      <c r="K103" s="66"/>
      <c r="L103" s="34">
        <f t="shared" si="24"/>
        <v>71</v>
      </c>
      <c r="M103" s="63" t="e">
        <f t="shared" si="20"/>
        <v>#DIV/0!</v>
      </c>
      <c r="N103" s="129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  <c r="AA103" s="40"/>
      <c r="AB103" s="40"/>
      <c r="AN103" s="25"/>
      <c r="AP103" s="25"/>
      <c r="AR103" s="25"/>
      <c r="AT103" s="25"/>
      <c r="AV103" s="25"/>
      <c r="BZ103" s="40"/>
    </row>
    <row r="104" spans="1:78" x14ac:dyDescent="0.25">
      <c r="B104" s="66"/>
      <c r="C104" s="118">
        <v>7</v>
      </c>
      <c r="D104" s="63" t="e">
        <f t="shared" si="21"/>
        <v>#DIV/0!</v>
      </c>
      <c r="E104" s="129"/>
      <c r="F104" s="34">
        <f t="shared" si="22"/>
        <v>56</v>
      </c>
      <c r="G104" s="63" t="e">
        <f t="shared" si="18"/>
        <v>#DIV/0!</v>
      </c>
      <c r="H104" s="130"/>
      <c r="I104" s="34">
        <f t="shared" si="23"/>
        <v>64</v>
      </c>
      <c r="J104" s="63" t="e">
        <f t="shared" si="19"/>
        <v>#DIV/0!</v>
      </c>
      <c r="K104" s="66"/>
      <c r="L104" s="34">
        <f t="shared" si="24"/>
        <v>72</v>
      </c>
      <c r="M104" s="63" t="e">
        <f t="shared" si="20"/>
        <v>#DIV/0!</v>
      </c>
      <c r="N104" s="129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  <c r="AA104" s="40"/>
      <c r="AB104" s="40"/>
      <c r="AN104" s="25"/>
      <c r="AP104" s="25"/>
      <c r="AR104" s="25"/>
      <c r="AT104" s="25"/>
      <c r="AV104" s="25"/>
      <c r="BZ104" s="40"/>
    </row>
    <row r="105" spans="1:78" x14ac:dyDescent="0.25">
      <c r="B105" s="66"/>
      <c r="C105" s="66"/>
      <c r="D105" s="66"/>
      <c r="E105" s="66"/>
      <c r="F105" s="73"/>
      <c r="G105" s="66"/>
      <c r="H105" s="74"/>
      <c r="I105" s="66"/>
      <c r="J105" s="75"/>
      <c r="K105" s="66"/>
      <c r="L105" s="76"/>
      <c r="M105" s="66"/>
      <c r="N105" s="77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  <c r="AA105" s="40"/>
      <c r="AB105" s="40"/>
      <c r="AN105" s="25"/>
      <c r="AP105" s="25"/>
      <c r="AR105" s="25"/>
      <c r="AT105" s="25"/>
      <c r="AV105" s="25"/>
      <c r="BZ105" s="40"/>
    </row>
    <row r="106" spans="1:78" s="24" customFormat="1" x14ac:dyDescent="0.25">
      <c r="A106" s="25"/>
      <c r="B106" s="25"/>
      <c r="C106" s="32"/>
      <c r="D106" s="32"/>
      <c r="E106" s="32"/>
      <c r="F106" s="107"/>
      <c r="G106" s="32"/>
      <c r="H106" s="150"/>
      <c r="I106" s="32"/>
      <c r="J106" s="159"/>
      <c r="K106" s="32"/>
      <c r="L106" s="151"/>
      <c r="M106" s="32"/>
      <c r="N106" s="160"/>
      <c r="O106" s="78"/>
      <c r="P106" s="78"/>
      <c r="Q106" s="78"/>
      <c r="R106" s="78"/>
      <c r="S106" s="78"/>
      <c r="T106" s="78"/>
      <c r="U106" s="78"/>
      <c r="V106" s="78"/>
      <c r="W106" s="78"/>
      <c r="X106" s="78"/>
      <c r="Y106" s="78"/>
      <c r="Z106" s="78"/>
      <c r="AA106" s="78"/>
      <c r="AB106" s="78"/>
      <c r="BZ106" s="78"/>
    </row>
    <row r="107" spans="1:78" x14ac:dyDescent="0.25">
      <c r="A107" s="24" t="s">
        <v>23</v>
      </c>
      <c r="B107" s="78" t="s">
        <v>27</v>
      </c>
      <c r="C107" s="40"/>
      <c r="D107" s="129"/>
      <c r="E107" s="40"/>
      <c r="F107" s="137"/>
      <c r="G107" s="40"/>
      <c r="H107" s="138"/>
      <c r="I107" s="40"/>
      <c r="J107" s="139"/>
      <c r="K107" s="40"/>
      <c r="L107" s="31"/>
      <c r="N107" s="29"/>
      <c r="O107" s="40"/>
      <c r="P107" s="40"/>
      <c r="Q107" s="40"/>
      <c r="R107" s="40"/>
      <c r="S107" s="40"/>
      <c r="T107" s="40"/>
      <c r="U107" s="40"/>
      <c r="V107" s="40"/>
      <c r="W107" s="40"/>
      <c r="X107" s="40"/>
      <c r="Y107" s="40"/>
      <c r="Z107" s="40"/>
      <c r="AA107" s="40"/>
      <c r="AB107" s="40"/>
      <c r="AN107" s="25"/>
      <c r="AP107" s="25"/>
      <c r="AR107" s="25"/>
      <c r="AT107" s="25"/>
      <c r="AV107" s="25"/>
      <c r="BZ107" s="40"/>
    </row>
    <row r="108" spans="1:78" x14ac:dyDescent="0.25">
      <c r="B108" s="78" t="s">
        <v>89</v>
      </c>
      <c r="C108" s="40"/>
      <c r="D108" s="129"/>
      <c r="E108" s="40"/>
      <c r="F108" s="137"/>
      <c r="G108" s="40"/>
      <c r="H108" s="138"/>
      <c r="I108" s="40"/>
      <c r="J108" s="139"/>
      <c r="K108" s="40"/>
      <c r="L108" s="31"/>
      <c r="N108" s="29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  <c r="AA108" s="40"/>
      <c r="AB108" s="40"/>
      <c r="AN108" s="25"/>
      <c r="AP108" s="25"/>
      <c r="AR108" s="25"/>
      <c r="AT108" s="25"/>
      <c r="AV108" s="25"/>
      <c r="BZ108" s="40"/>
    </row>
    <row r="109" spans="1:78" ht="15.75" thickBot="1" x14ac:dyDescent="0.3">
      <c r="B109" s="40"/>
      <c r="C109" s="40"/>
      <c r="D109" s="129"/>
      <c r="E109" s="40"/>
      <c r="F109" s="129"/>
      <c r="G109" s="140"/>
      <c r="H109" s="140"/>
      <c r="I109" s="141"/>
      <c r="J109" s="40"/>
      <c r="K109" s="140"/>
      <c r="L109" s="31"/>
      <c r="N109" s="29"/>
      <c r="O109" s="40"/>
      <c r="P109" s="40"/>
      <c r="Q109" s="40"/>
      <c r="R109" s="40"/>
      <c r="S109" s="40"/>
      <c r="T109" s="40"/>
      <c r="U109" s="40"/>
      <c r="V109" s="40"/>
      <c r="W109" s="40"/>
      <c r="X109" s="40"/>
      <c r="Y109" s="40"/>
      <c r="Z109" s="40"/>
      <c r="AA109" s="40"/>
      <c r="AB109" s="40"/>
      <c r="AN109" s="25"/>
      <c r="AP109" s="25"/>
      <c r="AR109" s="25"/>
      <c r="AT109" s="25"/>
      <c r="AV109" s="25"/>
      <c r="BZ109" s="40"/>
    </row>
    <row r="110" spans="1:78" ht="15.75" thickBot="1" x14ac:dyDescent="0.3">
      <c r="B110" s="290" t="s">
        <v>126</v>
      </c>
      <c r="C110" s="290"/>
      <c r="D110" s="290"/>
      <c r="E110" s="290"/>
      <c r="F110" s="291"/>
      <c r="G110" s="142">
        <v>136</v>
      </c>
      <c r="H110" s="138"/>
      <c r="I110" s="141"/>
      <c r="J110" s="40"/>
      <c r="K110" s="140"/>
      <c r="L110" s="31"/>
      <c r="N110" s="29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  <c r="AA110" s="40"/>
      <c r="AB110" s="40"/>
      <c r="AJ110" s="32"/>
      <c r="AK110" s="32"/>
      <c r="AL110" s="32"/>
      <c r="AT110" s="152"/>
      <c r="AU110" s="154"/>
      <c r="AV110" s="32"/>
      <c r="BZ110" s="40"/>
    </row>
    <row r="111" spans="1:78" x14ac:dyDescent="0.25">
      <c r="B111" s="40"/>
      <c r="C111" s="143" t="s">
        <v>64</v>
      </c>
      <c r="D111" s="40"/>
      <c r="E111" s="40"/>
      <c r="F111" s="40"/>
      <c r="G111" s="129"/>
      <c r="H111" s="138"/>
      <c r="I111" s="141"/>
      <c r="J111" s="40"/>
      <c r="K111" s="140"/>
      <c r="L111" s="31"/>
      <c r="N111" s="29"/>
      <c r="O111" s="40"/>
      <c r="P111" s="40"/>
      <c r="Q111" s="40"/>
      <c r="R111" s="40"/>
      <c r="S111" s="40"/>
      <c r="T111" s="40"/>
      <c r="U111" s="40"/>
      <c r="V111" s="40"/>
      <c r="W111" s="40"/>
      <c r="X111" s="40"/>
      <c r="Y111" s="40"/>
      <c r="Z111" s="40"/>
      <c r="AA111" s="40"/>
      <c r="AB111" s="40"/>
      <c r="AJ111" s="32"/>
      <c r="AK111" s="32"/>
      <c r="AL111" s="32"/>
      <c r="AT111" s="152"/>
      <c r="AU111" s="154"/>
      <c r="AV111" s="32"/>
      <c r="BZ111" s="40"/>
    </row>
    <row r="112" spans="1:78" ht="15.75" thickBot="1" x14ac:dyDescent="0.3">
      <c r="B112" s="40"/>
      <c r="C112" s="143" t="s">
        <v>65</v>
      </c>
      <c r="D112" s="40"/>
      <c r="E112" s="40"/>
      <c r="F112" s="40"/>
      <c r="G112" s="129"/>
      <c r="H112" s="138"/>
      <c r="I112" s="141"/>
      <c r="J112" s="40"/>
      <c r="K112" s="140"/>
      <c r="L112" s="31"/>
      <c r="N112" s="29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  <c r="AA112" s="40"/>
      <c r="AB112" s="40"/>
      <c r="AJ112" s="32"/>
      <c r="AK112" s="32"/>
      <c r="AL112" s="32"/>
      <c r="AT112" s="25"/>
      <c r="BZ112" s="40"/>
    </row>
    <row r="113" spans="1:78" ht="15.75" thickBot="1" x14ac:dyDescent="0.3">
      <c r="B113" s="40"/>
      <c r="C113" s="290" t="s">
        <v>87</v>
      </c>
      <c r="D113" s="290"/>
      <c r="E113" s="290"/>
      <c r="F113" s="291"/>
      <c r="G113" s="144" t="e">
        <f>AVERAGE(G97:G98)</f>
        <v>#DIV/0!</v>
      </c>
      <c r="H113" s="138"/>
      <c r="I113" s="141"/>
      <c r="J113" s="40"/>
      <c r="K113" s="140"/>
      <c r="L113" s="31"/>
      <c r="N113" s="29"/>
      <c r="O113" s="40"/>
      <c r="P113" s="40"/>
      <c r="Q113" s="40"/>
      <c r="R113" s="40"/>
      <c r="S113" s="40"/>
      <c r="T113" s="40"/>
      <c r="U113" s="40"/>
      <c r="V113" s="40"/>
      <c r="W113" s="40"/>
      <c r="X113" s="40"/>
      <c r="Y113" s="40"/>
      <c r="Z113" s="40"/>
      <c r="AA113" s="40"/>
      <c r="AB113" s="40"/>
      <c r="AJ113" s="32"/>
      <c r="AK113" s="32"/>
      <c r="AL113" s="32"/>
      <c r="AT113" s="25"/>
      <c r="BZ113" s="40"/>
    </row>
    <row r="114" spans="1:78" ht="15.75" thickBot="1" x14ac:dyDescent="0.3">
      <c r="B114" s="40"/>
      <c r="C114" s="40"/>
      <c r="D114" s="40"/>
      <c r="E114" s="40"/>
      <c r="F114" s="40"/>
      <c r="G114" s="145"/>
      <c r="H114" s="138"/>
      <c r="I114" s="141"/>
      <c r="J114" s="40"/>
      <c r="K114" s="140"/>
      <c r="L114" s="31"/>
      <c r="N114" s="29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  <c r="AA114" s="40"/>
      <c r="AB114" s="40"/>
      <c r="AJ114" s="32"/>
      <c r="AK114" s="32"/>
      <c r="AL114" s="32"/>
      <c r="AM114" s="32"/>
      <c r="AN114" s="107"/>
      <c r="AO114" s="32"/>
      <c r="AP114" s="150"/>
      <c r="AQ114" s="152"/>
      <c r="AR114" s="154"/>
      <c r="AT114" s="25"/>
      <c r="BZ114" s="40"/>
    </row>
    <row r="115" spans="1:78" ht="15.75" thickBot="1" x14ac:dyDescent="0.3">
      <c r="B115" s="40"/>
      <c r="C115" s="290" t="s">
        <v>29</v>
      </c>
      <c r="D115" s="290"/>
      <c r="E115" s="290"/>
      <c r="F115" s="291"/>
      <c r="G115" s="144" t="e">
        <f>G110/G113</f>
        <v>#DIV/0!</v>
      </c>
      <c r="H115" s="138"/>
      <c r="I115" s="141"/>
      <c r="J115" s="40"/>
      <c r="K115" s="140"/>
      <c r="L115" s="31"/>
      <c r="N115" s="29"/>
      <c r="O115" s="40"/>
      <c r="P115" s="40"/>
      <c r="Q115" s="40"/>
      <c r="R115" s="40"/>
      <c r="S115" s="40"/>
      <c r="T115" s="40"/>
      <c r="U115" s="40"/>
      <c r="V115" s="40"/>
      <c r="W115" s="40"/>
      <c r="X115" s="40"/>
      <c r="Y115" s="40"/>
      <c r="Z115" s="40"/>
      <c r="AA115" s="40"/>
      <c r="AB115" s="40"/>
      <c r="AQ115" s="152"/>
      <c r="AR115" s="154"/>
      <c r="AT115" s="25"/>
      <c r="BZ115" s="40"/>
    </row>
    <row r="116" spans="1:78" x14ac:dyDescent="0.25">
      <c r="F116" s="26"/>
      <c r="H116" s="27"/>
      <c r="J116" s="28"/>
      <c r="L116" s="31"/>
      <c r="N116" s="29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  <c r="AA116" s="40"/>
      <c r="AB116" s="40"/>
      <c r="AQ116" s="152"/>
      <c r="AR116" s="154"/>
      <c r="AT116" s="25"/>
      <c r="BZ116" s="40"/>
    </row>
    <row r="117" spans="1:78" x14ac:dyDescent="0.25">
      <c r="F117" s="26"/>
      <c r="H117" s="27"/>
      <c r="J117" s="28"/>
      <c r="L117" s="31"/>
      <c r="N117" s="29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Z117" s="40"/>
      <c r="AA117" s="40"/>
      <c r="AB117" s="40"/>
      <c r="AQ117" s="152"/>
      <c r="AR117" s="154"/>
      <c r="AT117" s="25"/>
      <c r="BZ117" s="40"/>
    </row>
    <row r="118" spans="1:78" x14ac:dyDescent="0.25">
      <c r="A118" s="24" t="s">
        <v>25</v>
      </c>
      <c r="B118" s="41" t="s">
        <v>91</v>
      </c>
      <c r="C118" s="66"/>
      <c r="D118" s="129"/>
      <c r="E118" s="130"/>
      <c r="F118" s="129"/>
      <c r="G118" s="130"/>
      <c r="H118" s="130"/>
      <c r="I118" s="129"/>
      <c r="J118" s="66"/>
      <c r="K118" s="130"/>
      <c r="L118" s="80"/>
      <c r="M118" s="40"/>
      <c r="N118" s="81"/>
      <c r="AQ118" s="152"/>
      <c r="AR118" s="154"/>
      <c r="AT118" s="25"/>
    </row>
    <row r="119" spans="1:78" x14ac:dyDescent="0.25">
      <c r="B119" s="284" t="s">
        <v>92</v>
      </c>
      <c r="C119" s="284"/>
      <c r="D119" s="284"/>
      <c r="E119" s="284"/>
      <c r="F119" s="284"/>
      <c r="G119" s="284"/>
      <c r="H119" s="284"/>
      <c r="I119" s="284"/>
      <c r="J119" s="284"/>
      <c r="K119" s="284"/>
      <c r="L119" s="80"/>
      <c r="M119" s="40"/>
      <c r="N119" s="81"/>
      <c r="AQ119" s="152"/>
      <c r="AR119" s="154"/>
      <c r="AT119" s="25"/>
    </row>
    <row r="120" spans="1:78" ht="15.75" thickBot="1" x14ac:dyDescent="0.3">
      <c r="B120" s="46"/>
      <c r="C120" s="46"/>
      <c r="D120" s="34"/>
      <c r="E120" s="46"/>
      <c r="F120" s="46"/>
      <c r="G120" s="34"/>
      <c r="H120" s="34"/>
      <c r="I120" s="34"/>
      <c r="J120" s="34"/>
      <c r="K120" s="33"/>
      <c r="L120" s="141"/>
      <c r="M120" s="140"/>
      <c r="N120" s="141"/>
      <c r="AQ120" s="152"/>
      <c r="AR120" s="154"/>
      <c r="AT120" s="25"/>
    </row>
    <row r="121" spans="1:78" ht="15.75" thickBot="1" x14ac:dyDescent="0.3">
      <c r="B121" s="46" t="s">
        <v>8</v>
      </c>
      <c r="C121" s="46" t="s">
        <v>35</v>
      </c>
      <c r="D121" s="66"/>
      <c r="E121" s="46" t="s">
        <v>125</v>
      </c>
      <c r="F121" s="46" t="s">
        <v>12</v>
      </c>
      <c r="G121" s="65"/>
      <c r="H121" s="34"/>
      <c r="I121" s="34"/>
      <c r="J121" s="34"/>
      <c r="K121" s="34"/>
      <c r="L121" s="129"/>
      <c r="M121" s="140"/>
      <c r="N121" s="141"/>
      <c r="AQ121" s="152"/>
      <c r="AR121" s="154"/>
      <c r="AT121" s="25"/>
    </row>
    <row r="122" spans="1:78" x14ac:dyDescent="0.25">
      <c r="B122" s="118">
        <v>0</v>
      </c>
      <c r="C122" s="147" t="e">
        <f t="shared" ref="C122:C129" si="25">D97*$G$115</f>
        <v>#DIV/0!</v>
      </c>
      <c r="D122" s="66"/>
      <c r="E122" s="34">
        <v>49</v>
      </c>
      <c r="F122" s="147" t="e">
        <f t="shared" ref="F122:F129" si="26">G97*$G$115</f>
        <v>#DIV/0!</v>
      </c>
      <c r="G122" s="130"/>
      <c r="H122" s="196"/>
      <c r="I122" s="197"/>
      <c r="J122" s="148"/>
      <c r="K122" s="149"/>
      <c r="L122" s="129"/>
      <c r="M122" s="140"/>
      <c r="N122" s="141"/>
      <c r="AQ122" s="152"/>
      <c r="AR122" s="154"/>
      <c r="AT122" s="25"/>
      <c r="AU122" s="146"/>
      <c r="AV122" s="25"/>
    </row>
    <row r="123" spans="1:78" x14ac:dyDescent="0.25">
      <c r="B123" s="118">
        <v>0.25</v>
      </c>
      <c r="C123" s="147" t="e">
        <f t="shared" si="25"/>
        <v>#DIV/0!</v>
      </c>
      <c r="D123" s="66"/>
      <c r="E123" s="34">
        <v>50</v>
      </c>
      <c r="F123" s="147" t="e">
        <f t="shared" si="26"/>
        <v>#DIV/0!</v>
      </c>
      <c r="G123" s="130"/>
      <c r="H123" s="150"/>
      <c r="I123" s="148"/>
      <c r="J123" s="148"/>
      <c r="K123" s="149"/>
      <c r="L123" s="129"/>
      <c r="M123" s="140"/>
      <c r="N123" s="141"/>
      <c r="AQ123" s="152"/>
      <c r="AR123" s="154"/>
      <c r="AT123" s="25"/>
    </row>
    <row r="124" spans="1:78" x14ac:dyDescent="0.25">
      <c r="B124" s="118">
        <v>0.5</v>
      </c>
      <c r="C124" s="147" t="e">
        <f t="shared" si="25"/>
        <v>#DIV/0!</v>
      </c>
      <c r="D124" s="66"/>
      <c r="E124" s="34">
        <v>51</v>
      </c>
      <c r="F124" s="147" t="e">
        <f t="shared" si="26"/>
        <v>#DIV/0!</v>
      </c>
      <c r="G124" s="130"/>
      <c r="H124" s="150"/>
      <c r="I124" s="148"/>
      <c r="J124" s="148"/>
      <c r="K124" s="149"/>
      <c r="L124" s="129"/>
      <c r="M124" s="140"/>
      <c r="N124" s="141"/>
      <c r="AT124" s="25"/>
      <c r="AV124" s="25"/>
    </row>
    <row r="125" spans="1:78" x14ac:dyDescent="0.25">
      <c r="B125" s="118">
        <v>1</v>
      </c>
      <c r="C125" s="147" t="e">
        <f t="shared" si="25"/>
        <v>#DIV/0!</v>
      </c>
      <c r="D125" s="66"/>
      <c r="E125" s="34">
        <v>52</v>
      </c>
      <c r="F125" s="147" t="e">
        <f t="shared" si="26"/>
        <v>#DIV/0!</v>
      </c>
      <c r="G125" s="130"/>
      <c r="H125" s="150"/>
      <c r="I125" s="148"/>
      <c r="J125" s="148"/>
      <c r="K125" s="149"/>
      <c r="L125" s="129"/>
      <c r="M125" s="140"/>
      <c r="N125" s="141"/>
      <c r="AT125" s="25"/>
      <c r="AV125" s="25"/>
    </row>
    <row r="126" spans="1:78" x14ac:dyDescent="0.25">
      <c r="B126" s="118">
        <v>1.5</v>
      </c>
      <c r="C126" s="147" t="e">
        <f t="shared" si="25"/>
        <v>#DIV/0!</v>
      </c>
      <c r="D126" s="66"/>
      <c r="E126" s="34">
        <v>53</v>
      </c>
      <c r="F126" s="147" t="e">
        <f t="shared" si="26"/>
        <v>#DIV/0!</v>
      </c>
      <c r="G126" s="130"/>
      <c r="H126" s="150"/>
      <c r="I126" s="148"/>
      <c r="J126" s="148"/>
      <c r="K126" s="149"/>
      <c r="L126" s="129"/>
      <c r="M126" s="140"/>
      <c r="N126" s="141"/>
      <c r="AT126" s="25"/>
      <c r="AV126" s="25"/>
    </row>
    <row r="127" spans="1:78" x14ac:dyDescent="0.25">
      <c r="B127" s="118">
        <v>3</v>
      </c>
      <c r="C127" s="147" t="e">
        <f t="shared" si="25"/>
        <v>#DIV/0!</v>
      </c>
      <c r="D127" s="66"/>
      <c r="E127" s="34">
        <v>54</v>
      </c>
      <c r="F127" s="147" t="e">
        <f t="shared" si="26"/>
        <v>#DIV/0!</v>
      </c>
      <c r="G127" s="130"/>
      <c r="H127" s="150"/>
      <c r="I127" s="148"/>
      <c r="J127" s="148"/>
      <c r="K127" s="149"/>
      <c r="L127" s="129"/>
      <c r="M127" s="140"/>
      <c r="N127" s="141"/>
      <c r="AT127" s="25"/>
      <c r="AV127" s="25"/>
    </row>
    <row r="128" spans="1:78" x14ac:dyDescent="0.25">
      <c r="B128" s="118">
        <v>5</v>
      </c>
      <c r="C128" s="147" t="e">
        <f t="shared" si="25"/>
        <v>#DIV/0!</v>
      </c>
      <c r="D128" s="66"/>
      <c r="E128" s="34">
        <v>55</v>
      </c>
      <c r="F128" s="147" t="e">
        <f t="shared" si="26"/>
        <v>#DIV/0!</v>
      </c>
      <c r="G128" s="130"/>
      <c r="H128" s="150"/>
      <c r="I128" s="148"/>
      <c r="J128" s="148"/>
      <c r="K128" s="149"/>
      <c r="L128" s="129"/>
      <c r="M128" s="140"/>
      <c r="N128" s="141"/>
      <c r="AT128" s="25"/>
      <c r="AV128" s="25"/>
    </row>
    <row r="129" spans="1:48" x14ac:dyDescent="0.25">
      <c r="A129" s="24"/>
      <c r="B129" s="118">
        <v>7</v>
      </c>
      <c r="C129" s="147" t="e">
        <f t="shared" si="25"/>
        <v>#DIV/0!</v>
      </c>
      <c r="D129" s="66"/>
      <c r="E129" s="34">
        <v>56</v>
      </c>
      <c r="F129" s="147" t="e">
        <f t="shared" si="26"/>
        <v>#DIV/0!</v>
      </c>
      <c r="G129" s="130"/>
      <c r="H129" s="150"/>
      <c r="I129" s="148"/>
      <c r="J129" s="148"/>
      <c r="K129" s="149"/>
      <c r="L129" s="129"/>
      <c r="M129" s="130"/>
      <c r="N129" s="129"/>
      <c r="AT129" s="25"/>
      <c r="AV129" s="25"/>
    </row>
    <row r="130" spans="1:48" x14ac:dyDescent="0.25">
      <c r="E130" s="34">
        <v>57</v>
      </c>
      <c r="F130" s="147" t="e">
        <f t="shared" ref="F130:F137" si="27">J97*$G$115</f>
        <v>#DIV/0!</v>
      </c>
      <c r="G130" s="150"/>
      <c r="H130" s="150"/>
      <c r="I130" s="148"/>
      <c r="J130" s="148"/>
      <c r="K130" s="149"/>
      <c r="L130" s="33"/>
      <c r="M130" s="33"/>
      <c r="N130" s="33"/>
      <c r="AT130" s="25"/>
      <c r="AV130" s="25"/>
    </row>
    <row r="131" spans="1:48" x14ac:dyDescent="0.25">
      <c r="E131" s="34">
        <v>58</v>
      </c>
      <c r="F131" s="147" t="e">
        <f t="shared" si="27"/>
        <v>#DIV/0!</v>
      </c>
      <c r="G131" s="150"/>
      <c r="H131" s="150"/>
      <c r="I131" s="148"/>
      <c r="J131" s="148"/>
      <c r="K131" s="149"/>
      <c r="L131" s="33"/>
      <c r="M131" s="33"/>
      <c r="N131" s="33"/>
      <c r="AT131" s="25"/>
      <c r="AV131" s="25"/>
    </row>
    <row r="132" spans="1:48" x14ac:dyDescent="0.25">
      <c r="E132" s="34">
        <v>59</v>
      </c>
      <c r="F132" s="147" t="e">
        <f t="shared" si="27"/>
        <v>#DIV/0!</v>
      </c>
      <c r="G132" s="150"/>
      <c r="H132" s="150"/>
      <c r="I132" s="148"/>
      <c r="J132" s="148"/>
      <c r="K132" s="149"/>
      <c r="L132" s="65"/>
      <c r="M132" s="65"/>
      <c r="N132" s="65"/>
      <c r="AT132" s="25"/>
      <c r="AV132" s="25"/>
    </row>
    <row r="133" spans="1:48" x14ac:dyDescent="0.25">
      <c r="E133" s="34">
        <v>60</v>
      </c>
      <c r="F133" s="147" t="e">
        <f t="shared" si="27"/>
        <v>#DIV/0!</v>
      </c>
      <c r="G133" s="150"/>
      <c r="H133" s="150"/>
      <c r="I133" s="148"/>
      <c r="J133" s="148"/>
      <c r="K133" s="149"/>
      <c r="L133" s="151"/>
      <c r="M133" s="32"/>
      <c r="N133" s="66"/>
      <c r="AT133" s="25"/>
      <c r="AV133" s="25"/>
    </row>
    <row r="134" spans="1:48" x14ac:dyDescent="0.25">
      <c r="E134" s="34">
        <v>61</v>
      </c>
      <c r="F134" s="147" t="e">
        <f t="shared" si="27"/>
        <v>#DIV/0!</v>
      </c>
      <c r="G134" s="150"/>
      <c r="H134" s="152"/>
      <c r="I134" s="159"/>
      <c r="J134" s="32"/>
      <c r="K134" s="32"/>
      <c r="L134" s="151"/>
      <c r="M134" s="32"/>
      <c r="N134" s="66"/>
    </row>
    <row r="135" spans="1:48" x14ac:dyDescent="0.25">
      <c r="E135" s="34">
        <v>62</v>
      </c>
      <c r="F135" s="147" t="e">
        <f t="shared" si="27"/>
        <v>#DIV/0!</v>
      </c>
      <c r="G135" s="150"/>
      <c r="H135" s="150"/>
      <c r="I135" s="159"/>
      <c r="J135" s="32"/>
      <c r="K135" s="32"/>
      <c r="L135" s="151"/>
      <c r="M135" s="32"/>
      <c r="N135" s="66"/>
    </row>
    <row r="136" spans="1:48" x14ac:dyDescent="0.25">
      <c r="E136" s="34">
        <v>63</v>
      </c>
      <c r="F136" s="147" t="e">
        <f t="shared" si="27"/>
        <v>#DIV/0!</v>
      </c>
      <c r="G136" s="150"/>
      <c r="H136" s="27"/>
      <c r="I136" s="28"/>
      <c r="L136" s="151"/>
      <c r="M136" s="32"/>
      <c r="N136" s="66"/>
    </row>
    <row r="137" spans="1:48" x14ac:dyDescent="0.25">
      <c r="E137" s="34">
        <v>64</v>
      </c>
      <c r="F137" s="147" t="e">
        <f t="shared" si="27"/>
        <v>#DIV/0!</v>
      </c>
      <c r="G137" s="150"/>
      <c r="H137" s="152"/>
      <c r="I137" s="28"/>
      <c r="L137" s="151"/>
      <c r="M137" s="32"/>
      <c r="N137" s="66"/>
    </row>
    <row r="138" spans="1:48" x14ac:dyDescent="0.25">
      <c r="E138" s="34">
        <v>65</v>
      </c>
      <c r="F138" s="147" t="e">
        <f t="shared" ref="F138:F145" si="28">M97*$G$115</f>
        <v>#DIV/0!</v>
      </c>
      <c r="G138" s="153"/>
      <c r="H138" s="152"/>
      <c r="I138" s="24"/>
      <c r="J138" s="24"/>
      <c r="K138" s="24"/>
      <c r="L138" s="151"/>
      <c r="M138" s="32"/>
      <c r="N138" s="66"/>
    </row>
    <row r="139" spans="1:48" x14ac:dyDescent="0.25">
      <c r="E139" s="34">
        <v>66</v>
      </c>
      <c r="F139" s="147" t="e">
        <f t="shared" si="28"/>
        <v>#DIV/0!</v>
      </c>
      <c r="G139" s="150"/>
      <c r="H139" s="152"/>
      <c r="I139" s="28"/>
      <c r="L139" s="151"/>
      <c r="M139" s="32"/>
      <c r="N139" s="66"/>
    </row>
    <row r="140" spans="1:48" x14ac:dyDescent="0.25">
      <c r="E140" s="34">
        <v>67</v>
      </c>
      <c r="F140" s="147" t="e">
        <f t="shared" si="28"/>
        <v>#DIV/0!</v>
      </c>
      <c r="G140" s="150"/>
      <c r="H140" s="152"/>
      <c r="I140" s="28"/>
      <c r="L140" s="151"/>
      <c r="M140" s="32"/>
      <c r="N140" s="66"/>
    </row>
    <row r="141" spans="1:48" x14ac:dyDescent="0.25">
      <c r="B141" s="32"/>
      <c r="C141" s="32"/>
      <c r="D141" s="32"/>
      <c r="E141" s="34">
        <v>68</v>
      </c>
      <c r="F141" s="147" t="e">
        <f t="shared" si="28"/>
        <v>#DIV/0!</v>
      </c>
      <c r="G141" s="150"/>
      <c r="H141" s="152"/>
      <c r="I141" s="28"/>
      <c r="L141" s="32"/>
      <c r="M141" s="32"/>
      <c r="N141" s="32"/>
    </row>
    <row r="142" spans="1:48" x14ac:dyDescent="0.25">
      <c r="B142" s="32"/>
      <c r="C142" s="32"/>
      <c r="D142" s="32"/>
      <c r="E142" s="34">
        <v>69</v>
      </c>
      <c r="F142" s="147" t="e">
        <f t="shared" si="28"/>
        <v>#DIV/0!</v>
      </c>
      <c r="G142" s="150"/>
      <c r="H142" s="152"/>
      <c r="I142" s="28"/>
      <c r="L142" s="32"/>
      <c r="M142" s="32"/>
      <c r="N142" s="32"/>
    </row>
    <row r="143" spans="1:48" x14ac:dyDescent="0.25">
      <c r="B143" s="32"/>
      <c r="C143" s="32"/>
      <c r="D143" s="32"/>
      <c r="E143" s="34">
        <v>70</v>
      </c>
      <c r="F143" s="147" t="e">
        <f t="shared" si="28"/>
        <v>#DIV/0!</v>
      </c>
      <c r="G143" s="150"/>
      <c r="H143" s="152"/>
      <c r="I143" s="28"/>
      <c r="L143" s="152"/>
      <c r="M143" s="154"/>
      <c r="N143" s="32"/>
    </row>
    <row r="144" spans="1:48" x14ac:dyDescent="0.25">
      <c r="B144" s="32"/>
      <c r="C144" s="32"/>
      <c r="D144" s="32"/>
      <c r="E144" s="34">
        <v>71</v>
      </c>
      <c r="F144" s="147" t="e">
        <f t="shared" si="28"/>
        <v>#DIV/0!</v>
      </c>
      <c r="G144" s="150"/>
      <c r="H144" s="152"/>
      <c r="I144" s="28"/>
      <c r="L144" s="152"/>
      <c r="M144" s="154"/>
      <c r="N144" s="32"/>
    </row>
    <row r="145" spans="1:14" x14ac:dyDescent="0.25">
      <c r="B145" s="32"/>
      <c r="C145" s="32"/>
      <c r="D145" s="32"/>
      <c r="E145" s="34">
        <v>72</v>
      </c>
      <c r="F145" s="147" t="e">
        <f t="shared" si="28"/>
        <v>#DIV/0!</v>
      </c>
      <c r="G145" s="150"/>
      <c r="H145" s="152"/>
      <c r="I145" s="32"/>
      <c r="J145" s="66"/>
      <c r="L145" s="152"/>
      <c r="M145" s="154"/>
      <c r="N145" s="32"/>
    </row>
    <row r="146" spans="1:14" x14ac:dyDescent="0.25">
      <c r="B146" s="32"/>
      <c r="C146" s="32"/>
      <c r="D146" s="32"/>
      <c r="F146" s="26"/>
      <c r="H146" s="27"/>
      <c r="J146" s="28"/>
      <c r="L146" s="152"/>
      <c r="M146" s="154"/>
      <c r="N146" s="32"/>
    </row>
    <row r="147" spans="1:14" x14ac:dyDescent="0.25">
      <c r="A147" s="24" t="s">
        <v>26</v>
      </c>
      <c r="B147" s="24" t="s">
        <v>74</v>
      </c>
      <c r="D147" s="32"/>
      <c r="F147" s="26"/>
      <c r="H147" s="27"/>
      <c r="J147" s="28"/>
      <c r="L147" s="152"/>
      <c r="M147" s="154"/>
      <c r="N147" s="32"/>
    </row>
    <row r="148" spans="1:14" x14ac:dyDescent="0.25">
      <c r="A148" s="24"/>
      <c r="C148" s="25" t="s">
        <v>72</v>
      </c>
      <c r="D148" s="32"/>
      <c r="F148" s="26"/>
      <c r="H148" s="27"/>
      <c r="J148" s="28"/>
      <c r="L148" s="152"/>
      <c r="M148" s="154"/>
      <c r="N148" s="32"/>
    </row>
    <row r="149" spans="1:14" x14ac:dyDescent="0.25">
      <c r="A149" s="24"/>
      <c r="C149" s="25" t="s">
        <v>108</v>
      </c>
      <c r="D149" s="155"/>
      <c r="E149" s="24"/>
      <c r="F149" s="24"/>
      <c r="G149" s="24"/>
      <c r="H149" s="24"/>
      <c r="I149" s="24"/>
      <c r="J149" s="24"/>
      <c r="K149" s="24"/>
      <c r="L149" s="152"/>
      <c r="M149" s="154"/>
      <c r="N149" s="32"/>
    </row>
    <row r="150" spans="1:14" x14ac:dyDescent="0.25">
      <c r="A150" s="24"/>
      <c r="C150" s="25" t="s">
        <v>76</v>
      </c>
      <c r="D150" s="32"/>
      <c r="F150" s="26"/>
      <c r="H150" s="27"/>
      <c r="J150" s="28"/>
      <c r="L150" s="152"/>
      <c r="M150" s="154"/>
      <c r="N150" s="32"/>
    </row>
    <row r="151" spans="1:14" x14ac:dyDescent="0.25">
      <c r="A151" s="24"/>
      <c r="C151" s="25" t="s">
        <v>109</v>
      </c>
      <c r="D151" s="32"/>
      <c r="F151" s="26"/>
      <c r="H151" s="27"/>
      <c r="J151" s="28"/>
      <c r="L151" s="152"/>
      <c r="M151" s="154"/>
      <c r="N151" s="32"/>
    </row>
    <row r="152" spans="1:14" x14ac:dyDescent="0.25">
      <c r="B152" s="32"/>
      <c r="C152" s="32"/>
      <c r="D152" s="32"/>
      <c r="F152" s="26"/>
      <c r="H152" s="27"/>
      <c r="J152" s="28"/>
      <c r="L152" s="152"/>
      <c r="M152" s="154"/>
      <c r="N152" s="32"/>
    </row>
  </sheetData>
  <mergeCells count="19">
    <mergeCell ref="B28:AB28"/>
    <mergeCell ref="B14:O14"/>
    <mergeCell ref="D17:F17"/>
    <mergeCell ref="G17:I17"/>
    <mergeCell ref="J17:L17"/>
    <mergeCell ref="M17:O17"/>
    <mergeCell ref="D31:O31"/>
    <mergeCell ref="Q31:AB31"/>
    <mergeCell ref="C45:N45"/>
    <mergeCell ref="B57:N57"/>
    <mergeCell ref="C60:E60"/>
    <mergeCell ref="F60:H60"/>
    <mergeCell ref="I60:K60"/>
    <mergeCell ref="L60:N60"/>
    <mergeCell ref="B71:N71"/>
    <mergeCell ref="B110:F110"/>
    <mergeCell ref="C113:F113"/>
    <mergeCell ref="C115:F115"/>
    <mergeCell ref="B119:K119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61"/>
  <sheetViews>
    <sheetView topLeftCell="A13" zoomScaleNormal="100" workbookViewId="0">
      <selection activeCell="B7" sqref="B7"/>
    </sheetView>
  </sheetViews>
  <sheetFormatPr defaultRowHeight="15" x14ac:dyDescent="0.25"/>
  <cols>
    <col min="1" max="1" width="12" style="25" customWidth="1"/>
    <col min="2" max="2" width="10.7109375" style="25" bestFit="1" customWidth="1"/>
    <col min="3" max="3" width="11.140625" style="25" customWidth="1"/>
    <col min="4" max="4" width="10.85546875" style="25" bestFit="1" customWidth="1"/>
    <col min="5" max="5" width="10.7109375" style="25" bestFit="1" customWidth="1"/>
    <col min="6" max="6" width="11.140625" style="26" customWidth="1"/>
    <col min="7" max="7" width="11.140625" style="25" customWidth="1"/>
    <col min="8" max="8" width="12.140625" style="27" customWidth="1"/>
    <col min="9" max="9" width="12.28515625" style="25" bestFit="1" customWidth="1"/>
    <col min="10" max="10" width="11.140625" style="28" customWidth="1"/>
    <col min="11" max="11" width="11.140625" style="25" customWidth="1"/>
    <col min="12" max="12" width="11.140625" style="31" customWidth="1"/>
    <col min="13" max="13" width="11.140625" style="25" customWidth="1"/>
    <col min="14" max="14" width="11.140625" style="29" customWidth="1"/>
    <col min="15" max="15" width="9.7109375" style="25" customWidth="1"/>
    <col min="16" max="16" width="9.85546875" style="25" customWidth="1"/>
    <col min="17" max="17" width="10.7109375" style="40" customWidth="1"/>
    <col min="18" max="18" width="9.42578125" style="40" customWidth="1"/>
    <col min="19" max="19" width="8.7109375" style="40" customWidth="1"/>
    <col min="20" max="42" width="9.140625" style="40"/>
    <col min="43" max="16384" width="9.140625" style="25"/>
  </cols>
  <sheetData>
    <row r="1" spans="1:28" x14ac:dyDescent="0.25">
      <c r="A1" s="24" t="s">
        <v>86</v>
      </c>
      <c r="K1" s="24" t="s">
        <v>47</v>
      </c>
      <c r="L1" s="25"/>
    </row>
    <row r="2" spans="1:28" x14ac:dyDescent="0.25">
      <c r="A2" s="24" t="s">
        <v>48</v>
      </c>
      <c r="K2" s="24" t="s">
        <v>112</v>
      </c>
      <c r="L2" s="25"/>
    </row>
    <row r="3" spans="1:28" x14ac:dyDescent="0.25">
      <c r="A3" s="24"/>
      <c r="K3" s="24" t="s">
        <v>113</v>
      </c>
      <c r="L3" s="25"/>
    </row>
    <row r="4" spans="1:28" x14ac:dyDescent="0.25">
      <c r="A4" s="24" t="s">
        <v>45</v>
      </c>
      <c r="B4" s="25">
        <v>1</v>
      </c>
      <c r="D4" s="24"/>
      <c r="K4" s="24" t="s">
        <v>114</v>
      </c>
      <c r="L4" s="25"/>
    </row>
    <row r="5" spans="1:28" ht="13.5" customHeight="1" x14ac:dyDescent="0.25">
      <c r="A5" s="24" t="s">
        <v>16</v>
      </c>
      <c r="B5" s="30">
        <v>44603</v>
      </c>
      <c r="K5" s="24" t="s">
        <v>95</v>
      </c>
      <c r="L5" s="25"/>
    </row>
    <row r="6" spans="1:28" x14ac:dyDescent="0.25">
      <c r="A6" s="24" t="s">
        <v>13</v>
      </c>
      <c r="B6" s="25" t="s">
        <v>132</v>
      </c>
      <c r="K6" s="24" t="s">
        <v>67</v>
      </c>
      <c r="L6" s="25"/>
    </row>
    <row r="7" spans="1:28" ht="17.25" x14ac:dyDescent="0.25">
      <c r="A7" s="24" t="s">
        <v>46</v>
      </c>
      <c r="B7" s="24" t="s">
        <v>103</v>
      </c>
      <c r="K7" s="24" t="s">
        <v>115</v>
      </c>
      <c r="L7" s="25"/>
    </row>
    <row r="8" spans="1:28" x14ac:dyDescent="0.25">
      <c r="B8" s="24" t="s">
        <v>42</v>
      </c>
      <c r="K8" s="24" t="s">
        <v>116</v>
      </c>
      <c r="L8" s="25"/>
    </row>
    <row r="9" spans="1:28" x14ac:dyDescent="0.25">
      <c r="A9" s="24"/>
      <c r="B9" s="24"/>
      <c r="K9" s="24" t="s">
        <v>69</v>
      </c>
    </row>
    <row r="10" spans="1:28" x14ac:dyDescent="0.25">
      <c r="A10" s="24"/>
      <c r="B10" s="32"/>
    </row>
    <row r="11" spans="1:28" x14ac:dyDescent="0.25">
      <c r="A11" s="24" t="s">
        <v>22</v>
      </c>
      <c r="B11" s="296" t="s">
        <v>41</v>
      </c>
      <c r="C11" s="296"/>
      <c r="D11" s="296"/>
      <c r="E11" s="296"/>
      <c r="F11" s="296"/>
      <c r="G11" s="296"/>
      <c r="H11" s="296"/>
      <c r="I11" s="296"/>
      <c r="J11" s="296"/>
      <c r="K11" s="296"/>
      <c r="L11" s="296"/>
      <c r="M11" s="296"/>
      <c r="N11" s="296"/>
      <c r="O11" s="40"/>
      <c r="P11" s="40"/>
      <c r="AB11" s="25"/>
    </row>
    <row r="12" spans="1:28" x14ac:dyDescent="0.25">
      <c r="A12" s="24"/>
      <c r="B12" s="127"/>
      <c r="C12" s="127"/>
      <c r="D12" s="127"/>
      <c r="E12" s="127"/>
      <c r="F12" s="127"/>
      <c r="G12" s="127"/>
      <c r="H12" s="127"/>
      <c r="I12" s="127"/>
      <c r="J12" s="127"/>
      <c r="K12" s="127"/>
      <c r="L12" s="127"/>
      <c r="M12" s="127"/>
      <c r="N12" s="127"/>
      <c r="O12" s="40"/>
      <c r="P12" s="40"/>
      <c r="AB12" s="25"/>
    </row>
    <row r="13" spans="1:28" ht="15.75" thickBot="1" x14ac:dyDescent="0.3">
      <c r="B13" s="46"/>
      <c r="C13" s="35">
        <v>1</v>
      </c>
      <c r="D13" s="36">
        <v>2</v>
      </c>
      <c r="E13" s="37">
        <v>3</v>
      </c>
      <c r="F13" s="38">
        <v>4</v>
      </c>
      <c r="G13" s="38">
        <v>5</v>
      </c>
      <c r="H13" s="38">
        <v>6</v>
      </c>
      <c r="I13" s="240">
        <v>7</v>
      </c>
      <c r="J13" s="38">
        <v>8</v>
      </c>
      <c r="K13" s="39">
        <v>9</v>
      </c>
      <c r="L13" s="38">
        <v>10</v>
      </c>
      <c r="M13" s="38">
        <v>11</v>
      </c>
      <c r="N13" s="39">
        <v>12</v>
      </c>
      <c r="O13" s="40"/>
      <c r="P13" s="40"/>
      <c r="AB13" s="25"/>
    </row>
    <row r="14" spans="1:28" ht="15.75" thickBot="1" x14ac:dyDescent="0.3">
      <c r="B14" s="165"/>
      <c r="C14" s="300" t="s">
        <v>37</v>
      </c>
      <c r="D14" s="297"/>
      <c r="E14" s="301"/>
      <c r="F14" s="288" t="s">
        <v>120</v>
      </c>
      <c r="G14" s="289"/>
      <c r="H14" s="289"/>
      <c r="I14" s="289" t="s">
        <v>120</v>
      </c>
      <c r="J14" s="289"/>
      <c r="K14" s="289"/>
      <c r="L14" s="289" t="s">
        <v>120</v>
      </c>
      <c r="M14" s="289"/>
      <c r="N14" s="292"/>
      <c r="O14" s="40"/>
      <c r="P14" s="40"/>
      <c r="AB14" s="25"/>
    </row>
    <row r="15" spans="1:28" x14ac:dyDescent="0.25">
      <c r="B15" s="166" t="s">
        <v>0</v>
      </c>
      <c r="C15" s="167" t="s">
        <v>130</v>
      </c>
      <c r="D15" s="48" t="s">
        <v>130</v>
      </c>
      <c r="E15" s="48" t="s">
        <v>130</v>
      </c>
      <c r="F15" s="241">
        <v>1</v>
      </c>
      <c r="G15" s="215">
        <f t="shared" ref="G15:G22" si="0">F15</f>
        <v>1</v>
      </c>
      <c r="H15" s="215">
        <f t="shared" ref="H15:H22" si="1">F15</f>
        <v>1</v>
      </c>
      <c r="I15" s="214">
        <v>9</v>
      </c>
      <c r="J15" s="215">
        <f t="shared" ref="J15:J22" si="2">I15</f>
        <v>9</v>
      </c>
      <c r="K15" s="216">
        <f t="shared" ref="K15:K22" si="3">I15</f>
        <v>9</v>
      </c>
      <c r="L15" s="214">
        <v>17</v>
      </c>
      <c r="M15" s="50">
        <f t="shared" ref="M15:M22" si="4">L15</f>
        <v>17</v>
      </c>
      <c r="N15" s="117">
        <f t="shared" ref="N15:N22" si="5">L15</f>
        <v>17</v>
      </c>
      <c r="O15" s="40"/>
      <c r="P15" s="40"/>
      <c r="AB15" s="25"/>
    </row>
    <row r="16" spans="1:28" x14ac:dyDescent="0.25">
      <c r="B16" s="169" t="s">
        <v>1</v>
      </c>
      <c r="C16" s="58">
        <v>0.25</v>
      </c>
      <c r="D16" s="59">
        <v>0.25</v>
      </c>
      <c r="E16" s="59">
        <v>0.25</v>
      </c>
      <c r="F16" s="242">
        <v>2</v>
      </c>
      <c r="G16" s="218">
        <f t="shared" si="0"/>
        <v>2</v>
      </c>
      <c r="H16" s="218">
        <f t="shared" si="1"/>
        <v>2</v>
      </c>
      <c r="I16" s="217">
        <v>10</v>
      </c>
      <c r="J16" s="218">
        <f t="shared" si="2"/>
        <v>10</v>
      </c>
      <c r="K16" s="219">
        <f t="shared" si="3"/>
        <v>10</v>
      </c>
      <c r="L16" s="217">
        <v>18</v>
      </c>
      <c r="M16" s="61">
        <f t="shared" si="4"/>
        <v>18</v>
      </c>
      <c r="N16" s="170">
        <f t="shared" si="5"/>
        <v>18</v>
      </c>
      <c r="O16" s="40"/>
      <c r="P16" s="40"/>
      <c r="AB16" s="25"/>
    </row>
    <row r="17" spans="1:28" x14ac:dyDescent="0.25">
      <c r="B17" s="171" t="s">
        <v>2</v>
      </c>
      <c r="C17" s="172">
        <v>0.5</v>
      </c>
      <c r="D17" s="63">
        <v>0.5</v>
      </c>
      <c r="E17" s="63">
        <v>0.5</v>
      </c>
      <c r="F17" s="243">
        <v>3</v>
      </c>
      <c r="G17" s="147">
        <f t="shared" si="0"/>
        <v>3</v>
      </c>
      <c r="H17" s="147">
        <f t="shared" si="1"/>
        <v>3</v>
      </c>
      <c r="I17" s="220">
        <v>11</v>
      </c>
      <c r="J17" s="147">
        <f t="shared" si="2"/>
        <v>11</v>
      </c>
      <c r="K17" s="221">
        <f t="shared" si="3"/>
        <v>11</v>
      </c>
      <c r="L17" s="220">
        <v>19</v>
      </c>
      <c r="M17" s="65">
        <f t="shared" si="4"/>
        <v>19</v>
      </c>
      <c r="N17" s="128">
        <f t="shared" si="5"/>
        <v>19</v>
      </c>
      <c r="O17" s="66"/>
      <c r="P17" s="65"/>
      <c r="Q17" s="67"/>
      <c r="R17" s="65"/>
      <c r="S17" s="65"/>
      <c r="T17" s="65"/>
      <c r="U17" s="65"/>
      <c r="V17" s="65"/>
      <c r="W17" s="65"/>
      <c r="X17" s="65"/>
      <c r="Y17" s="65"/>
      <c r="Z17" s="65"/>
      <c r="AA17" s="65"/>
      <c r="AB17" s="25"/>
    </row>
    <row r="18" spans="1:28" x14ac:dyDescent="0.25">
      <c r="B18" s="169" t="s">
        <v>3</v>
      </c>
      <c r="C18" s="58">
        <v>1</v>
      </c>
      <c r="D18" s="59">
        <v>1</v>
      </c>
      <c r="E18" s="59">
        <v>1</v>
      </c>
      <c r="F18" s="242">
        <v>4</v>
      </c>
      <c r="G18" s="218">
        <f t="shared" si="0"/>
        <v>4</v>
      </c>
      <c r="H18" s="218">
        <f t="shared" si="1"/>
        <v>4</v>
      </c>
      <c r="I18" s="217">
        <v>12</v>
      </c>
      <c r="J18" s="218">
        <f t="shared" si="2"/>
        <v>12</v>
      </c>
      <c r="K18" s="219">
        <f t="shared" si="3"/>
        <v>12</v>
      </c>
      <c r="L18" s="217">
        <v>20</v>
      </c>
      <c r="M18" s="61">
        <f t="shared" si="4"/>
        <v>20</v>
      </c>
      <c r="N18" s="170">
        <f t="shared" si="5"/>
        <v>20</v>
      </c>
      <c r="O18" s="66"/>
      <c r="P18" s="66"/>
      <c r="Q18" s="66"/>
      <c r="R18" s="66"/>
      <c r="S18" s="66"/>
      <c r="T18" s="66"/>
      <c r="U18" s="66"/>
      <c r="V18" s="66"/>
      <c r="W18" s="66"/>
      <c r="X18" s="66"/>
      <c r="Y18" s="66"/>
      <c r="Z18" s="66"/>
      <c r="AA18" s="66"/>
      <c r="AB18" s="25"/>
    </row>
    <row r="19" spans="1:28" x14ac:dyDescent="0.25">
      <c r="B19" s="171" t="s">
        <v>4</v>
      </c>
      <c r="C19" s="172">
        <v>1.5</v>
      </c>
      <c r="D19" s="63">
        <v>1.5</v>
      </c>
      <c r="E19" s="63">
        <v>1.5</v>
      </c>
      <c r="F19" s="243">
        <v>5</v>
      </c>
      <c r="G19" s="147">
        <f t="shared" si="0"/>
        <v>5</v>
      </c>
      <c r="H19" s="147">
        <f t="shared" si="1"/>
        <v>5</v>
      </c>
      <c r="I19" s="220">
        <v>13</v>
      </c>
      <c r="J19" s="147">
        <f t="shared" si="2"/>
        <v>13</v>
      </c>
      <c r="K19" s="221">
        <f t="shared" si="3"/>
        <v>13</v>
      </c>
      <c r="L19" s="220">
        <v>21</v>
      </c>
      <c r="M19" s="65">
        <f t="shared" si="4"/>
        <v>21</v>
      </c>
      <c r="N19" s="128">
        <f t="shared" si="5"/>
        <v>21</v>
      </c>
      <c r="O19" s="65"/>
      <c r="P19" s="40"/>
      <c r="AB19" s="25"/>
    </row>
    <row r="20" spans="1:28" x14ac:dyDescent="0.25">
      <c r="B20" s="169" t="s">
        <v>5</v>
      </c>
      <c r="C20" s="58">
        <v>3</v>
      </c>
      <c r="D20" s="59">
        <v>3</v>
      </c>
      <c r="E20" s="59">
        <v>3</v>
      </c>
      <c r="F20" s="242">
        <v>6</v>
      </c>
      <c r="G20" s="218">
        <f t="shared" si="0"/>
        <v>6</v>
      </c>
      <c r="H20" s="218">
        <f t="shared" si="1"/>
        <v>6</v>
      </c>
      <c r="I20" s="217">
        <v>14</v>
      </c>
      <c r="J20" s="218">
        <f t="shared" si="2"/>
        <v>14</v>
      </c>
      <c r="K20" s="219">
        <f t="shared" si="3"/>
        <v>14</v>
      </c>
      <c r="L20" s="217">
        <v>22</v>
      </c>
      <c r="M20" s="61">
        <f t="shared" si="4"/>
        <v>22</v>
      </c>
      <c r="N20" s="170">
        <f t="shared" si="5"/>
        <v>22</v>
      </c>
      <c r="O20" s="40"/>
      <c r="P20" s="40"/>
      <c r="AB20" s="25"/>
    </row>
    <row r="21" spans="1:28" x14ac:dyDescent="0.25">
      <c r="B21" s="171" t="s">
        <v>6</v>
      </c>
      <c r="C21" s="172"/>
      <c r="D21" s="63"/>
      <c r="E21" s="63"/>
      <c r="F21" s="243">
        <v>7</v>
      </c>
      <c r="G21" s="147">
        <f t="shared" si="0"/>
        <v>7</v>
      </c>
      <c r="H21" s="147">
        <f t="shared" si="1"/>
        <v>7</v>
      </c>
      <c r="I21" s="220">
        <v>15</v>
      </c>
      <c r="J21" s="147">
        <f t="shared" si="2"/>
        <v>15</v>
      </c>
      <c r="K21" s="221">
        <f t="shared" si="3"/>
        <v>15</v>
      </c>
      <c r="L21" s="220">
        <v>23</v>
      </c>
      <c r="M21" s="65">
        <f t="shared" si="4"/>
        <v>23</v>
      </c>
      <c r="N21" s="128">
        <f t="shared" si="5"/>
        <v>23</v>
      </c>
      <c r="O21" s="40"/>
      <c r="P21" s="40"/>
      <c r="AB21" s="25"/>
    </row>
    <row r="22" spans="1:28" ht="15.75" thickBot="1" x14ac:dyDescent="0.3">
      <c r="B22" s="173" t="s">
        <v>7</v>
      </c>
      <c r="C22" s="174"/>
      <c r="D22" s="175"/>
      <c r="E22" s="175"/>
      <c r="F22" s="244">
        <v>8</v>
      </c>
      <c r="G22" s="223">
        <f t="shared" si="0"/>
        <v>8</v>
      </c>
      <c r="H22" s="223">
        <f t="shared" si="1"/>
        <v>8</v>
      </c>
      <c r="I22" s="222">
        <v>16</v>
      </c>
      <c r="J22" s="223">
        <f t="shared" si="2"/>
        <v>16</v>
      </c>
      <c r="K22" s="224">
        <f t="shared" si="3"/>
        <v>16</v>
      </c>
      <c r="L22" s="222">
        <v>24</v>
      </c>
      <c r="M22" s="228">
        <f t="shared" si="4"/>
        <v>24</v>
      </c>
      <c r="N22" s="177">
        <f t="shared" si="5"/>
        <v>24</v>
      </c>
      <c r="O22" s="40"/>
      <c r="P22" s="40"/>
      <c r="AB22" s="25"/>
    </row>
    <row r="23" spans="1:28" x14ac:dyDescent="0.25">
      <c r="B23" s="40"/>
      <c r="C23" s="40"/>
      <c r="D23" s="40"/>
      <c r="E23" s="40"/>
      <c r="F23" s="140"/>
      <c r="G23" s="140"/>
      <c r="H23" s="140"/>
      <c r="I23" s="140"/>
      <c r="J23" s="140"/>
      <c r="K23" s="140"/>
      <c r="L23" s="140"/>
      <c r="M23" s="40"/>
      <c r="N23" s="40"/>
      <c r="O23" s="40"/>
      <c r="P23" s="40"/>
      <c r="AB23" s="25"/>
    </row>
    <row r="24" spans="1:28" x14ac:dyDescent="0.25">
      <c r="B24" s="40"/>
      <c r="C24" s="40"/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AB24" s="25"/>
    </row>
    <row r="25" spans="1:28" x14ac:dyDescent="0.25">
      <c r="A25" s="24" t="s">
        <v>20</v>
      </c>
      <c r="B25" s="283" t="s">
        <v>117</v>
      </c>
      <c r="C25" s="283"/>
      <c r="D25" s="283"/>
      <c r="E25" s="283"/>
      <c r="F25" s="283"/>
      <c r="G25" s="283"/>
      <c r="H25" s="283"/>
      <c r="I25" s="283"/>
      <c r="J25" s="283"/>
      <c r="K25" s="283"/>
      <c r="L25" s="283"/>
      <c r="M25" s="283"/>
      <c r="N25" s="283"/>
      <c r="O25" s="283"/>
      <c r="P25" s="283"/>
      <c r="Q25" s="283"/>
      <c r="R25" s="283"/>
      <c r="S25" s="283"/>
      <c r="T25" s="283"/>
      <c r="U25" s="283"/>
      <c r="V25" s="283"/>
      <c r="W25" s="283"/>
      <c r="X25" s="283"/>
      <c r="Y25" s="283"/>
      <c r="Z25" s="283"/>
      <c r="AA25" s="283"/>
      <c r="AB25" s="25"/>
    </row>
    <row r="26" spans="1:28" x14ac:dyDescent="0.25">
      <c r="B26" s="82" t="s">
        <v>14</v>
      </c>
      <c r="C26" s="82"/>
      <c r="D26" s="82"/>
      <c r="E26" s="82"/>
      <c r="F26" s="82"/>
      <c r="G26" s="82"/>
      <c r="H26" s="82"/>
      <c r="I26" s="82"/>
      <c r="J26" s="82"/>
      <c r="K26" s="82"/>
      <c r="L26" s="82"/>
      <c r="M26" s="82"/>
      <c r="N26" s="82"/>
      <c r="O26" s="82"/>
      <c r="P26" s="82"/>
      <c r="Q26" s="82"/>
      <c r="R26" s="82"/>
      <c r="S26" s="82"/>
      <c r="T26" s="82"/>
      <c r="U26" s="82"/>
      <c r="V26" s="82"/>
      <c r="W26" s="82"/>
      <c r="X26" s="82"/>
      <c r="Y26" s="82"/>
      <c r="Z26" s="82"/>
      <c r="AA26" s="82"/>
      <c r="AB26" s="25"/>
    </row>
    <row r="27" spans="1:28" ht="15.75" thickBot="1" x14ac:dyDescent="0.3">
      <c r="B27" s="82"/>
      <c r="C27" s="82"/>
      <c r="D27" s="82"/>
      <c r="E27" s="82"/>
      <c r="F27" s="82"/>
      <c r="G27" s="82"/>
      <c r="H27" s="82"/>
      <c r="I27" s="82"/>
      <c r="J27" s="82"/>
      <c r="K27" s="82"/>
      <c r="L27" s="82"/>
      <c r="M27" s="82"/>
      <c r="N27" s="82"/>
      <c r="O27" s="82"/>
      <c r="P27" s="82"/>
      <c r="Q27" s="82"/>
      <c r="R27" s="82"/>
      <c r="S27" s="82"/>
      <c r="T27" s="82"/>
      <c r="U27" s="82"/>
      <c r="V27" s="82"/>
      <c r="W27" s="82"/>
      <c r="X27" s="82"/>
      <c r="Y27" s="82"/>
      <c r="Z27" s="82"/>
      <c r="AA27" s="82"/>
      <c r="AB27" s="25"/>
    </row>
    <row r="28" spans="1:28" ht="15.75" thickBot="1" x14ac:dyDescent="0.3">
      <c r="B28" s="40"/>
      <c r="C28" s="40"/>
      <c r="D28" s="280" t="s">
        <v>80</v>
      </c>
      <c r="E28" s="281"/>
      <c r="F28" s="281"/>
      <c r="G28" s="281"/>
      <c r="H28" s="281"/>
      <c r="I28" s="281"/>
      <c r="J28" s="281"/>
      <c r="K28" s="281"/>
      <c r="L28" s="281"/>
      <c r="M28" s="281"/>
      <c r="N28" s="281"/>
      <c r="O28" s="282"/>
      <c r="P28" s="40"/>
      <c r="Q28" s="280" t="s">
        <v>81</v>
      </c>
      <c r="R28" s="281"/>
      <c r="S28" s="281"/>
      <c r="T28" s="281"/>
      <c r="U28" s="281"/>
      <c r="V28" s="281"/>
      <c r="W28" s="281"/>
      <c r="X28" s="281"/>
      <c r="Y28" s="281"/>
      <c r="Z28" s="281"/>
      <c r="AA28" s="281"/>
      <c r="AB28" s="282"/>
    </row>
    <row r="29" spans="1:28" ht="15.75" thickBot="1" x14ac:dyDescent="0.3">
      <c r="A29" s="86"/>
      <c r="B29" s="183"/>
      <c r="C29" s="40" t="s">
        <v>131</v>
      </c>
      <c r="D29" s="267">
        <v>1</v>
      </c>
      <c r="E29" s="87">
        <v>2</v>
      </c>
      <c r="F29" s="87">
        <v>3</v>
      </c>
      <c r="G29" s="88">
        <v>4</v>
      </c>
      <c r="H29" s="268">
        <v>5</v>
      </c>
      <c r="I29" s="89">
        <v>6</v>
      </c>
      <c r="J29" s="87">
        <v>7</v>
      </c>
      <c r="K29" s="87">
        <v>8</v>
      </c>
      <c r="L29" s="87">
        <v>9</v>
      </c>
      <c r="M29" s="88">
        <v>10</v>
      </c>
      <c r="N29" s="268">
        <v>11</v>
      </c>
      <c r="O29" s="269">
        <v>12</v>
      </c>
      <c r="P29" s="40"/>
      <c r="Q29" s="267">
        <v>1</v>
      </c>
      <c r="R29" s="268">
        <v>2</v>
      </c>
      <c r="S29" s="268">
        <v>3</v>
      </c>
      <c r="T29" s="88">
        <v>4</v>
      </c>
      <c r="U29" s="268">
        <v>5</v>
      </c>
      <c r="V29" s="89">
        <v>6</v>
      </c>
      <c r="W29" s="268">
        <v>7</v>
      </c>
      <c r="X29" s="268">
        <v>8</v>
      </c>
      <c r="Y29" s="268">
        <v>9</v>
      </c>
      <c r="Z29" s="88">
        <v>10</v>
      </c>
      <c r="AA29" s="268">
        <v>11</v>
      </c>
      <c r="AB29" s="269">
        <v>12</v>
      </c>
    </row>
    <row r="30" spans="1:28" x14ac:dyDescent="0.25">
      <c r="B30" s="40"/>
      <c r="C30" s="40">
        <v>23.1</v>
      </c>
      <c r="D30" s="91">
        <v>0.41410000000000002</v>
      </c>
      <c r="E30" s="92">
        <v>0.3775</v>
      </c>
      <c r="F30" s="92">
        <v>0.35470000000000002</v>
      </c>
      <c r="G30" s="93">
        <v>0.4078</v>
      </c>
      <c r="H30" s="92">
        <v>0.41170000000000001</v>
      </c>
      <c r="I30" s="94">
        <v>0.40210000000000001</v>
      </c>
      <c r="J30" s="92">
        <v>0.50449999999999995</v>
      </c>
      <c r="K30" s="92">
        <v>0.53420000000000001</v>
      </c>
      <c r="L30" s="92">
        <v>0.50929999999999997</v>
      </c>
      <c r="M30" s="93">
        <v>0.51170000000000004</v>
      </c>
      <c r="N30" s="92">
        <v>0.48659999999999998</v>
      </c>
      <c r="O30" s="95">
        <v>0.49</v>
      </c>
      <c r="P30" s="40"/>
      <c r="Q30" s="91">
        <v>4.4900000000000002E-2</v>
      </c>
      <c r="R30" s="92">
        <v>4.5600000000000002E-2</v>
      </c>
      <c r="S30" s="92">
        <v>4.5999999999999999E-2</v>
      </c>
      <c r="T30" s="93">
        <v>4.5199999999999997E-2</v>
      </c>
      <c r="U30" s="92">
        <v>4.5600000000000002E-2</v>
      </c>
      <c r="V30" s="94">
        <v>4.6800000000000001E-2</v>
      </c>
      <c r="W30" s="92">
        <v>4.65E-2</v>
      </c>
      <c r="X30" s="92">
        <v>4.7300000000000002E-2</v>
      </c>
      <c r="Y30" s="92">
        <v>4.6199999999999998E-2</v>
      </c>
      <c r="Z30" s="93">
        <v>4.6199999999999998E-2</v>
      </c>
      <c r="AA30" s="92">
        <v>4.6600000000000003E-2</v>
      </c>
      <c r="AB30" s="95">
        <v>4.65E-2</v>
      </c>
    </row>
    <row r="31" spans="1:28" x14ac:dyDescent="0.25">
      <c r="B31" s="40"/>
      <c r="C31" s="40"/>
      <c r="D31" s="97">
        <v>0.64990000000000003</v>
      </c>
      <c r="E31" s="67">
        <v>0.6038</v>
      </c>
      <c r="F31" s="67">
        <v>0.60860000000000003</v>
      </c>
      <c r="G31" s="98">
        <v>0.40189999999999998</v>
      </c>
      <c r="H31" s="67">
        <v>0.45069999999999999</v>
      </c>
      <c r="I31" s="99">
        <v>0.40660000000000002</v>
      </c>
      <c r="J31" s="67">
        <v>0.42699999999999999</v>
      </c>
      <c r="K31" s="67">
        <v>0.4032</v>
      </c>
      <c r="L31" s="67">
        <v>0.4002</v>
      </c>
      <c r="M31" s="98">
        <v>0.53400000000000003</v>
      </c>
      <c r="N31" s="67">
        <v>0.43070000000000003</v>
      </c>
      <c r="O31" s="100">
        <v>0.56669999999999998</v>
      </c>
      <c r="P31" s="79"/>
      <c r="Q31" s="97">
        <v>4.58E-2</v>
      </c>
      <c r="R31" s="67">
        <v>4.5199999999999997E-2</v>
      </c>
      <c r="S31" s="67">
        <v>4.5499999999999999E-2</v>
      </c>
      <c r="T31" s="98">
        <v>4.6199999999999998E-2</v>
      </c>
      <c r="U31" s="67">
        <v>4.7300000000000002E-2</v>
      </c>
      <c r="V31" s="99">
        <v>4.6399999999999997E-2</v>
      </c>
      <c r="W31" s="67">
        <v>4.5400000000000003E-2</v>
      </c>
      <c r="X31" s="67">
        <v>4.5400000000000003E-2</v>
      </c>
      <c r="Y31" s="67">
        <v>4.5499999999999999E-2</v>
      </c>
      <c r="Z31" s="98">
        <v>4.5199999999999997E-2</v>
      </c>
      <c r="AA31" s="67">
        <v>4.6399999999999997E-2</v>
      </c>
      <c r="AB31" s="100">
        <v>4.6800000000000001E-2</v>
      </c>
    </row>
    <row r="32" spans="1:28" x14ac:dyDescent="0.25">
      <c r="B32" s="40"/>
      <c r="C32" s="40"/>
      <c r="D32" s="101">
        <v>0.5877</v>
      </c>
      <c r="E32" s="102">
        <v>0.55449999999999999</v>
      </c>
      <c r="F32" s="102">
        <v>0.57989999999999997</v>
      </c>
      <c r="G32" s="103">
        <v>0.4546</v>
      </c>
      <c r="H32" s="102">
        <v>0.46439999999999998</v>
      </c>
      <c r="I32" s="104">
        <v>0.46300000000000002</v>
      </c>
      <c r="J32" s="102">
        <v>0.56210000000000004</v>
      </c>
      <c r="K32" s="102">
        <v>0.54500000000000004</v>
      </c>
      <c r="L32" s="102">
        <v>0.5413</v>
      </c>
      <c r="M32" s="103">
        <v>0.39169999999999999</v>
      </c>
      <c r="N32" s="102">
        <v>0.40889999999999999</v>
      </c>
      <c r="O32" s="105">
        <v>0.42149999999999999</v>
      </c>
      <c r="P32" s="79"/>
      <c r="Q32" s="101">
        <v>4.5499999999999999E-2</v>
      </c>
      <c r="R32" s="102">
        <v>4.5400000000000003E-2</v>
      </c>
      <c r="S32" s="102">
        <v>4.6600000000000003E-2</v>
      </c>
      <c r="T32" s="103">
        <v>4.6600000000000003E-2</v>
      </c>
      <c r="U32" s="102">
        <v>4.6100000000000002E-2</v>
      </c>
      <c r="V32" s="104">
        <v>4.8000000000000001E-2</v>
      </c>
      <c r="W32" s="102">
        <v>4.8300000000000003E-2</v>
      </c>
      <c r="X32" s="102">
        <v>4.8000000000000001E-2</v>
      </c>
      <c r="Y32" s="102">
        <v>4.6100000000000002E-2</v>
      </c>
      <c r="Z32" s="103">
        <v>4.7E-2</v>
      </c>
      <c r="AA32" s="102">
        <v>4.6199999999999998E-2</v>
      </c>
      <c r="AB32" s="105">
        <v>4.65E-2</v>
      </c>
    </row>
    <row r="33" spans="1:28" x14ac:dyDescent="0.25">
      <c r="B33" s="40"/>
      <c r="C33" s="40"/>
      <c r="D33" s="97">
        <v>0.52890000000000004</v>
      </c>
      <c r="E33" s="67">
        <v>0.49680000000000002</v>
      </c>
      <c r="F33" s="67">
        <v>0.45179999999999998</v>
      </c>
      <c r="G33" s="98">
        <v>0.47360000000000002</v>
      </c>
      <c r="H33" s="67">
        <v>0.49919999999999998</v>
      </c>
      <c r="I33" s="99">
        <v>0.46460000000000001</v>
      </c>
      <c r="J33" s="67">
        <v>0.42220000000000002</v>
      </c>
      <c r="K33" s="67">
        <v>0.40799999999999997</v>
      </c>
      <c r="L33" s="67">
        <v>0.40400000000000003</v>
      </c>
      <c r="M33" s="98">
        <v>0.47499999999999998</v>
      </c>
      <c r="N33" s="67">
        <v>0.45279999999999998</v>
      </c>
      <c r="O33" s="100">
        <v>0.48409999999999997</v>
      </c>
      <c r="P33" s="79"/>
      <c r="Q33" s="97">
        <v>4.6199999999999998E-2</v>
      </c>
      <c r="R33" s="67">
        <v>4.5999999999999999E-2</v>
      </c>
      <c r="S33" s="67">
        <v>4.5600000000000002E-2</v>
      </c>
      <c r="T33" s="98">
        <v>4.6300000000000001E-2</v>
      </c>
      <c r="U33" s="67">
        <v>4.6699999999999998E-2</v>
      </c>
      <c r="V33" s="99">
        <v>4.6899999999999997E-2</v>
      </c>
      <c r="W33" s="67">
        <v>4.7100000000000003E-2</v>
      </c>
      <c r="X33" s="67">
        <v>4.6899999999999997E-2</v>
      </c>
      <c r="Y33" s="67">
        <v>4.5999999999999999E-2</v>
      </c>
      <c r="Z33" s="98">
        <v>4.5600000000000002E-2</v>
      </c>
      <c r="AA33" s="67">
        <v>4.5999999999999999E-2</v>
      </c>
      <c r="AB33" s="100">
        <v>4.5400000000000003E-2</v>
      </c>
    </row>
    <row r="34" spans="1:28" x14ac:dyDescent="0.25">
      <c r="B34" s="40"/>
      <c r="C34" s="40"/>
      <c r="D34" s="101">
        <v>0.3886</v>
      </c>
      <c r="E34" s="102">
        <v>0.37669999999999998</v>
      </c>
      <c r="F34" s="102">
        <v>0.35270000000000001</v>
      </c>
      <c r="G34" s="103">
        <v>0.46439999999999998</v>
      </c>
      <c r="H34" s="102">
        <v>0.47339999999999999</v>
      </c>
      <c r="I34" s="104">
        <v>0.44769999999999999</v>
      </c>
      <c r="J34" s="102">
        <v>0.28220000000000001</v>
      </c>
      <c r="K34" s="102">
        <v>0.23530000000000001</v>
      </c>
      <c r="L34" s="102">
        <v>0.2681</v>
      </c>
      <c r="M34" s="103">
        <v>0.50590000000000002</v>
      </c>
      <c r="N34" s="102">
        <v>0.55679999999999996</v>
      </c>
      <c r="O34" s="105">
        <v>0.50509999999999999</v>
      </c>
      <c r="P34" s="79"/>
      <c r="Q34" s="101">
        <v>4.4699999999999997E-2</v>
      </c>
      <c r="R34" s="102">
        <v>4.6899999999999997E-2</v>
      </c>
      <c r="S34" s="102">
        <v>4.6399999999999997E-2</v>
      </c>
      <c r="T34" s="103">
        <v>4.6600000000000003E-2</v>
      </c>
      <c r="U34" s="102">
        <v>4.6199999999999998E-2</v>
      </c>
      <c r="V34" s="104">
        <v>4.8599999999999997E-2</v>
      </c>
      <c r="W34" s="102">
        <v>4.53E-2</v>
      </c>
      <c r="X34" s="102">
        <v>4.5100000000000001E-2</v>
      </c>
      <c r="Y34" s="102">
        <v>4.3700000000000003E-2</v>
      </c>
      <c r="Z34" s="103">
        <v>4.5600000000000002E-2</v>
      </c>
      <c r="AA34" s="102">
        <v>4.5100000000000001E-2</v>
      </c>
      <c r="AB34" s="105">
        <v>4.58E-2</v>
      </c>
    </row>
    <row r="35" spans="1:28" x14ac:dyDescent="0.25">
      <c r="B35" s="40"/>
      <c r="C35" s="40"/>
      <c r="D35" s="97">
        <v>0.15840000000000001</v>
      </c>
      <c r="E35" s="67">
        <v>8.0100000000000005E-2</v>
      </c>
      <c r="F35" s="67">
        <v>5.67E-2</v>
      </c>
      <c r="G35" s="98">
        <v>0.505</v>
      </c>
      <c r="H35" s="67">
        <v>0.52090000000000003</v>
      </c>
      <c r="I35" s="99">
        <v>0.49880000000000002</v>
      </c>
      <c r="J35" s="67">
        <v>0.39129999999999998</v>
      </c>
      <c r="K35" s="67">
        <v>0.38850000000000001</v>
      </c>
      <c r="L35" s="67">
        <v>0.3543</v>
      </c>
      <c r="M35" s="98">
        <v>0.49740000000000001</v>
      </c>
      <c r="N35" s="67">
        <v>0.4844</v>
      </c>
      <c r="O35" s="100">
        <v>0.48420000000000002</v>
      </c>
      <c r="P35" s="79"/>
      <c r="Q35" s="97">
        <v>4.6899999999999997E-2</v>
      </c>
      <c r="R35" s="67">
        <v>4.6800000000000001E-2</v>
      </c>
      <c r="S35" s="67">
        <v>4.7100000000000003E-2</v>
      </c>
      <c r="T35" s="98">
        <v>4.5999999999999999E-2</v>
      </c>
      <c r="U35" s="67">
        <v>4.6399999999999997E-2</v>
      </c>
      <c r="V35" s="99">
        <v>4.7899999999999998E-2</v>
      </c>
      <c r="W35" s="67">
        <v>4.5400000000000003E-2</v>
      </c>
      <c r="X35" s="67">
        <v>4.7100000000000003E-2</v>
      </c>
      <c r="Y35" s="67">
        <v>4.53E-2</v>
      </c>
      <c r="Z35" s="98">
        <v>4.5999999999999999E-2</v>
      </c>
      <c r="AA35" s="67">
        <v>4.58E-2</v>
      </c>
      <c r="AB35" s="100">
        <v>4.5499999999999999E-2</v>
      </c>
    </row>
    <row r="36" spans="1:28" x14ac:dyDescent="0.25">
      <c r="B36" s="40"/>
      <c r="C36" s="40"/>
      <c r="D36" s="101">
        <v>5.1200000000000002E-2</v>
      </c>
      <c r="E36" s="102">
        <v>5.5E-2</v>
      </c>
      <c r="F36" s="102">
        <v>5.5199999999999999E-2</v>
      </c>
      <c r="G36" s="103">
        <v>0.48759999999999998</v>
      </c>
      <c r="H36" s="102">
        <v>0.45300000000000001</v>
      </c>
      <c r="I36" s="104">
        <v>0.45419999999999999</v>
      </c>
      <c r="J36" s="102">
        <v>0.42930000000000001</v>
      </c>
      <c r="K36" s="102">
        <v>0.48459999999999998</v>
      </c>
      <c r="L36" s="102">
        <v>0.4264</v>
      </c>
      <c r="M36" s="103">
        <v>0.4551</v>
      </c>
      <c r="N36" s="102">
        <v>0.45879999999999999</v>
      </c>
      <c r="O36" s="105">
        <v>0.45069999999999999</v>
      </c>
      <c r="P36" s="79"/>
      <c r="Q36" s="101">
        <v>4.4999999999999998E-2</v>
      </c>
      <c r="R36" s="102">
        <v>4.8099999999999997E-2</v>
      </c>
      <c r="S36" s="102">
        <v>4.8099999999999997E-2</v>
      </c>
      <c r="T36" s="103">
        <v>4.6800000000000001E-2</v>
      </c>
      <c r="U36" s="102">
        <v>4.5900000000000003E-2</v>
      </c>
      <c r="V36" s="104">
        <v>4.7199999999999999E-2</v>
      </c>
      <c r="W36" s="102">
        <v>4.5900000000000003E-2</v>
      </c>
      <c r="X36" s="102">
        <v>4.6399999999999997E-2</v>
      </c>
      <c r="Y36" s="102">
        <v>4.6300000000000001E-2</v>
      </c>
      <c r="Z36" s="103">
        <v>4.9099999999999998E-2</v>
      </c>
      <c r="AA36" s="102">
        <v>4.9099999999999998E-2</v>
      </c>
      <c r="AB36" s="105">
        <v>4.58E-2</v>
      </c>
    </row>
    <row r="37" spans="1:28" ht="15.75" thickBot="1" x14ac:dyDescent="0.3">
      <c r="B37" s="40"/>
      <c r="C37" s="40"/>
      <c r="D37" s="108">
        <v>5.8900000000000001E-2</v>
      </c>
      <c r="E37" s="109">
        <v>5.6899999999999999E-2</v>
      </c>
      <c r="F37" s="109">
        <v>5.6899999999999999E-2</v>
      </c>
      <c r="G37" s="110">
        <v>0.54379999999999995</v>
      </c>
      <c r="H37" s="109">
        <v>0.51690000000000003</v>
      </c>
      <c r="I37" s="111">
        <v>0.54179999999999995</v>
      </c>
      <c r="J37" s="109">
        <v>0.4884</v>
      </c>
      <c r="K37" s="109">
        <v>0.50260000000000005</v>
      </c>
      <c r="L37" s="109">
        <v>0.4788</v>
      </c>
      <c r="M37" s="110">
        <v>0.49409999999999998</v>
      </c>
      <c r="N37" s="109">
        <v>0.42970000000000003</v>
      </c>
      <c r="O37" s="112">
        <v>0.4612</v>
      </c>
      <c r="P37" s="79"/>
      <c r="Q37" s="108">
        <v>4.9099999999999998E-2</v>
      </c>
      <c r="R37" s="109">
        <v>4.9099999999999998E-2</v>
      </c>
      <c r="S37" s="109">
        <v>4.9000000000000002E-2</v>
      </c>
      <c r="T37" s="110">
        <v>4.7300000000000002E-2</v>
      </c>
      <c r="U37" s="109">
        <v>4.6100000000000002E-2</v>
      </c>
      <c r="V37" s="111">
        <v>4.7500000000000001E-2</v>
      </c>
      <c r="W37" s="109">
        <v>4.6899999999999997E-2</v>
      </c>
      <c r="X37" s="109">
        <v>4.6199999999999998E-2</v>
      </c>
      <c r="Y37" s="109">
        <v>4.5699999999999998E-2</v>
      </c>
      <c r="Z37" s="110">
        <v>4.5400000000000003E-2</v>
      </c>
      <c r="AA37" s="109">
        <v>4.6899999999999997E-2</v>
      </c>
      <c r="AB37" s="112">
        <v>4.4299999999999999E-2</v>
      </c>
    </row>
    <row r="38" spans="1:28" x14ac:dyDescent="0.25">
      <c r="B38" s="40"/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</row>
    <row r="39" spans="1:28" x14ac:dyDescent="0.25">
      <c r="A39" s="24" t="s">
        <v>19</v>
      </c>
      <c r="B39" s="113" t="s">
        <v>96</v>
      </c>
      <c r="C39" s="113"/>
      <c r="D39" s="113"/>
      <c r="E39" s="113"/>
      <c r="F39" s="113"/>
      <c r="G39" s="113"/>
      <c r="H39" s="113"/>
      <c r="I39" s="113"/>
      <c r="J39" s="113"/>
      <c r="K39" s="113"/>
      <c r="L39" s="113"/>
      <c r="M39" s="113"/>
      <c r="N39" s="40"/>
      <c r="O39" s="40"/>
      <c r="P39" s="40"/>
    </row>
    <row r="40" spans="1:28" x14ac:dyDescent="0.25">
      <c r="B40" s="78" t="s">
        <v>24</v>
      </c>
      <c r="C40" s="78"/>
      <c r="D40" s="65"/>
      <c r="E40" s="65"/>
      <c r="F40" s="65"/>
      <c r="G40" s="65"/>
      <c r="H40" s="65"/>
      <c r="I40" s="65"/>
      <c r="J40" s="65"/>
      <c r="K40" s="65"/>
      <c r="L40" s="65"/>
      <c r="M40" s="65"/>
      <c r="N40" s="40"/>
      <c r="O40" s="40"/>
      <c r="P40" s="40"/>
    </row>
    <row r="41" spans="1:28" ht="15.75" thickBot="1" x14ac:dyDescent="0.3">
      <c r="B41" s="40"/>
      <c r="C41" s="40"/>
      <c r="D41" s="40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</row>
    <row r="42" spans="1:28" ht="18.75" thickBot="1" x14ac:dyDescent="0.4">
      <c r="B42" s="114"/>
      <c r="C42" s="285" t="s">
        <v>107</v>
      </c>
      <c r="D42" s="286"/>
      <c r="E42" s="286"/>
      <c r="F42" s="286"/>
      <c r="G42" s="286"/>
      <c r="H42" s="286"/>
      <c r="I42" s="286"/>
      <c r="J42" s="286"/>
      <c r="K42" s="286"/>
      <c r="L42" s="286"/>
      <c r="M42" s="286"/>
      <c r="N42" s="287"/>
      <c r="O42" s="40"/>
      <c r="P42" s="40"/>
    </row>
    <row r="43" spans="1:28" ht="15.75" thickBot="1" x14ac:dyDescent="0.3">
      <c r="B43" s="115"/>
      <c r="C43" s="116">
        <v>1</v>
      </c>
      <c r="D43" s="65">
        <v>2</v>
      </c>
      <c r="E43" s="65">
        <v>3</v>
      </c>
      <c r="F43" s="51">
        <v>4</v>
      </c>
      <c r="G43" s="50">
        <v>5</v>
      </c>
      <c r="H43" s="52">
        <v>6</v>
      </c>
      <c r="I43" s="65">
        <v>7</v>
      </c>
      <c r="J43" s="65">
        <v>8</v>
      </c>
      <c r="K43" s="65">
        <v>9</v>
      </c>
      <c r="L43" s="51">
        <v>10</v>
      </c>
      <c r="M43" s="50">
        <v>11</v>
      </c>
      <c r="N43" s="117">
        <v>12</v>
      </c>
      <c r="O43" s="40"/>
      <c r="P43" s="40"/>
    </row>
    <row r="44" spans="1:28" x14ac:dyDescent="0.25">
      <c r="B44" s="119" t="s">
        <v>0</v>
      </c>
      <c r="C44" s="120">
        <f t="shared" ref="C44:N51" si="6">D30-Q30</f>
        <v>0.36920000000000003</v>
      </c>
      <c r="D44" s="121">
        <f t="shared" si="6"/>
        <v>0.33189999999999997</v>
      </c>
      <c r="E44" s="122">
        <f t="shared" si="6"/>
        <v>0.30870000000000003</v>
      </c>
      <c r="F44" s="120">
        <f t="shared" si="6"/>
        <v>0.36259999999999998</v>
      </c>
      <c r="G44" s="121">
        <f t="shared" si="6"/>
        <v>0.36609999999999998</v>
      </c>
      <c r="H44" s="122">
        <f t="shared" si="6"/>
        <v>0.3553</v>
      </c>
      <c r="I44" s="120">
        <f t="shared" si="6"/>
        <v>0.45799999999999996</v>
      </c>
      <c r="J44" s="121">
        <f t="shared" si="6"/>
        <v>0.4869</v>
      </c>
      <c r="K44" s="122">
        <f t="shared" si="6"/>
        <v>0.46309999999999996</v>
      </c>
      <c r="L44" s="120">
        <f t="shared" si="6"/>
        <v>0.46550000000000002</v>
      </c>
      <c r="M44" s="121">
        <f t="shared" si="6"/>
        <v>0.43999999999999995</v>
      </c>
      <c r="N44" s="122">
        <f t="shared" si="6"/>
        <v>0.44350000000000001</v>
      </c>
      <c r="O44" s="40"/>
      <c r="P44" s="40"/>
    </row>
    <row r="45" spans="1:28" x14ac:dyDescent="0.25">
      <c r="B45" s="119" t="s">
        <v>1</v>
      </c>
      <c r="C45" s="97">
        <f t="shared" si="6"/>
        <v>0.60410000000000008</v>
      </c>
      <c r="D45" s="67">
        <f t="shared" si="6"/>
        <v>0.55859999999999999</v>
      </c>
      <c r="E45" s="100">
        <f t="shared" si="6"/>
        <v>0.56310000000000004</v>
      </c>
      <c r="F45" s="97">
        <f t="shared" si="6"/>
        <v>0.35569999999999996</v>
      </c>
      <c r="G45" s="273"/>
      <c r="H45" s="100">
        <f t="shared" si="6"/>
        <v>0.36020000000000002</v>
      </c>
      <c r="I45" s="97">
        <f t="shared" si="6"/>
        <v>0.38159999999999999</v>
      </c>
      <c r="J45" s="67">
        <f t="shared" si="6"/>
        <v>0.35780000000000001</v>
      </c>
      <c r="K45" s="100">
        <f t="shared" si="6"/>
        <v>0.35470000000000002</v>
      </c>
      <c r="L45" s="97">
        <f t="shared" si="6"/>
        <v>0.48880000000000001</v>
      </c>
      <c r="M45" s="273"/>
      <c r="N45" s="100">
        <f t="shared" si="6"/>
        <v>0.51990000000000003</v>
      </c>
      <c r="O45" s="40"/>
      <c r="P45" s="40"/>
    </row>
    <row r="46" spans="1:28" x14ac:dyDescent="0.25">
      <c r="B46" s="119" t="s">
        <v>2</v>
      </c>
      <c r="C46" s="97">
        <f t="shared" si="6"/>
        <v>0.54220000000000002</v>
      </c>
      <c r="D46" s="67">
        <f t="shared" si="6"/>
        <v>0.5091</v>
      </c>
      <c r="E46" s="100">
        <f t="shared" si="6"/>
        <v>0.5333</v>
      </c>
      <c r="F46" s="97">
        <f t="shared" si="6"/>
        <v>0.40800000000000003</v>
      </c>
      <c r="G46" s="67">
        <f t="shared" si="6"/>
        <v>0.41830000000000001</v>
      </c>
      <c r="H46" s="100">
        <f t="shared" si="6"/>
        <v>0.41500000000000004</v>
      </c>
      <c r="I46" s="97">
        <f t="shared" si="6"/>
        <v>0.51380000000000003</v>
      </c>
      <c r="J46" s="67">
        <f t="shared" si="6"/>
        <v>0.49700000000000005</v>
      </c>
      <c r="K46" s="100">
        <f t="shared" si="6"/>
        <v>0.49519999999999997</v>
      </c>
      <c r="L46" s="97">
        <f t="shared" si="6"/>
        <v>0.34470000000000001</v>
      </c>
      <c r="M46" s="67">
        <f t="shared" si="6"/>
        <v>0.36269999999999997</v>
      </c>
      <c r="N46" s="100">
        <f t="shared" si="6"/>
        <v>0.375</v>
      </c>
      <c r="O46" s="40"/>
      <c r="P46" s="40"/>
    </row>
    <row r="47" spans="1:28" x14ac:dyDescent="0.25">
      <c r="B47" s="119" t="s">
        <v>3</v>
      </c>
      <c r="C47" s="97">
        <f t="shared" si="6"/>
        <v>0.48270000000000002</v>
      </c>
      <c r="D47" s="67">
        <f t="shared" si="6"/>
        <v>0.45080000000000003</v>
      </c>
      <c r="E47" s="100">
        <f t="shared" si="6"/>
        <v>0.40620000000000001</v>
      </c>
      <c r="F47" s="97">
        <f t="shared" si="6"/>
        <v>0.42730000000000001</v>
      </c>
      <c r="G47" s="67">
        <f t="shared" si="6"/>
        <v>0.45249999999999996</v>
      </c>
      <c r="H47" s="100">
        <f t="shared" si="6"/>
        <v>0.41770000000000002</v>
      </c>
      <c r="I47" s="97">
        <f t="shared" si="6"/>
        <v>0.37509999999999999</v>
      </c>
      <c r="J47" s="67">
        <f t="shared" si="6"/>
        <v>0.36109999999999998</v>
      </c>
      <c r="K47" s="100">
        <f t="shared" si="6"/>
        <v>0.35800000000000004</v>
      </c>
      <c r="L47" s="97">
        <f t="shared" si="6"/>
        <v>0.4294</v>
      </c>
      <c r="M47" s="67">
        <f t="shared" si="6"/>
        <v>0.40679999999999999</v>
      </c>
      <c r="N47" s="100">
        <f t="shared" si="6"/>
        <v>0.43869999999999998</v>
      </c>
      <c r="O47" s="40"/>
      <c r="P47" s="40"/>
    </row>
    <row r="48" spans="1:28" x14ac:dyDescent="0.25">
      <c r="B48" s="119" t="s">
        <v>4</v>
      </c>
      <c r="C48" s="97">
        <f t="shared" si="6"/>
        <v>0.34389999999999998</v>
      </c>
      <c r="D48" s="67">
        <f t="shared" si="6"/>
        <v>0.32979999999999998</v>
      </c>
      <c r="E48" s="100">
        <f t="shared" si="6"/>
        <v>0.30630000000000002</v>
      </c>
      <c r="F48" s="97">
        <f t="shared" si="6"/>
        <v>0.41779999999999995</v>
      </c>
      <c r="G48" s="67">
        <f t="shared" si="6"/>
        <v>0.42719999999999997</v>
      </c>
      <c r="H48" s="100">
        <f t="shared" si="6"/>
        <v>0.39910000000000001</v>
      </c>
      <c r="I48" s="97">
        <f t="shared" si="6"/>
        <v>0.2369</v>
      </c>
      <c r="J48" s="67">
        <f t="shared" si="6"/>
        <v>0.19020000000000001</v>
      </c>
      <c r="K48" s="100">
        <f t="shared" si="6"/>
        <v>0.22439999999999999</v>
      </c>
      <c r="L48" s="97">
        <f t="shared" si="6"/>
        <v>0.46030000000000004</v>
      </c>
      <c r="M48" s="67">
        <f t="shared" si="6"/>
        <v>0.51169999999999993</v>
      </c>
      <c r="N48" s="100">
        <f t="shared" si="6"/>
        <v>0.45929999999999999</v>
      </c>
      <c r="O48" s="40"/>
      <c r="P48" s="40"/>
    </row>
    <row r="49" spans="1:42" x14ac:dyDescent="0.25">
      <c r="B49" s="119" t="s">
        <v>5</v>
      </c>
      <c r="C49" s="97">
        <f t="shared" si="6"/>
        <v>0.11150000000000002</v>
      </c>
      <c r="D49" s="67">
        <f t="shared" si="6"/>
        <v>3.3300000000000003E-2</v>
      </c>
      <c r="E49" s="100">
        <f t="shared" si="6"/>
        <v>9.5999999999999974E-3</v>
      </c>
      <c r="F49" s="97">
        <f t="shared" si="6"/>
        <v>0.45900000000000002</v>
      </c>
      <c r="G49" s="67">
        <f t="shared" si="6"/>
        <v>0.47450000000000003</v>
      </c>
      <c r="H49" s="100">
        <f t="shared" si="6"/>
        <v>0.45090000000000002</v>
      </c>
      <c r="I49" s="97">
        <f t="shared" si="6"/>
        <v>0.34589999999999999</v>
      </c>
      <c r="J49" s="67">
        <f t="shared" si="6"/>
        <v>0.34140000000000004</v>
      </c>
      <c r="K49" s="100">
        <f t="shared" si="6"/>
        <v>0.309</v>
      </c>
      <c r="L49" s="97">
        <f t="shared" si="6"/>
        <v>0.45140000000000002</v>
      </c>
      <c r="M49" s="67">
        <f t="shared" si="6"/>
        <v>0.43859999999999999</v>
      </c>
      <c r="N49" s="100">
        <f t="shared" si="6"/>
        <v>0.43870000000000003</v>
      </c>
      <c r="O49" s="40"/>
      <c r="P49" s="40"/>
    </row>
    <row r="50" spans="1:42" x14ac:dyDescent="0.25">
      <c r="B50" s="119" t="s">
        <v>6</v>
      </c>
      <c r="C50" s="97">
        <f t="shared" si="6"/>
        <v>6.2000000000000041E-3</v>
      </c>
      <c r="D50" s="67">
        <f t="shared" si="6"/>
        <v>6.9000000000000034E-3</v>
      </c>
      <c r="E50" s="100">
        <f t="shared" si="6"/>
        <v>7.1000000000000021E-3</v>
      </c>
      <c r="F50" s="97">
        <f t="shared" si="6"/>
        <v>0.44079999999999997</v>
      </c>
      <c r="G50" s="67">
        <f t="shared" si="6"/>
        <v>0.40710000000000002</v>
      </c>
      <c r="H50" s="100">
        <f t="shared" si="6"/>
        <v>0.40699999999999997</v>
      </c>
      <c r="I50" s="97">
        <f t="shared" si="6"/>
        <v>0.38340000000000002</v>
      </c>
      <c r="J50" s="273"/>
      <c r="K50" s="100">
        <f t="shared" si="6"/>
        <v>0.38009999999999999</v>
      </c>
      <c r="L50" s="97">
        <f t="shared" si="6"/>
        <v>0.40600000000000003</v>
      </c>
      <c r="M50" s="67">
        <f t="shared" si="6"/>
        <v>0.40970000000000001</v>
      </c>
      <c r="N50" s="100">
        <f t="shared" si="6"/>
        <v>0.40489999999999998</v>
      </c>
      <c r="O50" s="40"/>
      <c r="P50" s="40"/>
    </row>
    <row r="51" spans="1:42" ht="15.75" thickBot="1" x14ac:dyDescent="0.3">
      <c r="B51" s="132" t="s">
        <v>7</v>
      </c>
      <c r="C51" s="133">
        <f t="shared" si="6"/>
        <v>9.8000000000000032E-3</v>
      </c>
      <c r="D51" s="134">
        <f t="shared" si="6"/>
        <v>7.8000000000000014E-3</v>
      </c>
      <c r="E51" s="135">
        <f t="shared" si="6"/>
        <v>7.8999999999999973E-3</v>
      </c>
      <c r="F51" s="133">
        <f t="shared" si="6"/>
        <v>0.49649999999999994</v>
      </c>
      <c r="G51" s="134">
        <f t="shared" si="6"/>
        <v>0.4708</v>
      </c>
      <c r="H51" s="135">
        <f t="shared" si="6"/>
        <v>0.49429999999999996</v>
      </c>
      <c r="I51" s="133">
        <f t="shared" si="6"/>
        <v>0.4415</v>
      </c>
      <c r="J51" s="134">
        <f t="shared" si="6"/>
        <v>0.45640000000000003</v>
      </c>
      <c r="K51" s="135">
        <f t="shared" si="6"/>
        <v>0.43309999999999998</v>
      </c>
      <c r="L51" s="133">
        <f t="shared" si="6"/>
        <v>0.44869999999999999</v>
      </c>
      <c r="M51" s="134">
        <f t="shared" si="6"/>
        <v>0.38280000000000003</v>
      </c>
      <c r="N51" s="135">
        <f t="shared" si="6"/>
        <v>0.41689999999999999</v>
      </c>
      <c r="O51" s="40"/>
      <c r="P51" s="40"/>
    </row>
    <row r="52" spans="1:42" x14ac:dyDescent="0.25">
      <c r="B52" s="136"/>
      <c r="C52" s="40" t="s">
        <v>56</v>
      </c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</row>
    <row r="53" spans="1:42" x14ac:dyDescent="0.25">
      <c r="A53" s="24"/>
      <c r="B53" s="32"/>
    </row>
    <row r="54" spans="1:42" x14ac:dyDescent="0.25">
      <c r="A54" s="24" t="s">
        <v>18</v>
      </c>
      <c r="B54" s="279" t="s">
        <v>39</v>
      </c>
      <c r="C54" s="279"/>
      <c r="D54" s="279"/>
      <c r="E54" s="279"/>
      <c r="F54" s="279"/>
      <c r="G54" s="279"/>
      <c r="H54" s="279"/>
      <c r="I54" s="279"/>
      <c r="J54" s="279"/>
      <c r="K54" s="279"/>
      <c r="L54" s="279"/>
      <c r="M54" s="279"/>
      <c r="N54" s="279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25"/>
      <c r="AE54" s="25"/>
      <c r="AF54" s="25"/>
      <c r="AG54" s="25"/>
      <c r="AH54" s="25"/>
      <c r="AI54" s="25"/>
      <c r="AJ54" s="25"/>
      <c r="AK54" s="25"/>
      <c r="AL54" s="25"/>
      <c r="AM54" s="25"/>
      <c r="AN54" s="25"/>
      <c r="AO54" s="25"/>
      <c r="AP54" s="25"/>
    </row>
    <row r="55" spans="1:42" x14ac:dyDescent="0.25">
      <c r="A55" s="24"/>
      <c r="B55" s="127" t="s">
        <v>17</v>
      </c>
      <c r="C55" s="127"/>
      <c r="D55" s="127"/>
      <c r="E55" s="127"/>
      <c r="F55" s="127"/>
      <c r="G55" s="127"/>
      <c r="H55" s="127"/>
      <c r="I55" s="127"/>
      <c r="J55" s="127"/>
      <c r="K55" s="127"/>
      <c r="L55" s="127"/>
      <c r="M55" s="127"/>
      <c r="N55" s="127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25"/>
      <c r="AE55" s="25"/>
      <c r="AF55" s="25"/>
      <c r="AG55" s="25"/>
      <c r="AH55" s="25"/>
      <c r="AI55" s="25"/>
      <c r="AJ55" s="25"/>
      <c r="AK55" s="25"/>
      <c r="AL55" s="25"/>
      <c r="AM55" s="25"/>
      <c r="AN55" s="25"/>
      <c r="AO55" s="25"/>
      <c r="AP55" s="25"/>
    </row>
    <row r="56" spans="1:42" x14ac:dyDescent="0.25">
      <c r="B56" s="32"/>
      <c r="C56" s="32"/>
      <c r="D56" s="32"/>
      <c r="E56" s="32"/>
      <c r="F56" s="107"/>
      <c r="G56" s="32"/>
      <c r="H56" s="150"/>
      <c r="I56" s="32"/>
      <c r="J56" s="159"/>
      <c r="K56" s="32"/>
      <c r="L56" s="151"/>
      <c r="M56" s="32"/>
      <c r="N56" s="160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  <c r="AG56" s="25"/>
      <c r="AH56" s="25"/>
      <c r="AI56" s="25"/>
      <c r="AJ56" s="25"/>
      <c r="AK56" s="25"/>
      <c r="AL56" s="25"/>
      <c r="AM56" s="25"/>
      <c r="AN56" s="25"/>
      <c r="AO56" s="25"/>
      <c r="AP56" s="25"/>
    </row>
    <row r="57" spans="1:42" ht="15.75" customHeight="1" thickBot="1" x14ac:dyDescent="0.3">
      <c r="B57" s="41"/>
      <c r="C57" s="293" t="s">
        <v>30</v>
      </c>
      <c r="D57" s="294"/>
      <c r="E57" s="295"/>
      <c r="F57" s="293" t="s">
        <v>31</v>
      </c>
      <c r="G57" s="294"/>
      <c r="H57" s="295"/>
      <c r="I57" s="294" t="s">
        <v>33</v>
      </c>
      <c r="J57" s="294"/>
      <c r="K57" s="294"/>
      <c r="L57" s="293" t="s">
        <v>32</v>
      </c>
      <c r="M57" s="294"/>
      <c r="N57" s="29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  <c r="AI57" s="25"/>
      <c r="AJ57" s="25"/>
      <c r="AK57" s="25"/>
      <c r="AL57" s="25"/>
      <c r="AM57" s="25"/>
      <c r="AN57" s="25"/>
      <c r="AO57" s="25"/>
      <c r="AP57" s="25"/>
    </row>
    <row r="58" spans="1:42" ht="15.75" thickBot="1" x14ac:dyDescent="0.3">
      <c r="B58" s="41"/>
      <c r="C58" s="42" t="s">
        <v>40</v>
      </c>
      <c r="D58" s="43" t="s">
        <v>10</v>
      </c>
      <c r="E58" s="44" t="s">
        <v>11</v>
      </c>
      <c r="F58" s="45" t="s">
        <v>125</v>
      </c>
      <c r="G58" s="162" t="s">
        <v>10</v>
      </c>
      <c r="H58" s="44" t="s">
        <v>11</v>
      </c>
      <c r="I58" s="45" t="s">
        <v>125</v>
      </c>
      <c r="J58" s="162" t="s">
        <v>10</v>
      </c>
      <c r="K58" s="162" t="s">
        <v>11</v>
      </c>
      <c r="L58" s="45" t="s">
        <v>125</v>
      </c>
      <c r="M58" s="162" t="s">
        <v>10</v>
      </c>
      <c r="N58" s="44" t="s">
        <v>11</v>
      </c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  <c r="AI58" s="25"/>
      <c r="AJ58" s="25"/>
      <c r="AK58" s="25"/>
      <c r="AL58" s="25"/>
      <c r="AM58" s="25"/>
      <c r="AN58" s="25"/>
      <c r="AO58" s="25"/>
      <c r="AP58" s="25"/>
    </row>
    <row r="59" spans="1:42" x14ac:dyDescent="0.25">
      <c r="B59" s="66"/>
      <c r="C59" s="62">
        <v>0</v>
      </c>
      <c r="D59" s="55">
        <f t="shared" ref="D59:D64" si="7">AVERAGE(C44:E44)</f>
        <v>0.33660000000000001</v>
      </c>
      <c r="E59" s="56">
        <f t="shared" ref="E59:E64" si="8">STDEV(C44:E44)</f>
        <v>3.0522614566907604E-2</v>
      </c>
      <c r="F59" s="189">
        <f t="shared" ref="F59:F66" si="9">F15</f>
        <v>1</v>
      </c>
      <c r="G59" s="55">
        <f>AVERAGE(F44:H44)</f>
        <v>0.36133333333333328</v>
      </c>
      <c r="H59" s="56">
        <f t="shared" ref="H59:H66" si="10">STDEV(F44:H44)</f>
        <v>5.5102933981171264E-3</v>
      </c>
      <c r="I59" s="189">
        <f t="shared" ref="I59:I66" si="11">I15</f>
        <v>9</v>
      </c>
      <c r="J59" s="168">
        <f t="shared" ref="J59:J66" si="12">AVERAGE(I44:K44)</f>
        <v>0.46933333333333332</v>
      </c>
      <c r="K59" s="168">
        <f t="shared" ref="K59:K66" si="13">STDEV(I44:K44)</f>
        <v>1.5425411933991716E-2</v>
      </c>
      <c r="L59" s="189">
        <f t="shared" ref="L59:L66" si="14">L15</f>
        <v>17</v>
      </c>
      <c r="M59" s="55">
        <f t="shared" ref="M59:M66" si="15">AVERAGE(L44:N44)</f>
        <v>0.44966666666666666</v>
      </c>
      <c r="N59" s="56">
        <f t="shared" ref="N59:N66" si="16">STDEV(L44:N44)</f>
        <v>1.3823289526496007E-2</v>
      </c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5"/>
      <c r="AH59" s="25"/>
      <c r="AI59" s="25"/>
      <c r="AJ59" s="25"/>
      <c r="AK59" s="25"/>
      <c r="AL59" s="25"/>
      <c r="AM59" s="25"/>
      <c r="AN59" s="25"/>
      <c r="AO59" s="25"/>
      <c r="AP59" s="25"/>
    </row>
    <row r="60" spans="1:42" x14ac:dyDescent="0.25">
      <c r="B60" s="66"/>
      <c r="C60" s="62">
        <v>0.25</v>
      </c>
      <c r="D60" s="55">
        <f t="shared" si="7"/>
        <v>0.5752666666666667</v>
      </c>
      <c r="E60" s="56">
        <f t="shared" si="8"/>
        <v>2.5071564237863886E-2</v>
      </c>
      <c r="F60" s="57">
        <f t="shared" si="9"/>
        <v>2</v>
      </c>
      <c r="G60" s="55">
        <f t="shared" ref="G60:G66" si="17">AVERAGE(F45:H45)</f>
        <v>0.35794999999999999</v>
      </c>
      <c r="H60" s="56">
        <f t="shared" si="10"/>
        <v>3.1819805153395059E-3</v>
      </c>
      <c r="I60" s="57">
        <f t="shared" si="11"/>
        <v>10</v>
      </c>
      <c r="J60" s="55">
        <f t="shared" si="12"/>
        <v>0.36470000000000002</v>
      </c>
      <c r="K60" s="55">
        <f t="shared" si="13"/>
        <v>1.4717676447048281E-2</v>
      </c>
      <c r="L60" s="57">
        <f t="shared" si="14"/>
        <v>18</v>
      </c>
      <c r="M60" s="55">
        <f t="shared" si="15"/>
        <v>0.50435000000000008</v>
      </c>
      <c r="N60" s="56">
        <f t="shared" si="16"/>
        <v>2.1991020894901639E-2</v>
      </c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25"/>
      <c r="AI60" s="25"/>
      <c r="AJ60" s="25"/>
      <c r="AK60" s="25"/>
      <c r="AL60" s="25"/>
      <c r="AM60" s="25"/>
      <c r="AN60" s="25"/>
      <c r="AO60" s="25"/>
      <c r="AP60" s="25"/>
    </row>
    <row r="61" spans="1:42" x14ac:dyDescent="0.25">
      <c r="B61" s="66"/>
      <c r="C61" s="62">
        <v>0.5</v>
      </c>
      <c r="D61" s="55">
        <f t="shared" si="7"/>
        <v>0.5282</v>
      </c>
      <c r="E61" s="56">
        <f t="shared" si="8"/>
        <v>1.7129214809792077E-2</v>
      </c>
      <c r="F61" s="57">
        <f t="shared" si="9"/>
        <v>3</v>
      </c>
      <c r="G61" s="55">
        <f t="shared" si="17"/>
        <v>0.41376666666666667</v>
      </c>
      <c r="H61" s="56">
        <f t="shared" si="10"/>
        <v>5.2595944076832797E-3</v>
      </c>
      <c r="I61" s="57">
        <f t="shared" si="11"/>
        <v>11</v>
      </c>
      <c r="J61" s="55">
        <f t="shared" si="12"/>
        <v>0.50200000000000011</v>
      </c>
      <c r="K61" s="55">
        <f t="shared" si="13"/>
        <v>1.0258654882585745E-2</v>
      </c>
      <c r="L61" s="57">
        <f t="shared" si="14"/>
        <v>19</v>
      </c>
      <c r="M61" s="55">
        <f t="shared" si="15"/>
        <v>0.36080000000000001</v>
      </c>
      <c r="N61" s="56">
        <f t="shared" si="16"/>
        <v>1.5239094461286072E-2</v>
      </c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</row>
    <row r="62" spans="1:42" x14ac:dyDescent="0.25">
      <c r="B62" s="66"/>
      <c r="C62" s="62">
        <v>1</v>
      </c>
      <c r="D62" s="55">
        <f t="shared" si="7"/>
        <v>0.44656666666666672</v>
      </c>
      <c r="E62" s="56">
        <f t="shared" si="8"/>
        <v>3.8425295487911786E-2</v>
      </c>
      <c r="F62" s="57">
        <f t="shared" si="9"/>
        <v>4</v>
      </c>
      <c r="G62" s="55">
        <f t="shared" si="17"/>
        <v>0.43249999999999994</v>
      </c>
      <c r="H62" s="56">
        <f t="shared" si="10"/>
        <v>1.7973313550928745E-2</v>
      </c>
      <c r="I62" s="57">
        <f t="shared" si="11"/>
        <v>12</v>
      </c>
      <c r="J62" s="55">
        <f t="shared" si="12"/>
        <v>0.36473333333333335</v>
      </c>
      <c r="K62" s="55">
        <f t="shared" si="13"/>
        <v>9.1106165177408834E-3</v>
      </c>
      <c r="L62" s="57">
        <f t="shared" si="14"/>
        <v>20</v>
      </c>
      <c r="M62" s="55">
        <f t="shared" si="15"/>
        <v>0.42496666666666671</v>
      </c>
      <c r="N62" s="56">
        <f t="shared" si="16"/>
        <v>1.640558847872679E-2</v>
      </c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</row>
    <row r="63" spans="1:42" x14ac:dyDescent="0.25">
      <c r="B63" s="66"/>
      <c r="C63" s="62">
        <v>1.5</v>
      </c>
      <c r="D63" s="55">
        <f t="shared" si="7"/>
        <v>0.32666666666666666</v>
      </c>
      <c r="E63" s="56">
        <f t="shared" si="8"/>
        <v>1.8994823856338671E-2</v>
      </c>
      <c r="F63" s="57">
        <f t="shared" si="9"/>
        <v>5</v>
      </c>
      <c r="G63" s="55">
        <f t="shared" si="17"/>
        <v>0.41470000000000001</v>
      </c>
      <c r="H63" s="56">
        <f t="shared" si="10"/>
        <v>1.4304195188824826E-2</v>
      </c>
      <c r="I63" s="57">
        <f t="shared" si="11"/>
        <v>13</v>
      </c>
      <c r="J63" s="55">
        <f t="shared" si="12"/>
        <v>0.21716666666666665</v>
      </c>
      <c r="K63" s="55">
        <f t="shared" si="13"/>
        <v>2.4175676481400329E-2</v>
      </c>
      <c r="L63" s="57">
        <f t="shared" si="14"/>
        <v>21</v>
      </c>
      <c r="M63" s="55">
        <f t="shared" si="15"/>
        <v>0.47710000000000002</v>
      </c>
      <c r="N63" s="56">
        <f t="shared" si="16"/>
        <v>2.9968650286591108E-2</v>
      </c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</row>
    <row r="64" spans="1:42" x14ac:dyDescent="0.25">
      <c r="B64" s="66"/>
      <c r="C64" s="62">
        <v>3</v>
      </c>
      <c r="D64" s="55">
        <f t="shared" si="7"/>
        <v>5.1466666666666668E-2</v>
      </c>
      <c r="E64" s="56">
        <f t="shared" si="8"/>
        <v>5.3323759557380557E-2</v>
      </c>
      <c r="F64" s="57">
        <f t="shared" si="9"/>
        <v>6</v>
      </c>
      <c r="G64" s="55">
        <f t="shared" si="17"/>
        <v>0.46146666666666669</v>
      </c>
      <c r="H64" s="56">
        <f t="shared" si="10"/>
        <v>1.1991802755771689E-2</v>
      </c>
      <c r="I64" s="57">
        <f t="shared" si="11"/>
        <v>14</v>
      </c>
      <c r="J64" s="55">
        <f t="shared" si="12"/>
        <v>0.33210000000000001</v>
      </c>
      <c r="K64" s="55">
        <f t="shared" si="13"/>
        <v>2.0131318883769147E-2</v>
      </c>
      <c r="L64" s="57">
        <f t="shared" si="14"/>
        <v>22</v>
      </c>
      <c r="M64" s="55">
        <f t="shared" si="15"/>
        <v>0.44290000000000002</v>
      </c>
      <c r="N64" s="56">
        <f t="shared" si="16"/>
        <v>7.3613857391119034E-3</v>
      </c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</row>
    <row r="65" spans="1:42" x14ac:dyDescent="0.25">
      <c r="B65" s="66"/>
      <c r="C65" s="62"/>
      <c r="D65" s="55"/>
      <c r="E65" s="56"/>
      <c r="F65" s="57">
        <f t="shared" si="9"/>
        <v>7</v>
      </c>
      <c r="G65" s="55">
        <f t="shared" si="17"/>
        <v>0.41829999999999995</v>
      </c>
      <c r="H65" s="56">
        <f t="shared" si="10"/>
        <v>1.9485635735074169E-2</v>
      </c>
      <c r="I65" s="57">
        <f t="shared" si="11"/>
        <v>15</v>
      </c>
      <c r="J65" s="55">
        <f t="shared" si="12"/>
        <v>0.38175000000000003</v>
      </c>
      <c r="K65" s="55">
        <f t="shared" si="13"/>
        <v>2.3334523779156243E-3</v>
      </c>
      <c r="L65" s="57">
        <f t="shared" si="14"/>
        <v>23</v>
      </c>
      <c r="M65" s="55">
        <f t="shared" si="15"/>
        <v>0.40686666666666671</v>
      </c>
      <c r="N65" s="56">
        <f t="shared" si="16"/>
        <v>2.5146238950056465E-3</v>
      </c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</row>
    <row r="66" spans="1:42" x14ac:dyDescent="0.25">
      <c r="B66" s="66"/>
      <c r="C66" s="178"/>
      <c r="D66" s="70"/>
      <c r="E66" s="71"/>
      <c r="F66" s="72">
        <f t="shared" si="9"/>
        <v>8</v>
      </c>
      <c r="G66" s="70">
        <f t="shared" si="17"/>
        <v>0.48719999999999991</v>
      </c>
      <c r="H66" s="71">
        <f t="shared" si="10"/>
        <v>1.4245350118547427E-2</v>
      </c>
      <c r="I66" s="72">
        <f t="shared" si="11"/>
        <v>16</v>
      </c>
      <c r="J66" s="70">
        <f t="shared" si="12"/>
        <v>0.44366666666666665</v>
      </c>
      <c r="K66" s="70">
        <f t="shared" si="13"/>
        <v>1.1800141242092563E-2</v>
      </c>
      <c r="L66" s="72">
        <f t="shared" si="14"/>
        <v>24</v>
      </c>
      <c r="M66" s="70">
        <f t="shared" si="15"/>
        <v>0.4161333333333333</v>
      </c>
      <c r="N66" s="71">
        <f t="shared" si="16"/>
        <v>3.2956688749529006E-2</v>
      </c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</row>
    <row r="67" spans="1:42" x14ac:dyDescent="0.25">
      <c r="B67" s="66"/>
      <c r="C67" s="66"/>
      <c r="D67" s="66"/>
      <c r="E67" s="66"/>
      <c r="F67" s="73"/>
      <c r="G67" s="66"/>
      <c r="H67" s="74"/>
      <c r="I67" s="66"/>
      <c r="J67" s="75"/>
      <c r="K67" s="66"/>
      <c r="L67" s="76"/>
      <c r="M67" s="66"/>
      <c r="N67" s="77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</row>
    <row r="68" spans="1:42" x14ac:dyDescent="0.25">
      <c r="A68" s="78" t="s">
        <v>50</v>
      </c>
      <c r="B68" s="296" t="s">
        <v>83</v>
      </c>
      <c r="C68" s="296"/>
      <c r="D68" s="296"/>
      <c r="E68" s="296"/>
      <c r="F68" s="296"/>
      <c r="G68" s="296"/>
      <c r="H68" s="296"/>
      <c r="I68" s="296"/>
      <c r="J68" s="296"/>
      <c r="K68" s="296"/>
      <c r="L68" s="296"/>
      <c r="M68" s="296"/>
      <c r="N68" s="296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</row>
    <row r="69" spans="1:42" x14ac:dyDescent="0.25">
      <c r="B69" s="179"/>
      <c r="C69" s="124"/>
      <c r="D69" s="124"/>
      <c r="E69" s="124"/>
      <c r="F69" s="124"/>
      <c r="G69" s="180"/>
      <c r="H69" s="124"/>
      <c r="I69" s="66"/>
      <c r="J69" s="161"/>
      <c r="K69" s="66"/>
      <c r="L69" s="76"/>
      <c r="M69" s="66"/>
      <c r="N69" s="77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</row>
    <row r="70" spans="1:42" x14ac:dyDescent="0.25">
      <c r="B70" s="181"/>
      <c r="C70" s="66"/>
      <c r="D70" s="66"/>
      <c r="E70" s="66"/>
      <c r="F70" s="66"/>
      <c r="G70" s="161"/>
      <c r="H70" s="182"/>
      <c r="I70" s="66"/>
      <c r="J70" s="161"/>
      <c r="K70" s="40"/>
      <c r="L70" s="80"/>
      <c r="M70" s="40"/>
      <c r="N70" s="81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</row>
    <row r="71" spans="1:42" x14ac:dyDescent="0.25">
      <c r="B71" s="83"/>
      <c r="C71" s="66"/>
      <c r="D71" s="66"/>
      <c r="E71" s="66"/>
      <c r="F71" s="73"/>
      <c r="G71" s="66"/>
      <c r="H71" s="84"/>
      <c r="I71" s="78" t="s">
        <v>44</v>
      </c>
      <c r="J71" s="78" t="s">
        <v>60</v>
      </c>
      <c r="K71" s="31"/>
      <c r="L71" s="40"/>
      <c r="M71" s="81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</row>
    <row r="72" spans="1:42" ht="15.75" thickBot="1" x14ac:dyDescent="0.3">
      <c r="B72" s="83"/>
      <c r="C72" s="66"/>
      <c r="D72" s="66"/>
      <c r="E72" s="66"/>
      <c r="F72" s="73"/>
      <c r="G72" s="66"/>
      <c r="H72" s="84"/>
      <c r="I72" s="75"/>
      <c r="J72" s="85"/>
      <c r="K72" s="78"/>
      <c r="L72" s="40"/>
      <c r="M72" s="81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</row>
    <row r="73" spans="1:42" ht="15.75" thickBot="1" x14ac:dyDescent="0.3">
      <c r="B73" s="83"/>
      <c r="C73" s="66"/>
      <c r="D73" s="73"/>
      <c r="E73" s="66" t="s">
        <v>36</v>
      </c>
      <c r="F73" s="74"/>
      <c r="G73" s="32"/>
      <c r="H73" s="106"/>
      <c r="I73" s="66"/>
      <c r="J73" s="78" t="s">
        <v>57</v>
      </c>
      <c r="K73" s="90">
        <v>-0.19189999999999999</v>
      </c>
      <c r="L73" s="40"/>
      <c r="M73" s="81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5"/>
      <c r="AI73" s="25"/>
      <c r="AJ73" s="25"/>
      <c r="AK73" s="25"/>
      <c r="AL73" s="25"/>
      <c r="AM73" s="25"/>
      <c r="AN73" s="25"/>
      <c r="AO73" s="25"/>
      <c r="AP73" s="25"/>
    </row>
    <row r="74" spans="1:42" ht="15.75" thickBot="1" x14ac:dyDescent="0.3">
      <c r="B74" s="83"/>
      <c r="C74" s="66"/>
      <c r="D74" s="73"/>
      <c r="E74" s="66"/>
      <c r="F74" s="74"/>
      <c r="G74" s="32"/>
      <c r="H74" s="106"/>
      <c r="I74" s="66"/>
      <c r="J74" s="78" t="s">
        <v>59</v>
      </c>
      <c r="K74" s="90">
        <v>0.62549999999999994</v>
      </c>
      <c r="L74" s="25"/>
      <c r="M74" s="81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5"/>
      <c r="AI74" s="25"/>
      <c r="AJ74" s="25"/>
      <c r="AK74" s="25"/>
      <c r="AL74" s="25"/>
      <c r="AM74" s="25"/>
      <c r="AN74" s="25"/>
      <c r="AO74" s="25"/>
      <c r="AP74" s="25"/>
    </row>
    <row r="75" spans="1:42" x14ac:dyDescent="0.25">
      <c r="B75" s="83"/>
      <c r="C75" s="66"/>
      <c r="D75" s="66" t="s">
        <v>34</v>
      </c>
      <c r="E75" s="66"/>
      <c r="F75" s="74"/>
      <c r="G75" s="32"/>
      <c r="H75" s="106"/>
      <c r="J75" s="66"/>
      <c r="N75" s="81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  <c r="AO75" s="25"/>
      <c r="AP75" s="25"/>
    </row>
    <row r="76" spans="1:42" x14ac:dyDescent="0.25">
      <c r="B76" s="83"/>
      <c r="C76" s="66"/>
      <c r="D76" s="66"/>
      <c r="E76" s="66"/>
      <c r="F76" s="73"/>
      <c r="G76" s="32"/>
      <c r="H76" s="182"/>
      <c r="I76" s="74"/>
      <c r="J76" s="41" t="s">
        <v>105</v>
      </c>
      <c r="K76" s="80"/>
      <c r="L76" s="40"/>
      <c r="M76" s="40"/>
      <c r="N76" s="81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5"/>
      <c r="AG76" s="25"/>
      <c r="AH76" s="25"/>
      <c r="AI76" s="25"/>
      <c r="AJ76" s="25"/>
      <c r="AK76" s="25"/>
      <c r="AL76" s="25"/>
      <c r="AM76" s="25"/>
      <c r="AN76" s="25"/>
      <c r="AO76" s="25"/>
      <c r="AP76" s="25"/>
    </row>
    <row r="77" spans="1:42" x14ac:dyDescent="0.25">
      <c r="B77" s="83"/>
      <c r="C77" s="66"/>
      <c r="D77" s="66"/>
      <c r="E77" s="66"/>
      <c r="F77" s="73"/>
      <c r="G77" s="66"/>
      <c r="H77" s="84"/>
      <c r="I77" s="66"/>
      <c r="J77" s="41" t="s">
        <v>98</v>
      </c>
      <c r="K77" s="66"/>
      <c r="L77" s="80"/>
      <c r="M77" s="40"/>
      <c r="N77" s="81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  <c r="AG77" s="25"/>
      <c r="AH77" s="25"/>
      <c r="AI77" s="25"/>
      <c r="AJ77" s="25"/>
      <c r="AK77" s="25"/>
      <c r="AL77" s="25"/>
      <c r="AM77" s="25"/>
      <c r="AN77" s="25"/>
      <c r="AO77" s="25"/>
      <c r="AP77" s="25"/>
    </row>
    <row r="78" spans="1:42" x14ac:dyDescent="0.25">
      <c r="B78" s="83"/>
      <c r="C78" s="66"/>
      <c r="D78" s="66"/>
      <c r="E78" s="66"/>
      <c r="F78" s="73"/>
      <c r="G78" s="66"/>
      <c r="H78" s="84"/>
      <c r="I78" s="66"/>
      <c r="J78" s="41" t="s">
        <v>97</v>
      </c>
      <c r="K78" s="66"/>
      <c r="L78" s="80"/>
      <c r="M78" s="40"/>
      <c r="N78" s="81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5"/>
      <c r="AI78" s="25"/>
      <c r="AJ78" s="25"/>
      <c r="AK78" s="25"/>
      <c r="AL78" s="25"/>
      <c r="AM78" s="25"/>
      <c r="AN78" s="25"/>
      <c r="AO78" s="25"/>
      <c r="AP78" s="25"/>
    </row>
    <row r="79" spans="1:42" x14ac:dyDescent="0.25">
      <c r="B79" s="83"/>
      <c r="C79" s="66"/>
      <c r="D79" s="66"/>
      <c r="E79" s="66"/>
      <c r="F79" s="66"/>
      <c r="G79" s="66"/>
      <c r="H79" s="84"/>
      <c r="I79" s="66"/>
      <c r="J79" s="75"/>
      <c r="K79" s="66"/>
      <c r="L79" s="80"/>
      <c r="M79" s="40"/>
      <c r="N79" s="81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  <c r="AB79" s="25"/>
      <c r="AC79" s="25"/>
      <c r="AD79" s="25"/>
      <c r="AE79" s="25"/>
      <c r="AF79" s="25"/>
      <c r="AG79" s="25"/>
      <c r="AH79" s="25"/>
      <c r="AI79" s="25"/>
      <c r="AJ79" s="25"/>
      <c r="AK79" s="25"/>
      <c r="AL79" s="25"/>
      <c r="AM79" s="25"/>
      <c r="AN79" s="25"/>
      <c r="AO79" s="25"/>
      <c r="AP79" s="25"/>
    </row>
    <row r="80" spans="1:42" x14ac:dyDescent="0.25">
      <c r="B80" s="83"/>
      <c r="C80" s="66"/>
      <c r="D80" s="66"/>
      <c r="E80" s="66"/>
      <c r="F80" s="73"/>
      <c r="G80" s="66"/>
      <c r="H80" s="84"/>
      <c r="I80" s="66"/>
      <c r="J80" s="75"/>
      <c r="K80" s="66"/>
      <c r="L80" s="80"/>
      <c r="M80" s="40"/>
      <c r="N80" s="81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  <c r="AB80" s="25"/>
      <c r="AC80" s="25"/>
      <c r="AD80" s="25"/>
      <c r="AE80" s="25"/>
      <c r="AF80" s="25"/>
      <c r="AG80" s="25"/>
      <c r="AH80" s="25"/>
      <c r="AI80" s="25"/>
      <c r="AJ80" s="25"/>
      <c r="AK80" s="25"/>
      <c r="AL80" s="25"/>
      <c r="AM80" s="25"/>
      <c r="AN80" s="25"/>
      <c r="AO80" s="25"/>
      <c r="AP80" s="25"/>
    </row>
    <row r="81" spans="1:42" x14ac:dyDescent="0.25">
      <c r="B81" s="83"/>
      <c r="C81" s="66"/>
      <c r="D81" s="66"/>
      <c r="E81" s="66"/>
      <c r="F81" s="73"/>
      <c r="G81" s="66"/>
      <c r="H81" s="84"/>
      <c r="I81" s="66"/>
      <c r="J81" s="75"/>
      <c r="K81" s="66"/>
      <c r="L81" s="80"/>
      <c r="M81" s="40"/>
      <c r="N81" s="81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  <c r="AB81" s="25"/>
      <c r="AC81" s="25"/>
      <c r="AD81" s="25"/>
      <c r="AE81" s="25"/>
      <c r="AF81" s="25"/>
      <c r="AG81" s="25"/>
      <c r="AH81" s="25"/>
      <c r="AI81" s="25"/>
      <c r="AJ81" s="25"/>
      <c r="AK81" s="25"/>
      <c r="AL81" s="25"/>
      <c r="AM81" s="25"/>
      <c r="AN81" s="25"/>
      <c r="AO81" s="25"/>
      <c r="AP81" s="25"/>
    </row>
    <row r="82" spans="1:42" x14ac:dyDescent="0.25">
      <c r="B82" s="83"/>
      <c r="C82" s="66"/>
      <c r="D82" s="66"/>
      <c r="E82" s="66"/>
      <c r="F82" s="73"/>
      <c r="G82" s="66"/>
      <c r="H82" s="84"/>
      <c r="I82" s="66"/>
      <c r="J82" s="75"/>
      <c r="K82" s="66"/>
      <c r="L82" s="80"/>
      <c r="M82" s="40"/>
      <c r="N82" s="81"/>
    </row>
    <row r="83" spans="1:42" x14ac:dyDescent="0.25">
      <c r="B83" s="83"/>
      <c r="C83" s="66"/>
      <c r="D83" s="66"/>
      <c r="E83" s="66"/>
      <c r="F83" s="73"/>
      <c r="G83" s="66"/>
      <c r="H83" s="84"/>
      <c r="I83" s="66"/>
      <c r="J83" s="75"/>
      <c r="K83" s="66"/>
      <c r="L83" s="80"/>
      <c r="M83" s="40"/>
      <c r="N83" s="81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  <c r="AB83" s="25"/>
      <c r="AC83" s="25"/>
    </row>
    <row r="84" spans="1:42" x14ac:dyDescent="0.25">
      <c r="B84" s="83"/>
      <c r="C84" s="66"/>
      <c r="D84" s="66"/>
      <c r="E84" s="66"/>
      <c r="F84" s="73"/>
      <c r="G84" s="66"/>
      <c r="H84" s="84"/>
      <c r="I84" s="66"/>
      <c r="J84" s="75"/>
      <c r="K84" s="66"/>
      <c r="L84" s="80"/>
      <c r="M84" s="40"/>
      <c r="N84" s="81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</row>
    <row r="85" spans="1:42" x14ac:dyDescent="0.25">
      <c r="B85" s="83"/>
      <c r="C85" s="66"/>
      <c r="D85" s="66"/>
      <c r="E85" s="66"/>
      <c r="F85" s="73"/>
      <c r="G85" s="66"/>
      <c r="H85" s="84"/>
      <c r="I85" s="66"/>
      <c r="J85" s="75"/>
      <c r="K85" s="66"/>
      <c r="L85" s="80"/>
      <c r="M85" s="40"/>
      <c r="N85" s="81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</row>
    <row r="86" spans="1:42" x14ac:dyDescent="0.25">
      <c r="B86" s="83"/>
      <c r="C86" s="66"/>
      <c r="D86" s="66"/>
      <c r="E86" s="66"/>
      <c r="F86" s="73"/>
      <c r="G86" s="66"/>
      <c r="H86" s="84"/>
      <c r="I86" s="66"/>
      <c r="J86" s="75"/>
      <c r="K86" s="66"/>
      <c r="L86" s="80"/>
      <c r="M86" s="40"/>
      <c r="N86" s="81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</row>
    <row r="87" spans="1:42" x14ac:dyDescent="0.25">
      <c r="B87" s="123"/>
      <c r="C87" s="124"/>
      <c r="D87" s="124"/>
      <c r="E87" s="124"/>
      <c r="F87" s="125"/>
      <c r="G87" s="124"/>
      <c r="H87" s="126"/>
      <c r="I87" s="66"/>
      <c r="J87" s="75"/>
      <c r="K87" s="66"/>
      <c r="L87" s="80"/>
      <c r="M87" s="40"/>
      <c r="N87" s="81"/>
      <c r="Q87" s="25"/>
      <c r="R87" s="25"/>
      <c r="S87" s="25"/>
      <c r="T87" s="25"/>
      <c r="U87" s="25"/>
      <c r="V87" s="25"/>
      <c r="W87" s="25"/>
      <c r="X87" s="25"/>
      <c r="Y87" s="25"/>
      <c r="Z87" s="25"/>
      <c r="AA87" s="25"/>
      <c r="AB87" s="25"/>
      <c r="AC87" s="25"/>
    </row>
    <row r="88" spans="1:42" x14ac:dyDescent="0.25">
      <c r="B88" s="40"/>
      <c r="C88" s="40"/>
      <c r="D88" s="40"/>
      <c r="E88" s="66"/>
      <c r="F88" s="73"/>
      <c r="G88" s="66"/>
      <c r="H88" s="74"/>
      <c r="I88" s="66"/>
      <c r="J88" s="75"/>
      <c r="K88" s="66"/>
      <c r="L88" s="80"/>
      <c r="M88" s="40"/>
      <c r="N88" s="81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25"/>
      <c r="AB88" s="25"/>
      <c r="AC88" s="25"/>
    </row>
    <row r="89" spans="1:42" x14ac:dyDescent="0.25">
      <c r="A89" s="24" t="s">
        <v>21</v>
      </c>
      <c r="B89" s="127" t="s">
        <v>79</v>
      </c>
      <c r="C89" s="65"/>
      <c r="D89" s="65"/>
      <c r="E89" s="65"/>
      <c r="F89" s="65"/>
      <c r="G89" s="65"/>
      <c r="H89" s="65"/>
      <c r="I89" s="65"/>
      <c r="J89" s="65"/>
      <c r="K89" s="65"/>
      <c r="L89" s="65"/>
      <c r="M89" s="65"/>
      <c r="N89" s="65"/>
      <c r="Q89" s="25"/>
      <c r="R89" s="25"/>
      <c r="S89" s="25"/>
      <c r="T89" s="25"/>
      <c r="U89" s="25"/>
      <c r="V89" s="25"/>
      <c r="W89" s="25"/>
      <c r="X89" s="25"/>
      <c r="Y89" s="25"/>
      <c r="Z89" s="25"/>
      <c r="AA89" s="25"/>
      <c r="AB89" s="25"/>
      <c r="AC89" s="25"/>
    </row>
    <row r="90" spans="1:42" x14ac:dyDescent="0.25">
      <c r="A90" s="24"/>
      <c r="B90" s="24" t="s">
        <v>84</v>
      </c>
      <c r="Q90" s="25"/>
      <c r="R90" s="25"/>
      <c r="S90" s="25"/>
      <c r="T90" s="25"/>
      <c r="U90" s="25"/>
      <c r="V90" s="25"/>
      <c r="W90" s="25"/>
      <c r="X90" s="25"/>
      <c r="Y90" s="25"/>
      <c r="Z90" s="25"/>
      <c r="AA90" s="25"/>
      <c r="AB90" s="25"/>
      <c r="AC90" s="25"/>
    </row>
    <row r="91" spans="1:42" x14ac:dyDescent="0.25">
      <c r="A91" s="24"/>
      <c r="B91" s="24"/>
      <c r="Q91" s="25"/>
      <c r="R91" s="25"/>
      <c r="S91" s="25"/>
      <c r="T91" s="25"/>
      <c r="U91" s="25"/>
      <c r="V91" s="25"/>
      <c r="W91" s="25"/>
      <c r="X91" s="25"/>
      <c r="Y91" s="25"/>
      <c r="Z91" s="25"/>
      <c r="AA91" s="25"/>
      <c r="AB91" s="25"/>
      <c r="AC91" s="25"/>
    </row>
    <row r="92" spans="1:42" ht="15.75" thickBot="1" x14ac:dyDescent="0.3">
      <c r="B92" s="192" t="s">
        <v>28</v>
      </c>
      <c r="C92" s="255"/>
      <c r="D92" s="255"/>
      <c r="E92" s="192"/>
      <c r="F92" s="255"/>
      <c r="G92" s="255"/>
      <c r="H92" s="192"/>
      <c r="I92" s="255"/>
      <c r="J92" s="255"/>
      <c r="K92" s="192"/>
      <c r="L92" s="255"/>
      <c r="M92" s="255"/>
      <c r="N92" s="127"/>
      <c r="Q92" s="25"/>
      <c r="R92" s="25"/>
      <c r="S92" s="25"/>
      <c r="T92" s="25"/>
      <c r="U92" s="25"/>
      <c r="V92" s="25"/>
      <c r="W92" s="25"/>
      <c r="X92" s="25"/>
      <c r="Y92" s="25"/>
      <c r="Z92" s="25"/>
      <c r="AA92" s="25"/>
      <c r="AB92" s="25"/>
      <c r="AC92" s="25"/>
    </row>
    <row r="93" spans="1:42" ht="15.75" thickBot="1" x14ac:dyDescent="0.3">
      <c r="B93" s="195"/>
      <c r="C93" s="46" t="s">
        <v>8</v>
      </c>
      <c r="D93" s="46" t="s">
        <v>40</v>
      </c>
      <c r="E93" s="65"/>
      <c r="F93" s="46" t="s">
        <v>125</v>
      </c>
      <c r="G93" s="46" t="s">
        <v>40</v>
      </c>
      <c r="H93" s="65"/>
      <c r="I93" s="46" t="s">
        <v>125</v>
      </c>
      <c r="J93" s="46" t="s">
        <v>40</v>
      </c>
      <c r="K93" s="66"/>
      <c r="L93" s="46" t="s">
        <v>125</v>
      </c>
      <c r="M93" s="46" t="s">
        <v>40</v>
      </c>
      <c r="N93" s="65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  <c r="AC93" s="25"/>
    </row>
    <row r="94" spans="1:42" x14ac:dyDescent="0.25">
      <c r="B94" s="66"/>
      <c r="C94" s="118">
        <v>0</v>
      </c>
      <c r="D94" s="63">
        <f>(D59-$K$74)/$K$73</f>
        <v>1.5054715997915578</v>
      </c>
      <c r="E94" s="129"/>
      <c r="F94" s="34">
        <f>F59</f>
        <v>1</v>
      </c>
      <c r="G94" s="63">
        <f t="shared" ref="G94:G101" si="18">(G59-$K$74)/$K$73</f>
        <v>1.376585026923745</v>
      </c>
      <c r="H94" s="130"/>
      <c r="I94" s="34">
        <f>I59</f>
        <v>9</v>
      </c>
      <c r="J94" s="63">
        <f t="shared" ref="J94:J101" si="19">(J59-$K$74)/$K$73</f>
        <v>0.81379190550633995</v>
      </c>
      <c r="K94" s="66"/>
      <c r="L94" s="34">
        <f>L59</f>
        <v>17</v>
      </c>
      <c r="M94" s="63">
        <f t="shared" ref="M94:M101" si="20">(M59-$K$74)/$K$73</f>
        <v>0.91627583811012658</v>
      </c>
      <c r="N94" s="129"/>
      <c r="Q94" s="25"/>
      <c r="R94" s="25"/>
      <c r="S94" s="25"/>
      <c r="T94" s="25"/>
      <c r="U94" s="25"/>
      <c r="V94" s="25"/>
      <c r="W94" s="25"/>
      <c r="X94" s="25"/>
      <c r="Y94" s="25"/>
      <c r="Z94" s="25"/>
      <c r="AA94" s="25"/>
      <c r="AB94" s="25"/>
      <c r="AC94" s="25"/>
      <c r="AD94" s="66"/>
    </row>
    <row r="95" spans="1:42" x14ac:dyDescent="0.25">
      <c r="B95" s="66"/>
      <c r="C95" s="118">
        <v>0.25</v>
      </c>
      <c r="D95" s="63">
        <f t="shared" ref="D95:D99" si="21">(D60-$K$74)/$K$73</f>
        <v>0.26176828209136654</v>
      </c>
      <c r="E95" s="129"/>
      <c r="F95" s="34">
        <f t="shared" ref="F95:F101" si="22">F60</f>
        <v>2</v>
      </c>
      <c r="G95" s="63">
        <f t="shared" si="18"/>
        <v>1.3942157373632098</v>
      </c>
      <c r="H95" s="130"/>
      <c r="I95" s="34">
        <f t="shared" ref="I95:I101" si="23">I60</f>
        <v>10</v>
      </c>
      <c r="J95" s="63">
        <f t="shared" si="19"/>
        <v>1.3590411672746219</v>
      </c>
      <c r="K95" s="66"/>
      <c r="L95" s="34">
        <f t="shared" ref="L95:L101" si="24">L60</f>
        <v>18</v>
      </c>
      <c r="M95" s="63">
        <f t="shared" si="20"/>
        <v>0.63131839499739384</v>
      </c>
      <c r="N95" s="129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  <c r="AC95" s="25"/>
      <c r="AD95" s="66"/>
    </row>
    <row r="96" spans="1:42" x14ac:dyDescent="0.25">
      <c r="B96" s="66"/>
      <c r="C96" s="118">
        <v>0.5</v>
      </c>
      <c r="D96" s="63">
        <f t="shared" si="21"/>
        <v>0.50703491401771728</v>
      </c>
      <c r="E96" s="129"/>
      <c r="F96" s="34">
        <f t="shared" si="22"/>
        <v>3</v>
      </c>
      <c r="G96" s="63">
        <f t="shared" si="18"/>
        <v>1.1033524405072084</v>
      </c>
      <c r="H96" s="130"/>
      <c r="I96" s="34">
        <f t="shared" si="23"/>
        <v>11</v>
      </c>
      <c r="J96" s="63">
        <f t="shared" si="19"/>
        <v>0.64356435643564269</v>
      </c>
      <c r="K96" s="66"/>
      <c r="L96" s="34">
        <f t="shared" si="24"/>
        <v>19</v>
      </c>
      <c r="M96" s="63">
        <f t="shared" si="20"/>
        <v>1.3793642522146949</v>
      </c>
      <c r="N96" s="129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  <c r="AC96" s="25"/>
      <c r="AD96" s="66"/>
    </row>
    <row r="97" spans="1:30" x14ac:dyDescent="0.25">
      <c r="B97" s="66"/>
      <c r="C97" s="118">
        <v>1</v>
      </c>
      <c r="D97" s="63">
        <f t="shared" si="21"/>
        <v>0.93243008511377401</v>
      </c>
      <c r="E97" s="129"/>
      <c r="F97" s="34">
        <f t="shared" si="22"/>
        <v>4</v>
      </c>
      <c r="G97" s="63">
        <f t="shared" si="18"/>
        <v>1.0057321521625848</v>
      </c>
      <c r="H97" s="130"/>
      <c r="I97" s="34">
        <f t="shared" si="23"/>
        <v>12</v>
      </c>
      <c r="J97" s="63">
        <f t="shared" si="19"/>
        <v>1.3588674656939375</v>
      </c>
      <c r="K97" s="66"/>
      <c r="L97" s="34">
        <f t="shared" si="24"/>
        <v>20</v>
      </c>
      <c r="M97" s="63">
        <f t="shared" si="20"/>
        <v>1.044988709397255</v>
      </c>
      <c r="N97" s="129"/>
      <c r="Q97" s="25"/>
      <c r="R97" s="25"/>
      <c r="S97" s="25"/>
      <c r="T97" s="25"/>
      <c r="U97" s="25"/>
      <c r="V97" s="25"/>
      <c r="W97" s="25"/>
      <c r="X97" s="25"/>
      <c r="Y97" s="25"/>
      <c r="Z97" s="25"/>
      <c r="AA97" s="25"/>
      <c r="AB97" s="25"/>
      <c r="AC97" s="25"/>
      <c r="AD97" s="66"/>
    </row>
    <row r="98" spans="1:30" x14ac:dyDescent="0.25">
      <c r="B98" s="66"/>
      <c r="C98" s="118">
        <v>1.5</v>
      </c>
      <c r="D98" s="63">
        <f t="shared" si="21"/>
        <v>1.5572346708355045</v>
      </c>
      <c r="E98" s="129"/>
      <c r="F98" s="34">
        <f t="shared" si="22"/>
        <v>5</v>
      </c>
      <c r="G98" s="63">
        <f t="shared" si="18"/>
        <v>1.0984887962480456</v>
      </c>
      <c r="H98" s="130"/>
      <c r="I98" s="34">
        <f t="shared" si="23"/>
        <v>13</v>
      </c>
      <c r="J98" s="63">
        <f t="shared" si="19"/>
        <v>2.1278443633837067</v>
      </c>
      <c r="K98" s="66"/>
      <c r="L98" s="34">
        <f t="shared" si="24"/>
        <v>21</v>
      </c>
      <c r="M98" s="63">
        <f t="shared" si="20"/>
        <v>0.77331943720687824</v>
      </c>
      <c r="N98" s="129"/>
      <c r="AD98" s="66"/>
    </row>
    <row r="99" spans="1:30" x14ac:dyDescent="0.25">
      <c r="B99" s="66"/>
      <c r="C99" s="118">
        <v>3</v>
      </c>
      <c r="D99" s="63">
        <f t="shared" si="21"/>
        <v>2.9913149209657806</v>
      </c>
      <c r="E99" s="129"/>
      <c r="F99" s="34">
        <f t="shared" si="22"/>
        <v>6</v>
      </c>
      <c r="G99" s="63">
        <f t="shared" si="18"/>
        <v>0.85478547854785447</v>
      </c>
      <c r="H99" s="130"/>
      <c r="I99" s="34">
        <f t="shared" si="23"/>
        <v>14</v>
      </c>
      <c r="J99" s="63">
        <f t="shared" si="19"/>
        <v>1.5289213131839499</v>
      </c>
      <c r="K99" s="66"/>
      <c r="L99" s="34">
        <f t="shared" si="24"/>
        <v>22</v>
      </c>
      <c r="M99" s="63">
        <f t="shared" si="20"/>
        <v>0.9515372589890565</v>
      </c>
      <c r="N99" s="129"/>
      <c r="AD99" s="66"/>
    </row>
    <row r="100" spans="1:30" x14ac:dyDescent="0.25">
      <c r="B100" s="66"/>
      <c r="C100" s="32"/>
      <c r="D100" s="63"/>
      <c r="E100" s="129"/>
      <c r="F100" s="34">
        <f t="shared" si="22"/>
        <v>7</v>
      </c>
      <c r="G100" s="63">
        <f t="shared" si="18"/>
        <v>1.0797290255341323</v>
      </c>
      <c r="H100" s="130"/>
      <c r="I100" s="34">
        <f t="shared" si="23"/>
        <v>15</v>
      </c>
      <c r="J100" s="63">
        <f t="shared" si="19"/>
        <v>1.2701928087545593</v>
      </c>
      <c r="K100" s="66"/>
      <c r="L100" s="34">
        <f t="shared" si="24"/>
        <v>23</v>
      </c>
      <c r="M100" s="63">
        <f t="shared" si="20"/>
        <v>1.1393086677088757</v>
      </c>
      <c r="N100" s="129"/>
      <c r="AD100" s="66"/>
    </row>
    <row r="101" spans="1:30" x14ac:dyDescent="0.25">
      <c r="B101" s="66"/>
      <c r="C101" s="32"/>
      <c r="D101" s="63"/>
      <c r="E101" s="129"/>
      <c r="F101" s="34">
        <f t="shared" si="22"/>
        <v>8</v>
      </c>
      <c r="G101" s="63">
        <f t="shared" si="18"/>
        <v>0.72068785825951043</v>
      </c>
      <c r="H101" s="130"/>
      <c r="I101" s="34">
        <f t="shared" si="23"/>
        <v>16</v>
      </c>
      <c r="J101" s="63">
        <f t="shared" si="19"/>
        <v>0.94754212263331583</v>
      </c>
      <c r="K101" s="66"/>
      <c r="L101" s="34">
        <f t="shared" si="24"/>
        <v>24</v>
      </c>
      <c r="M101" s="63">
        <f t="shared" si="20"/>
        <v>1.0910196282786173</v>
      </c>
      <c r="N101" s="129"/>
      <c r="AD101" s="66"/>
    </row>
    <row r="102" spans="1:30" x14ac:dyDescent="0.25">
      <c r="B102" s="40"/>
      <c r="C102" s="40"/>
      <c r="D102" s="40"/>
      <c r="E102" s="40"/>
      <c r="F102" s="137"/>
      <c r="G102" s="40"/>
      <c r="H102" s="138"/>
      <c r="I102" s="40"/>
      <c r="J102" s="139"/>
      <c r="K102" s="40"/>
      <c r="L102" s="80"/>
      <c r="M102" s="40"/>
      <c r="N102" s="81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  <c r="AC102" s="113"/>
      <c r="AD102" s="66"/>
    </row>
    <row r="103" spans="1:30" x14ac:dyDescent="0.25"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  <c r="AC103" s="65"/>
      <c r="AD103" s="66"/>
    </row>
    <row r="104" spans="1:30" x14ac:dyDescent="0.25">
      <c r="A104" s="24" t="s">
        <v>23</v>
      </c>
      <c r="B104" s="78" t="s">
        <v>27</v>
      </c>
      <c r="C104" s="40"/>
      <c r="D104" s="129"/>
      <c r="E104" s="40"/>
      <c r="F104" s="137"/>
      <c r="G104" s="40"/>
      <c r="H104" s="138"/>
      <c r="I104" s="40"/>
      <c r="J104" s="139"/>
      <c r="K104" s="40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  <c r="AC104" s="25"/>
      <c r="AD104" s="66"/>
    </row>
    <row r="105" spans="1:30" x14ac:dyDescent="0.25">
      <c r="B105" s="78" t="s">
        <v>89</v>
      </c>
      <c r="C105" s="40"/>
      <c r="D105" s="129"/>
      <c r="E105" s="40"/>
      <c r="F105" s="137"/>
      <c r="G105" s="40"/>
      <c r="H105" s="138"/>
      <c r="I105" s="40"/>
      <c r="J105" s="139"/>
      <c r="K105" s="40"/>
      <c r="Q105" s="25"/>
      <c r="R105" s="25"/>
      <c r="S105" s="25"/>
      <c r="T105" s="25"/>
      <c r="U105" s="25"/>
      <c r="V105" s="25"/>
      <c r="W105" s="25"/>
      <c r="X105" s="25"/>
      <c r="Y105" s="25"/>
      <c r="Z105" s="25"/>
      <c r="AA105" s="25"/>
      <c r="AB105" s="25"/>
      <c r="AC105" s="25"/>
      <c r="AD105" s="66"/>
    </row>
    <row r="106" spans="1:30" ht="15.75" thickBot="1" x14ac:dyDescent="0.3">
      <c r="B106" s="40"/>
      <c r="C106" s="40"/>
      <c r="D106" s="129"/>
      <c r="E106" s="40"/>
      <c r="F106" s="129"/>
      <c r="G106" s="140"/>
      <c r="H106" s="140"/>
      <c r="I106" s="141"/>
      <c r="J106" s="40"/>
      <c r="K106" s="140"/>
      <c r="Q106" s="25"/>
      <c r="R106" s="25"/>
      <c r="S106" s="25"/>
      <c r="T106" s="25"/>
      <c r="U106" s="25"/>
      <c r="V106" s="25"/>
      <c r="W106" s="25"/>
      <c r="X106" s="25"/>
      <c r="Y106" s="25"/>
      <c r="Z106" s="25"/>
      <c r="AA106" s="25"/>
      <c r="AB106" s="25"/>
      <c r="AC106" s="25"/>
    </row>
    <row r="107" spans="1:30" ht="15.75" thickBot="1" x14ac:dyDescent="0.3">
      <c r="B107" s="290" t="s">
        <v>126</v>
      </c>
      <c r="C107" s="290"/>
      <c r="D107" s="290"/>
      <c r="E107" s="290"/>
      <c r="F107" s="291"/>
      <c r="G107" s="142">
        <v>61.4</v>
      </c>
      <c r="H107" s="138"/>
      <c r="I107" s="141"/>
      <c r="J107" s="40"/>
      <c r="K107" s="140"/>
      <c r="Q107" s="25"/>
      <c r="R107" s="25"/>
      <c r="S107" s="25"/>
      <c r="T107" s="25"/>
      <c r="U107" s="25"/>
      <c r="V107" s="25"/>
      <c r="W107" s="25"/>
      <c r="X107" s="25"/>
      <c r="Y107" s="25"/>
      <c r="Z107" s="25"/>
      <c r="AA107" s="25"/>
      <c r="AB107" s="25"/>
      <c r="AC107" s="25"/>
    </row>
    <row r="108" spans="1:30" x14ac:dyDescent="0.25">
      <c r="B108" s="40"/>
      <c r="C108" s="143" t="s">
        <v>64</v>
      </c>
      <c r="D108" s="40"/>
      <c r="E108" s="40"/>
      <c r="F108" s="40"/>
      <c r="G108" s="129"/>
      <c r="H108" s="138"/>
      <c r="I108" s="141"/>
      <c r="J108" s="40"/>
      <c r="K108" s="140"/>
      <c r="Q108" s="25"/>
      <c r="R108" s="25"/>
      <c r="S108" s="25"/>
      <c r="T108" s="25"/>
      <c r="U108" s="25"/>
      <c r="V108" s="25"/>
      <c r="W108" s="25"/>
      <c r="X108" s="25"/>
      <c r="Y108" s="25"/>
      <c r="Z108" s="25"/>
      <c r="AA108" s="25"/>
      <c r="AB108" s="25"/>
      <c r="AC108" s="25"/>
    </row>
    <row r="109" spans="1:30" ht="15.75" thickBot="1" x14ac:dyDescent="0.3">
      <c r="B109" s="40"/>
      <c r="C109" s="143" t="s">
        <v>65</v>
      </c>
      <c r="D109" s="40"/>
      <c r="E109" s="40"/>
      <c r="F109" s="40"/>
      <c r="G109" s="129"/>
      <c r="H109" s="138"/>
      <c r="I109" s="141"/>
      <c r="J109" s="40"/>
      <c r="K109" s="140"/>
      <c r="Q109" s="25"/>
      <c r="R109" s="25"/>
      <c r="S109" s="25"/>
      <c r="T109" s="25"/>
      <c r="U109" s="25"/>
      <c r="V109" s="25"/>
      <c r="W109" s="25"/>
      <c r="X109" s="25"/>
      <c r="Y109" s="25"/>
      <c r="Z109" s="25"/>
      <c r="AA109" s="25"/>
      <c r="AB109" s="25"/>
      <c r="AC109" s="25"/>
    </row>
    <row r="110" spans="1:30" ht="15.75" thickBot="1" x14ac:dyDescent="0.3">
      <c r="B110" s="290" t="s">
        <v>88</v>
      </c>
      <c r="C110" s="290"/>
      <c r="D110" s="290"/>
      <c r="E110" s="290"/>
      <c r="F110" s="291"/>
      <c r="G110" s="144">
        <f>AVERAGE(G94,D94)</f>
        <v>1.4410283133576514</v>
      </c>
      <c r="H110" s="138"/>
      <c r="I110" s="141"/>
      <c r="J110" s="40"/>
      <c r="K110" s="140"/>
      <c r="Q110" s="25"/>
      <c r="R110" s="25"/>
      <c r="S110" s="25"/>
      <c r="T110" s="25"/>
      <c r="U110" s="25"/>
      <c r="V110" s="25"/>
      <c r="W110" s="25"/>
      <c r="X110" s="25"/>
      <c r="Y110" s="25"/>
      <c r="Z110" s="25"/>
      <c r="AA110" s="25"/>
      <c r="AB110" s="25"/>
      <c r="AC110" s="25"/>
    </row>
    <row r="111" spans="1:30" ht="15.75" thickBot="1" x14ac:dyDescent="0.3">
      <c r="B111" s="40"/>
      <c r="C111" s="40"/>
      <c r="D111" s="40"/>
      <c r="E111" s="40"/>
      <c r="F111" s="40"/>
      <c r="G111" s="145"/>
      <c r="H111" s="138"/>
      <c r="I111" s="141"/>
      <c r="J111" s="40"/>
      <c r="K111" s="140"/>
      <c r="Q111" s="25"/>
      <c r="R111" s="25"/>
      <c r="S111" s="25"/>
      <c r="T111" s="25"/>
      <c r="U111" s="25"/>
      <c r="V111" s="25"/>
      <c r="W111" s="25"/>
      <c r="X111" s="25"/>
      <c r="Y111" s="25"/>
      <c r="Z111" s="25"/>
      <c r="AA111" s="25"/>
      <c r="AB111" s="25"/>
      <c r="AC111" s="25"/>
    </row>
    <row r="112" spans="1:30" ht="15.75" thickBot="1" x14ac:dyDescent="0.3">
      <c r="B112" s="290" t="s">
        <v>29</v>
      </c>
      <c r="C112" s="290"/>
      <c r="D112" s="290"/>
      <c r="E112" s="290"/>
      <c r="F112" s="291"/>
      <c r="G112" s="144">
        <f>G107/G110</f>
        <v>42.608461909353913</v>
      </c>
      <c r="H112" s="138"/>
      <c r="I112" s="141"/>
      <c r="J112" s="40"/>
      <c r="K112" s="140"/>
      <c r="Q112" s="25"/>
      <c r="R112" s="25"/>
      <c r="S112" s="25"/>
      <c r="T112" s="25"/>
      <c r="U112" s="25"/>
      <c r="V112" s="25"/>
      <c r="W112" s="25"/>
      <c r="X112" s="25"/>
      <c r="Y112" s="25"/>
      <c r="Z112" s="25"/>
      <c r="AA112" s="25"/>
      <c r="AB112" s="25"/>
      <c r="AC112" s="25"/>
    </row>
    <row r="113" spans="1:29" x14ac:dyDescent="0.25">
      <c r="Q113" s="25"/>
      <c r="R113" s="25"/>
      <c r="S113" s="25"/>
      <c r="T113" s="25"/>
      <c r="U113" s="25"/>
      <c r="V113" s="25"/>
      <c r="W113" s="25"/>
      <c r="X113" s="25"/>
      <c r="Y113" s="25"/>
      <c r="Z113" s="25"/>
      <c r="AA113" s="25"/>
      <c r="AB113" s="25"/>
      <c r="AC113" s="25"/>
    </row>
    <row r="114" spans="1:29" x14ac:dyDescent="0.25">
      <c r="B114" s="40"/>
      <c r="C114" s="40"/>
      <c r="D114" s="40"/>
      <c r="E114" s="40"/>
      <c r="F114" s="137"/>
      <c r="G114" s="40"/>
      <c r="H114" s="138"/>
      <c r="I114" s="40"/>
      <c r="J114" s="139"/>
      <c r="K114" s="40"/>
      <c r="L114" s="80"/>
      <c r="M114" s="40"/>
      <c r="N114" s="81"/>
      <c r="Q114" s="25"/>
      <c r="R114" s="25"/>
      <c r="S114" s="25"/>
      <c r="T114" s="25"/>
      <c r="U114" s="25"/>
      <c r="V114" s="25"/>
      <c r="W114" s="25"/>
      <c r="X114" s="25"/>
      <c r="Y114" s="25"/>
      <c r="Z114" s="25"/>
      <c r="AA114" s="25"/>
      <c r="AB114" s="25"/>
      <c r="AC114" s="25"/>
    </row>
    <row r="115" spans="1:29" x14ac:dyDescent="0.25">
      <c r="B115" s="40"/>
      <c r="C115" s="40"/>
      <c r="D115" s="40"/>
      <c r="E115" s="40"/>
      <c r="F115" s="137"/>
      <c r="G115" s="40"/>
      <c r="H115" s="138"/>
      <c r="I115" s="40"/>
      <c r="J115" s="139"/>
      <c r="K115" s="40"/>
      <c r="L115" s="80"/>
      <c r="M115" s="40"/>
      <c r="N115" s="81"/>
      <c r="Q115" s="25"/>
      <c r="R115" s="25"/>
      <c r="S115" s="25"/>
      <c r="T115" s="25"/>
      <c r="U115" s="25"/>
      <c r="V115" s="25"/>
      <c r="W115" s="25"/>
      <c r="X115" s="25"/>
      <c r="Y115" s="25"/>
      <c r="Z115" s="25"/>
      <c r="AA115" s="25"/>
      <c r="AB115" s="25"/>
      <c r="AC115" s="25"/>
    </row>
    <row r="116" spans="1:29" x14ac:dyDescent="0.25">
      <c r="A116" s="24" t="s">
        <v>25</v>
      </c>
      <c r="B116" s="41" t="s">
        <v>90</v>
      </c>
      <c r="C116" s="66"/>
      <c r="D116" s="129"/>
      <c r="E116" s="130"/>
      <c r="F116" s="129"/>
      <c r="G116" s="130"/>
      <c r="H116" s="130"/>
      <c r="I116" s="129"/>
      <c r="J116" s="66"/>
      <c r="K116" s="130"/>
      <c r="L116" s="80"/>
      <c r="M116" s="40"/>
      <c r="N116" s="81"/>
      <c r="P116" s="146"/>
      <c r="Q116" s="140"/>
    </row>
    <row r="117" spans="1:29" x14ac:dyDescent="0.25">
      <c r="B117" s="284" t="s">
        <v>93</v>
      </c>
      <c r="C117" s="284"/>
      <c r="D117" s="284"/>
      <c r="E117" s="284"/>
      <c r="F117" s="284"/>
      <c r="G117" s="284"/>
      <c r="H117" s="284"/>
      <c r="I117" s="284"/>
      <c r="J117" s="284"/>
      <c r="K117" s="284"/>
      <c r="L117" s="80"/>
      <c r="M117" s="40"/>
      <c r="N117" s="81"/>
    </row>
    <row r="118" spans="1:29" ht="15.75" thickBot="1" x14ac:dyDescent="0.3">
      <c r="B118" s="46"/>
      <c r="C118" s="46"/>
      <c r="D118" s="34"/>
      <c r="E118" s="46"/>
      <c r="F118" s="46"/>
      <c r="G118" s="34"/>
      <c r="H118" s="34"/>
      <c r="I118" s="34"/>
      <c r="J118" s="34"/>
      <c r="K118" s="33"/>
      <c r="L118" s="141"/>
      <c r="M118" s="140"/>
      <c r="N118" s="141"/>
    </row>
    <row r="119" spans="1:29" ht="15.75" thickBot="1" x14ac:dyDescent="0.3">
      <c r="B119" s="46" t="s">
        <v>8</v>
      </c>
      <c r="C119" s="46" t="s">
        <v>9</v>
      </c>
      <c r="D119" s="66"/>
      <c r="E119" s="45" t="s">
        <v>125</v>
      </c>
      <c r="F119" s="46" t="s">
        <v>38</v>
      </c>
      <c r="G119" s="65"/>
      <c r="H119" s="34"/>
      <c r="I119" s="34"/>
      <c r="J119" s="34"/>
      <c r="K119" s="34"/>
      <c r="L119" s="129"/>
      <c r="N119" s="141"/>
    </row>
    <row r="120" spans="1:29" x14ac:dyDescent="0.25">
      <c r="B120" s="118">
        <v>0</v>
      </c>
      <c r="C120" s="147">
        <f>D94*$G$112</f>
        <v>64.145829315332691</v>
      </c>
      <c r="D120" s="66"/>
      <c r="E120" s="34">
        <v>1</v>
      </c>
      <c r="F120" s="147">
        <f>G94*$G$112</f>
        <v>58.654170684667321</v>
      </c>
      <c r="G120" s="130"/>
      <c r="H120" s="196"/>
      <c r="I120" s="148"/>
      <c r="J120" s="148"/>
      <c r="K120" s="149"/>
      <c r="L120" s="129"/>
      <c r="N120" s="141"/>
    </row>
    <row r="121" spans="1:29" x14ac:dyDescent="0.25">
      <c r="B121" s="118">
        <v>0.25</v>
      </c>
      <c r="C121" s="147">
        <f t="shared" ref="C121:C125" si="25">D95*$G$112</f>
        <v>11.153543876567001</v>
      </c>
      <c r="D121" s="66"/>
      <c r="E121" s="34">
        <v>2</v>
      </c>
      <c r="F121" s="147">
        <f t="shared" ref="F121:F127" si="26">G95*$G$112</f>
        <v>59.405388138862108</v>
      </c>
      <c r="G121" s="130"/>
      <c r="H121" s="150"/>
      <c r="I121" s="148"/>
      <c r="J121" s="148"/>
      <c r="K121" s="149"/>
      <c r="L121" s="129"/>
      <c r="M121" s="140"/>
      <c r="N121" s="141"/>
    </row>
    <row r="122" spans="1:29" x14ac:dyDescent="0.25">
      <c r="B122" s="118">
        <v>0.5</v>
      </c>
      <c r="C122" s="147">
        <f t="shared" si="25"/>
        <v>21.603977820636445</v>
      </c>
      <c r="D122" s="66"/>
      <c r="E122" s="34">
        <v>3</v>
      </c>
      <c r="F122" s="147">
        <f t="shared" si="26"/>
        <v>47.012150433944065</v>
      </c>
      <c r="G122" s="130"/>
      <c r="H122" s="150"/>
      <c r="I122" s="148"/>
      <c r="J122" s="148"/>
      <c r="K122" s="149"/>
      <c r="L122" s="129"/>
      <c r="M122" s="140"/>
      <c r="N122" s="141"/>
    </row>
    <row r="123" spans="1:29" x14ac:dyDescent="0.25">
      <c r="B123" s="118">
        <v>1</v>
      </c>
      <c r="C123" s="147">
        <f t="shared" si="25"/>
        <v>39.729411764705866</v>
      </c>
      <c r="D123" s="66"/>
      <c r="E123" s="34">
        <v>4</v>
      </c>
      <c r="F123" s="147">
        <f t="shared" si="26"/>
        <v>42.852700096432031</v>
      </c>
      <c r="G123" s="130"/>
      <c r="H123" s="150"/>
      <c r="I123" s="148"/>
      <c r="J123" s="148"/>
      <c r="K123" s="149"/>
      <c r="L123" s="129"/>
      <c r="M123" s="140"/>
      <c r="N123" s="141"/>
    </row>
    <row r="124" spans="1:29" x14ac:dyDescent="0.25">
      <c r="B124" s="118">
        <v>1.5</v>
      </c>
      <c r="C124" s="147">
        <f t="shared" si="25"/>
        <v>66.351374156219876</v>
      </c>
      <c r="D124" s="66"/>
      <c r="E124" s="34">
        <v>5</v>
      </c>
      <c r="F124" s="147">
        <f t="shared" si="26"/>
        <v>46.804918032786887</v>
      </c>
      <c r="G124" s="130"/>
      <c r="H124" s="150"/>
      <c r="I124" s="148"/>
      <c r="J124" s="148"/>
      <c r="K124" s="149"/>
      <c r="L124" s="129"/>
      <c r="M124" s="140"/>
      <c r="N124" s="141"/>
    </row>
    <row r="125" spans="1:29" x14ac:dyDescent="0.25">
      <c r="B125" s="118">
        <v>3</v>
      </c>
      <c r="C125" s="147">
        <f t="shared" si="25"/>
        <v>127.45532786885248</v>
      </c>
      <c r="D125" s="66"/>
      <c r="E125" s="34">
        <v>6</v>
      </c>
      <c r="F125" s="147">
        <f t="shared" si="26"/>
        <v>36.421094503375116</v>
      </c>
      <c r="G125" s="130"/>
      <c r="H125" s="150"/>
      <c r="I125" s="148"/>
      <c r="J125" s="148"/>
      <c r="K125" s="149"/>
      <c r="L125" s="129"/>
      <c r="M125" s="140"/>
      <c r="N125" s="141"/>
    </row>
    <row r="126" spans="1:29" x14ac:dyDescent="0.25">
      <c r="D126" s="66"/>
      <c r="E126" s="34">
        <v>7</v>
      </c>
      <c r="F126" s="147">
        <f t="shared" si="26"/>
        <v>46.005593056894895</v>
      </c>
      <c r="G126" s="130"/>
      <c r="H126" s="150"/>
      <c r="I126" s="148"/>
      <c r="J126" s="148"/>
      <c r="K126" s="149"/>
      <c r="L126" s="129"/>
      <c r="M126" s="140"/>
      <c r="N126" s="141"/>
    </row>
    <row r="127" spans="1:29" x14ac:dyDescent="0.25">
      <c r="D127" s="66"/>
      <c r="E127" s="34">
        <v>8</v>
      </c>
      <c r="F127" s="147">
        <f t="shared" si="26"/>
        <v>30.707401157184201</v>
      </c>
      <c r="G127" s="130"/>
      <c r="H127" s="150"/>
      <c r="I127" s="148"/>
      <c r="J127" s="148"/>
      <c r="K127" s="149"/>
      <c r="L127" s="129"/>
      <c r="M127" s="140"/>
      <c r="N127" s="141"/>
    </row>
    <row r="128" spans="1:29" x14ac:dyDescent="0.25">
      <c r="A128" s="24"/>
      <c r="B128" s="32"/>
      <c r="C128" s="32"/>
      <c r="D128" s="32"/>
      <c r="E128" s="34">
        <v>9</v>
      </c>
      <c r="F128" s="147">
        <f t="shared" ref="F128:F135" si="27">J94*$G$112</f>
        <v>34.674421407907424</v>
      </c>
      <c r="G128" s="150"/>
      <c r="H128" s="150"/>
      <c r="I128" s="148"/>
      <c r="J128" s="148"/>
      <c r="K128" s="149"/>
      <c r="L128" s="129"/>
      <c r="M128" s="140"/>
      <c r="N128" s="141"/>
    </row>
    <row r="129" spans="1:42" x14ac:dyDescent="0.25">
      <c r="B129" s="32"/>
      <c r="C129" s="32"/>
      <c r="D129" s="32"/>
      <c r="E129" s="34">
        <v>10</v>
      </c>
      <c r="F129" s="147">
        <f t="shared" si="27"/>
        <v>57.906653809064608</v>
      </c>
      <c r="G129" s="150"/>
      <c r="H129" s="150"/>
      <c r="I129" s="148"/>
      <c r="J129" s="148"/>
      <c r="K129" s="149"/>
      <c r="L129" s="129"/>
      <c r="M129" s="130"/>
      <c r="N129" s="129"/>
    </row>
    <row r="130" spans="1:42" x14ac:dyDescent="0.25">
      <c r="B130" s="32"/>
      <c r="C130" s="32"/>
      <c r="D130" s="32"/>
      <c r="E130" s="34">
        <v>11</v>
      </c>
      <c r="F130" s="147">
        <f t="shared" si="27"/>
        <v>27.421287367405945</v>
      </c>
      <c r="G130" s="150"/>
      <c r="H130" s="150"/>
      <c r="I130" s="148"/>
      <c r="J130" s="148"/>
      <c r="K130" s="149"/>
      <c r="L130" s="33"/>
      <c r="M130" s="33"/>
      <c r="N130" s="33"/>
    </row>
    <row r="131" spans="1:42" x14ac:dyDescent="0.25">
      <c r="B131" s="32"/>
      <c r="C131" s="32"/>
      <c r="D131" s="32"/>
      <c r="E131" s="34">
        <v>12</v>
      </c>
      <c r="F131" s="147">
        <f t="shared" si="27"/>
        <v>57.899252651880417</v>
      </c>
      <c r="G131" s="150"/>
      <c r="H131" s="150"/>
      <c r="I131" s="148"/>
      <c r="J131" s="148"/>
      <c r="K131" s="149"/>
      <c r="L131" s="34"/>
      <c r="M131" s="34"/>
      <c r="N131" s="34"/>
    </row>
    <row r="132" spans="1:42" x14ac:dyDescent="0.25">
      <c r="B132" s="32"/>
      <c r="C132" s="32"/>
      <c r="D132" s="32"/>
      <c r="E132" s="34">
        <v>13</v>
      </c>
      <c r="F132" s="147">
        <f t="shared" si="27"/>
        <v>90.664175506268094</v>
      </c>
      <c r="G132" s="150"/>
      <c r="H132" s="152"/>
      <c r="I132" s="159"/>
      <c r="J132" s="198"/>
      <c r="K132" s="32"/>
      <c r="L132" s="34"/>
      <c r="M132" s="34"/>
      <c r="N132" s="65"/>
    </row>
    <row r="133" spans="1:42" x14ac:dyDescent="0.25">
      <c r="B133" s="32"/>
      <c r="C133" s="32"/>
      <c r="D133" s="32"/>
      <c r="E133" s="34">
        <v>14</v>
      </c>
      <c r="F133" s="147">
        <f t="shared" si="27"/>
        <v>65.144985535197691</v>
      </c>
      <c r="G133" s="150"/>
      <c r="H133" s="152"/>
      <c r="I133" s="159"/>
      <c r="J133" s="32"/>
      <c r="K133" s="32"/>
      <c r="L133" s="151"/>
      <c r="M133" s="32"/>
      <c r="N133" s="66"/>
    </row>
    <row r="134" spans="1:42" x14ac:dyDescent="0.25">
      <c r="B134" s="32"/>
      <c r="C134" s="32"/>
      <c r="D134" s="32"/>
      <c r="E134" s="34">
        <v>15</v>
      </c>
      <c r="F134" s="147">
        <f t="shared" si="27"/>
        <v>54.120961909353902</v>
      </c>
      <c r="G134" s="150"/>
      <c r="H134" s="152"/>
      <c r="I134" s="28"/>
      <c r="J134" s="25"/>
      <c r="L134" s="151"/>
      <c r="M134" s="32"/>
      <c r="N134" s="66"/>
    </row>
    <row r="135" spans="1:42" x14ac:dyDescent="0.25">
      <c r="B135" s="32"/>
      <c r="C135" s="32"/>
      <c r="D135" s="32"/>
      <c r="E135" s="34">
        <v>16</v>
      </c>
      <c r="F135" s="147">
        <f t="shared" si="27"/>
        <v>40.373312439729993</v>
      </c>
      <c r="G135" s="150"/>
      <c r="H135" s="152"/>
      <c r="I135" s="28"/>
      <c r="J135" s="25"/>
      <c r="L135" s="151"/>
      <c r="M135" s="32"/>
      <c r="N135" s="66"/>
    </row>
    <row r="136" spans="1:42" x14ac:dyDescent="0.25">
      <c r="B136" s="155"/>
      <c r="C136" s="155"/>
      <c r="D136" s="155"/>
      <c r="E136" s="34">
        <v>17</v>
      </c>
      <c r="F136" s="147">
        <f t="shared" ref="F136:F143" si="28">M94*$G$112</f>
        <v>39.041104146576664</v>
      </c>
      <c r="G136" s="153"/>
      <c r="H136" s="152"/>
      <c r="I136" s="24"/>
      <c r="J136" s="24"/>
      <c r="L136" s="151"/>
      <c r="M136" s="32"/>
      <c r="N136" s="66"/>
    </row>
    <row r="137" spans="1:42" x14ac:dyDescent="0.25">
      <c r="B137" s="32"/>
      <c r="C137" s="32"/>
      <c r="D137" s="32"/>
      <c r="E137" s="34">
        <v>18</v>
      </c>
      <c r="F137" s="147">
        <f t="shared" si="28"/>
        <v>26.899505785920905</v>
      </c>
      <c r="G137" s="150"/>
      <c r="H137" s="152"/>
      <c r="I137" s="28"/>
      <c r="J137" s="25"/>
      <c r="L137" s="151"/>
      <c r="M137" s="32"/>
      <c r="N137" s="66"/>
    </row>
    <row r="138" spans="1:42" x14ac:dyDescent="0.25">
      <c r="B138" s="32"/>
      <c r="C138" s="32"/>
      <c r="D138" s="32"/>
      <c r="E138" s="34">
        <v>19</v>
      </c>
      <c r="F138" s="147">
        <f t="shared" si="28"/>
        <v>58.772589199614274</v>
      </c>
      <c r="G138" s="150"/>
      <c r="H138" s="152"/>
      <c r="I138" s="28"/>
      <c r="J138" s="25"/>
      <c r="L138" s="151"/>
      <c r="M138" s="32"/>
      <c r="N138" s="66"/>
      <c r="P138" s="146"/>
      <c r="Q138" s="140"/>
      <c r="R138" s="141"/>
      <c r="S138" s="141"/>
    </row>
    <row r="139" spans="1:42" x14ac:dyDescent="0.25">
      <c r="B139" s="32"/>
      <c r="C139" s="32"/>
      <c r="D139" s="32"/>
      <c r="E139" s="34">
        <v>20</v>
      </c>
      <c r="F139" s="147">
        <f t="shared" si="28"/>
        <v>44.525361620057843</v>
      </c>
      <c r="G139" s="150"/>
      <c r="H139" s="152"/>
      <c r="I139" s="28"/>
      <c r="J139" s="25"/>
      <c r="L139" s="151"/>
      <c r="M139" s="32"/>
      <c r="N139" s="66"/>
      <c r="P139" s="146"/>
      <c r="Q139" s="140"/>
      <c r="R139" s="141"/>
      <c r="S139" s="141"/>
    </row>
    <row r="140" spans="1:42" x14ac:dyDescent="0.25">
      <c r="B140" s="32"/>
      <c r="C140" s="32"/>
      <c r="D140" s="32"/>
      <c r="E140" s="34">
        <v>21</v>
      </c>
      <c r="F140" s="147">
        <f t="shared" si="28"/>
        <v>32.949951783992276</v>
      </c>
      <c r="G140" s="150"/>
      <c r="H140" s="152"/>
      <c r="I140" s="28"/>
      <c r="J140" s="25"/>
      <c r="L140" s="151"/>
      <c r="M140" s="32"/>
      <c r="N140" s="66"/>
      <c r="P140" s="146"/>
      <c r="Q140" s="140"/>
      <c r="R140" s="141"/>
      <c r="S140" s="141"/>
    </row>
    <row r="141" spans="1:42" x14ac:dyDescent="0.25">
      <c r="B141" s="32"/>
      <c r="C141" s="32"/>
      <c r="D141" s="32"/>
      <c r="E141" s="34">
        <v>22</v>
      </c>
      <c r="F141" s="147">
        <f t="shared" si="28"/>
        <v>40.543539054966246</v>
      </c>
      <c r="G141" s="150"/>
      <c r="H141" s="152"/>
      <c r="I141" s="28"/>
      <c r="J141" s="25"/>
      <c r="L141" s="76"/>
      <c r="M141" s="66"/>
      <c r="N141" s="77"/>
      <c r="P141" s="146"/>
      <c r="Q141" s="140"/>
      <c r="R141" s="141"/>
      <c r="S141" s="141"/>
    </row>
    <row r="142" spans="1:42" s="24" customFormat="1" x14ac:dyDescent="0.25">
      <c r="A142" s="25"/>
      <c r="B142" s="32"/>
      <c r="C142" s="32"/>
      <c r="D142" s="32"/>
      <c r="E142" s="34">
        <v>23</v>
      </c>
      <c r="F142" s="147">
        <f t="shared" si="28"/>
        <v>48.544189971070388</v>
      </c>
      <c r="G142" s="150"/>
      <c r="H142" s="152"/>
      <c r="I142" s="28"/>
      <c r="J142" s="25"/>
      <c r="K142" s="25"/>
      <c r="L142" s="184"/>
      <c r="M142" s="41"/>
      <c r="N142" s="185"/>
      <c r="P142" s="156"/>
      <c r="Q142" s="157"/>
      <c r="R142" s="158"/>
      <c r="S142" s="158"/>
      <c r="T142" s="78"/>
      <c r="U142" s="78"/>
      <c r="V142" s="78"/>
      <c r="W142" s="78"/>
      <c r="X142" s="78"/>
      <c r="Y142" s="78"/>
      <c r="Z142" s="78"/>
      <c r="AA142" s="78"/>
      <c r="AB142" s="78"/>
      <c r="AC142" s="78"/>
      <c r="AD142" s="78"/>
      <c r="AE142" s="78"/>
      <c r="AF142" s="78"/>
      <c r="AG142" s="78"/>
      <c r="AH142" s="78"/>
      <c r="AI142" s="78"/>
      <c r="AJ142" s="78"/>
      <c r="AK142" s="78"/>
      <c r="AL142" s="78"/>
      <c r="AM142" s="78"/>
      <c r="AN142" s="78"/>
      <c r="AO142" s="78"/>
      <c r="AP142" s="78"/>
    </row>
    <row r="143" spans="1:42" x14ac:dyDescent="0.25">
      <c r="B143" s="32"/>
      <c r="C143" s="32"/>
      <c r="D143" s="32"/>
      <c r="E143" s="34">
        <v>24</v>
      </c>
      <c r="F143" s="147">
        <f t="shared" si="28"/>
        <v>46.486668273866933</v>
      </c>
      <c r="G143" s="150"/>
      <c r="H143" s="152"/>
      <c r="I143" s="32"/>
      <c r="J143" s="66"/>
      <c r="L143" s="76"/>
      <c r="M143" s="66"/>
      <c r="N143" s="77"/>
      <c r="R143" s="141"/>
      <c r="S143" s="141"/>
    </row>
    <row r="144" spans="1:42" x14ac:dyDescent="0.25">
      <c r="L144" s="76"/>
      <c r="M144" s="66"/>
      <c r="N144" s="77"/>
      <c r="R144" s="141"/>
      <c r="S144" s="141"/>
    </row>
    <row r="145" spans="1:19" x14ac:dyDescent="0.25">
      <c r="A145" s="24" t="s">
        <v>26</v>
      </c>
      <c r="B145" s="24" t="s">
        <v>75</v>
      </c>
      <c r="L145" s="76"/>
      <c r="M145" s="66"/>
      <c r="N145" s="77"/>
      <c r="R145" s="141"/>
      <c r="S145" s="141"/>
    </row>
    <row r="146" spans="1:19" x14ac:dyDescent="0.25">
      <c r="A146" s="24"/>
      <c r="C146" s="25" t="s">
        <v>72</v>
      </c>
      <c r="L146" s="76"/>
      <c r="M146" s="66"/>
      <c r="N146" s="77"/>
      <c r="R146" s="141"/>
      <c r="S146" s="141"/>
    </row>
    <row r="147" spans="1:19" x14ac:dyDescent="0.25">
      <c r="A147" s="24"/>
      <c r="C147" s="25" t="s">
        <v>108</v>
      </c>
      <c r="L147" s="76"/>
      <c r="M147" s="66"/>
      <c r="N147" s="77"/>
    </row>
    <row r="148" spans="1:19" x14ac:dyDescent="0.25">
      <c r="A148" s="24"/>
      <c r="C148" s="25" t="s">
        <v>73</v>
      </c>
      <c r="L148" s="76"/>
      <c r="M148" s="66"/>
      <c r="N148" s="77"/>
    </row>
    <row r="149" spans="1:19" x14ac:dyDescent="0.25">
      <c r="A149" s="24"/>
      <c r="C149" s="25" t="s">
        <v>109</v>
      </c>
      <c r="L149" s="76"/>
      <c r="M149" s="66"/>
      <c r="N149" s="77"/>
    </row>
    <row r="150" spans="1:19" x14ac:dyDescent="0.25">
      <c r="L150" s="76"/>
      <c r="M150" s="66"/>
      <c r="N150" s="77"/>
    </row>
    <row r="151" spans="1:19" x14ac:dyDescent="0.25">
      <c r="L151" s="76"/>
      <c r="M151" s="66"/>
      <c r="N151" s="77"/>
    </row>
    <row r="152" spans="1:19" x14ac:dyDescent="0.25">
      <c r="L152" s="76"/>
      <c r="M152" s="66"/>
      <c r="N152" s="77"/>
    </row>
    <row r="153" spans="1:19" x14ac:dyDescent="0.25">
      <c r="L153" s="76"/>
      <c r="M153" s="66"/>
      <c r="N153" s="77"/>
    </row>
    <row r="154" spans="1:19" x14ac:dyDescent="0.25">
      <c r="L154" s="76"/>
      <c r="M154" s="66"/>
      <c r="N154" s="77"/>
    </row>
    <row r="155" spans="1:19" x14ac:dyDescent="0.25">
      <c r="L155" s="151"/>
      <c r="M155" s="32"/>
      <c r="N155" s="160"/>
    </row>
    <row r="156" spans="1:19" x14ac:dyDescent="0.25">
      <c r="B156" s="32"/>
      <c r="C156" s="32"/>
      <c r="D156" s="32"/>
      <c r="E156" s="32"/>
      <c r="F156" s="107"/>
      <c r="G156" s="32"/>
      <c r="H156" s="150"/>
      <c r="I156" s="152"/>
      <c r="J156" s="154"/>
      <c r="L156" s="151"/>
      <c r="M156" s="32"/>
      <c r="N156" s="160"/>
    </row>
    <row r="157" spans="1:19" x14ac:dyDescent="0.25">
      <c r="I157" s="152"/>
      <c r="J157" s="154"/>
    </row>
    <row r="158" spans="1:19" x14ac:dyDescent="0.25">
      <c r="I158" s="152"/>
      <c r="J158" s="154"/>
    </row>
    <row r="159" spans="1:19" x14ac:dyDescent="0.25">
      <c r="I159" s="152"/>
      <c r="J159" s="154"/>
    </row>
    <row r="160" spans="1:19" x14ac:dyDescent="0.25">
      <c r="I160" s="152"/>
      <c r="J160" s="154"/>
    </row>
    <row r="161" spans="9:10" x14ac:dyDescent="0.25">
      <c r="I161" s="152"/>
      <c r="J161" s="154"/>
    </row>
  </sheetData>
  <mergeCells count="19">
    <mergeCell ref="B25:AA25"/>
    <mergeCell ref="D28:O28"/>
    <mergeCell ref="Q28:AB28"/>
    <mergeCell ref="C42:N42"/>
    <mergeCell ref="B11:N11"/>
    <mergeCell ref="C14:E14"/>
    <mergeCell ref="F14:H14"/>
    <mergeCell ref="I14:K14"/>
    <mergeCell ref="L14:N14"/>
    <mergeCell ref="B117:K117"/>
    <mergeCell ref="B110:F110"/>
    <mergeCell ref="B107:F107"/>
    <mergeCell ref="B112:F112"/>
    <mergeCell ref="B54:N54"/>
    <mergeCell ref="B68:N68"/>
    <mergeCell ref="C57:E57"/>
    <mergeCell ref="F57:H57"/>
    <mergeCell ref="I57:K57"/>
    <mergeCell ref="L57:N57"/>
  </mergeCells>
  <phoneticPr fontId="3" type="noConversion"/>
  <pageMargins left="0.75" right="0.75" top="1" bottom="1" header="0.5" footer="0.5"/>
  <pageSetup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61"/>
  <sheetViews>
    <sheetView workbookViewId="0">
      <selection activeCell="B5" sqref="B5:B6"/>
    </sheetView>
  </sheetViews>
  <sheetFormatPr defaultRowHeight="15" x14ac:dyDescent="0.25"/>
  <cols>
    <col min="1" max="1" width="12" style="25" customWidth="1"/>
    <col min="2" max="2" width="10.140625" style="25" bestFit="1" customWidth="1"/>
    <col min="3" max="3" width="11.140625" style="25" customWidth="1"/>
    <col min="4" max="4" width="10.85546875" style="25" bestFit="1" customWidth="1"/>
    <col min="5" max="5" width="10.7109375" style="25" bestFit="1" customWidth="1"/>
    <col min="6" max="6" width="11.140625" style="26" customWidth="1"/>
    <col min="7" max="7" width="11.140625" style="25" customWidth="1"/>
    <col min="8" max="8" width="12.140625" style="27" customWidth="1"/>
    <col min="9" max="9" width="12.28515625" style="25" bestFit="1" customWidth="1"/>
    <col min="10" max="10" width="11.140625" style="28" customWidth="1"/>
    <col min="11" max="11" width="11.140625" style="25" customWidth="1"/>
    <col min="12" max="12" width="11.140625" style="31" customWidth="1"/>
    <col min="13" max="13" width="11.140625" style="25" customWidth="1"/>
    <col min="14" max="14" width="11.140625" style="29" customWidth="1"/>
    <col min="15" max="15" width="9.7109375" style="25" customWidth="1"/>
    <col min="16" max="16" width="9.85546875" style="25" customWidth="1"/>
    <col min="17" max="17" width="10.7109375" style="40" customWidth="1"/>
    <col min="18" max="18" width="9.42578125" style="40" customWidth="1"/>
    <col min="19" max="19" width="8.7109375" style="40" customWidth="1"/>
    <col min="20" max="42" width="9.140625" style="40"/>
    <col min="43" max="16384" width="9.140625" style="25"/>
  </cols>
  <sheetData>
    <row r="1" spans="1:28" x14ac:dyDescent="0.25">
      <c r="A1" s="24" t="s">
        <v>86</v>
      </c>
      <c r="K1" s="24" t="s">
        <v>47</v>
      </c>
      <c r="L1" s="25"/>
    </row>
    <row r="2" spans="1:28" x14ac:dyDescent="0.25">
      <c r="A2" s="24" t="s">
        <v>48</v>
      </c>
      <c r="K2" s="24" t="s">
        <v>112</v>
      </c>
      <c r="L2" s="25"/>
    </row>
    <row r="3" spans="1:28" x14ac:dyDescent="0.25">
      <c r="A3" s="24"/>
      <c r="K3" s="24" t="s">
        <v>113</v>
      </c>
      <c r="L3" s="25"/>
    </row>
    <row r="4" spans="1:28" x14ac:dyDescent="0.25">
      <c r="A4" s="24" t="s">
        <v>45</v>
      </c>
      <c r="B4" s="25">
        <v>2</v>
      </c>
      <c r="D4" s="24"/>
      <c r="K4" s="24" t="s">
        <v>114</v>
      </c>
      <c r="L4" s="25"/>
    </row>
    <row r="5" spans="1:28" ht="13.5" customHeight="1" x14ac:dyDescent="0.25">
      <c r="A5" s="24" t="s">
        <v>16</v>
      </c>
      <c r="B5" s="261"/>
      <c r="K5" s="24" t="s">
        <v>95</v>
      </c>
      <c r="L5" s="25"/>
    </row>
    <row r="6" spans="1:28" x14ac:dyDescent="0.25">
      <c r="A6" s="24" t="s">
        <v>13</v>
      </c>
      <c r="B6" s="262"/>
      <c r="K6" s="24" t="s">
        <v>67</v>
      </c>
      <c r="L6" s="25"/>
    </row>
    <row r="7" spans="1:28" ht="17.25" x14ac:dyDescent="0.25">
      <c r="A7" s="24" t="s">
        <v>46</v>
      </c>
      <c r="B7" s="24" t="s">
        <v>103</v>
      </c>
      <c r="K7" s="24" t="s">
        <v>115</v>
      </c>
      <c r="L7" s="25"/>
    </row>
    <row r="8" spans="1:28" x14ac:dyDescent="0.25">
      <c r="B8" s="24" t="s">
        <v>42</v>
      </c>
      <c r="K8" s="24" t="s">
        <v>116</v>
      </c>
      <c r="L8" s="25"/>
    </row>
    <row r="9" spans="1:28" x14ac:dyDescent="0.25">
      <c r="A9" s="24"/>
      <c r="B9" s="24"/>
      <c r="K9" s="24" t="s">
        <v>69</v>
      </c>
    </row>
    <row r="10" spans="1:28" x14ac:dyDescent="0.25">
      <c r="A10" s="24"/>
      <c r="B10" s="32"/>
    </row>
    <row r="11" spans="1:28" x14ac:dyDescent="0.25">
      <c r="A11" s="24" t="s">
        <v>22</v>
      </c>
      <c r="B11" s="296" t="s">
        <v>41</v>
      </c>
      <c r="C11" s="296"/>
      <c r="D11" s="296"/>
      <c r="E11" s="296"/>
      <c r="F11" s="296"/>
      <c r="G11" s="296"/>
      <c r="H11" s="296"/>
      <c r="I11" s="296"/>
      <c r="J11" s="296"/>
      <c r="K11" s="296"/>
      <c r="L11" s="296"/>
      <c r="M11" s="296"/>
      <c r="N11" s="296"/>
      <c r="O11" s="40"/>
      <c r="P11" s="40"/>
      <c r="AB11" s="25"/>
    </row>
    <row r="12" spans="1:28" x14ac:dyDescent="0.25">
      <c r="A12" s="24"/>
      <c r="B12" s="203"/>
      <c r="C12" s="203"/>
      <c r="D12" s="203"/>
      <c r="E12" s="203"/>
      <c r="F12" s="203"/>
      <c r="G12" s="203"/>
      <c r="H12" s="203"/>
      <c r="I12" s="203"/>
      <c r="J12" s="203"/>
      <c r="K12" s="203"/>
      <c r="L12" s="203"/>
      <c r="M12" s="203"/>
      <c r="N12" s="203"/>
      <c r="O12" s="40"/>
      <c r="P12" s="40"/>
      <c r="AB12" s="25"/>
    </row>
    <row r="13" spans="1:28" ht="15.75" thickBot="1" x14ac:dyDescent="0.3">
      <c r="B13" s="46"/>
      <c r="C13" s="35">
        <v>1</v>
      </c>
      <c r="D13" s="36">
        <v>2</v>
      </c>
      <c r="E13" s="37">
        <v>3</v>
      </c>
      <c r="F13" s="38">
        <v>4</v>
      </c>
      <c r="G13" s="38">
        <v>5</v>
      </c>
      <c r="H13" s="38">
        <v>6</v>
      </c>
      <c r="I13" s="240">
        <v>7</v>
      </c>
      <c r="J13" s="38">
        <v>8</v>
      </c>
      <c r="K13" s="39">
        <v>9</v>
      </c>
      <c r="L13" s="38">
        <v>10</v>
      </c>
      <c r="M13" s="38">
        <v>11</v>
      </c>
      <c r="N13" s="39">
        <v>12</v>
      </c>
      <c r="O13" s="40"/>
      <c r="P13" s="40"/>
      <c r="AB13" s="25"/>
    </row>
    <row r="14" spans="1:28" ht="15.75" thickBot="1" x14ac:dyDescent="0.3">
      <c r="B14" s="200"/>
      <c r="C14" s="300" t="s">
        <v>37</v>
      </c>
      <c r="D14" s="297"/>
      <c r="E14" s="301"/>
      <c r="F14" s="299" t="s">
        <v>120</v>
      </c>
      <c r="G14" s="297"/>
      <c r="H14" s="297"/>
      <c r="I14" s="297" t="s">
        <v>120</v>
      </c>
      <c r="J14" s="297"/>
      <c r="K14" s="297"/>
      <c r="L14" s="297" t="s">
        <v>120</v>
      </c>
      <c r="M14" s="297"/>
      <c r="N14" s="298"/>
      <c r="O14" s="40"/>
      <c r="P14" s="40"/>
      <c r="AB14" s="25"/>
    </row>
    <row r="15" spans="1:28" x14ac:dyDescent="0.25">
      <c r="B15" s="166" t="s">
        <v>0</v>
      </c>
      <c r="C15" s="167">
        <v>0</v>
      </c>
      <c r="D15" s="48">
        <v>0</v>
      </c>
      <c r="E15" s="48">
        <v>0</v>
      </c>
      <c r="F15" s="241">
        <v>25</v>
      </c>
      <c r="G15" s="215">
        <f t="shared" ref="G15:G22" si="0">F15</f>
        <v>25</v>
      </c>
      <c r="H15" s="215">
        <f t="shared" ref="H15:H22" si="1">F15</f>
        <v>25</v>
      </c>
      <c r="I15" s="214">
        <v>33</v>
      </c>
      <c r="J15" s="215">
        <f t="shared" ref="J15:J22" si="2">I15</f>
        <v>33</v>
      </c>
      <c r="K15" s="216">
        <f t="shared" ref="K15:K22" si="3">I15</f>
        <v>33</v>
      </c>
      <c r="L15" s="214">
        <v>41</v>
      </c>
      <c r="M15" s="50">
        <f t="shared" ref="M15:M22" si="4">L15</f>
        <v>41</v>
      </c>
      <c r="N15" s="117">
        <f t="shared" ref="N15:N22" si="5">L15</f>
        <v>41</v>
      </c>
      <c r="O15" s="40"/>
      <c r="P15" s="40"/>
      <c r="AB15" s="25"/>
    </row>
    <row r="16" spans="1:28" x14ac:dyDescent="0.25">
      <c r="B16" s="169" t="s">
        <v>1</v>
      </c>
      <c r="C16" s="58">
        <v>0.25</v>
      </c>
      <c r="D16" s="59">
        <v>0.25</v>
      </c>
      <c r="E16" s="59">
        <v>0.25</v>
      </c>
      <c r="F16" s="242">
        <v>26</v>
      </c>
      <c r="G16" s="218">
        <f t="shared" si="0"/>
        <v>26</v>
      </c>
      <c r="H16" s="218">
        <f t="shared" si="1"/>
        <v>26</v>
      </c>
      <c r="I16" s="217">
        <v>34</v>
      </c>
      <c r="J16" s="218">
        <f t="shared" si="2"/>
        <v>34</v>
      </c>
      <c r="K16" s="219">
        <f t="shared" si="3"/>
        <v>34</v>
      </c>
      <c r="L16" s="217">
        <v>42</v>
      </c>
      <c r="M16" s="61">
        <f t="shared" si="4"/>
        <v>42</v>
      </c>
      <c r="N16" s="170">
        <f t="shared" si="5"/>
        <v>42</v>
      </c>
      <c r="O16" s="40"/>
      <c r="P16" s="40"/>
      <c r="AB16" s="25"/>
    </row>
    <row r="17" spans="1:28" x14ac:dyDescent="0.25">
      <c r="B17" s="171" t="s">
        <v>2</v>
      </c>
      <c r="C17" s="172">
        <v>0.5</v>
      </c>
      <c r="D17" s="63">
        <v>0.5</v>
      </c>
      <c r="E17" s="63">
        <v>0.5</v>
      </c>
      <c r="F17" s="243">
        <v>27</v>
      </c>
      <c r="G17" s="147">
        <f t="shared" si="0"/>
        <v>27</v>
      </c>
      <c r="H17" s="147">
        <f t="shared" si="1"/>
        <v>27</v>
      </c>
      <c r="I17" s="220">
        <v>35</v>
      </c>
      <c r="J17" s="147">
        <f t="shared" si="2"/>
        <v>35</v>
      </c>
      <c r="K17" s="221">
        <f t="shared" si="3"/>
        <v>35</v>
      </c>
      <c r="L17" s="220">
        <v>43</v>
      </c>
      <c r="M17" s="65">
        <f t="shared" si="4"/>
        <v>43</v>
      </c>
      <c r="N17" s="128">
        <f t="shared" si="5"/>
        <v>43</v>
      </c>
      <c r="O17" s="66"/>
      <c r="P17" s="65"/>
      <c r="Q17" s="67"/>
      <c r="R17" s="65"/>
      <c r="S17" s="65"/>
      <c r="T17" s="65"/>
      <c r="U17" s="65"/>
      <c r="V17" s="65"/>
      <c r="W17" s="65"/>
      <c r="X17" s="65"/>
      <c r="Y17" s="65"/>
      <c r="Z17" s="65"/>
      <c r="AA17" s="65"/>
      <c r="AB17" s="25"/>
    </row>
    <row r="18" spans="1:28" x14ac:dyDescent="0.25">
      <c r="B18" s="169" t="s">
        <v>3</v>
      </c>
      <c r="C18" s="58">
        <v>1</v>
      </c>
      <c r="D18" s="59">
        <v>1</v>
      </c>
      <c r="E18" s="59">
        <v>1</v>
      </c>
      <c r="F18" s="242">
        <v>28</v>
      </c>
      <c r="G18" s="218">
        <f t="shared" si="0"/>
        <v>28</v>
      </c>
      <c r="H18" s="218">
        <f t="shared" si="1"/>
        <v>28</v>
      </c>
      <c r="I18" s="217">
        <v>36</v>
      </c>
      <c r="J18" s="218">
        <f t="shared" si="2"/>
        <v>36</v>
      </c>
      <c r="K18" s="219">
        <f t="shared" si="3"/>
        <v>36</v>
      </c>
      <c r="L18" s="217">
        <v>44</v>
      </c>
      <c r="M18" s="61">
        <f t="shared" si="4"/>
        <v>44</v>
      </c>
      <c r="N18" s="170">
        <f t="shared" si="5"/>
        <v>44</v>
      </c>
      <c r="O18" s="66"/>
      <c r="P18" s="66"/>
      <c r="Q18" s="66"/>
      <c r="R18" s="66"/>
      <c r="S18" s="66"/>
      <c r="T18" s="66"/>
      <c r="U18" s="66"/>
      <c r="V18" s="66"/>
      <c r="W18" s="66"/>
      <c r="X18" s="66"/>
      <c r="Y18" s="66"/>
      <c r="Z18" s="66"/>
      <c r="AA18" s="66"/>
      <c r="AB18" s="25"/>
    </row>
    <row r="19" spans="1:28" x14ac:dyDescent="0.25">
      <c r="B19" s="171" t="s">
        <v>4</v>
      </c>
      <c r="C19" s="172">
        <v>1.5</v>
      </c>
      <c r="D19" s="63">
        <v>1.5</v>
      </c>
      <c r="E19" s="63">
        <v>1.5</v>
      </c>
      <c r="F19" s="243">
        <v>29</v>
      </c>
      <c r="G19" s="147">
        <f t="shared" si="0"/>
        <v>29</v>
      </c>
      <c r="H19" s="147">
        <f t="shared" si="1"/>
        <v>29</v>
      </c>
      <c r="I19" s="220">
        <v>37</v>
      </c>
      <c r="J19" s="147">
        <f t="shared" si="2"/>
        <v>37</v>
      </c>
      <c r="K19" s="221">
        <f t="shared" si="3"/>
        <v>37</v>
      </c>
      <c r="L19" s="220">
        <v>45</v>
      </c>
      <c r="M19" s="65">
        <f t="shared" si="4"/>
        <v>45</v>
      </c>
      <c r="N19" s="128">
        <f t="shared" si="5"/>
        <v>45</v>
      </c>
      <c r="O19" s="65"/>
      <c r="P19" s="40"/>
      <c r="AB19" s="25"/>
    </row>
    <row r="20" spans="1:28" x14ac:dyDescent="0.25">
      <c r="B20" s="169" t="s">
        <v>5</v>
      </c>
      <c r="C20" s="58">
        <v>3</v>
      </c>
      <c r="D20" s="59">
        <v>3</v>
      </c>
      <c r="E20" s="59">
        <v>3</v>
      </c>
      <c r="F20" s="242">
        <v>30</v>
      </c>
      <c r="G20" s="218">
        <f t="shared" si="0"/>
        <v>30</v>
      </c>
      <c r="H20" s="218">
        <f t="shared" si="1"/>
        <v>30</v>
      </c>
      <c r="I20" s="217">
        <v>38</v>
      </c>
      <c r="J20" s="218">
        <f t="shared" si="2"/>
        <v>38</v>
      </c>
      <c r="K20" s="219">
        <f t="shared" si="3"/>
        <v>38</v>
      </c>
      <c r="L20" s="217">
        <v>46</v>
      </c>
      <c r="M20" s="61">
        <f t="shared" si="4"/>
        <v>46</v>
      </c>
      <c r="N20" s="170">
        <f t="shared" si="5"/>
        <v>46</v>
      </c>
      <c r="O20" s="40"/>
      <c r="P20" s="40"/>
      <c r="AB20" s="25"/>
    </row>
    <row r="21" spans="1:28" x14ac:dyDescent="0.25">
      <c r="B21" s="171" t="s">
        <v>6</v>
      </c>
      <c r="C21" s="172"/>
      <c r="D21" s="63"/>
      <c r="E21" s="63"/>
      <c r="F21" s="243">
        <v>31</v>
      </c>
      <c r="G21" s="147">
        <f t="shared" si="0"/>
        <v>31</v>
      </c>
      <c r="H21" s="147">
        <f t="shared" si="1"/>
        <v>31</v>
      </c>
      <c r="I21" s="220">
        <v>39</v>
      </c>
      <c r="J21" s="147">
        <f t="shared" si="2"/>
        <v>39</v>
      </c>
      <c r="K21" s="221">
        <f t="shared" si="3"/>
        <v>39</v>
      </c>
      <c r="L21" s="220">
        <v>47</v>
      </c>
      <c r="M21" s="65">
        <f t="shared" si="4"/>
        <v>47</v>
      </c>
      <c r="N21" s="128">
        <f t="shared" si="5"/>
        <v>47</v>
      </c>
      <c r="O21" s="40"/>
      <c r="P21" s="40"/>
      <c r="AB21" s="25"/>
    </row>
    <row r="22" spans="1:28" ht="15.75" thickBot="1" x14ac:dyDescent="0.3">
      <c r="B22" s="173" t="s">
        <v>7</v>
      </c>
      <c r="C22" s="174"/>
      <c r="D22" s="175"/>
      <c r="E22" s="175"/>
      <c r="F22" s="244">
        <v>32</v>
      </c>
      <c r="G22" s="223">
        <f t="shared" si="0"/>
        <v>32</v>
      </c>
      <c r="H22" s="223">
        <f t="shared" si="1"/>
        <v>32</v>
      </c>
      <c r="I22" s="222">
        <v>40</v>
      </c>
      <c r="J22" s="223">
        <f t="shared" si="2"/>
        <v>40</v>
      </c>
      <c r="K22" s="224">
        <f t="shared" si="3"/>
        <v>40</v>
      </c>
      <c r="L22" s="222">
        <v>48</v>
      </c>
      <c r="M22" s="228">
        <f t="shared" si="4"/>
        <v>48</v>
      </c>
      <c r="N22" s="177">
        <f t="shared" si="5"/>
        <v>48</v>
      </c>
      <c r="O22" s="40"/>
      <c r="P22" s="40"/>
      <c r="AB22" s="25"/>
    </row>
    <row r="23" spans="1:28" x14ac:dyDescent="0.25">
      <c r="B23" s="40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AB23" s="25"/>
    </row>
    <row r="24" spans="1:28" x14ac:dyDescent="0.25">
      <c r="B24" s="40"/>
      <c r="C24" s="40"/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AB24" s="25"/>
    </row>
    <row r="25" spans="1:28" x14ac:dyDescent="0.25">
      <c r="A25" s="24" t="s">
        <v>20</v>
      </c>
      <c r="B25" s="283" t="s">
        <v>117</v>
      </c>
      <c r="C25" s="283"/>
      <c r="D25" s="283"/>
      <c r="E25" s="283"/>
      <c r="F25" s="283"/>
      <c r="G25" s="283"/>
      <c r="H25" s="283"/>
      <c r="I25" s="283"/>
      <c r="J25" s="283"/>
      <c r="K25" s="283"/>
      <c r="L25" s="283"/>
      <c r="M25" s="283"/>
      <c r="N25" s="283"/>
      <c r="O25" s="283"/>
      <c r="P25" s="283"/>
      <c r="Q25" s="283"/>
      <c r="R25" s="283"/>
      <c r="S25" s="283"/>
      <c r="T25" s="283"/>
      <c r="U25" s="283"/>
      <c r="V25" s="283"/>
      <c r="W25" s="283"/>
      <c r="X25" s="283"/>
      <c r="Y25" s="283"/>
      <c r="Z25" s="283"/>
      <c r="AA25" s="283"/>
      <c r="AB25" s="25"/>
    </row>
    <row r="26" spans="1:28" x14ac:dyDescent="0.25">
      <c r="B26" s="82" t="s">
        <v>14</v>
      </c>
      <c r="C26" s="82"/>
      <c r="D26" s="82"/>
      <c r="E26" s="82"/>
      <c r="F26" s="82"/>
      <c r="G26" s="82"/>
      <c r="H26" s="82"/>
      <c r="I26" s="82"/>
      <c r="J26" s="82"/>
      <c r="K26" s="82"/>
      <c r="L26" s="82"/>
      <c r="M26" s="82"/>
      <c r="N26" s="82"/>
      <c r="O26" s="82"/>
      <c r="P26" s="82"/>
      <c r="Q26" s="82"/>
      <c r="R26" s="82"/>
      <c r="S26" s="82"/>
      <c r="T26" s="82"/>
      <c r="U26" s="82"/>
      <c r="V26" s="82"/>
      <c r="W26" s="82"/>
      <c r="X26" s="82"/>
      <c r="Y26" s="82"/>
      <c r="Z26" s="82"/>
      <c r="AA26" s="82"/>
      <c r="AB26" s="25"/>
    </row>
    <row r="27" spans="1:28" ht="15.75" thickBot="1" x14ac:dyDescent="0.3">
      <c r="B27" s="82"/>
      <c r="C27" s="82"/>
      <c r="D27" s="82"/>
      <c r="E27" s="82"/>
      <c r="F27" s="82"/>
      <c r="G27" s="82"/>
      <c r="H27" s="82"/>
      <c r="I27" s="82"/>
      <c r="J27" s="82"/>
      <c r="K27" s="82"/>
      <c r="L27" s="82"/>
      <c r="M27" s="82"/>
      <c r="N27" s="82"/>
      <c r="O27" s="82"/>
      <c r="P27" s="82"/>
      <c r="Q27" s="82"/>
      <c r="R27" s="82"/>
      <c r="S27" s="82"/>
      <c r="T27" s="82"/>
      <c r="U27" s="82"/>
      <c r="V27" s="82"/>
      <c r="W27" s="82"/>
      <c r="X27" s="82"/>
      <c r="Y27" s="82"/>
      <c r="Z27" s="82"/>
      <c r="AA27" s="82"/>
      <c r="AB27" s="25"/>
    </row>
    <row r="28" spans="1:28" ht="15.75" thickBot="1" x14ac:dyDescent="0.3">
      <c r="B28" s="40"/>
      <c r="C28" s="40"/>
      <c r="D28" s="280" t="s">
        <v>80</v>
      </c>
      <c r="E28" s="281"/>
      <c r="F28" s="281"/>
      <c r="G28" s="281"/>
      <c r="H28" s="281"/>
      <c r="I28" s="281"/>
      <c r="J28" s="281"/>
      <c r="K28" s="281"/>
      <c r="L28" s="281"/>
      <c r="M28" s="281"/>
      <c r="N28" s="281"/>
      <c r="O28" s="282"/>
      <c r="P28" s="40"/>
      <c r="Q28" s="280" t="s">
        <v>81</v>
      </c>
      <c r="R28" s="281"/>
      <c r="S28" s="281"/>
      <c r="T28" s="281"/>
      <c r="U28" s="281"/>
      <c r="V28" s="281"/>
      <c r="W28" s="281"/>
      <c r="X28" s="281"/>
      <c r="Y28" s="281"/>
      <c r="Z28" s="281"/>
      <c r="AA28" s="281"/>
      <c r="AB28" s="282"/>
    </row>
    <row r="29" spans="1:28" ht="15.75" thickBot="1" x14ac:dyDescent="0.3">
      <c r="A29" s="86"/>
      <c r="B29" s="183" t="s">
        <v>15</v>
      </c>
      <c r="C29" s="40"/>
      <c r="D29" s="204">
        <v>1</v>
      </c>
      <c r="E29" s="87">
        <v>2</v>
      </c>
      <c r="F29" s="87">
        <v>3</v>
      </c>
      <c r="G29" s="88">
        <v>4</v>
      </c>
      <c r="H29" s="205">
        <v>5</v>
      </c>
      <c r="I29" s="89">
        <v>6</v>
      </c>
      <c r="J29" s="87">
        <v>7</v>
      </c>
      <c r="K29" s="87">
        <v>8</v>
      </c>
      <c r="L29" s="87">
        <v>9</v>
      </c>
      <c r="M29" s="88">
        <v>10</v>
      </c>
      <c r="N29" s="205">
        <v>11</v>
      </c>
      <c r="O29" s="206">
        <v>12</v>
      </c>
      <c r="P29" s="40"/>
      <c r="Q29" s="204">
        <v>1</v>
      </c>
      <c r="R29" s="205">
        <v>2</v>
      </c>
      <c r="S29" s="205">
        <v>3</v>
      </c>
      <c r="T29" s="88">
        <v>4</v>
      </c>
      <c r="U29" s="205">
        <v>5</v>
      </c>
      <c r="V29" s="89">
        <v>6</v>
      </c>
      <c r="W29" s="205">
        <v>7</v>
      </c>
      <c r="X29" s="205">
        <v>8</v>
      </c>
      <c r="Y29" s="205">
        <v>9</v>
      </c>
      <c r="Z29" s="88">
        <v>10</v>
      </c>
      <c r="AA29" s="205">
        <v>11</v>
      </c>
      <c r="AB29" s="206">
        <v>12</v>
      </c>
    </row>
    <row r="30" spans="1:28" x14ac:dyDescent="0.25">
      <c r="B30" s="40"/>
      <c r="C30" s="40"/>
      <c r="D30" s="91"/>
      <c r="E30" s="92"/>
      <c r="F30" s="92"/>
      <c r="G30" s="93"/>
      <c r="H30" s="92"/>
      <c r="I30" s="94"/>
      <c r="J30" s="92"/>
      <c r="K30" s="92"/>
      <c r="L30" s="92"/>
      <c r="M30" s="93"/>
      <c r="N30" s="92"/>
      <c r="O30" s="95"/>
      <c r="P30" s="40"/>
      <c r="Q30" s="91"/>
      <c r="R30" s="92"/>
      <c r="S30" s="92"/>
      <c r="T30" s="93"/>
      <c r="U30" s="92"/>
      <c r="V30" s="94"/>
      <c r="W30" s="92"/>
      <c r="X30" s="92"/>
      <c r="Y30" s="92"/>
      <c r="Z30" s="93"/>
      <c r="AA30" s="92"/>
      <c r="AB30" s="95"/>
    </row>
    <row r="31" spans="1:28" x14ac:dyDescent="0.25">
      <c r="B31" s="40"/>
      <c r="C31" s="40"/>
      <c r="D31" s="97"/>
      <c r="E31" s="67"/>
      <c r="F31" s="67"/>
      <c r="G31" s="98"/>
      <c r="H31" s="67"/>
      <c r="I31" s="99"/>
      <c r="J31" s="67"/>
      <c r="K31" s="67"/>
      <c r="L31" s="67"/>
      <c r="M31" s="98"/>
      <c r="N31" s="67"/>
      <c r="O31" s="100"/>
      <c r="P31" s="79"/>
      <c r="Q31" s="97"/>
      <c r="R31" s="67"/>
      <c r="S31" s="67"/>
      <c r="T31" s="98"/>
      <c r="U31" s="67"/>
      <c r="V31" s="99"/>
      <c r="W31" s="67"/>
      <c r="X31" s="67"/>
      <c r="Y31" s="67"/>
      <c r="Z31" s="98"/>
      <c r="AA31" s="67"/>
      <c r="AB31" s="100"/>
    </row>
    <row r="32" spans="1:28" x14ac:dyDescent="0.25">
      <c r="B32" s="40"/>
      <c r="C32" s="40"/>
      <c r="D32" s="101"/>
      <c r="E32" s="102"/>
      <c r="F32" s="102"/>
      <c r="G32" s="103"/>
      <c r="H32" s="102"/>
      <c r="I32" s="104"/>
      <c r="J32" s="102"/>
      <c r="K32" s="102"/>
      <c r="L32" s="102"/>
      <c r="M32" s="103"/>
      <c r="N32" s="102"/>
      <c r="O32" s="105"/>
      <c r="P32" s="79"/>
      <c r="Q32" s="101"/>
      <c r="R32" s="102"/>
      <c r="S32" s="102"/>
      <c r="T32" s="103"/>
      <c r="U32" s="102"/>
      <c r="V32" s="104"/>
      <c r="W32" s="102"/>
      <c r="X32" s="102"/>
      <c r="Y32" s="102"/>
      <c r="Z32" s="103"/>
      <c r="AA32" s="102"/>
      <c r="AB32" s="105"/>
    </row>
    <row r="33" spans="1:28" x14ac:dyDescent="0.25">
      <c r="B33" s="40"/>
      <c r="C33" s="40"/>
      <c r="D33" s="97"/>
      <c r="E33" s="67"/>
      <c r="F33" s="67"/>
      <c r="G33" s="98"/>
      <c r="H33" s="67"/>
      <c r="I33" s="99"/>
      <c r="J33" s="67"/>
      <c r="K33" s="67"/>
      <c r="L33" s="67"/>
      <c r="M33" s="98"/>
      <c r="N33" s="67"/>
      <c r="O33" s="100"/>
      <c r="P33" s="79"/>
      <c r="Q33" s="97"/>
      <c r="R33" s="67"/>
      <c r="S33" s="67"/>
      <c r="T33" s="98"/>
      <c r="U33" s="67"/>
      <c r="V33" s="99"/>
      <c r="W33" s="67"/>
      <c r="X33" s="67"/>
      <c r="Y33" s="67"/>
      <c r="Z33" s="98"/>
      <c r="AA33" s="67"/>
      <c r="AB33" s="100"/>
    </row>
    <row r="34" spans="1:28" x14ac:dyDescent="0.25">
      <c r="B34" s="40"/>
      <c r="C34" s="40"/>
      <c r="D34" s="101"/>
      <c r="E34" s="102"/>
      <c r="F34" s="102"/>
      <c r="G34" s="103"/>
      <c r="H34" s="102"/>
      <c r="I34" s="104"/>
      <c r="J34" s="102"/>
      <c r="K34" s="102"/>
      <c r="L34" s="102"/>
      <c r="M34" s="103"/>
      <c r="N34" s="102"/>
      <c r="O34" s="105"/>
      <c r="P34" s="79"/>
      <c r="Q34" s="101"/>
      <c r="R34" s="102"/>
      <c r="S34" s="102"/>
      <c r="T34" s="103"/>
      <c r="U34" s="102"/>
      <c r="V34" s="104"/>
      <c r="W34" s="102"/>
      <c r="X34" s="102"/>
      <c r="Y34" s="102"/>
      <c r="Z34" s="103"/>
      <c r="AA34" s="102"/>
      <c r="AB34" s="105"/>
    </row>
    <row r="35" spans="1:28" x14ac:dyDescent="0.25">
      <c r="B35" s="40"/>
      <c r="C35" s="40"/>
      <c r="D35" s="97"/>
      <c r="E35" s="67"/>
      <c r="F35" s="67"/>
      <c r="G35" s="98"/>
      <c r="H35" s="67"/>
      <c r="I35" s="99"/>
      <c r="J35" s="67"/>
      <c r="K35" s="67"/>
      <c r="L35" s="67"/>
      <c r="M35" s="98"/>
      <c r="N35" s="67"/>
      <c r="O35" s="100"/>
      <c r="P35" s="79"/>
      <c r="Q35" s="97"/>
      <c r="R35" s="67"/>
      <c r="S35" s="67"/>
      <c r="T35" s="98"/>
      <c r="U35" s="67"/>
      <c r="V35" s="99"/>
      <c r="W35" s="67"/>
      <c r="X35" s="67"/>
      <c r="Y35" s="67"/>
      <c r="Z35" s="98"/>
      <c r="AA35" s="67"/>
      <c r="AB35" s="100"/>
    </row>
    <row r="36" spans="1:28" x14ac:dyDescent="0.25">
      <c r="B36" s="40"/>
      <c r="C36" s="40"/>
      <c r="D36" s="101"/>
      <c r="E36" s="102"/>
      <c r="F36" s="102"/>
      <c r="G36" s="103"/>
      <c r="H36" s="102"/>
      <c r="I36" s="104"/>
      <c r="J36" s="102"/>
      <c r="K36" s="102"/>
      <c r="L36" s="102"/>
      <c r="M36" s="103"/>
      <c r="N36" s="102"/>
      <c r="O36" s="105"/>
      <c r="P36" s="79"/>
      <c r="Q36" s="101"/>
      <c r="R36" s="102"/>
      <c r="S36" s="102"/>
      <c r="T36" s="103"/>
      <c r="U36" s="102"/>
      <c r="V36" s="104"/>
      <c r="W36" s="102"/>
      <c r="X36" s="102"/>
      <c r="Y36" s="102"/>
      <c r="Z36" s="103"/>
      <c r="AA36" s="102"/>
      <c r="AB36" s="105"/>
    </row>
    <row r="37" spans="1:28" ht="15.75" thickBot="1" x14ac:dyDescent="0.3">
      <c r="B37" s="40"/>
      <c r="C37" s="40"/>
      <c r="D37" s="108"/>
      <c r="E37" s="109"/>
      <c r="F37" s="109"/>
      <c r="G37" s="110"/>
      <c r="H37" s="109"/>
      <c r="I37" s="111"/>
      <c r="J37" s="109"/>
      <c r="K37" s="109"/>
      <c r="L37" s="109"/>
      <c r="M37" s="110"/>
      <c r="N37" s="109"/>
      <c r="O37" s="112"/>
      <c r="P37" s="79"/>
      <c r="Q37" s="108"/>
      <c r="R37" s="109"/>
      <c r="S37" s="109"/>
      <c r="T37" s="110"/>
      <c r="U37" s="109"/>
      <c r="V37" s="111"/>
      <c r="W37" s="109"/>
      <c r="X37" s="109"/>
      <c r="Y37" s="109"/>
      <c r="Z37" s="110"/>
      <c r="AA37" s="109"/>
      <c r="AB37" s="112"/>
    </row>
    <row r="38" spans="1:28" x14ac:dyDescent="0.25">
      <c r="B38" s="40"/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</row>
    <row r="39" spans="1:28" x14ac:dyDescent="0.25">
      <c r="A39" s="24" t="s">
        <v>19</v>
      </c>
      <c r="B39" s="202" t="s">
        <v>96</v>
      </c>
      <c r="C39" s="202"/>
      <c r="D39" s="202"/>
      <c r="E39" s="202"/>
      <c r="F39" s="202"/>
      <c r="G39" s="202"/>
      <c r="H39" s="202"/>
      <c r="I39" s="202"/>
      <c r="J39" s="202"/>
      <c r="K39" s="202"/>
      <c r="L39" s="202"/>
      <c r="M39" s="202"/>
      <c r="N39" s="40"/>
      <c r="O39" s="40"/>
      <c r="P39" s="40"/>
    </row>
    <row r="40" spans="1:28" x14ac:dyDescent="0.25">
      <c r="B40" s="78" t="s">
        <v>24</v>
      </c>
      <c r="C40" s="78"/>
      <c r="D40" s="65"/>
      <c r="E40" s="65"/>
      <c r="F40" s="65"/>
      <c r="G40" s="65"/>
      <c r="H40" s="65"/>
      <c r="I40" s="65"/>
      <c r="J40" s="65"/>
      <c r="K40" s="65"/>
      <c r="L40" s="65"/>
      <c r="M40" s="65"/>
      <c r="N40" s="40"/>
      <c r="O40" s="40"/>
      <c r="P40" s="40"/>
    </row>
    <row r="41" spans="1:28" ht="15.75" thickBot="1" x14ac:dyDescent="0.3">
      <c r="B41" s="40"/>
      <c r="C41" s="40"/>
      <c r="D41" s="40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</row>
    <row r="42" spans="1:28" ht="18.75" thickBot="1" x14ac:dyDescent="0.4">
      <c r="B42" s="114"/>
      <c r="C42" s="285" t="s">
        <v>107</v>
      </c>
      <c r="D42" s="286"/>
      <c r="E42" s="286"/>
      <c r="F42" s="286"/>
      <c r="G42" s="286"/>
      <c r="H42" s="286"/>
      <c r="I42" s="286"/>
      <c r="J42" s="286"/>
      <c r="K42" s="286"/>
      <c r="L42" s="286"/>
      <c r="M42" s="286"/>
      <c r="N42" s="287"/>
      <c r="O42" s="40"/>
      <c r="P42" s="40"/>
    </row>
    <row r="43" spans="1:28" ht="15.75" thickBot="1" x14ac:dyDescent="0.3">
      <c r="B43" s="115"/>
      <c r="C43" s="116">
        <v>1</v>
      </c>
      <c r="D43" s="65">
        <v>2</v>
      </c>
      <c r="E43" s="65">
        <v>3</v>
      </c>
      <c r="F43" s="51">
        <v>4</v>
      </c>
      <c r="G43" s="50">
        <v>5</v>
      </c>
      <c r="H43" s="52">
        <v>6</v>
      </c>
      <c r="I43" s="65">
        <v>7</v>
      </c>
      <c r="J43" s="65">
        <v>8</v>
      </c>
      <c r="K43" s="65">
        <v>9</v>
      </c>
      <c r="L43" s="51">
        <v>10</v>
      </c>
      <c r="M43" s="50">
        <v>11</v>
      </c>
      <c r="N43" s="117">
        <v>12</v>
      </c>
      <c r="O43" s="40"/>
      <c r="P43" s="40"/>
    </row>
    <row r="44" spans="1:28" x14ac:dyDescent="0.25">
      <c r="B44" s="119" t="s">
        <v>0</v>
      </c>
      <c r="C44" s="120">
        <f t="shared" ref="C44:N51" si="6">D30-Q30</f>
        <v>0</v>
      </c>
      <c r="D44" s="121">
        <f t="shared" si="6"/>
        <v>0</v>
      </c>
      <c r="E44" s="122">
        <f t="shared" si="6"/>
        <v>0</v>
      </c>
      <c r="F44" s="120">
        <f t="shared" si="6"/>
        <v>0</v>
      </c>
      <c r="G44" s="121">
        <f t="shared" si="6"/>
        <v>0</v>
      </c>
      <c r="H44" s="122">
        <f t="shared" si="6"/>
        <v>0</v>
      </c>
      <c r="I44" s="120">
        <f t="shared" si="6"/>
        <v>0</v>
      </c>
      <c r="J44" s="121">
        <f t="shared" si="6"/>
        <v>0</v>
      </c>
      <c r="K44" s="122">
        <f t="shared" si="6"/>
        <v>0</v>
      </c>
      <c r="L44" s="120">
        <f t="shared" si="6"/>
        <v>0</v>
      </c>
      <c r="M44" s="121">
        <f t="shared" si="6"/>
        <v>0</v>
      </c>
      <c r="N44" s="122">
        <f t="shared" si="6"/>
        <v>0</v>
      </c>
      <c r="O44" s="40"/>
      <c r="P44" s="40"/>
    </row>
    <row r="45" spans="1:28" x14ac:dyDescent="0.25">
      <c r="B45" s="119" t="s">
        <v>1</v>
      </c>
      <c r="C45" s="97">
        <f t="shared" si="6"/>
        <v>0</v>
      </c>
      <c r="D45" s="67">
        <f t="shared" si="6"/>
        <v>0</v>
      </c>
      <c r="E45" s="100">
        <f t="shared" si="6"/>
        <v>0</v>
      </c>
      <c r="F45" s="97">
        <f t="shared" si="6"/>
        <v>0</v>
      </c>
      <c r="G45" s="67">
        <f t="shared" si="6"/>
        <v>0</v>
      </c>
      <c r="H45" s="100">
        <f t="shared" si="6"/>
        <v>0</v>
      </c>
      <c r="I45" s="97">
        <f t="shared" si="6"/>
        <v>0</v>
      </c>
      <c r="J45" s="67">
        <f t="shared" si="6"/>
        <v>0</v>
      </c>
      <c r="K45" s="100">
        <f t="shared" si="6"/>
        <v>0</v>
      </c>
      <c r="L45" s="97">
        <f t="shared" si="6"/>
        <v>0</v>
      </c>
      <c r="M45" s="67">
        <f t="shared" si="6"/>
        <v>0</v>
      </c>
      <c r="N45" s="100">
        <f t="shared" si="6"/>
        <v>0</v>
      </c>
      <c r="O45" s="40"/>
      <c r="P45" s="40"/>
    </row>
    <row r="46" spans="1:28" x14ac:dyDescent="0.25">
      <c r="B46" s="119" t="s">
        <v>2</v>
      </c>
      <c r="C46" s="97">
        <f t="shared" si="6"/>
        <v>0</v>
      </c>
      <c r="D46" s="67">
        <f t="shared" si="6"/>
        <v>0</v>
      </c>
      <c r="E46" s="100">
        <f t="shared" si="6"/>
        <v>0</v>
      </c>
      <c r="F46" s="97">
        <f t="shared" si="6"/>
        <v>0</v>
      </c>
      <c r="G46" s="67">
        <f t="shared" si="6"/>
        <v>0</v>
      </c>
      <c r="H46" s="100">
        <f t="shared" si="6"/>
        <v>0</v>
      </c>
      <c r="I46" s="97">
        <f t="shared" si="6"/>
        <v>0</v>
      </c>
      <c r="J46" s="67">
        <f t="shared" si="6"/>
        <v>0</v>
      </c>
      <c r="K46" s="100">
        <f t="shared" si="6"/>
        <v>0</v>
      </c>
      <c r="L46" s="97">
        <f t="shared" si="6"/>
        <v>0</v>
      </c>
      <c r="M46" s="67">
        <f t="shared" si="6"/>
        <v>0</v>
      </c>
      <c r="N46" s="100">
        <f t="shared" si="6"/>
        <v>0</v>
      </c>
      <c r="O46" s="40"/>
      <c r="P46" s="40"/>
    </row>
    <row r="47" spans="1:28" x14ac:dyDescent="0.25">
      <c r="B47" s="119" t="s">
        <v>3</v>
      </c>
      <c r="C47" s="97">
        <f t="shared" si="6"/>
        <v>0</v>
      </c>
      <c r="D47" s="67">
        <f t="shared" si="6"/>
        <v>0</v>
      </c>
      <c r="E47" s="100">
        <f t="shared" si="6"/>
        <v>0</v>
      </c>
      <c r="F47" s="97">
        <f t="shared" si="6"/>
        <v>0</v>
      </c>
      <c r="G47" s="67">
        <f t="shared" si="6"/>
        <v>0</v>
      </c>
      <c r="H47" s="100">
        <f t="shared" si="6"/>
        <v>0</v>
      </c>
      <c r="I47" s="97">
        <f t="shared" si="6"/>
        <v>0</v>
      </c>
      <c r="J47" s="67">
        <f t="shared" si="6"/>
        <v>0</v>
      </c>
      <c r="K47" s="100">
        <f t="shared" si="6"/>
        <v>0</v>
      </c>
      <c r="L47" s="97">
        <f t="shared" si="6"/>
        <v>0</v>
      </c>
      <c r="M47" s="67">
        <f t="shared" si="6"/>
        <v>0</v>
      </c>
      <c r="N47" s="100">
        <f t="shared" si="6"/>
        <v>0</v>
      </c>
      <c r="O47" s="40"/>
      <c r="P47" s="40"/>
    </row>
    <row r="48" spans="1:28" x14ac:dyDescent="0.25">
      <c r="B48" s="119" t="s">
        <v>4</v>
      </c>
      <c r="C48" s="97">
        <f t="shared" si="6"/>
        <v>0</v>
      </c>
      <c r="D48" s="67">
        <f t="shared" si="6"/>
        <v>0</v>
      </c>
      <c r="E48" s="100">
        <f t="shared" si="6"/>
        <v>0</v>
      </c>
      <c r="F48" s="97">
        <f t="shared" si="6"/>
        <v>0</v>
      </c>
      <c r="G48" s="67">
        <f t="shared" si="6"/>
        <v>0</v>
      </c>
      <c r="H48" s="100">
        <f t="shared" si="6"/>
        <v>0</v>
      </c>
      <c r="I48" s="97">
        <f t="shared" si="6"/>
        <v>0</v>
      </c>
      <c r="J48" s="67">
        <f t="shared" si="6"/>
        <v>0</v>
      </c>
      <c r="K48" s="100">
        <f t="shared" si="6"/>
        <v>0</v>
      </c>
      <c r="L48" s="97">
        <f t="shared" si="6"/>
        <v>0</v>
      </c>
      <c r="M48" s="67">
        <f t="shared" si="6"/>
        <v>0</v>
      </c>
      <c r="N48" s="100">
        <f t="shared" si="6"/>
        <v>0</v>
      </c>
      <c r="O48" s="40"/>
      <c r="P48" s="40"/>
    </row>
    <row r="49" spans="1:42" x14ac:dyDescent="0.25">
      <c r="B49" s="119" t="s">
        <v>5</v>
      </c>
      <c r="C49" s="97">
        <f t="shared" si="6"/>
        <v>0</v>
      </c>
      <c r="D49" s="67">
        <f t="shared" si="6"/>
        <v>0</v>
      </c>
      <c r="E49" s="100">
        <f t="shared" si="6"/>
        <v>0</v>
      </c>
      <c r="F49" s="97">
        <f t="shared" si="6"/>
        <v>0</v>
      </c>
      <c r="G49" s="67">
        <f t="shared" si="6"/>
        <v>0</v>
      </c>
      <c r="H49" s="100">
        <f t="shared" si="6"/>
        <v>0</v>
      </c>
      <c r="I49" s="97">
        <f t="shared" si="6"/>
        <v>0</v>
      </c>
      <c r="J49" s="67">
        <f t="shared" si="6"/>
        <v>0</v>
      </c>
      <c r="K49" s="100">
        <f t="shared" si="6"/>
        <v>0</v>
      </c>
      <c r="L49" s="97">
        <f t="shared" si="6"/>
        <v>0</v>
      </c>
      <c r="M49" s="67">
        <f t="shared" si="6"/>
        <v>0</v>
      </c>
      <c r="N49" s="100">
        <f t="shared" si="6"/>
        <v>0</v>
      </c>
      <c r="O49" s="40"/>
      <c r="P49" s="40"/>
    </row>
    <row r="50" spans="1:42" x14ac:dyDescent="0.25">
      <c r="B50" s="119" t="s">
        <v>6</v>
      </c>
      <c r="C50" s="97">
        <f t="shared" si="6"/>
        <v>0</v>
      </c>
      <c r="D50" s="67">
        <f t="shared" si="6"/>
        <v>0</v>
      </c>
      <c r="E50" s="100">
        <f t="shared" si="6"/>
        <v>0</v>
      </c>
      <c r="F50" s="97">
        <f t="shared" si="6"/>
        <v>0</v>
      </c>
      <c r="G50" s="67">
        <f t="shared" si="6"/>
        <v>0</v>
      </c>
      <c r="H50" s="100">
        <f t="shared" si="6"/>
        <v>0</v>
      </c>
      <c r="I50" s="97">
        <f t="shared" si="6"/>
        <v>0</v>
      </c>
      <c r="J50" s="67">
        <f t="shared" si="6"/>
        <v>0</v>
      </c>
      <c r="K50" s="100">
        <f t="shared" si="6"/>
        <v>0</v>
      </c>
      <c r="L50" s="97">
        <f t="shared" si="6"/>
        <v>0</v>
      </c>
      <c r="M50" s="67">
        <f t="shared" si="6"/>
        <v>0</v>
      </c>
      <c r="N50" s="100">
        <f t="shared" si="6"/>
        <v>0</v>
      </c>
      <c r="O50" s="40"/>
      <c r="P50" s="40"/>
    </row>
    <row r="51" spans="1:42" ht="15.75" thickBot="1" x14ac:dyDescent="0.3">
      <c r="B51" s="132" t="s">
        <v>7</v>
      </c>
      <c r="C51" s="133">
        <f t="shared" si="6"/>
        <v>0</v>
      </c>
      <c r="D51" s="134">
        <f t="shared" si="6"/>
        <v>0</v>
      </c>
      <c r="E51" s="135">
        <f t="shared" si="6"/>
        <v>0</v>
      </c>
      <c r="F51" s="133">
        <f t="shared" si="6"/>
        <v>0</v>
      </c>
      <c r="G51" s="134">
        <f t="shared" si="6"/>
        <v>0</v>
      </c>
      <c r="H51" s="135">
        <f t="shared" si="6"/>
        <v>0</v>
      </c>
      <c r="I51" s="133">
        <f t="shared" si="6"/>
        <v>0</v>
      </c>
      <c r="J51" s="134">
        <f t="shared" si="6"/>
        <v>0</v>
      </c>
      <c r="K51" s="135">
        <f t="shared" si="6"/>
        <v>0</v>
      </c>
      <c r="L51" s="133">
        <f t="shared" si="6"/>
        <v>0</v>
      </c>
      <c r="M51" s="134">
        <f t="shared" si="6"/>
        <v>0</v>
      </c>
      <c r="N51" s="135">
        <f t="shared" si="6"/>
        <v>0</v>
      </c>
      <c r="O51" s="40"/>
      <c r="P51" s="40"/>
    </row>
    <row r="52" spans="1:42" x14ac:dyDescent="0.25">
      <c r="B52" s="136"/>
      <c r="C52" s="40" t="s">
        <v>56</v>
      </c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</row>
    <row r="53" spans="1:42" x14ac:dyDescent="0.25">
      <c r="A53" s="24"/>
      <c r="B53" s="32"/>
    </row>
    <row r="54" spans="1:42" x14ac:dyDescent="0.25">
      <c r="A54" s="24" t="s">
        <v>18</v>
      </c>
      <c r="B54" s="279" t="s">
        <v>39</v>
      </c>
      <c r="C54" s="279"/>
      <c r="D54" s="279"/>
      <c r="E54" s="279"/>
      <c r="F54" s="279"/>
      <c r="G54" s="279"/>
      <c r="H54" s="279"/>
      <c r="I54" s="279"/>
      <c r="J54" s="279"/>
      <c r="K54" s="279"/>
      <c r="L54" s="279"/>
      <c r="M54" s="279"/>
      <c r="N54" s="279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25"/>
      <c r="AE54" s="25"/>
      <c r="AF54" s="25"/>
      <c r="AG54" s="25"/>
      <c r="AH54" s="25"/>
      <c r="AI54" s="25"/>
      <c r="AJ54" s="25"/>
      <c r="AK54" s="25"/>
      <c r="AL54" s="25"/>
      <c r="AM54" s="25"/>
      <c r="AN54" s="25"/>
      <c r="AO54" s="25"/>
      <c r="AP54" s="25"/>
    </row>
    <row r="55" spans="1:42" x14ac:dyDescent="0.25">
      <c r="A55" s="24"/>
      <c r="B55" s="203" t="s">
        <v>17</v>
      </c>
      <c r="C55" s="203"/>
      <c r="D55" s="203"/>
      <c r="E55" s="203"/>
      <c r="F55" s="203"/>
      <c r="G55" s="203"/>
      <c r="H55" s="203"/>
      <c r="I55" s="203"/>
      <c r="J55" s="203"/>
      <c r="K55" s="203"/>
      <c r="L55" s="203"/>
      <c r="M55" s="203"/>
      <c r="N55" s="203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25"/>
      <c r="AE55" s="25"/>
      <c r="AF55" s="25"/>
      <c r="AG55" s="25"/>
      <c r="AH55" s="25"/>
      <c r="AI55" s="25"/>
      <c r="AJ55" s="25"/>
      <c r="AK55" s="25"/>
      <c r="AL55" s="25"/>
      <c r="AM55" s="25"/>
      <c r="AN55" s="25"/>
      <c r="AO55" s="25"/>
      <c r="AP55" s="25"/>
    </row>
    <row r="56" spans="1:42" x14ac:dyDescent="0.25">
      <c r="B56" s="32"/>
      <c r="C56" s="32"/>
      <c r="D56" s="32"/>
      <c r="E56" s="32"/>
      <c r="F56" s="107"/>
      <c r="G56" s="32"/>
      <c r="H56" s="150"/>
      <c r="I56" s="32"/>
      <c r="J56" s="159"/>
      <c r="K56" s="32"/>
      <c r="L56" s="151"/>
      <c r="M56" s="32"/>
      <c r="N56" s="160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  <c r="AG56" s="25"/>
      <c r="AH56" s="25"/>
      <c r="AI56" s="25"/>
      <c r="AJ56" s="25"/>
      <c r="AK56" s="25"/>
      <c r="AL56" s="25"/>
      <c r="AM56" s="25"/>
      <c r="AN56" s="25"/>
      <c r="AO56" s="25"/>
      <c r="AP56" s="25"/>
    </row>
    <row r="57" spans="1:42" ht="15.75" customHeight="1" thickBot="1" x14ac:dyDescent="0.3">
      <c r="B57" s="41"/>
      <c r="C57" s="293" t="s">
        <v>30</v>
      </c>
      <c r="D57" s="294"/>
      <c r="E57" s="295"/>
      <c r="F57" s="293" t="s">
        <v>31</v>
      </c>
      <c r="G57" s="294"/>
      <c r="H57" s="295"/>
      <c r="I57" s="294" t="s">
        <v>33</v>
      </c>
      <c r="J57" s="294"/>
      <c r="K57" s="294"/>
      <c r="L57" s="293" t="s">
        <v>32</v>
      </c>
      <c r="M57" s="294"/>
      <c r="N57" s="29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  <c r="AI57" s="25"/>
      <c r="AJ57" s="25"/>
      <c r="AK57" s="25"/>
      <c r="AL57" s="25"/>
      <c r="AM57" s="25"/>
      <c r="AN57" s="25"/>
      <c r="AO57" s="25"/>
      <c r="AP57" s="25"/>
    </row>
    <row r="58" spans="1:42" ht="15.75" thickBot="1" x14ac:dyDescent="0.3">
      <c r="B58" s="41"/>
      <c r="C58" s="42" t="s">
        <v>40</v>
      </c>
      <c r="D58" s="43" t="s">
        <v>10</v>
      </c>
      <c r="E58" s="44" t="s">
        <v>11</v>
      </c>
      <c r="F58" s="45" t="s">
        <v>125</v>
      </c>
      <c r="G58" s="201" t="s">
        <v>10</v>
      </c>
      <c r="H58" s="44" t="s">
        <v>11</v>
      </c>
      <c r="I58" s="45" t="s">
        <v>125</v>
      </c>
      <c r="J58" s="201" t="s">
        <v>10</v>
      </c>
      <c r="K58" s="201" t="s">
        <v>11</v>
      </c>
      <c r="L58" s="45" t="s">
        <v>125</v>
      </c>
      <c r="M58" s="201" t="s">
        <v>10</v>
      </c>
      <c r="N58" s="44" t="s">
        <v>11</v>
      </c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  <c r="AI58" s="25"/>
      <c r="AJ58" s="25"/>
      <c r="AK58" s="25"/>
      <c r="AL58" s="25"/>
      <c r="AM58" s="25"/>
      <c r="AN58" s="25"/>
      <c r="AO58" s="25"/>
      <c r="AP58" s="25"/>
    </row>
    <row r="59" spans="1:42" x14ac:dyDescent="0.25">
      <c r="B59" s="66"/>
      <c r="C59" s="62">
        <v>0</v>
      </c>
      <c r="D59" s="55">
        <f t="shared" ref="D59:D64" si="7">AVERAGE(C44:E44)</f>
        <v>0</v>
      </c>
      <c r="E59" s="56">
        <f t="shared" ref="E59:E64" si="8">STDEV(C44:E44)</f>
        <v>0</v>
      </c>
      <c r="F59" s="189">
        <f t="shared" ref="F59:F66" si="9">F15</f>
        <v>25</v>
      </c>
      <c r="G59" s="55">
        <f t="shared" ref="G59:G66" si="10">AVERAGE(F44:H44)</f>
        <v>0</v>
      </c>
      <c r="H59" s="56">
        <f t="shared" ref="H59:H66" si="11">STDEV(F44:H44)</f>
        <v>0</v>
      </c>
      <c r="I59" s="189">
        <f t="shared" ref="I59:I66" si="12">I15</f>
        <v>33</v>
      </c>
      <c r="J59" s="168">
        <f t="shared" ref="J59:J66" si="13">AVERAGE(I44:K44)</f>
        <v>0</v>
      </c>
      <c r="K59" s="168">
        <f t="shared" ref="K59:K66" si="14">STDEV(I44:K44)</f>
        <v>0</v>
      </c>
      <c r="L59" s="189">
        <f t="shared" ref="L59:L66" si="15">L15</f>
        <v>41</v>
      </c>
      <c r="M59" s="55">
        <f t="shared" ref="M59:M66" si="16">AVERAGE(L44:N44)</f>
        <v>0</v>
      </c>
      <c r="N59" s="56">
        <f t="shared" ref="N59:N66" si="17">STDEV(L44:N44)</f>
        <v>0</v>
      </c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5"/>
      <c r="AH59" s="25"/>
      <c r="AI59" s="25"/>
      <c r="AJ59" s="25"/>
      <c r="AK59" s="25"/>
      <c r="AL59" s="25"/>
      <c r="AM59" s="25"/>
      <c r="AN59" s="25"/>
      <c r="AO59" s="25"/>
      <c r="AP59" s="25"/>
    </row>
    <row r="60" spans="1:42" x14ac:dyDescent="0.25">
      <c r="B60" s="66"/>
      <c r="C60" s="62">
        <v>0.25</v>
      </c>
      <c r="D60" s="55">
        <f t="shared" si="7"/>
        <v>0</v>
      </c>
      <c r="E60" s="56">
        <f t="shared" si="8"/>
        <v>0</v>
      </c>
      <c r="F60" s="57">
        <f t="shared" si="9"/>
        <v>26</v>
      </c>
      <c r="G60" s="55">
        <f t="shared" si="10"/>
        <v>0</v>
      </c>
      <c r="H60" s="56">
        <f t="shared" si="11"/>
        <v>0</v>
      </c>
      <c r="I60" s="57">
        <f t="shared" si="12"/>
        <v>34</v>
      </c>
      <c r="J60" s="55">
        <f t="shared" si="13"/>
        <v>0</v>
      </c>
      <c r="K60" s="55">
        <f t="shared" si="14"/>
        <v>0</v>
      </c>
      <c r="L60" s="57">
        <f t="shared" si="15"/>
        <v>42</v>
      </c>
      <c r="M60" s="55">
        <f t="shared" si="16"/>
        <v>0</v>
      </c>
      <c r="N60" s="56">
        <f t="shared" si="17"/>
        <v>0</v>
      </c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25"/>
      <c r="AI60" s="25"/>
      <c r="AJ60" s="25"/>
      <c r="AK60" s="25"/>
      <c r="AL60" s="25"/>
      <c r="AM60" s="25"/>
      <c r="AN60" s="25"/>
      <c r="AO60" s="25"/>
      <c r="AP60" s="25"/>
    </row>
    <row r="61" spans="1:42" x14ac:dyDescent="0.25">
      <c r="B61" s="66"/>
      <c r="C61" s="62">
        <v>0.5</v>
      </c>
      <c r="D61" s="55">
        <f t="shared" si="7"/>
        <v>0</v>
      </c>
      <c r="E61" s="56">
        <f t="shared" si="8"/>
        <v>0</v>
      </c>
      <c r="F61" s="57">
        <f t="shared" si="9"/>
        <v>27</v>
      </c>
      <c r="G61" s="55">
        <f t="shared" si="10"/>
        <v>0</v>
      </c>
      <c r="H61" s="56">
        <f t="shared" si="11"/>
        <v>0</v>
      </c>
      <c r="I61" s="57">
        <f t="shared" si="12"/>
        <v>35</v>
      </c>
      <c r="J61" s="55">
        <f t="shared" si="13"/>
        <v>0</v>
      </c>
      <c r="K61" s="55">
        <f t="shared" si="14"/>
        <v>0</v>
      </c>
      <c r="L61" s="57">
        <f t="shared" si="15"/>
        <v>43</v>
      </c>
      <c r="M61" s="55">
        <f t="shared" si="16"/>
        <v>0</v>
      </c>
      <c r="N61" s="56">
        <f t="shared" si="17"/>
        <v>0</v>
      </c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</row>
    <row r="62" spans="1:42" x14ac:dyDescent="0.25">
      <c r="B62" s="66"/>
      <c r="C62" s="62">
        <v>1</v>
      </c>
      <c r="D62" s="55">
        <f t="shared" si="7"/>
        <v>0</v>
      </c>
      <c r="E62" s="56">
        <f t="shared" si="8"/>
        <v>0</v>
      </c>
      <c r="F62" s="57">
        <f t="shared" si="9"/>
        <v>28</v>
      </c>
      <c r="G62" s="55">
        <f t="shared" si="10"/>
        <v>0</v>
      </c>
      <c r="H62" s="56">
        <f t="shared" si="11"/>
        <v>0</v>
      </c>
      <c r="I62" s="57">
        <f t="shared" si="12"/>
        <v>36</v>
      </c>
      <c r="J62" s="55">
        <f t="shared" si="13"/>
        <v>0</v>
      </c>
      <c r="K62" s="55">
        <f t="shared" si="14"/>
        <v>0</v>
      </c>
      <c r="L62" s="57">
        <f t="shared" si="15"/>
        <v>44</v>
      </c>
      <c r="M62" s="55">
        <f t="shared" si="16"/>
        <v>0</v>
      </c>
      <c r="N62" s="56">
        <f t="shared" si="17"/>
        <v>0</v>
      </c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</row>
    <row r="63" spans="1:42" x14ac:dyDescent="0.25">
      <c r="B63" s="66"/>
      <c r="C63" s="62">
        <v>1.5</v>
      </c>
      <c r="D63" s="55">
        <f t="shared" si="7"/>
        <v>0</v>
      </c>
      <c r="E63" s="56">
        <f t="shared" si="8"/>
        <v>0</v>
      </c>
      <c r="F63" s="57">
        <f t="shared" si="9"/>
        <v>29</v>
      </c>
      <c r="G63" s="55">
        <f t="shared" si="10"/>
        <v>0</v>
      </c>
      <c r="H63" s="56">
        <f t="shared" si="11"/>
        <v>0</v>
      </c>
      <c r="I63" s="57">
        <f t="shared" si="12"/>
        <v>37</v>
      </c>
      <c r="J63" s="55">
        <f t="shared" si="13"/>
        <v>0</v>
      </c>
      <c r="K63" s="55">
        <f t="shared" si="14"/>
        <v>0</v>
      </c>
      <c r="L63" s="57">
        <f t="shared" si="15"/>
        <v>45</v>
      </c>
      <c r="M63" s="55">
        <f t="shared" si="16"/>
        <v>0</v>
      </c>
      <c r="N63" s="56">
        <f t="shared" si="17"/>
        <v>0</v>
      </c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</row>
    <row r="64" spans="1:42" x14ac:dyDescent="0.25">
      <c r="B64" s="66"/>
      <c r="C64" s="62">
        <v>3</v>
      </c>
      <c r="D64" s="55">
        <f t="shared" si="7"/>
        <v>0</v>
      </c>
      <c r="E64" s="56">
        <f t="shared" si="8"/>
        <v>0</v>
      </c>
      <c r="F64" s="57">
        <f t="shared" si="9"/>
        <v>30</v>
      </c>
      <c r="G64" s="55">
        <f t="shared" si="10"/>
        <v>0</v>
      </c>
      <c r="H64" s="56">
        <f t="shared" si="11"/>
        <v>0</v>
      </c>
      <c r="I64" s="57">
        <f t="shared" si="12"/>
        <v>38</v>
      </c>
      <c r="J64" s="55">
        <f t="shared" si="13"/>
        <v>0</v>
      </c>
      <c r="K64" s="55">
        <f t="shared" si="14"/>
        <v>0</v>
      </c>
      <c r="L64" s="57">
        <f t="shared" si="15"/>
        <v>46</v>
      </c>
      <c r="M64" s="55">
        <f t="shared" si="16"/>
        <v>0</v>
      </c>
      <c r="N64" s="56">
        <f t="shared" si="17"/>
        <v>0</v>
      </c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</row>
    <row r="65" spans="1:42" x14ac:dyDescent="0.25">
      <c r="B65" s="66"/>
      <c r="C65" s="62"/>
      <c r="D65" s="55"/>
      <c r="E65" s="56"/>
      <c r="F65" s="57">
        <f t="shared" si="9"/>
        <v>31</v>
      </c>
      <c r="G65" s="55">
        <f t="shared" si="10"/>
        <v>0</v>
      </c>
      <c r="H65" s="56">
        <f t="shared" si="11"/>
        <v>0</v>
      </c>
      <c r="I65" s="57">
        <f t="shared" si="12"/>
        <v>39</v>
      </c>
      <c r="J65" s="55">
        <f t="shared" si="13"/>
        <v>0</v>
      </c>
      <c r="K65" s="55">
        <f t="shared" si="14"/>
        <v>0</v>
      </c>
      <c r="L65" s="57">
        <f t="shared" si="15"/>
        <v>47</v>
      </c>
      <c r="M65" s="55">
        <f t="shared" si="16"/>
        <v>0</v>
      </c>
      <c r="N65" s="56">
        <f t="shared" si="17"/>
        <v>0</v>
      </c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</row>
    <row r="66" spans="1:42" x14ac:dyDescent="0.25">
      <c r="B66" s="66"/>
      <c r="C66" s="178"/>
      <c r="D66" s="70"/>
      <c r="E66" s="71"/>
      <c r="F66" s="72">
        <f t="shared" si="9"/>
        <v>32</v>
      </c>
      <c r="G66" s="70">
        <f t="shared" si="10"/>
        <v>0</v>
      </c>
      <c r="H66" s="71">
        <f t="shared" si="11"/>
        <v>0</v>
      </c>
      <c r="I66" s="72">
        <f t="shared" si="12"/>
        <v>40</v>
      </c>
      <c r="J66" s="70">
        <f t="shared" si="13"/>
        <v>0</v>
      </c>
      <c r="K66" s="70">
        <f t="shared" si="14"/>
        <v>0</v>
      </c>
      <c r="L66" s="72">
        <f t="shared" si="15"/>
        <v>48</v>
      </c>
      <c r="M66" s="70">
        <f t="shared" si="16"/>
        <v>0</v>
      </c>
      <c r="N66" s="71">
        <f t="shared" si="17"/>
        <v>0</v>
      </c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</row>
    <row r="67" spans="1:42" x14ac:dyDescent="0.25">
      <c r="B67" s="66"/>
      <c r="C67" s="66"/>
      <c r="D67" s="66"/>
      <c r="E67" s="66"/>
      <c r="F67" s="73"/>
      <c r="G67" s="66"/>
      <c r="H67" s="74"/>
      <c r="I67" s="66"/>
      <c r="J67" s="75"/>
      <c r="K67" s="66"/>
      <c r="L67" s="76"/>
      <c r="M67" s="66"/>
      <c r="N67" s="77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</row>
    <row r="68" spans="1:42" x14ac:dyDescent="0.25">
      <c r="A68" s="78" t="s">
        <v>50</v>
      </c>
      <c r="B68" s="296" t="s">
        <v>83</v>
      </c>
      <c r="C68" s="296"/>
      <c r="D68" s="296"/>
      <c r="E68" s="296"/>
      <c r="F68" s="296"/>
      <c r="G68" s="296"/>
      <c r="H68" s="296"/>
      <c r="I68" s="296"/>
      <c r="J68" s="296"/>
      <c r="K68" s="296"/>
      <c r="L68" s="296"/>
      <c r="M68" s="296"/>
      <c r="N68" s="296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</row>
    <row r="69" spans="1:42" x14ac:dyDescent="0.25">
      <c r="B69" s="179"/>
      <c r="C69" s="124"/>
      <c r="D69" s="124"/>
      <c r="E69" s="124"/>
      <c r="F69" s="124"/>
      <c r="G69" s="180"/>
      <c r="H69" s="124"/>
      <c r="I69" s="66"/>
      <c r="J69" s="161"/>
      <c r="K69" s="66"/>
      <c r="L69" s="76"/>
      <c r="M69" s="66"/>
      <c r="N69" s="77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</row>
    <row r="70" spans="1:42" x14ac:dyDescent="0.25">
      <c r="B70" s="181"/>
      <c r="C70" s="66"/>
      <c r="D70" s="66"/>
      <c r="E70" s="66"/>
      <c r="F70" s="66"/>
      <c r="G70" s="161"/>
      <c r="H70" s="182"/>
      <c r="I70" s="66"/>
      <c r="J70" s="161"/>
      <c r="K70" s="40"/>
      <c r="L70" s="80"/>
      <c r="M70" s="40"/>
      <c r="N70" s="81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</row>
    <row r="71" spans="1:42" x14ac:dyDescent="0.25">
      <c r="B71" s="83"/>
      <c r="C71" s="66"/>
      <c r="D71" s="66"/>
      <c r="E71" s="66"/>
      <c r="F71" s="73"/>
      <c r="G71" s="66"/>
      <c r="H71" s="84"/>
      <c r="I71" s="78" t="s">
        <v>44</v>
      </c>
      <c r="J71" s="78" t="s">
        <v>60</v>
      </c>
      <c r="K71" s="31"/>
      <c r="L71" s="40"/>
      <c r="M71" s="81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</row>
    <row r="72" spans="1:42" ht="15.75" thickBot="1" x14ac:dyDescent="0.3">
      <c r="B72" s="83"/>
      <c r="C72" s="66"/>
      <c r="D72" s="66"/>
      <c r="E72" s="66"/>
      <c r="F72" s="73"/>
      <c r="G72" s="66"/>
      <c r="H72" s="84"/>
      <c r="I72" s="75"/>
      <c r="J72" s="85"/>
      <c r="K72" s="78"/>
      <c r="L72" s="40"/>
      <c r="M72" s="81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</row>
    <row r="73" spans="1:42" ht="15.75" thickBot="1" x14ac:dyDescent="0.3">
      <c r="B73" s="83"/>
      <c r="C73" s="66"/>
      <c r="D73" s="73"/>
      <c r="E73" s="66" t="s">
        <v>36</v>
      </c>
      <c r="F73" s="74"/>
      <c r="G73" s="32"/>
      <c r="H73" s="106"/>
      <c r="I73" s="66"/>
      <c r="J73" s="78" t="s">
        <v>57</v>
      </c>
      <c r="K73" s="90"/>
      <c r="L73" s="40"/>
      <c r="M73" s="81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5"/>
      <c r="AI73" s="25"/>
      <c r="AJ73" s="25"/>
      <c r="AK73" s="25"/>
      <c r="AL73" s="25"/>
      <c r="AM73" s="25"/>
      <c r="AN73" s="25"/>
      <c r="AO73" s="25"/>
      <c r="AP73" s="25"/>
    </row>
    <row r="74" spans="1:42" ht="15.75" thickBot="1" x14ac:dyDescent="0.3">
      <c r="B74" s="83"/>
      <c r="C74" s="66"/>
      <c r="D74" s="73"/>
      <c r="E74" s="66"/>
      <c r="F74" s="74"/>
      <c r="G74" s="32"/>
      <c r="H74" s="106"/>
      <c r="I74" s="66"/>
      <c r="J74" s="78" t="s">
        <v>59</v>
      </c>
      <c r="K74" s="90"/>
      <c r="L74" s="25"/>
      <c r="M74" s="81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5"/>
      <c r="AI74" s="25"/>
      <c r="AJ74" s="25"/>
      <c r="AK74" s="25"/>
      <c r="AL74" s="25"/>
      <c r="AM74" s="25"/>
      <c r="AN74" s="25"/>
      <c r="AO74" s="25"/>
      <c r="AP74" s="25"/>
    </row>
    <row r="75" spans="1:42" x14ac:dyDescent="0.25">
      <c r="B75" s="83"/>
      <c r="C75" s="66"/>
      <c r="D75" s="66" t="s">
        <v>34</v>
      </c>
      <c r="E75" s="66"/>
      <c r="F75" s="74"/>
      <c r="G75" s="32"/>
      <c r="H75" s="106"/>
      <c r="J75" s="66"/>
      <c r="N75" s="81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  <c r="AO75" s="25"/>
      <c r="AP75" s="25"/>
    </row>
    <row r="76" spans="1:42" x14ac:dyDescent="0.25">
      <c r="B76" s="83"/>
      <c r="C76" s="66"/>
      <c r="D76" s="66"/>
      <c r="E76" s="66"/>
      <c r="F76" s="73"/>
      <c r="G76" s="32"/>
      <c r="H76" s="182"/>
      <c r="I76" s="74"/>
      <c r="J76" s="41" t="s">
        <v>105</v>
      </c>
      <c r="K76" s="80"/>
      <c r="L76" s="40"/>
      <c r="M76" s="40"/>
      <c r="N76" s="81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5"/>
      <c r="AG76" s="25"/>
      <c r="AH76" s="25"/>
      <c r="AI76" s="25"/>
      <c r="AJ76" s="25"/>
      <c r="AK76" s="25"/>
      <c r="AL76" s="25"/>
      <c r="AM76" s="25"/>
      <c r="AN76" s="25"/>
      <c r="AO76" s="25"/>
      <c r="AP76" s="25"/>
    </row>
    <row r="77" spans="1:42" x14ac:dyDescent="0.25">
      <c r="B77" s="83"/>
      <c r="C77" s="66"/>
      <c r="D77" s="66"/>
      <c r="E77" s="66"/>
      <c r="F77" s="73"/>
      <c r="G77" s="66"/>
      <c r="H77" s="84"/>
      <c r="I77" s="66"/>
      <c r="J77" s="41" t="s">
        <v>98</v>
      </c>
      <c r="K77" s="66"/>
      <c r="L77" s="80"/>
      <c r="M77" s="40"/>
      <c r="N77" s="81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  <c r="AG77" s="25"/>
      <c r="AH77" s="25"/>
      <c r="AI77" s="25"/>
      <c r="AJ77" s="25"/>
      <c r="AK77" s="25"/>
      <c r="AL77" s="25"/>
      <c r="AM77" s="25"/>
      <c r="AN77" s="25"/>
      <c r="AO77" s="25"/>
      <c r="AP77" s="25"/>
    </row>
    <row r="78" spans="1:42" x14ac:dyDescent="0.25">
      <c r="B78" s="83"/>
      <c r="C78" s="66"/>
      <c r="D78" s="66"/>
      <c r="E78" s="66"/>
      <c r="F78" s="73"/>
      <c r="G78" s="66"/>
      <c r="H78" s="84"/>
      <c r="I78" s="66"/>
      <c r="J78" s="41" t="s">
        <v>97</v>
      </c>
      <c r="K78" s="66"/>
      <c r="L78" s="80"/>
      <c r="M78" s="40"/>
      <c r="N78" s="81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5"/>
      <c r="AI78" s="25"/>
      <c r="AJ78" s="25"/>
      <c r="AK78" s="25"/>
      <c r="AL78" s="25"/>
      <c r="AM78" s="25"/>
      <c r="AN78" s="25"/>
      <c r="AO78" s="25"/>
      <c r="AP78" s="25"/>
    </row>
    <row r="79" spans="1:42" x14ac:dyDescent="0.25">
      <c r="B79" s="83"/>
      <c r="C79" s="66"/>
      <c r="D79" s="66"/>
      <c r="E79" s="66"/>
      <c r="F79" s="66"/>
      <c r="G79" s="66"/>
      <c r="H79" s="84"/>
      <c r="I79" s="66"/>
      <c r="J79" s="75"/>
      <c r="K79" s="66"/>
      <c r="L79" s="80"/>
      <c r="M79" s="40"/>
      <c r="N79" s="81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  <c r="AB79" s="25"/>
      <c r="AC79" s="25"/>
      <c r="AD79" s="25"/>
      <c r="AE79" s="25"/>
      <c r="AF79" s="25"/>
      <c r="AG79" s="25"/>
      <c r="AH79" s="25"/>
      <c r="AI79" s="25"/>
      <c r="AJ79" s="25"/>
      <c r="AK79" s="25"/>
      <c r="AL79" s="25"/>
      <c r="AM79" s="25"/>
      <c r="AN79" s="25"/>
      <c r="AO79" s="25"/>
      <c r="AP79" s="25"/>
    </row>
    <row r="80" spans="1:42" x14ac:dyDescent="0.25">
      <c r="B80" s="83"/>
      <c r="C80" s="66"/>
      <c r="D80" s="66"/>
      <c r="E80" s="66"/>
      <c r="F80" s="73"/>
      <c r="G80" s="66"/>
      <c r="H80" s="84"/>
      <c r="I80" s="66"/>
      <c r="J80" s="75"/>
      <c r="K80" s="66"/>
      <c r="L80" s="80"/>
      <c r="M80" s="40"/>
      <c r="N80" s="81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  <c r="AB80" s="25"/>
      <c r="AC80" s="25"/>
      <c r="AD80" s="25"/>
      <c r="AE80" s="25"/>
      <c r="AF80" s="25"/>
      <c r="AG80" s="25"/>
      <c r="AH80" s="25"/>
      <c r="AI80" s="25"/>
      <c r="AJ80" s="25"/>
      <c r="AK80" s="25"/>
      <c r="AL80" s="25"/>
      <c r="AM80" s="25"/>
      <c r="AN80" s="25"/>
      <c r="AO80" s="25"/>
      <c r="AP80" s="25"/>
    </row>
    <row r="81" spans="1:42" x14ac:dyDescent="0.25">
      <c r="B81" s="83"/>
      <c r="C81" s="66"/>
      <c r="D81" s="66"/>
      <c r="E81" s="66"/>
      <c r="F81" s="73"/>
      <c r="G81" s="66"/>
      <c r="H81" s="84"/>
      <c r="I81" s="66"/>
      <c r="J81" s="75"/>
      <c r="K81" s="66"/>
      <c r="L81" s="80"/>
      <c r="M81" s="40"/>
      <c r="N81" s="81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  <c r="AB81" s="25"/>
      <c r="AC81" s="25"/>
      <c r="AD81" s="25"/>
      <c r="AE81" s="25"/>
      <c r="AF81" s="25"/>
      <c r="AG81" s="25"/>
      <c r="AH81" s="25"/>
      <c r="AI81" s="25"/>
      <c r="AJ81" s="25"/>
      <c r="AK81" s="25"/>
      <c r="AL81" s="25"/>
      <c r="AM81" s="25"/>
      <c r="AN81" s="25"/>
      <c r="AO81" s="25"/>
      <c r="AP81" s="25"/>
    </row>
    <row r="82" spans="1:42" x14ac:dyDescent="0.25">
      <c r="B82" s="83"/>
      <c r="C82" s="66"/>
      <c r="D82" s="66"/>
      <c r="E82" s="66"/>
      <c r="F82" s="73"/>
      <c r="G82" s="66"/>
      <c r="H82" s="84"/>
      <c r="I82" s="66"/>
      <c r="J82" s="75"/>
      <c r="K82" s="66"/>
      <c r="L82" s="80"/>
      <c r="M82" s="40"/>
      <c r="N82" s="81"/>
    </row>
    <row r="83" spans="1:42" x14ac:dyDescent="0.25">
      <c r="B83" s="83"/>
      <c r="C83" s="66"/>
      <c r="D83" s="66"/>
      <c r="E83" s="66"/>
      <c r="F83" s="73"/>
      <c r="G83" s="66"/>
      <c r="H83" s="84"/>
      <c r="I83" s="66"/>
      <c r="J83" s="75"/>
      <c r="K83" s="66"/>
      <c r="L83" s="80"/>
      <c r="M83" s="40"/>
      <c r="N83" s="81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  <c r="AB83" s="25"/>
      <c r="AC83" s="25"/>
    </row>
    <row r="84" spans="1:42" x14ac:dyDescent="0.25">
      <c r="B84" s="83"/>
      <c r="C84" s="66"/>
      <c r="D84" s="66"/>
      <c r="E84" s="66"/>
      <c r="F84" s="73"/>
      <c r="G84" s="66"/>
      <c r="H84" s="84"/>
      <c r="I84" s="66"/>
      <c r="J84" s="75"/>
      <c r="K84" s="66"/>
      <c r="L84" s="80"/>
      <c r="M84" s="40"/>
      <c r="N84" s="81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</row>
    <row r="85" spans="1:42" x14ac:dyDescent="0.25">
      <c r="B85" s="83"/>
      <c r="C85" s="66"/>
      <c r="D85" s="66"/>
      <c r="E85" s="66"/>
      <c r="F85" s="73"/>
      <c r="G85" s="66"/>
      <c r="H85" s="84"/>
      <c r="I85" s="66"/>
      <c r="J85" s="75"/>
      <c r="K85" s="66"/>
      <c r="L85" s="80"/>
      <c r="M85" s="40"/>
      <c r="N85" s="81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</row>
    <row r="86" spans="1:42" x14ac:dyDescent="0.25">
      <c r="B86" s="83"/>
      <c r="C86" s="66"/>
      <c r="D86" s="66"/>
      <c r="E86" s="66"/>
      <c r="F86" s="73"/>
      <c r="G86" s="66"/>
      <c r="H86" s="84"/>
      <c r="I86" s="66"/>
      <c r="J86" s="75"/>
      <c r="K86" s="66"/>
      <c r="L86" s="80"/>
      <c r="M86" s="40"/>
      <c r="N86" s="81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</row>
    <row r="87" spans="1:42" x14ac:dyDescent="0.25">
      <c r="B87" s="123"/>
      <c r="C87" s="124"/>
      <c r="D87" s="124"/>
      <c r="E87" s="124"/>
      <c r="F87" s="125"/>
      <c r="G87" s="124"/>
      <c r="H87" s="126"/>
      <c r="I87" s="66"/>
      <c r="J87" s="75"/>
      <c r="K87" s="66"/>
      <c r="L87" s="80"/>
      <c r="M87" s="40"/>
      <c r="N87" s="81"/>
      <c r="Q87" s="25"/>
      <c r="R87" s="25"/>
      <c r="S87" s="25"/>
      <c r="T87" s="25"/>
      <c r="U87" s="25"/>
      <c r="V87" s="25"/>
      <c r="W87" s="25"/>
      <c r="X87" s="25"/>
      <c r="Y87" s="25"/>
      <c r="Z87" s="25"/>
      <c r="AA87" s="25"/>
      <c r="AB87" s="25"/>
      <c r="AC87" s="25"/>
    </row>
    <row r="88" spans="1:42" x14ac:dyDescent="0.25">
      <c r="B88" s="40"/>
      <c r="C88" s="40"/>
      <c r="D88" s="40"/>
      <c r="E88" s="66"/>
      <c r="F88" s="73"/>
      <c r="G88" s="66"/>
      <c r="H88" s="74"/>
      <c r="I88" s="66"/>
      <c r="J88" s="75"/>
      <c r="K88" s="66"/>
      <c r="L88" s="80"/>
      <c r="M88" s="40"/>
      <c r="N88" s="81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25"/>
      <c r="AB88" s="25"/>
      <c r="AC88" s="25"/>
    </row>
    <row r="89" spans="1:42" x14ac:dyDescent="0.25">
      <c r="A89" s="24" t="s">
        <v>21</v>
      </c>
      <c r="B89" s="203" t="s">
        <v>79</v>
      </c>
      <c r="C89" s="65"/>
      <c r="D89" s="65"/>
      <c r="E89" s="65"/>
      <c r="F89" s="65"/>
      <c r="G89" s="65"/>
      <c r="H89" s="65"/>
      <c r="I89" s="65"/>
      <c r="J89" s="65"/>
      <c r="K89" s="65"/>
      <c r="L89" s="65"/>
      <c r="M89" s="65"/>
      <c r="N89" s="65"/>
      <c r="Q89" s="25"/>
      <c r="R89" s="25"/>
      <c r="S89" s="25"/>
      <c r="T89" s="25"/>
      <c r="U89" s="25"/>
      <c r="V89" s="25"/>
      <c r="W89" s="25"/>
      <c r="X89" s="25"/>
      <c r="Y89" s="25"/>
      <c r="Z89" s="25"/>
      <c r="AA89" s="25"/>
      <c r="AB89" s="25"/>
      <c r="AC89" s="25"/>
    </row>
    <row r="90" spans="1:42" x14ac:dyDescent="0.25">
      <c r="A90" s="24"/>
      <c r="B90" s="24" t="s">
        <v>84</v>
      </c>
      <c r="Q90" s="25"/>
      <c r="R90" s="25"/>
      <c r="S90" s="25"/>
      <c r="T90" s="25"/>
      <c r="U90" s="25"/>
      <c r="V90" s="25"/>
      <c r="W90" s="25"/>
      <c r="X90" s="25"/>
      <c r="Y90" s="25"/>
      <c r="Z90" s="25"/>
      <c r="AA90" s="25"/>
      <c r="AB90" s="25"/>
      <c r="AC90" s="25"/>
    </row>
    <row r="91" spans="1:42" x14ac:dyDescent="0.25">
      <c r="A91" s="24"/>
      <c r="B91" s="24"/>
      <c r="Q91" s="25"/>
      <c r="R91" s="25"/>
      <c r="S91" s="25"/>
      <c r="T91" s="25"/>
      <c r="U91" s="25"/>
      <c r="V91" s="25"/>
      <c r="W91" s="25"/>
      <c r="X91" s="25"/>
      <c r="Y91" s="25"/>
      <c r="Z91" s="25"/>
      <c r="AA91" s="25"/>
      <c r="AB91" s="25"/>
      <c r="AC91" s="25"/>
    </row>
    <row r="92" spans="1:42" ht="15.75" thickBot="1" x14ac:dyDescent="0.3">
      <c r="B92" s="255" t="s">
        <v>28</v>
      </c>
      <c r="C92" s="255"/>
      <c r="D92" s="255"/>
      <c r="E92" s="203"/>
      <c r="F92" s="255"/>
      <c r="G92" s="255"/>
      <c r="H92" s="203"/>
      <c r="I92" s="255"/>
      <c r="J92" s="255"/>
      <c r="K92" s="203"/>
      <c r="L92" s="255"/>
      <c r="M92" s="255"/>
      <c r="N92" s="203"/>
      <c r="Q92" s="25"/>
      <c r="R92" s="25"/>
      <c r="S92" s="25"/>
      <c r="T92" s="25"/>
      <c r="U92" s="25"/>
      <c r="V92" s="25"/>
      <c r="W92" s="25"/>
      <c r="X92" s="25"/>
      <c r="Y92" s="25"/>
      <c r="Z92" s="25"/>
      <c r="AA92" s="25"/>
      <c r="AB92" s="25"/>
      <c r="AC92" s="25"/>
    </row>
    <row r="93" spans="1:42" ht="15.75" thickBot="1" x14ac:dyDescent="0.3">
      <c r="B93" s="66"/>
      <c r="C93" s="46" t="s">
        <v>8</v>
      </c>
      <c r="D93" s="46" t="s">
        <v>40</v>
      </c>
      <c r="E93" s="65"/>
      <c r="F93" s="46" t="s">
        <v>125</v>
      </c>
      <c r="G93" s="46" t="s">
        <v>40</v>
      </c>
      <c r="H93" s="65"/>
      <c r="I93" s="46" t="s">
        <v>125</v>
      </c>
      <c r="J93" s="46" t="s">
        <v>40</v>
      </c>
      <c r="K93" s="66"/>
      <c r="L93" s="46" t="s">
        <v>125</v>
      </c>
      <c r="M93" s="46" t="s">
        <v>40</v>
      </c>
      <c r="N93" s="65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  <c r="AC93" s="25"/>
    </row>
    <row r="94" spans="1:42" x14ac:dyDescent="0.25">
      <c r="B94" s="66"/>
      <c r="C94" s="118">
        <v>0</v>
      </c>
      <c r="D94" s="63" t="e">
        <f>(D59-$K$74)/$K$73</f>
        <v>#DIV/0!</v>
      </c>
      <c r="E94" s="129"/>
      <c r="F94" s="34">
        <f>F59</f>
        <v>25</v>
      </c>
      <c r="G94" s="63" t="e">
        <f t="shared" ref="G94:G101" si="18">(G59-$K$74)/$K$73</f>
        <v>#DIV/0!</v>
      </c>
      <c r="H94" s="130"/>
      <c r="I94" s="34">
        <f>I59</f>
        <v>33</v>
      </c>
      <c r="J94" s="63" t="e">
        <f t="shared" ref="J94:J101" si="19">(J59-$K$74)/$K$73</f>
        <v>#DIV/0!</v>
      </c>
      <c r="K94" s="66"/>
      <c r="L94" s="34">
        <f>L59</f>
        <v>41</v>
      </c>
      <c r="M94" s="63" t="e">
        <f t="shared" ref="M94:M101" si="20">(M59-$K$74)/$K$73</f>
        <v>#DIV/0!</v>
      </c>
      <c r="N94" s="129"/>
      <c r="Q94" s="25"/>
      <c r="R94" s="25"/>
      <c r="S94" s="25"/>
      <c r="T94" s="25"/>
      <c r="U94" s="25"/>
      <c r="V94" s="25"/>
      <c r="W94" s="25"/>
      <c r="X94" s="25"/>
      <c r="Y94" s="25"/>
      <c r="Z94" s="25"/>
      <c r="AA94" s="25"/>
      <c r="AB94" s="25"/>
      <c r="AC94" s="25"/>
      <c r="AD94" s="66"/>
    </row>
    <row r="95" spans="1:42" x14ac:dyDescent="0.25">
      <c r="B95" s="66"/>
      <c r="C95" s="118">
        <v>0.25</v>
      </c>
      <c r="D95" s="63" t="e">
        <f t="shared" ref="D95:D99" si="21">(D60-$K$74)/$K$73</f>
        <v>#DIV/0!</v>
      </c>
      <c r="E95" s="129"/>
      <c r="F95" s="34">
        <f t="shared" ref="F95:F101" si="22">F60</f>
        <v>26</v>
      </c>
      <c r="G95" s="63" t="e">
        <f t="shared" si="18"/>
        <v>#DIV/0!</v>
      </c>
      <c r="H95" s="130"/>
      <c r="I95" s="34">
        <f t="shared" ref="I95:I101" si="23">I60</f>
        <v>34</v>
      </c>
      <c r="J95" s="63" t="e">
        <f t="shared" si="19"/>
        <v>#DIV/0!</v>
      </c>
      <c r="K95" s="66"/>
      <c r="L95" s="34">
        <f t="shared" ref="L95:L101" si="24">L60</f>
        <v>42</v>
      </c>
      <c r="M95" s="63" t="e">
        <f t="shared" si="20"/>
        <v>#DIV/0!</v>
      </c>
      <c r="N95" s="129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  <c r="AC95" s="25"/>
      <c r="AD95" s="66"/>
    </row>
    <row r="96" spans="1:42" x14ac:dyDescent="0.25">
      <c r="B96" s="66"/>
      <c r="C96" s="118">
        <v>0.5</v>
      </c>
      <c r="D96" s="63" t="e">
        <f t="shared" si="21"/>
        <v>#DIV/0!</v>
      </c>
      <c r="E96" s="129"/>
      <c r="F96" s="34">
        <f t="shared" si="22"/>
        <v>27</v>
      </c>
      <c r="G96" s="63" t="e">
        <f t="shared" si="18"/>
        <v>#DIV/0!</v>
      </c>
      <c r="H96" s="130"/>
      <c r="I96" s="34">
        <f t="shared" si="23"/>
        <v>35</v>
      </c>
      <c r="J96" s="63" t="e">
        <f t="shared" si="19"/>
        <v>#DIV/0!</v>
      </c>
      <c r="K96" s="66"/>
      <c r="L96" s="34">
        <f t="shared" si="24"/>
        <v>43</v>
      </c>
      <c r="M96" s="63" t="e">
        <f t="shared" si="20"/>
        <v>#DIV/0!</v>
      </c>
      <c r="N96" s="129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  <c r="AC96" s="25"/>
      <c r="AD96" s="66"/>
    </row>
    <row r="97" spans="1:30" x14ac:dyDescent="0.25">
      <c r="B97" s="66"/>
      <c r="C97" s="118">
        <v>1</v>
      </c>
      <c r="D97" s="63" t="e">
        <f t="shared" si="21"/>
        <v>#DIV/0!</v>
      </c>
      <c r="E97" s="129"/>
      <c r="F97" s="34">
        <f t="shared" si="22"/>
        <v>28</v>
      </c>
      <c r="G97" s="63" t="e">
        <f t="shared" si="18"/>
        <v>#DIV/0!</v>
      </c>
      <c r="H97" s="130"/>
      <c r="I97" s="34">
        <f t="shared" si="23"/>
        <v>36</v>
      </c>
      <c r="J97" s="63" t="e">
        <f t="shared" si="19"/>
        <v>#DIV/0!</v>
      </c>
      <c r="K97" s="66"/>
      <c r="L97" s="34">
        <f t="shared" si="24"/>
        <v>44</v>
      </c>
      <c r="M97" s="63" t="e">
        <f t="shared" si="20"/>
        <v>#DIV/0!</v>
      </c>
      <c r="N97" s="129"/>
      <c r="Q97" s="25"/>
      <c r="R97" s="25"/>
      <c r="S97" s="25"/>
      <c r="T97" s="25"/>
      <c r="U97" s="25"/>
      <c r="V97" s="25"/>
      <c r="W97" s="25"/>
      <c r="X97" s="25"/>
      <c r="Y97" s="25"/>
      <c r="Z97" s="25"/>
      <c r="AA97" s="25"/>
      <c r="AB97" s="25"/>
      <c r="AC97" s="25"/>
      <c r="AD97" s="66"/>
    </row>
    <row r="98" spans="1:30" x14ac:dyDescent="0.25">
      <c r="B98" s="66"/>
      <c r="C98" s="118">
        <v>1.5</v>
      </c>
      <c r="D98" s="63" t="e">
        <f t="shared" si="21"/>
        <v>#DIV/0!</v>
      </c>
      <c r="E98" s="129"/>
      <c r="F98" s="34">
        <f t="shared" si="22"/>
        <v>29</v>
      </c>
      <c r="G98" s="63" t="e">
        <f t="shared" si="18"/>
        <v>#DIV/0!</v>
      </c>
      <c r="H98" s="130"/>
      <c r="I98" s="34">
        <f t="shared" si="23"/>
        <v>37</v>
      </c>
      <c r="J98" s="63" t="e">
        <f t="shared" si="19"/>
        <v>#DIV/0!</v>
      </c>
      <c r="K98" s="66"/>
      <c r="L98" s="34">
        <f t="shared" si="24"/>
        <v>45</v>
      </c>
      <c r="M98" s="63" t="e">
        <f t="shared" si="20"/>
        <v>#DIV/0!</v>
      </c>
      <c r="N98" s="129"/>
      <c r="AD98" s="66"/>
    </row>
    <row r="99" spans="1:30" x14ac:dyDescent="0.25">
      <c r="B99" s="66"/>
      <c r="C99" s="118">
        <v>3</v>
      </c>
      <c r="D99" s="63" t="e">
        <f t="shared" si="21"/>
        <v>#DIV/0!</v>
      </c>
      <c r="E99" s="129"/>
      <c r="F99" s="34">
        <f t="shared" si="22"/>
        <v>30</v>
      </c>
      <c r="G99" s="63" t="e">
        <f t="shared" si="18"/>
        <v>#DIV/0!</v>
      </c>
      <c r="H99" s="130"/>
      <c r="I99" s="34">
        <f t="shared" si="23"/>
        <v>38</v>
      </c>
      <c r="J99" s="63" t="e">
        <f t="shared" si="19"/>
        <v>#DIV/0!</v>
      </c>
      <c r="K99" s="66"/>
      <c r="L99" s="34">
        <f t="shared" si="24"/>
        <v>46</v>
      </c>
      <c r="M99" s="63" t="e">
        <f t="shared" si="20"/>
        <v>#DIV/0!</v>
      </c>
      <c r="N99" s="129"/>
      <c r="AD99" s="66"/>
    </row>
    <row r="100" spans="1:30" x14ac:dyDescent="0.25">
      <c r="B100" s="66"/>
      <c r="C100" s="32"/>
      <c r="D100" s="63"/>
      <c r="E100" s="129"/>
      <c r="F100" s="34">
        <f t="shared" si="22"/>
        <v>31</v>
      </c>
      <c r="G100" s="63" t="e">
        <f t="shared" si="18"/>
        <v>#DIV/0!</v>
      </c>
      <c r="H100" s="130"/>
      <c r="I100" s="34">
        <f t="shared" si="23"/>
        <v>39</v>
      </c>
      <c r="J100" s="63" t="e">
        <f t="shared" si="19"/>
        <v>#DIV/0!</v>
      </c>
      <c r="K100" s="66"/>
      <c r="L100" s="34">
        <f t="shared" si="24"/>
        <v>47</v>
      </c>
      <c r="M100" s="63" t="e">
        <f t="shared" si="20"/>
        <v>#DIV/0!</v>
      </c>
      <c r="N100" s="129"/>
      <c r="AD100" s="66"/>
    </row>
    <row r="101" spans="1:30" x14ac:dyDescent="0.25">
      <c r="B101" s="66"/>
      <c r="C101" s="32"/>
      <c r="D101" s="63"/>
      <c r="E101" s="129"/>
      <c r="F101" s="34">
        <f t="shared" si="22"/>
        <v>32</v>
      </c>
      <c r="G101" s="63" t="e">
        <f t="shared" si="18"/>
        <v>#DIV/0!</v>
      </c>
      <c r="H101" s="130"/>
      <c r="I101" s="34">
        <f t="shared" si="23"/>
        <v>40</v>
      </c>
      <c r="J101" s="63" t="e">
        <f t="shared" si="19"/>
        <v>#DIV/0!</v>
      </c>
      <c r="K101" s="66"/>
      <c r="L101" s="34">
        <f t="shared" si="24"/>
        <v>48</v>
      </c>
      <c r="M101" s="63" t="e">
        <f t="shared" si="20"/>
        <v>#DIV/0!</v>
      </c>
      <c r="N101" s="129"/>
      <c r="AD101" s="66"/>
    </row>
    <row r="102" spans="1:30" x14ac:dyDescent="0.25">
      <c r="B102" s="40"/>
      <c r="C102" s="40"/>
      <c r="D102" s="40"/>
      <c r="E102" s="40"/>
      <c r="F102" s="137"/>
      <c r="G102" s="40"/>
      <c r="H102" s="138"/>
      <c r="I102" s="40"/>
      <c r="J102" s="139"/>
      <c r="K102" s="40"/>
      <c r="L102" s="80"/>
      <c r="M102" s="40"/>
      <c r="N102" s="81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  <c r="AC102" s="202"/>
      <c r="AD102" s="66"/>
    </row>
    <row r="103" spans="1:30" x14ac:dyDescent="0.25"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  <c r="AC103" s="65"/>
      <c r="AD103" s="66"/>
    </row>
    <row r="104" spans="1:30" x14ac:dyDescent="0.25">
      <c r="A104" s="24" t="s">
        <v>23</v>
      </c>
      <c r="B104" s="78" t="s">
        <v>27</v>
      </c>
      <c r="C104" s="40"/>
      <c r="D104" s="129"/>
      <c r="E104" s="40"/>
      <c r="F104" s="137"/>
      <c r="G104" s="40"/>
      <c r="H104" s="138"/>
      <c r="I104" s="40"/>
      <c r="J104" s="139"/>
      <c r="K104" s="40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  <c r="AC104" s="25"/>
      <c r="AD104" s="66"/>
    </row>
    <row r="105" spans="1:30" x14ac:dyDescent="0.25">
      <c r="B105" s="78" t="s">
        <v>89</v>
      </c>
      <c r="C105" s="40"/>
      <c r="D105" s="129"/>
      <c r="E105" s="40"/>
      <c r="F105" s="137"/>
      <c r="G105" s="40"/>
      <c r="H105" s="138"/>
      <c r="I105" s="40"/>
      <c r="J105" s="139"/>
      <c r="K105" s="40"/>
      <c r="Q105" s="25"/>
      <c r="R105" s="25"/>
      <c r="S105" s="25"/>
      <c r="T105" s="25"/>
      <c r="U105" s="25"/>
      <c r="V105" s="25"/>
      <c r="W105" s="25"/>
      <c r="X105" s="25"/>
      <c r="Y105" s="25"/>
      <c r="Z105" s="25"/>
      <c r="AA105" s="25"/>
      <c r="AB105" s="25"/>
      <c r="AC105" s="25"/>
      <c r="AD105" s="66"/>
    </row>
    <row r="106" spans="1:30" ht="15.75" thickBot="1" x14ac:dyDescent="0.3">
      <c r="B106" s="40"/>
      <c r="C106" s="40"/>
      <c r="D106" s="129"/>
      <c r="E106" s="40"/>
      <c r="F106" s="129"/>
      <c r="G106" s="140"/>
      <c r="H106" s="140"/>
      <c r="I106" s="141"/>
      <c r="J106" s="40"/>
      <c r="K106" s="140"/>
      <c r="Q106" s="25"/>
      <c r="R106" s="25"/>
      <c r="S106" s="25"/>
      <c r="T106" s="25"/>
      <c r="U106" s="25"/>
      <c r="V106" s="25"/>
      <c r="W106" s="25"/>
      <c r="X106" s="25"/>
      <c r="Y106" s="25"/>
      <c r="Z106" s="25"/>
      <c r="AA106" s="25"/>
      <c r="AB106" s="25"/>
      <c r="AC106" s="25"/>
    </row>
    <row r="107" spans="1:30" ht="15.75" thickBot="1" x14ac:dyDescent="0.3">
      <c r="B107" s="290" t="s">
        <v>126</v>
      </c>
      <c r="C107" s="290"/>
      <c r="D107" s="290"/>
      <c r="E107" s="290"/>
      <c r="F107" s="291"/>
      <c r="G107" s="142">
        <v>61.4</v>
      </c>
      <c r="H107" s="138"/>
      <c r="I107" s="141"/>
      <c r="J107" s="40"/>
      <c r="K107" s="140"/>
      <c r="Q107" s="25"/>
      <c r="R107" s="25"/>
      <c r="S107" s="25"/>
      <c r="T107" s="25"/>
      <c r="U107" s="25"/>
      <c r="V107" s="25"/>
      <c r="W107" s="25"/>
      <c r="X107" s="25"/>
      <c r="Y107" s="25"/>
      <c r="Z107" s="25"/>
      <c r="AA107" s="25"/>
      <c r="AB107" s="25"/>
      <c r="AC107" s="25"/>
    </row>
    <row r="108" spans="1:30" x14ac:dyDescent="0.25">
      <c r="B108" s="40"/>
      <c r="C108" s="143" t="s">
        <v>64</v>
      </c>
      <c r="D108" s="40"/>
      <c r="E108" s="40"/>
      <c r="F108" s="40"/>
      <c r="G108" s="129"/>
      <c r="H108" s="138"/>
      <c r="I108" s="141"/>
      <c r="J108" s="40"/>
      <c r="K108" s="140"/>
      <c r="Q108" s="25"/>
      <c r="R108" s="25"/>
      <c r="S108" s="25"/>
      <c r="T108" s="25"/>
      <c r="U108" s="25"/>
      <c r="V108" s="25"/>
      <c r="W108" s="25"/>
      <c r="X108" s="25"/>
      <c r="Y108" s="25"/>
      <c r="Z108" s="25"/>
      <c r="AA108" s="25"/>
      <c r="AB108" s="25"/>
      <c r="AC108" s="25"/>
    </row>
    <row r="109" spans="1:30" ht="15.75" thickBot="1" x14ac:dyDescent="0.3">
      <c r="B109" s="40"/>
      <c r="C109" s="143" t="s">
        <v>65</v>
      </c>
      <c r="D109" s="40"/>
      <c r="E109" s="40"/>
      <c r="F109" s="40"/>
      <c r="G109" s="129"/>
      <c r="H109" s="138"/>
      <c r="I109" s="141"/>
      <c r="J109" s="40"/>
      <c r="K109" s="140"/>
      <c r="Q109" s="25"/>
      <c r="R109" s="25"/>
      <c r="S109" s="25"/>
      <c r="T109" s="25"/>
      <c r="U109" s="25"/>
      <c r="V109" s="25"/>
      <c r="W109" s="25"/>
      <c r="X109" s="25"/>
      <c r="Y109" s="25"/>
      <c r="Z109" s="25"/>
      <c r="AA109" s="25"/>
      <c r="AB109" s="25"/>
      <c r="AC109" s="25"/>
    </row>
    <row r="110" spans="1:30" ht="15.75" thickBot="1" x14ac:dyDescent="0.3">
      <c r="B110" s="290" t="s">
        <v>88</v>
      </c>
      <c r="C110" s="290"/>
      <c r="D110" s="290"/>
      <c r="E110" s="290"/>
      <c r="F110" s="291"/>
      <c r="G110" s="144" t="e">
        <f>AVERAGE(G94:G95)</f>
        <v>#DIV/0!</v>
      </c>
      <c r="H110" s="138"/>
      <c r="I110" s="141"/>
      <c r="J110" s="40"/>
      <c r="K110" s="140"/>
      <c r="Q110" s="25"/>
      <c r="R110" s="25"/>
      <c r="S110" s="25"/>
      <c r="T110" s="25"/>
      <c r="U110" s="25"/>
      <c r="V110" s="25"/>
      <c r="W110" s="25"/>
      <c r="X110" s="25"/>
      <c r="Y110" s="25"/>
      <c r="Z110" s="25"/>
      <c r="AA110" s="25"/>
      <c r="AB110" s="25"/>
      <c r="AC110" s="25"/>
    </row>
    <row r="111" spans="1:30" ht="15.75" thickBot="1" x14ac:dyDescent="0.3">
      <c r="B111" s="40"/>
      <c r="C111" s="40"/>
      <c r="D111" s="40"/>
      <c r="E111" s="40"/>
      <c r="F111" s="40"/>
      <c r="G111" s="145"/>
      <c r="H111" s="138"/>
      <c r="I111" s="141"/>
      <c r="J111" s="40"/>
      <c r="K111" s="140"/>
      <c r="Q111" s="25"/>
      <c r="R111" s="25"/>
      <c r="S111" s="25"/>
      <c r="T111" s="25"/>
      <c r="U111" s="25"/>
      <c r="V111" s="25"/>
      <c r="W111" s="25"/>
      <c r="X111" s="25"/>
      <c r="Y111" s="25"/>
      <c r="Z111" s="25"/>
      <c r="AA111" s="25"/>
      <c r="AB111" s="25"/>
      <c r="AC111" s="25"/>
    </row>
    <row r="112" spans="1:30" ht="15.75" thickBot="1" x14ac:dyDescent="0.3">
      <c r="B112" s="290" t="s">
        <v>29</v>
      </c>
      <c r="C112" s="290"/>
      <c r="D112" s="290"/>
      <c r="E112" s="290"/>
      <c r="F112" s="291"/>
      <c r="G112" s="144" t="e">
        <f>G107/G110</f>
        <v>#DIV/0!</v>
      </c>
      <c r="H112" s="138"/>
      <c r="I112" s="141"/>
      <c r="J112" s="40"/>
      <c r="K112" s="140"/>
      <c r="Q112" s="25"/>
      <c r="R112" s="25"/>
      <c r="S112" s="25"/>
      <c r="T112" s="25"/>
      <c r="U112" s="25"/>
      <c r="V112" s="25"/>
      <c r="W112" s="25"/>
      <c r="X112" s="25"/>
      <c r="Y112" s="25"/>
      <c r="Z112" s="25"/>
      <c r="AA112" s="25"/>
      <c r="AB112" s="25"/>
      <c r="AC112" s="25"/>
    </row>
    <row r="113" spans="1:29" x14ac:dyDescent="0.25">
      <c r="Q113" s="25"/>
      <c r="R113" s="25"/>
      <c r="S113" s="25"/>
      <c r="T113" s="25"/>
      <c r="U113" s="25"/>
      <c r="V113" s="25"/>
      <c r="W113" s="25"/>
      <c r="X113" s="25"/>
      <c r="Y113" s="25"/>
      <c r="Z113" s="25"/>
      <c r="AA113" s="25"/>
      <c r="AB113" s="25"/>
      <c r="AC113" s="25"/>
    </row>
    <row r="114" spans="1:29" x14ac:dyDescent="0.25">
      <c r="B114" s="40"/>
      <c r="C114" s="40"/>
      <c r="D114" s="40"/>
      <c r="E114" s="40"/>
      <c r="F114" s="137"/>
      <c r="G114" s="40"/>
      <c r="H114" s="138"/>
      <c r="I114" s="40"/>
      <c r="J114" s="139"/>
      <c r="K114" s="40"/>
      <c r="L114" s="80"/>
      <c r="M114" s="40"/>
      <c r="N114" s="81"/>
      <c r="Q114" s="25"/>
      <c r="R114" s="25"/>
      <c r="S114" s="25"/>
      <c r="T114" s="25"/>
      <c r="U114" s="25"/>
      <c r="V114" s="25"/>
      <c r="W114" s="25"/>
      <c r="X114" s="25"/>
      <c r="Y114" s="25"/>
      <c r="Z114" s="25"/>
      <c r="AA114" s="25"/>
      <c r="AB114" s="25"/>
      <c r="AC114" s="25"/>
    </row>
    <row r="115" spans="1:29" x14ac:dyDescent="0.25">
      <c r="B115" s="40"/>
      <c r="C115" s="40"/>
      <c r="D115" s="40"/>
      <c r="E115" s="40"/>
      <c r="F115" s="137"/>
      <c r="G115" s="40"/>
      <c r="H115" s="138"/>
      <c r="I115" s="40"/>
      <c r="J115" s="139"/>
      <c r="K115" s="40"/>
      <c r="L115" s="80"/>
      <c r="M115" s="40"/>
      <c r="N115" s="81"/>
      <c r="Q115" s="25"/>
      <c r="R115" s="25"/>
      <c r="S115" s="25"/>
      <c r="T115" s="25"/>
      <c r="U115" s="25"/>
      <c r="V115" s="25"/>
      <c r="W115" s="25"/>
      <c r="X115" s="25"/>
      <c r="Y115" s="25"/>
      <c r="Z115" s="25"/>
      <c r="AA115" s="25"/>
      <c r="AB115" s="25"/>
      <c r="AC115" s="25"/>
    </row>
    <row r="116" spans="1:29" x14ac:dyDescent="0.25">
      <c r="A116" s="24" t="s">
        <v>25</v>
      </c>
      <c r="B116" s="41" t="s">
        <v>90</v>
      </c>
      <c r="C116" s="66"/>
      <c r="D116" s="129"/>
      <c r="E116" s="130"/>
      <c r="F116" s="129"/>
      <c r="G116" s="130"/>
      <c r="H116" s="130"/>
      <c r="I116" s="129"/>
      <c r="J116" s="66"/>
      <c r="K116" s="130"/>
      <c r="L116" s="80"/>
      <c r="M116" s="40"/>
      <c r="N116" s="81"/>
      <c r="P116" s="146"/>
      <c r="Q116" s="140"/>
    </row>
    <row r="117" spans="1:29" x14ac:dyDescent="0.25">
      <c r="B117" s="284" t="s">
        <v>93</v>
      </c>
      <c r="C117" s="284"/>
      <c r="D117" s="284"/>
      <c r="E117" s="284"/>
      <c r="F117" s="284"/>
      <c r="G117" s="284"/>
      <c r="H117" s="284"/>
      <c r="I117" s="284"/>
      <c r="J117" s="284"/>
      <c r="K117" s="284"/>
      <c r="L117" s="80"/>
      <c r="M117" s="40"/>
      <c r="N117" s="81"/>
    </row>
    <row r="118" spans="1:29" ht="15.75" thickBot="1" x14ac:dyDescent="0.3">
      <c r="B118" s="46"/>
      <c r="C118" s="46"/>
      <c r="D118" s="34"/>
      <c r="E118" s="46"/>
      <c r="F118" s="46"/>
      <c r="G118" s="34"/>
      <c r="H118" s="34"/>
      <c r="I118" s="34"/>
      <c r="J118" s="34"/>
      <c r="K118" s="33"/>
      <c r="L118" s="141"/>
      <c r="M118" s="140"/>
      <c r="N118" s="141"/>
    </row>
    <row r="119" spans="1:29" ht="15.75" thickBot="1" x14ac:dyDescent="0.3">
      <c r="B119" s="46" t="s">
        <v>8</v>
      </c>
      <c r="C119" s="46" t="s">
        <v>9</v>
      </c>
      <c r="D119" s="66"/>
      <c r="E119" s="194" t="s">
        <v>119</v>
      </c>
      <c r="F119" s="46" t="s">
        <v>38</v>
      </c>
      <c r="G119" s="65"/>
      <c r="H119" s="34"/>
      <c r="I119" s="34"/>
      <c r="J119" s="34"/>
      <c r="K119" s="34"/>
      <c r="L119" s="129"/>
      <c r="N119" s="141"/>
    </row>
    <row r="120" spans="1:29" x14ac:dyDescent="0.25">
      <c r="B120" s="118">
        <v>0</v>
      </c>
      <c r="C120" s="147" t="e">
        <f>D94*$G$112</f>
        <v>#DIV/0!</v>
      </c>
      <c r="D120" s="66"/>
      <c r="E120" s="34">
        <f>F94</f>
        <v>25</v>
      </c>
      <c r="F120" s="147" t="e">
        <f t="shared" ref="F120:F127" si="25">G94*$G$112</f>
        <v>#DIV/0!</v>
      </c>
      <c r="G120" s="130"/>
      <c r="H120" s="196"/>
      <c r="I120" s="148"/>
      <c r="J120" s="148"/>
      <c r="K120" s="149"/>
      <c r="L120" s="129"/>
      <c r="N120" s="141"/>
    </row>
    <row r="121" spans="1:29" x14ac:dyDescent="0.25">
      <c r="B121" s="118">
        <v>0.25</v>
      </c>
      <c r="C121" s="147" t="e">
        <f t="shared" ref="C121:C125" si="26">D95*$G$112</f>
        <v>#DIV/0!</v>
      </c>
      <c r="D121" s="66"/>
      <c r="E121" s="34">
        <f t="shared" ref="E121:E127" si="27">F95</f>
        <v>26</v>
      </c>
      <c r="F121" s="147" t="e">
        <f t="shared" si="25"/>
        <v>#DIV/0!</v>
      </c>
      <c r="G121" s="130"/>
      <c r="H121" s="150"/>
      <c r="I121" s="148"/>
      <c r="J121" s="148"/>
      <c r="K121" s="149"/>
      <c r="L121" s="129"/>
      <c r="M121" s="140"/>
      <c r="N121" s="141"/>
    </row>
    <row r="122" spans="1:29" x14ac:dyDescent="0.25">
      <c r="B122" s="118">
        <v>0.5</v>
      </c>
      <c r="C122" s="147" t="e">
        <f t="shared" si="26"/>
        <v>#DIV/0!</v>
      </c>
      <c r="D122" s="66"/>
      <c r="E122" s="34">
        <f t="shared" si="27"/>
        <v>27</v>
      </c>
      <c r="F122" s="147" t="e">
        <f t="shared" si="25"/>
        <v>#DIV/0!</v>
      </c>
      <c r="G122" s="130"/>
      <c r="H122" s="150"/>
      <c r="I122" s="148"/>
      <c r="J122" s="148"/>
      <c r="K122" s="149"/>
      <c r="L122" s="129"/>
      <c r="M122" s="140"/>
      <c r="N122" s="141"/>
    </row>
    <row r="123" spans="1:29" x14ac:dyDescent="0.25">
      <c r="B123" s="118">
        <v>1</v>
      </c>
      <c r="C123" s="147" t="e">
        <f t="shared" si="26"/>
        <v>#DIV/0!</v>
      </c>
      <c r="D123" s="66"/>
      <c r="E123" s="34">
        <f t="shared" si="27"/>
        <v>28</v>
      </c>
      <c r="F123" s="147" t="e">
        <f t="shared" si="25"/>
        <v>#DIV/0!</v>
      </c>
      <c r="G123" s="130"/>
      <c r="H123" s="150"/>
      <c r="I123" s="148"/>
      <c r="J123" s="148"/>
      <c r="K123" s="149"/>
      <c r="L123" s="129"/>
      <c r="M123" s="140"/>
      <c r="N123" s="141"/>
    </row>
    <row r="124" spans="1:29" x14ac:dyDescent="0.25">
      <c r="B124" s="118">
        <v>1.5</v>
      </c>
      <c r="C124" s="147" t="e">
        <f t="shared" si="26"/>
        <v>#DIV/0!</v>
      </c>
      <c r="D124" s="66"/>
      <c r="E124" s="34">
        <f t="shared" si="27"/>
        <v>29</v>
      </c>
      <c r="F124" s="147" t="e">
        <f t="shared" si="25"/>
        <v>#DIV/0!</v>
      </c>
      <c r="G124" s="130"/>
      <c r="H124" s="150"/>
      <c r="I124" s="148"/>
      <c r="J124" s="148"/>
      <c r="K124" s="149"/>
      <c r="L124" s="129"/>
      <c r="M124" s="140"/>
      <c r="N124" s="141"/>
    </row>
    <row r="125" spans="1:29" x14ac:dyDescent="0.25">
      <c r="B125" s="118">
        <v>3</v>
      </c>
      <c r="C125" s="147" t="e">
        <f t="shared" si="26"/>
        <v>#DIV/0!</v>
      </c>
      <c r="D125" s="66"/>
      <c r="E125" s="34">
        <f t="shared" si="27"/>
        <v>30</v>
      </c>
      <c r="F125" s="147" t="e">
        <f t="shared" si="25"/>
        <v>#DIV/0!</v>
      </c>
      <c r="G125" s="130"/>
      <c r="H125" s="150"/>
      <c r="I125" s="148"/>
      <c r="J125" s="148"/>
      <c r="K125" s="149"/>
      <c r="L125" s="129"/>
      <c r="M125" s="140"/>
      <c r="N125" s="141"/>
    </row>
    <row r="126" spans="1:29" x14ac:dyDescent="0.25">
      <c r="D126" s="66"/>
      <c r="E126" s="34">
        <f t="shared" si="27"/>
        <v>31</v>
      </c>
      <c r="F126" s="147" t="e">
        <f t="shared" si="25"/>
        <v>#DIV/0!</v>
      </c>
      <c r="G126" s="130"/>
      <c r="H126" s="150"/>
      <c r="I126" s="148"/>
      <c r="J126" s="148"/>
      <c r="K126" s="149"/>
      <c r="L126" s="129"/>
      <c r="M126" s="140"/>
      <c r="N126" s="141"/>
    </row>
    <row r="127" spans="1:29" x14ac:dyDescent="0.25">
      <c r="D127" s="66"/>
      <c r="E127" s="34">
        <f t="shared" si="27"/>
        <v>32</v>
      </c>
      <c r="F127" s="147" t="e">
        <f t="shared" si="25"/>
        <v>#DIV/0!</v>
      </c>
      <c r="G127" s="130"/>
      <c r="H127" s="150"/>
      <c r="I127" s="148"/>
      <c r="J127" s="148"/>
      <c r="K127" s="149"/>
      <c r="L127" s="129"/>
      <c r="M127" s="140"/>
      <c r="N127" s="141"/>
    </row>
    <row r="128" spans="1:29" x14ac:dyDescent="0.25">
      <c r="A128" s="24"/>
      <c r="B128" s="32"/>
      <c r="C128" s="32"/>
      <c r="D128" s="32"/>
      <c r="E128" s="131">
        <f>I94</f>
        <v>33</v>
      </c>
      <c r="F128" s="147" t="e">
        <f t="shared" ref="F128:F135" si="28">J94*$G$112</f>
        <v>#DIV/0!</v>
      </c>
      <c r="G128" s="150"/>
      <c r="H128" s="150"/>
      <c r="I128" s="148"/>
      <c r="J128" s="148"/>
      <c r="K128" s="149"/>
      <c r="L128" s="129"/>
      <c r="M128" s="140"/>
      <c r="N128" s="141"/>
    </row>
    <row r="129" spans="1:42" x14ac:dyDescent="0.25">
      <c r="B129" s="32"/>
      <c r="C129" s="32"/>
      <c r="D129" s="32"/>
      <c r="E129" s="131">
        <f t="shared" ref="E129:E135" si="29">I95</f>
        <v>34</v>
      </c>
      <c r="F129" s="147" t="e">
        <f t="shared" si="28"/>
        <v>#DIV/0!</v>
      </c>
      <c r="G129" s="150"/>
      <c r="H129" s="150"/>
      <c r="I129" s="148"/>
      <c r="J129" s="148"/>
      <c r="K129" s="149"/>
      <c r="L129" s="129"/>
      <c r="M129" s="130"/>
      <c r="N129" s="129"/>
    </row>
    <row r="130" spans="1:42" x14ac:dyDescent="0.25">
      <c r="B130" s="32"/>
      <c r="C130" s="32"/>
      <c r="D130" s="32"/>
      <c r="E130" s="131">
        <f t="shared" si="29"/>
        <v>35</v>
      </c>
      <c r="F130" s="147" t="e">
        <f t="shared" si="28"/>
        <v>#DIV/0!</v>
      </c>
      <c r="G130" s="150"/>
      <c r="H130" s="150"/>
      <c r="I130" s="148"/>
      <c r="J130" s="148"/>
      <c r="K130" s="149"/>
      <c r="L130" s="33"/>
      <c r="M130" s="33"/>
      <c r="N130" s="33"/>
    </row>
    <row r="131" spans="1:42" x14ac:dyDescent="0.25">
      <c r="B131" s="32"/>
      <c r="C131" s="32"/>
      <c r="D131" s="32"/>
      <c r="E131" s="131">
        <f t="shared" si="29"/>
        <v>36</v>
      </c>
      <c r="F131" s="147" t="e">
        <f t="shared" si="28"/>
        <v>#DIV/0!</v>
      </c>
      <c r="G131" s="150"/>
      <c r="H131" s="150"/>
      <c r="I131" s="148"/>
      <c r="J131" s="148"/>
      <c r="K131" s="149"/>
      <c r="L131" s="34"/>
      <c r="M131" s="34"/>
      <c r="N131" s="34"/>
    </row>
    <row r="132" spans="1:42" x14ac:dyDescent="0.25">
      <c r="B132" s="32"/>
      <c r="C132" s="32"/>
      <c r="D132" s="32"/>
      <c r="E132" s="131">
        <f t="shared" si="29"/>
        <v>37</v>
      </c>
      <c r="F132" s="147" t="e">
        <f t="shared" si="28"/>
        <v>#DIV/0!</v>
      </c>
      <c r="G132" s="150"/>
      <c r="H132" s="152"/>
      <c r="I132" s="159"/>
      <c r="J132" s="198"/>
      <c r="K132" s="32"/>
      <c r="L132" s="34"/>
      <c r="M132" s="34"/>
      <c r="N132" s="65"/>
    </row>
    <row r="133" spans="1:42" x14ac:dyDescent="0.25">
      <c r="B133" s="32"/>
      <c r="C133" s="32"/>
      <c r="D133" s="32"/>
      <c r="E133" s="131">
        <f t="shared" si="29"/>
        <v>38</v>
      </c>
      <c r="F133" s="147" t="e">
        <f t="shared" si="28"/>
        <v>#DIV/0!</v>
      </c>
      <c r="G133" s="150"/>
      <c r="H133" s="152"/>
      <c r="I133" s="159"/>
      <c r="J133" s="32"/>
      <c r="K133" s="32"/>
      <c r="L133" s="151"/>
      <c r="M133" s="32"/>
      <c r="N133" s="66"/>
    </row>
    <row r="134" spans="1:42" x14ac:dyDescent="0.25">
      <c r="B134" s="32"/>
      <c r="C134" s="32"/>
      <c r="D134" s="32"/>
      <c r="E134" s="131">
        <f t="shared" si="29"/>
        <v>39</v>
      </c>
      <c r="F134" s="147" t="e">
        <f t="shared" si="28"/>
        <v>#DIV/0!</v>
      </c>
      <c r="G134" s="150"/>
      <c r="H134" s="152"/>
      <c r="I134" s="28"/>
      <c r="J134" s="25"/>
      <c r="L134" s="151"/>
      <c r="M134" s="32"/>
      <c r="N134" s="66"/>
    </row>
    <row r="135" spans="1:42" x14ac:dyDescent="0.25">
      <c r="B135" s="32"/>
      <c r="C135" s="32"/>
      <c r="D135" s="32"/>
      <c r="E135" s="131">
        <f t="shared" si="29"/>
        <v>40</v>
      </c>
      <c r="F135" s="147" t="e">
        <f t="shared" si="28"/>
        <v>#DIV/0!</v>
      </c>
      <c r="G135" s="150"/>
      <c r="H135" s="152"/>
      <c r="I135" s="28"/>
      <c r="J135" s="25"/>
      <c r="L135" s="151"/>
      <c r="M135" s="32"/>
      <c r="N135" s="66"/>
    </row>
    <row r="136" spans="1:42" x14ac:dyDescent="0.25">
      <c r="B136" s="155"/>
      <c r="C136" s="155"/>
      <c r="D136" s="155"/>
      <c r="E136" s="131">
        <f>L94</f>
        <v>41</v>
      </c>
      <c r="F136" s="147" t="e">
        <f t="shared" ref="F136:F143" si="30">M94*$G$112</f>
        <v>#DIV/0!</v>
      </c>
      <c r="G136" s="153"/>
      <c r="H136" s="152"/>
      <c r="I136" s="24"/>
      <c r="J136" s="24"/>
      <c r="L136" s="151"/>
      <c r="M136" s="32"/>
      <c r="N136" s="66"/>
    </row>
    <row r="137" spans="1:42" x14ac:dyDescent="0.25">
      <c r="B137" s="32"/>
      <c r="C137" s="32"/>
      <c r="D137" s="32"/>
      <c r="E137" s="131">
        <f t="shared" ref="E137:E143" si="31">L95</f>
        <v>42</v>
      </c>
      <c r="F137" s="147" t="e">
        <f t="shared" si="30"/>
        <v>#DIV/0!</v>
      </c>
      <c r="G137" s="150"/>
      <c r="H137" s="152"/>
      <c r="I137" s="28"/>
      <c r="J137" s="25"/>
      <c r="L137" s="151"/>
      <c r="M137" s="32"/>
      <c r="N137" s="66"/>
    </row>
    <row r="138" spans="1:42" x14ac:dyDescent="0.25">
      <c r="B138" s="32"/>
      <c r="C138" s="32"/>
      <c r="D138" s="32"/>
      <c r="E138" s="131">
        <f t="shared" si="31"/>
        <v>43</v>
      </c>
      <c r="F138" s="147" t="e">
        <f t="shared" si="30"/>
        <v>#DIV/0!</v>
      </c>
      <c r="G138" s="150"/>
      <c r="H138" s="152"/>
      <c r="I138" s="28"/>
      <c r="J138" s="25"/>
      <c r="L138" s="151"/>
      <c r="M138" s="32"/>
      <c r="N138" s="66"/>
      <c r="P138" s="146"/>
      <c r="Q138" s="140"/>
      <c r="R138" s="141"/>
      <c r="S138" s="141"/>
    </row>
    <row r="139" spans="1:42" x14ac:dyDescent="0.25">
      <c r="B139" s="32"/>
      <c r="C139" s="32"/>
      <c r="D139" s="32"/>
      <c r="E139" s="131">
        <f t="shared" si="31"/>
        <v>44</v>
      </c>
      <c r="F139" s="147" t="e">
        <f t="shared" si="30"/>
        <v>#DIV/0!</v>
      </c>
      <c r="G139" s="150"/>
      <c r="H139" s="152"/>
      <c r="I139" s="28"/>
      <c r="J139" s="25"/>
      <c r="L139" s="151"/>
      <c r="M139" s="32"/>
      <c r="N139" s="66"/>
      <c r="P139" s="146"/>
      <c r="Q139" s="140"/>
      <c r="R139" s="141"/>
      <c r="S139" s="141"/>
    </row>
    <row r="140" spans="1:42" x14ac:dyDescent="0.25">
      <c r="B140" s="32"/>
      <c r="C140" s="32"/>
      <c r="D140" s="32"/>
      <c r="E140" s="131">
        <f t="shared" si="31"/>
        <v>45</v>
      </c>
      <c r="F140" s="147" t="e">
        <f t="shared" si="30"/>
        <v>#DIV/0!</v>
      </c>
      <c r="G140" s="150"/>
      <c r="H140" s="152"/>
      <c r="I140" s="28"/>
      <c r="J140" s="25"/>
      <c r="L140" s="151"/>
      <c r="M140" s="32"/>
      <c r="N140" s="66"/>
      <c r="P140" s="146"/>
      <c r="Q140" s="140"/>
      <c r="R140" s="141"/>
      <c r="S140" s="141"/>
    </row>
    <row r="141" spans="1:42" x14ac:dyDescent="0.25">
      <c r="B141" s="32"/>
      <c r="C141" s="32"/>
      <c r="D141" s="32"/>
      <c r="E141" s="131">
        <f t="shared" si="31"/>
        <v>46</v>
      </c>
      <c r="F141" s="147" t="e">
        <f t="shared" si="30"/>
        <v>#DIV/0!</v>
      </c>
      <c r="G141" s="150"/>
      <c r="H141" s="152"/>
      <c r="I141" s="28"/>
      <c r="J141" s="25"/>
      <c r="L141" s="76"/>
      <c r="M141" s="66"/>
      <c r="N141" s="77"/>
      <c r="P141" s="146"/>
      <c r="Q141" s="140"/>
      <c r="R141" s="141"/>
      <c r="S141" s="141"/>
    </row>
    <row r="142" spans="1:42" s="24" customFormat="1" x14ac:dyDescent="0.25">
      <c r="A142" s="25"/>
      <c r="B142" s="32"/>
      <c r="C142" s="32"/>
      <c r="D142" s="32"/>
      <c r="E142" s="131">
        <f t="shared" si="31"/>
        <v>47</v>
      </c>
      <c r="F142" s="147" t="e">
        <f t="shared" si="30"/>
        <v>#DIV/0!</v>
      </c>
      <c r="G142" s="150"/>
      <c r="H142" s="152"/>
      <c r="I142" s="28"/>
      <c r="J142" s="25"/>
      <c r="K142" s="25"/>
      <c r="L142" s="184"/>
      <c r="M142" s="41"/>
      <c r="N142" s="185"/>
      <c r="P142" s="156"/>
      <c r="Q142" s="157"/>
      <c r="R142" s="158"/>
      <c r="S142" s="158"/>
      <c r="T142" s="78"/>
      <c r="U142" s="78"/>
      <c r="V142" s="78"/>
      <c r="W142" s="78"/>
      <c r="X142" s="78"/>
      <c r="Y142" s="78"/>
      <c r="Z142" s="78"/>
      <c r="AA142" s="78"/>
      <c r="AB142" s="78"/>
      <c r="AC142" s="78"/>
      <c r="AD142" s="78"/>
      <c r="AE142" s="78"/>
      <c r="AF142" s="78"/>
      <c r="AG142" s="78"/>
      <c r="AH142" s="78"/>
      <c r="AI142" s="78"/>
      <c r="AJ142" s="78"/>
      <c r="AK142" s="78"/>
      <c r="AL142" s="78"/>
      <c r="AM142" s="78"/>
      <c r="AN142" s="78"/>
      <c r="AO142" s="78"/>
      <c r="AP142" s="78"/>
    </row>
    <row r="143" spans="1:42" x14ac:dyDescent="0.25">
      <c r="B143" s="32"/>
      <c r="C143" s="32"/>
      <c r="D143" s="32"/>
      <c r="E143" s="131">
        <f t="shared" si="31"/>
        <v>48</v>
      </c>
      <c r="F143" s="147" t="e">
        <f t="shared" si="30"/>
        <v>#DIV/0!</v>
      </c>
      <c r="G143" s="150"/>
      <c r="H143" s="152"/>
      <c r="I143" s="32"/>
      <c r="J143" s="66"/>
      <c r="L143" s="76"/>
      <c r="M143" s="66"/>
      <c r="N143" s="77"/>
      <c r="R143" s="141"/>
      <c r="S143" s="141"/>
    </row>
    <row r="144" spans="1:42" x14ac:dyDescent="0.25">
      <c r="L144" s="76"/>
      <c r="M144" s="66"/>
      <c r="N144" s="77"/>
      <c r="R144" s="141"/>
      <c r="S144" s="141"/>
    </row>
    <row r="145" spans="1:19" x14ac:dyDescent="0.25">
      <c r="A145" s="24" t="s">
        <v>26</v>
      </c>
      <c r="B145" s="24" t="s">
        <v>75</v>
      </c>
      <c r="L145" s="76"/>
      <c r="M145" s="66"/>
      <c r="N145" s="77"/>
      <c r="R145" s="141"/>
      <c r="S145" s="141"/>
    </row>
    <row r="146" spans="1:19" x14ac:dyDescent="0.25">
      <c r="A146" s="24"/>
      <c r="C146" s="25" t="s">
        <v>72</v>
      </c>
      <c r="L146" s="76"/>
      <c r="M146" s="66"/>
      <c r="N146" s="77"/>
      <c r="R146" s="141"/>
      <c r="S146" s="141"/>
    </row>
    <row r="147" spans="1:19" x14ac:dyDescent="0.25">
      <c r="A147" s="24"/>
      <c r="C147" s="25" t="s">
        <v>108</v>
      </c>
      <c r="L147" s="76"/>
      <c r="M147" s="66"/>
      <c r="N147" s="77"/>
    </row>
    <row r="148" spans="1:19" x14ac:dyDescent="0.25">
      <c r="A148" s="24"/>
      <c r="C148" s="25" t="s">
        <v>73</v>
      </c>
      <c r="L148" s="76"/>
      <c r="M148" s="66"/>
      <c r="N148" s="77"/>
    </row>
    <row r="149" spans="1:19" x14ac:dyDescent="0.25">
      <c r="A149" s="24"/>
      <c r="C149" s="25" t="s">
        <v>109</v>
      </c>
      <c r="L149" s="76"/>
      <c r="M149" s="66"/>
      <c r="N149" s="77"/>
    </row>
    <row r="150" spans="1:19" x14ac:dyDescent="0.25">
      <c r="L150" s="76"/>
      <c r="M150" s="66"/>
      <c r="N150" s="77"/>
    </row>
    <row r="151" spans="1:19" x14ac:dyDescent="0.25">
      <c r="L151" s="76"/>
      <c r="M151" s="66"/>
      <c r="N151" s="77"/>
    </row>
    <row r="152" spans="1:19" x14ac:dyDescent="0.25">
      <c r="L152" s="76"/>
      <c r="M152" s="66"/>
      <c r="N152" s="77"/>
    </row>
    <row r="153" spans="1:19" x14ac:dyDescent="0.25">
      <c r="L153" s="76"/>
      <c r="M153" s="66"/>
      <c r="N153" s="77"/>
    </row>
    <row r="154" spans="1:19" x14ac:dyDescent="0.25">
      <c r="L154" s="76"/>
      <c r="M154" s="66"/>
      <c r="N154" s="77"/>
    </row>
    <row r="155" spans="1:19" x14ac:dyDescent="0.25">
      <c r="L155" s="151"/>
      <c r="M155" s="32"/>
      <c r="N155" s="160"/>
    </row>
    <row r="156" spans="1:19" x14ac:dyDescent="0.25">
      <c r="B156" s="32"/>
      <c r="C156" s="32"/>
      <c r="D156" s="32"/>
      <c r="E156" s="32"/>
      <c r="F156" s="107"/>
      <c r="G156" s="32"/>
      <c r="H156" s="150"/>
      <c r="I156" s="152"/>
      <c r="J156" s="154"/>
      <c r="L156" s="151"/>
      <c r="M156" s="32"/>
      <c r="N156" s="160"/>
    </row>
    <row r="157" spans="1:19" x14ac:dyDescent="0.25">
      <c r="I157" s="152"/>
      <c r="J157" s="154"/>
    </row>
    <row r="158" spans="1:19" x14ac:dyDescent="0.25">
      <c r="I158" s="152"/>
      <c r="J158" s="154"/>
    </row>
    <row r="159" spans="1:19" x14ac:dyDescent="0.25">
      <c r="I159" s="152"/>
      <c r="J159" s="154"/>
    </row>
    <row r="160" spans="1:19" x14ac:dyDescent="0.25">
      <c r="I160" s="152"/>
      <c r="J160" s="154"/>
    </row>
    <row r="161" spans="9:10" x14ac:dyDescent="0.25">
      <c r="I161" s="152"/>
      <c r="J161" s="154"/>
    </row>
  </sheetData>
  <mergeCells count="19">
    <mergeCell ref="B107:F107"/>
    <mergeCell ref="B110:F110"/>
    <mergeCell ref="B112:F112"/>
    <mergeCell ref="B117:K117"/>
    <mergeCell ref="B25:AA25"/>
    <mergeCell ref="D28:O28"/>
    <mergeCell ref="Q28:AB28"/>
    <mergeCell ref="C42:N42"/>
    <mergeCell ref="B54:N54"/>
    <mergeCell ref="C57:E57"/>
    <mergeCell ref="F57:H57"/>
    <mergeCell ref="I57:K57"/>
    <mergeCell ref="L57:N57"/>
    <mergeCell ref="B68:N68"/>
    <mergeCell ref="B11:N11"/>
    <mergeCell ref="C14:E14"/>
    <mergeCell ref="F14:H14"/>
    <mergeCell ref="I14:K14"/>
    <mergeCell ref="L14:N14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61"/>
  <sheetViews>
    <sheetView workbookViewId="0">
      <selection activeCell="B4" sqref="B4"/>
    </sheetView>
  </sheetViews>
  <sheetFormatPr defaultRowHeight="15" x14ac:dyDescent="0.25"/>
  <cols>
    <col min="1" max="2" width="12" style="25" customWidth="1"/>
    <col min="3" max="3" width="11.140625" style="25" customWidth="1"/>
    <col min="4" max="4" width="10.85546875" style="25" bestFit="1" customWidth="1"/>
    <col min="5" max="5" width="10.7109375" style="25" bestFit="1" customWidth="1"/>
    <col min="6" max="6" width="11.140625" style="26" customWidth="1"/>
    <col min="7" max="7" width="11.140625" style="25" customWidth="1"/>
    <col min="8" max="8" width="12.140625" style="27" customWidth="1"/>
    <col min="9" max="9" width="12.28515625" style="25" bestFit="1" customWidth="1"/>
    <col min="10" max="10" width="11.140625" style="28" customWidth="1"/>
    <col min="11" max="11" width="11.140625" style="25" customWidth="1"/>
    <col min="12" max="12" width="11.140625" style="31" customWidth="1"/>
    <col min="13" max="13" width="11.140625" style="25" customWidth="1"/>
    <col min="14" max="14" width="11.140625" style="29" customWidth="1"/>
    <col min="15" max="15" width="9.7109375" style="25" customWidth="1"/>
    <col min="16" max="16" width="9.85546875" style="25" customWidth="1"/>
    <col min="17" max="17" width="10.7109375" style="40" customWidth="1"/>
    <col min="18" max="18" width="9.42578125" style="40" customWidth="1"/>
    <col min="19" max="19" width="8.7109375" style="40" customWidth="1"/>
    <col min="20" max="42" width="9.140625" style="40"/>
    <col min="43" max="16384" width="9.140625" style="25"/>
  </cols>
  <sheetData>
    <row r="1" spans="1:28" x14ac:dyDescent="0.25">
      <c r="A1" s="24" t="s">
        <v>86</v>
      </c>
      <c r="K1" s="24" t="s">
        <v>47</v>
      </c>
      <c r="L1" s="25"/>
    </row>
    <row r="2" spans="1:28" x14ac:dyDescent="0.25">
      <c r="A2" s="24" t="s">
        <v>48</v>
      </c>
      <c r="K2" s="24" t="s">
        <v>112</v>
      </c>
      <c r="L2" s="25"/>
    </row>
    <row r="3" spans="1:28" x14ac:dyDescent="0.25">
      <c r="A3" s="24"/>
      <c r="K3" s="24" t="s">
        <v>113</v>
      </c>
      <c r="L3" s="25"/>
    </row>
    <row r="4" spans="1:28" x14ac:dyDescent="0.25">
      <c r="A4" s="24" t="s">
        <v>45</v>
      </c>
      <c r="B4" s="25">
        <v>3</v>
      </c>
      <c r="D4" s="24"/>
      <c r="K4" s="24" t="s">
        <v>114</v>
      </c>
      <c r="L4" s="25"/>
    </row>
    <row r="5" spans="1:28" ht="13.5" customHeight="1" x14ac:dyDescent="0.25">
      <c r="A5" s="24" t="s">
        <v>16</v>
      </c>
      <c r="B5" s="263"/>
      <c r="K5" s="24" t="s">
        <v>95</v>
      </c>
      <c r="L5" s="25"/>
    </row>
    <row r="6" spans="1:28" x14ac:dyDescent="0.25">
      <c r="A6" s="24" t="s">
        <v>13</v>
      </c>
      <c r="K6" s="24" t="s">
        <v>67</v>
      </c>
      <c r="L6" s="25"/>
    </row>
    <row r="7" spans="1:28" ht="17.25" x14ac:dyDescent="0.25">
      <c r="A7" s="24" t="s">
        <v>46</v>
      </c>
      <c r="B7" s="24" t="s">
        <v>103</v>
      </c>
      <c r="K7" s="24" t="s">
        <v>115</v>
      </c>
      <c r="L7" s="25"/>
    </row>
    <row r="8" spans="1:28" x14ac:dyDescent="0.25">
      <c r="B8" s="24" t="s">
        <v>42</v>
      </c>
      <c r="K8" s="24" t="s">
        <v>116</v>
      </c>
      <c r="L8" s="25"/>
    </row>
    <row r="9" spans="1:28" x14ac:dyDescent="0.25">
      <c r="A9" s="24"/>
      <c r="B9" s="24"/>
      <c r="K9" s="24" t="s">
        <v>69</v>
      </c>
    </row>
    <row r="10" spans="1:28" x14ac:dyDescent="0.25">
      <c r="A10" s="24"/>
      <c r="B10" s="32"/>
    </row>
    <row r="11" spans="1:28" x14ac:dyDescent="0.25">
      <c r="A11" s="24" t="s">
        <v>22</v>
      </c>
      <c r="B11" s="296" t="s">
        <v>41</v>
      </c>
      <c r="C11" s="296"/>
      <c r="D11" s="296"/>
      <c r="E11" s="296"/>
      <c r="F11" s="296"/>
      <c r="G11" s="296"/>
      <c r="H11" s="296"/>
      <c r="I11" s="296"/>
      <c r="J11" s="296"/>
      <c r="K11" s="296"/>
      <c r="L11" s="296"/>
      <c r="M11" s="296"/>
      <c r="N11" s="296"/>
      <c r="O11" s="40"/>
      <c r="P11" s="40"/>
      <c r="AB11" s="25"/>
    </row>
    <row r="12" spans="1:28" x14ac:dyDescent="0.25">
      <c r="A12" s="24"/>
      <c r="B12" s="238"/>
      <c r="C12" s="238"/>
      <c r="D12" s="238"/>
      <c r="E12" s="238"/>
      <c r="F12" s="238"/>
      <c r="G12" s="238"/>
      <c r="H12" s="238"/>
      <c r="I12" s="238"/>
      <c r="J12" s="238"/>
      <c r="K12" s="238"/>
      <c r="L12" s="238"/>
      <c r="M12" s="238"/>
      <c r="N12" s="238"/>
      <c r="O12" s="40"/>
      <c r="P12" s="40"/>
      <c r="AB12" s="25"/>
    </row>
    <row r="13" spans="1:28" ht="15.75" thickBot="1" x14ac:dyDescent="0.3">
      <c r="B13" s="46"/>
      <c r="C13" s="35">
        <v>1</v>
      </c>
      <c r="D13" s="36">
        <v>2</v>
      </c>
      <c r="E13" s="37">
        <v>3</v>
      </c>
      <c r="F13" s="38">
        <v>4</v>
      </c>
      <c r="G13" s="38">
        <v>5</v>
      </c>
      <c r="H13" s="38">
        <v>6</v>
      </c>
      <c r="I13" s="240">
        <v>7</v>
      </c>
      <c r="J13" s="38">
        <v>8</v>
      </c>
      <c r="K13" s="39">
        <v>9</v>
      </c>
      <c r="L13" s="38">
        <v>10</v>
      </c>
      <c r="M13" s="38">
        <v>11</v>
      </c>
      <c r="N13" s="39">
        <v>12</v>
      </c>
      <c r="O13" s="40"/>
      <c r="P13" s="40"/>
      <c r="AB13" s="25"/>
    </row>
    <row r="14" spans="1:28" ht="15.75" thickBot="1" x14ac:dyDescent="0.3">
      <c r="B14" s="231"/>
      <c r="C14" s="300" t="s">
        <v>37</v>
      </c>
      <c r="D14" s="297"/>
      <c r="E14" s="301"/>
      <c r="F14" s="299" t="s">
        <v>120</v>
      </c>
      <c r="G14" s="297"/>
      <c r="H14" s="297"/>
      <c r="I14" s="297" t="s">
        <v>120</v>
      </c>
      <c r="J14" s="297"/>
      <c r="K14" s="297"/>
      <c r="L14" s="297" t="s">
        <v>120</v>
      </c>
      <c r="M14" s="297"/>
      <c r="N14" s="298"/>
      <c r="O14" s="40"/>
      <c r="P14" s="40"/>
      <c r="AB14" s="25"/>
    </row>
    <row r="15" spans="1:28" x14ac:dyDescent="0.25">
      <c r="B15" s="166" t="s">
        <v>0</v>
      </c>
      <c r="C15" s="167">
        <v>0</v>
      </c>
      <c r="D15" s="48">
        <v>0</v>
      </c>
      <c r="E15" s="48">
        <v>0</v>
      </c>
      <c r="F15" s="241">
        <v>25</v>
      </c>
      <c r="G15" s="215">
        <f t="shared" ref="G15:G22" si="0">F15</f>
        <v>25</v>
      </c>
      <c r="H15" s="215">
        <f t="shared" ref="H15:H22" si="1">F15</f>
        <v>25</v>
      </c>
      <c r="I15" s="214">
        <v>33</v>
      </c>
      <c r="J15" s="215">
        <f t="shared" ref="J15:J22" si="2">I15</f>
        <v>33</v>
      </c>
      <c r="K15" s="216">
        <f t="shared" ref="K15:K22" si="3">I15</f>
        <v>33</v>
      </c>
      <c r="L15" s="214">
        <v>41</v>
      </c>
      <c r="M15" s="50">
        <f t="shared" ref="M15:M22" si="4">L15</f>
        <v>41</v>
      </c>
      <c r="N15" s="117">
        <f t="shared" ref="N15:N22" si="5">L15</f>
        <v>41</v>
      </c>
      <c r="O15" s="40"/>
      <c r="P15" s="40"/>
      <c r="AB15" s="25"/>
    </row>
    <row r="16" spans="1:28" x14ac:dyDescent="0.25">
      <c r="B16" s="169" t="s">
        <v>1</v>
      </c>
      <c r="C16" s="58">
        <v>0.25</v>
      </c>
      <c r="D16" s="59">
        <v>0.25</v>
      </c>
      <c r="E16" s="59">
        <v>0.25</v>
      </c>
      <c r="F16" s="242">
        <v>26</v>
      </c>
      <c r="G16" s="218">
        <f t="shared" si="0"/>
        <v>26</v>
      </c>
      <c r="H16" s="218">
        <f t="shared" si="1"/>
        <v>26</v>
      </c>
      <c r="I16" s="217">
        <v>34</v>
      </c>
      <c r="J16" s="218">
        <f t="shared" si="2"/>
        <v>34</v>
      </c>
      <c r="K16" s="219">
        <f t="shared" si="3"/>
        <v>34</v>
      </c>
      <c r="L16" s="217">
        <v>42</v>
      </c>
      <c r="M16" s="61">
        <f t="shared" si="4"/>
        <v>42</v>
      </c>
      <c r="N16" s="170">
        <f t="shared" si="5"/>
        <v>42</v>
      </c>
      <c r="O16" s="40"/>
      <c r="P16" s="40"/>
      <c r="AB16" s="25"/>
    </row>
    <row r="17" spans="1:28" x14ac:dyDescent="0.25">
      <c r="B17" s="171" t="s">
        <v>2</v>
      </c>
      <c r="C17" s="172">
        <v>0.5</v>
      </c>
      <c r="D17" s="63">
        <v>0.5</v>
      </c>
      <c r="E17" s="63">
        <v>0.5</v>
      </c>
      <c r="F17" s="243">
        <v>27</v>
      </c>
      <c r="G17" s="147">
        <f t="shared" si="0"/>
        <v>27</v>
      </c>
      <c r="H17" s="147">
        <f t="shared" si="1"/>
        <v>27</v>
      </c>
      <c r="I17" s="220">
        <v>35</v>
      </c>
      <c r="J17" s="147">
        <f t="shared" si="2"/>
        <v>35</v>
      </c>
      <c r="K17" s="221">
        <f t="shared" si="3"/>
        <v>35</v>
      </c>
      <c r="L17" s="220">
        <v>43</v>
      </c>
      <c r="M17" s="65">
        <f t="shared" si="4"/>
        <v>43</v>
      </c>
      <c r="N17" s="128">
        <f t="shared" si="5"/>
        <v>43</v>
      </c>
      <c r="O17" s="66"/>
      <c r="P17" s="65"/>
      <c r="Q17" s="67"/>
      <c r="R17" s="65"/>
      <c r="S17" s="65"/>
      <c r="T17" s="65"/>
      <c r="U17" s="65"/>
      <c r="V17" s="65"/>
      <c r="W17" s="65"/>
      <c r="X17" s="65"/>
      <c r="Y17" s="65"/>
      <c r="Z17" s="65"/>
      <c r="AA17" s="65"/>
      <c r="AB17" s="25"/>
    </row>
    <row r="18" spans="1:28" x14ac:dyDescent="0.25">
      <c r="B18" s="169" t="s">
        <v>3</v>
      </c>
      <c r="C18" s="58">
        <v>1</v>
      </c>
      <c r="D18" s="59">
        <v>1</v>
      </c>
      <c r="E18" s="59">
        <v>1</v>
      </c>
      <c r="F18" s="242">
        <v>28</v>
      </c>
      <c r="G18" s="218">
        <f t="shared" si="0"/>
        <v>28</v>
      </c>
      <c r="H18" s="218">
        <f t="shared" si="1"/>
        <v>28</v>
      </c>
      <c r="I18" s="217">
        <v>36</v>
      </c>
      <c r="J18" s="218">
        <f t="shared" si="2"/>
        <v>36</v>
      </c>
      <c r="K18" s="219">
        <f t="shared" si="3"/>
        <v>36</v>
      </c>
      <c r="L18" s="217">
        <v>44</v>
      </c>
      <c r="M18" s="61">
        <f t="shared" si="4"/>
        <v>44</v>
      </c>
      <c r="N18" s="170">
        <f t="shared" si="5"/>
        <v>44</v>
      </c>
      <c r="O18" s="66"/>
      <c r="P18" s="66"/>
      <c r="Q18" s="66"/>
      <c r="R18" s="66"/>
      <c r="S18" s="66"/>
      <c r="T18" s="66"/>
      <c r="U18" s="66"/>
      <c r="V18" s="66"/>
      <c r="W18" s="66"/>
      <c r="X18" s="66"/>
      <c r="Y18" s="66"/>
      <c r="Z18" s="66"/>
      <c r="AA18" s="66"/>
      <c r="AB18" s="25"/>
    </row>
    <row r="19" spans="1:28" x14ac:dyDescent="0.25">
      <c r="B19" s="171" t="s">
        <v>4</v>
      </c>
      <c r="C19" s="172">
        <v>1.5</v>
      </c>
      <c r="D19" s="63">
        <v>1.5</v>
      </c>
      <c r="E19" s="63">
        <v>1.5</v>
      </c>
      <c r="F19" s="243">
        <v>29</v>
      </c>
      <c r="G19" s="147">
        <f t="shared" si="0"/>
        <v>29</v>
      </c>
      <c r="H19" s="147">
        <f t="shared" si="1"/>
        <v>29</v>
      </c>
      <c r="I19" s="220">
        <v>37</v>
      </c>
      <c r="J19" s="147">
        <f t="shared" si="2"/>
        <v>37</v>
      </c>
      <c r="K19" s="221">
        <f t="shared" si="3"/>
        <v>37</v>
      </c>
      <c r="L19" s="220">
        <v>45</v>
      </c>
      <c r="M19" s="65">
        <f t="shared" si="4"/>
        <v>45</v>
      </c>
      <c r="N19" s="128">
        <f t="shared" si="5"/>
        <v>45</v>
      </c>
      <c r="O19" s="65"/>
      <c r="P19" s="40"/>
      <c r="AB19" s="25"/>
    </row>
    <row r="20" spans="1:28" x14ac:dyDescent="0.25">
      <c r="B20" s="169" t="s">
        <v>5</v>
      </c>
      <c r="C20" s="58">
        <v>3</v>
      </c>
      <c r="D20" s="59">
        <v>3</v>
      </c>
      <c r="E20" s="59">
        <v>3</v>
      </c>
      <c r="F20" s="242">
        <v>30</v>
      </c>
      <c r="G20" s="218">
        <f t="shared" si="0"/>
        <v>30</v>
      </c>
      <c r="H20" s="218">
        <f t="shared" si="1"/>
        <v>30</v>
      </c>
      <c r="I20" s="217">
        <v>38</v>
      </c>
      <c r="J20" s="218">
        <f t="shared" si="2"/>
        <v>38</v>
      </c>
      <c r="K20" s="219">
        <f t="shared" si="3"/>
        <v>38</v>
      </c>
      <c r="L20" s="217">
        <v>46</v>
      </c>
      <c r="M20" s="61">
        <f t="shared" si="4"/>
        <v>46</v>
      </c>
      <c r="N20" s="170">
        <f t="shared" si="5"/>
        <v>46</v>
      </c>
      <c r="O20" s="40"/>
      <c r="P20" s="40"/>
      <c r="AB20" s="25"/>
    </row>
    <row r="21" spans="1:28" x14ac:dyDescent="0.25">
      <c r="B21" s="171" t="s">
        <v>6</v>
      </c>
      <c r="C21" s="172"/>
      <c r="D21" s="63"/>
      <c r="E21" s="63"/>
      <c r="F21" s="243">
        <v>31</v>
      </c>
      <c r="G21" s="147">
        <f t="shared" si="0"/>
        <v>31</v>
      </c>
      <c r="H21" s="147">
        <f t="shared" si="1"/>
        <v>31</v>
      </c>
      <c r="I21" s="220">
        <v>39</v>
      </c>
      <c r="J21" s="147">
        <f t="shared" si="2"/>
        <v>39</v>
      </c>
      <c r="K21" s="221">
        <f t="shared" si="3"/>
        <v>39</v>
      </c>
      <c r="L21" s="220">
        <v>47</v>
      </c>
      <c r="M21" s="65">
        <f t="shared" si="4"/>
        <v>47</v>
      </c>
      <c r="N21" s="128">
        <f t="shared" si="5"/>
        <v>47</v>
      </c>
      <c r="O21" s="40"/>
      <c r="P21" s="40"/>
      <c r="AB21" s="25"/>
    </row>
    <row r="22" spans="1:28" ht="15.75" thickBot="1" x14ac:dyDescent="0.3">
      <c r="B22" s="173" t="s">
        <v>7</v>
      </c>
      <c r="C22" s="174"/>
      <c r="D22" s="175"/>
      <c r="E22" s="175"/>
      <c r="F22" s="244">
        <v>32</v>
      </c>
      <c r="G22" s="223">
        <f t="shared" si="0"/>
        <v>32</v>
      </c>
      <c r="H22" s="223">
        <f t="shared" si="1"/>
        <v>32</v>
      </c>
      <c r="I22" s="222">
        <v>40</v>
      </c>
      <c r="J22" s="223">
        <f t="shared" si="2"/>
        <v>40</v>
      </c>
      <c r="K22" s="224">
        <f t="shared" si="3"/>
        <v>40</v>
      </c>
      <c r="L22" s="222">
        <v>48</v>
      </c>
      <c r="M22" s="237">
        <f t="shared" si="4"/>
        <v>48</v>
      </c>
      <c r="N22" s="177">
        <f t="shared" si="5"/>
        <v>48</v>
      </c>
      <c r="O22" s="40"/>
      <c r="P22" s="40"/>
      <c r="AB22" s="25"/>
    </row>
    <row r="23" spans="1:28" x14ac:dyDescent="0.25">
      <c r="B23" s="40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AB23" s="25"/>
    </row>
    <row r="24" spans="1:28" x14ac:dyDescent="0.25">
      <c r="B24" s="40"/>
      <c r="C24" s="40"/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AB24" s="25"/>
    </row>
    <row r="25" spans="1:28" x14ac:dyDescent="0.25">
      <c r="A25" s="24" t="s">
        <v>20</v>
      </c>
      <c r="B25" s="283" t="s">
        <v>117</v>
      </c>
      <c r="C25" s="283"/>
      <c r="D25" s="283"/>
      <c r="E25" s="283"/>
      <c r="F25" s="283"/>
      <c r="G25" s="283"/>
      <c r="H25" s="283"/>
      <c r="I25" s="283"/>
      <c r="J25" s="283"/>
      <c r="K25" s="283"/>
      <c r="L25" s="283"/>
      <c r="M25" s="283"/>
      <c r="N25" s="283"/>
      <c r="O25" s="283"/>
      <c r="P25" s="283"/>
      <c r="Q25" s="283"/>
      <c r="R25" s="283"/>
      <c r="S25" s="283"/>
      <c r="T25" s="283"/>
      <c r="U25" s="283"/>
      <c r="V25" s="283"/>
      <c r="W25" s="283"/>
      <c r="X25" s="283"/>
      <c r="Y25" s="283"/>
      <c r="Z25" s="283"/>
      <c r="AA25" s="283"/>
      <c r="AB25" s="25"/>
    </row>
    <row r="26" spans="1:28" x14ac:dyDescent="0.25">
      <c r="B26" s="82" t="s">
        <v>14</v>
      </c>
      <c r="C26" s="82"/>
      <c r="D26" s="82"/>
      <c r="E26" s="82"/>
      <c r="F26" s="82"/>
      <c r="G26" s="82"/>
      <c r="H26" s="82"/>
      <c r="I26" s="82"/>
      <c r="J26" s="82"/>
      <c r="K26" s="82"/>
      <c r="L26" s="82"/>
      <c r="M26" s="82"/>
      <c r="N26" s="82"/>
      <c r="O26" s="82"/>
      <c r="P26" s="82"/>
      <c r="Q26" s="82"/>
      <c r="R26" s="82"/>
      <c r="S26" s="82"/>
      <c r="T26" s="82"/>
      <c r="U26" s="82"/>
      <c r="V26" s="82"/>
      <c r="W26" s="82"/>
      <c r="X26" s="82"/>
      <c r="Y26" s="82"/>
      <c r="Z26" s="82"/>
      <c r="AA26" s="82"/>
      <c r="AB26" s="25"/>
    </row>
    <row r="27" spans="1:28" ht="15.75" thickBot="1" x14ac:dyDescent="0.3">
      <c r="B27" s="82"/>
      <c r="C27" s="82"/>
      <c r="D27" s="82"/>
      <c r="E27" s="82"/>
      <c r="F27" s="82"/>
      <c r="G27" s="82"/>
      <c r="H27" s="82"/>
      <c r="I27" s="82"/>
      <c r="J27" s="82"/>
      <c r="K27" s="82"/>
      <c r="L27" s="82"/>
      <c r="M27" s="82"/>
      <c r="N27" s="82"/>
      <c r="O27" s="82"/>
      <c r="P27" s="82"/>
      <c r="Q27" s="82"/>
      <c r="R27" s="82"/>
      <c r="S27" s="82"/>
      <c r="T27" s="82"/>
      <c r="U27" s="82"/>
      <c r="V27" s="82"/>
      <c r="W27" s="82"/>
      <c r="X27" s="82"/>
      <c r="Y27" s="82"/>
      <c r="Z27" s="82"/>
      <c r="AA27" s="82"/>
      <c r="AB27" s="25"/>
    </row>
    <row r="28" spans="1:28" ht="15.75" thickBot="1" x14ac:dyDescent="0.3">
      <c r="B28" s="40"/>
      <c r="C28" s="40"/>
      <c r="D28" s="280" t="s">
        <v>80</v>
      </c>
      <c r="E28" s="281"/>
      <c r="F28" s="281"/>
      <c r="G28" s="281"/>
      <c r="H28" s="281"/>
      <c r="I28" s="281"/>
      <c r="J28" s="281"/>
      <c r="K28" s="281"/>
      <c r="L28" s="281"/>
      <c r="M28" s="281"/>
      <c r="N28" s="281"/>
      <c r="O28" s="282"/>
      <c r="P28" s="40"/>
      <c r="Q28" s="280" t="s">
        <v>81</v>
      </c>
      <c r="R28" s="281"/>
      <c r="S28" s="281"/>
      <c r="T28" s="281"/>
      <c r="U28" s="281"/>
      <c r="V28" s="281"/>
      <c r="W28" s="281"/>
      <c r="X28" s="281"/>
      <c r="Y28" s="281"/>
      <c r="Z28" s="281"/>
      <c r="AA28" s="281"/>
      <c r="AB28" s="282"/>
    </row>
    <row r="29" spans="1:28" ht="15.75" thickBot="1" x14ac:dyDescent="0.3">
      <c r="A29" s="86"/>
      <c r="B29" s="183" t="s">
        <v>15</v>
      </c>
      <c r="C29" s="40"/>
      <c r="D29" s="234">
        <v>1</v>
      </c>
      <c r="E29" s="87">
        <v>2</v>
      </c>
      <c r="F29" s="87">
        <v>3</v>
      </c>
      <c r="G29" s="88">
        <v>4</v>
      </c>
      <c r="H29" s="235">
        <v>5</v>
      </c>
      <c r="I29" s="89">
        <v>6</v>
      </c>
      <c r="J29" s="87">
        <v>7</v>
      </c>
      <c r="K29" s="87">
        <v>8</v>
      </c>
      <c r="L29" s="87">
        <v>9</v>
      </c>
      <c r="M29" s="88">
        <v>10</v>
      </c>
      <c r="N29" s="235">
        <v>11</v>
      </c>
      <c r="O29" s="236">
        <v>12</v>
      </c>
      <c r="P29" s="40"/>
      <c r="Q29" s="234">
        <v>1</v>
      </c>
      <c r="R29" s="235">
        <v>2</v>
      </c>
      <c r="S29" s="235">
        <v>3</v>
      </c>
      <c r="T29" s="88">
        <v>4</v>
      </c>
      <c r="U29" s="235">
        <v>5</v>
      </c>
      <c r="V29" s="89">
        <v>6</v>
      </c>
      <c r="W29" s="235">
        <v>7</v>
      </c>
      <c r="X29" s="235">
        <v>8</v>
      </c>
      <c r="Y29" s="235">
        <v>9</v>
      </c>
      <c r="Z29" s="88">
        <v>10</v>
      </c>
      <c r="AA29" s="235">
        <v>11</v>
      </c>
      <c r="AB29" s="236">
        <v>12</v>
      </c>
    </row>
    <row r="30" spans="1:28" x14ac:dyDescent="0.25">
      <c r="B30" s="40"/>
      <c r="C30" s="40"/>
      <c r="D30" s="91"/>
      <c r="E30" s="92"/>
      <c r="F30" s="92"/>
      <c r="G30" s="93"/>
      <c r="H30" s="92"/>
      <c r="I30" s="94"/>
      <c r="J30" s="92"/>
      <c r="K30" s="92"/>
      <c r="L30" s="92"/>
      <c r="M30" s="93"/>
      <c r="N30" s="92"/>
      <c r="O30" s="95"/>
      <c r="P30" s="40"/>
      <c r="Q30" s="91"/>
      <c r="R30" s="92"/>
      <c r="S30" s="92"/>
      <c r="T30" s="93"/>
      <c r="U30" s="92"/>
      <c r="V30" s="94"/>
      <c r="W30" s="92"/>
      <c r="X30" s="92"/>
      <c r="Y30" s="92"/>
      <c r="Z30" s="93"/>
      <c r="AA30" s="92"/>
      <c r="AB30" s="95"/>
    </row>
    <row r="31" spans="1:28" x14ac:dyDescent="0.25">
      <c r="B31" s="40"/>
      <c r="C31" s="40"/>
      <c r="D31" s="97"/>
      <c r="E31" s="67"/>
      <c r="F31" s="67"/>
      <c r="G31" s="98"/>
      <c r="H31" s="67"/>
      <c r="I31" s="99"/>
      <c r="J31" s="67"/>
      <c r="K31" s="67"/>
      <c r="L31" s="67"/>
      <c r="M31" s="98"/>
      <c r="N31" s="67"/>
      <c r="O31" s="100"/>
      <c r="P31" s="79"/>
      <c r="Q31" s="97"/>
      <c r="R31" s="67"/>
      <c r="S31" s="67"/>
      <c r="T31" s="98"/>
      <c r="U31" s="67"/>
      <c r="V31" s="99"/>
      <c r="W31" s="67"/>
      <c r="X31" s="67"/>
      <c r="Y31" s="67"/>
      <c r="Z31" s="98"/>
      <c r="AA31" s="67"/>
      <c r="AB31" s="100"/>
    </row>
    <row r="32" spans="1:28" x14ac:dyDescent="0.25">
      <c r="B32" s="40"/>
      <c r="C32" s="40"/>
      <c r="D32" s="101"/>
      <c r="E32" s="102"/>
      <c r="F32" s="102"/>
      <c r="G32" s="103"/>
      <c r="H32" s="102"/>
      <c r="I32" s="104"/>
      <c r="J32" s="102"/>
      <c r="K32" s="102"/>
      <c r="L32" s="102"/>
      <c r="M32" s="103"/>
      <c r="N32" s="102"/>
      <c r="O32" s="105"/>
      <c r="P32" s="79"/>
      <c r="Q32" s="101"/>
      <c r="R32" s="102"/>
      <c r="S32" s="102"/>
      <c r="T32" s="103"/>
      <c r="U32" s="102"/>
      <c r="V32" s="104"/>
      <c r="W32" s="102"/>
      <c r="X32" s="102"/>
      <c r="Y32" s="102"/>
      <c r="Z32" s="103"/>
      <c r="AA32" s="102"/>
      <c r="AB32" s="105"/>
    </row>
    <row r="33" spans="1:28" x14ac:dyDescent="0.25">
      <c r="B33" s="40"/>
      <c r="C33" s="40"/>
      <c r="D33" s="97"/>
      <c r="E33" s="67"/>
      <c r="F33" s="67"/>
      <c r="G33" s="98"/>
      <c r="H33" s="67"/>
      <c r="I33" s="99"/>
      <c r="J33" s="67"/>
      <c r="K33" s="67"/>
      <c r="L33" s="67"/>
      <c r="M33" s="98"/>
      <c r="N33" s="67"/>
      <c r="O33" s="100"/>
      <c r="P33" s="79"/>
      <c r="Q33" s="97"/>
      <c r="R33" s="67"/>
      <c r="S33" s="67"/>
      <c r="T33" s="98"/>
      <c r="U33" s="67"/>
      <c r="V33" s="99"/>
      <c r="W33" s="67"/>
      <c r="X33" s="67"/>
      <c r="Y33" s="67"/>
      <c r="Z33" s="98"/>
      <c r="AA33" s="67"/>
      <c r="AB33" s="100"/>
    </row>
    <row r="34" spans="1:28" x14ac:dyDescent="0.25">
      <c r="B34" s="40"/>
      <c r="C34" s="40"/>
      <c r="D34" s="101"/>
      <c r="E34" s="102"/>
      <c r="F34" s="102"/>
      <c r="G34" s="103"/>
      <c r="H34" s="102"/>
      <c r="I34" s="104"/>
      <c r="J34" s="102"/>
      <c r="K34" s="102"/>
      <c r="L34" s="102"/>
      <c r="M34" s="103"/>
      <c r="N34" s="102"/>
      <c r="O34" s="105"/>
      <c r="P34" s="79"/>
      <c r="Q34" s="101"/>
      <c r="R34" s="102"/>
      <c r="S34" s="102"/>
      <c r="T34" s="103"/>
      <c r="U34" s="102"/>
      <c r="V34" s="104"/>
      <c r="W34" s="102"/>
      <c r="X34" s="102"/>
      <c r="Y34" s="102"/>
      <c r="Z34" s="103"/>
      <c r="AA34" s="102"/>
      <c r="AB34" s="105"/>
    </row>
    <row r="35" spans="1:28" x14ac:dyDescent="0.25">
      <c r="B35" s="40"/>
      <c r="C35" s="40"/>
      <c r="D35" s="97"/>
      <c r="E35" s="67"/>
      <c r="F35" s="67"/>
      <c r="G35" s="98"/>
      <c r="H35" s="67"/>
      <c r="I35" s="99"/>
      <c r="J35" s="67"/>
      <c r="K35" s="67"/>
      <c r="L35" s="67"/>
      <c r="M35" s="98"/>
      <c r="N35" s="67"/>
      <c r="O35" s="100"/>
      <c r="P35" s="79"/>
      <c r="Q35" s="97"/>
      <c r="R35" s="67"/>
      <c r="S35" s="67"/>
      <c r="T35" s="98"/>
      <c r="U35" s="67"/>
      <c r="V35" s="99"/>
      <c r="W35" s="67"/>
      <c r="X35" s="67"/>
      <c r="Y35" s="67"/>
      <c r="Z35" s="98"/>
      <c r="AA35" s="67"/>
      <c r="AB35" s="100"/>
    </row>
    <row r="36" spans="1:28" x14ac:dyDescent="0.25">
      <c r="B36" s="40"/>
      <c r="C36" s="40"/>
      <c r="D36" s="101"/>
      <c r="E36" s="102"/>
      <c r="F36" s="102"/>
      <c r="G36" s="103"/>
      <c r="H36" s="102"/>
      <c r="I36" s="104"/>
      <c r="J36" s="102"/>
      <c r="K36" s="102"/>
      <c r="L36" s="102"/>
      <c r="M36" s="103"/>
      <c r="N36" s="102"/>
      <c r="O36" s="105"/>
      <c r="P36" s="79"/>
      <c r="Q36" s="101"/>
      <c r="R36" s="102"/>
      <c r="S36" s="102"/>
      <c r="T36" s="103"/>
      <c r="U36" s="102"/>
      <c r="V36" s="104"/>
      <c r="W36" s="102"/>
      <c r="X36" s="102"/>
      <c r="Y36" s="102"/>
      <c r="Z36" s="103"/>
      <c r="AA36" s="102"/>
      <c r="AB36" s="105"/>
    </row>
    <row r="37" spans="1:28" ht="15.75" thickBot="1" x14ac:dyDescent="0.3">
      <c r="B37" s="40"/>
      <c r="C37" s="40"/>
      <c r="D37" s="108"/>
      <c r="E37" s="109"/>
      <c r="F37" s="109"/>
      <c r="G37" s="110"/>
      <c r="H37" s="109"/>
      <c r="I37" s="111"/>
      <c r="J37" s="109"/>
      <c r="K37" s="109"/>
      <c r="L37" s="109"/>
      <c r="M37" s="110"/>
      <c r="N37" s="109"/>
      <c r="O37" s="112"/>
      <c r="P37" s="79"/>
      <c r="Q37" s="108"/>
      <c r="R37" s="109"/>
      <c r="S37" s="109"/>
      <c r="T37" s="110"/>
      <c r="U37" s="109"/>
      <c r="V37" s="111"/>
      <c r="W37" s="109"/>
      <c r="X37" s="109"/>
      <c r="Y37" s="109"/>
      <c r="Z37" s="110"/>
      <c r="AA37" s="109"/>
      <c r="AB37" s="112"/>
    </row>
    <row r="38" spans="1:28" x14ac:dyDescent="0.25">
      <c r="B38" s="40"/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</row>
    <row r="39" spans="1:28" x14ac:dyDescent="0.25">
      <c r="A39" s="24" t="s">
        <v>19</v>
      </c>
      <c r="B39" s="233" t="s">
        <v>96</v>
      </c>
      <c r="C39" s="233"/>
      <c r="D39" s="233"/>
      <c r="E39" s="233"/>
      <c r="F39" s="233"/>
      <c r="G39" s="233"/>
      <c r="H39" s="233"/>
      <c r="I39" s="233"/>
      <c r="J39" s="233"/>
      <c r="K39" s="233"/>
      <c r="L39" s="233"/>
      <c r="M39" s="233"/>
      <c r="N39" s="40"/>
      <c r="O39" s="40"/>
      <c r="P39" s="40"/>
    </row>
    <row r="40" spans="1:28" x14ac:dyDescent="0.25">
      <c r="B40" s="78" t="s">
        <v>24</v>
      </c>
      <c r="C40" s="78"/>
      <c r="D40" s="65"/>
      <c r="E40" s="65"/>
      <c r="F40" s="65"/>
      <c r="G40" s="65"/>
      <c r="H40" s="65"/>
      <c r="I40" s="65"/>
      <c r="J40" s="65"/>
      <c r="K40" s="65"/>
      <c r="L40" s="65"/>
      <c r="M40" s="65"/>
      <c r="N40" s="40"/>
      <c r="O40" s="40"/>
      <c r="P40" s="40"/>
    </row>
    <row r="41" spans="1:28" ht="15.75" thickBot="1" x14ac:dyDescent="0.3">
      <c r="B41" s="40"/>
      <c r="C41" s="40"/>
      <c r="D41" s="40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</row>
    <row r="42" spans="1:28" ht="18.75" thickBot="1" x14ac:dyDescent="0.4">
      <c r="B42" s="114"/>
      <c r="C42" s="285" t="s">
        <v>107</v>
      </c>
      <c r="D42" s="286"/>
      <c r="E42" s="286"/>
      <c r="F42" s="286"/>
      <c r="G42" s="286"/>
      <c r="H42" s="286"/>
      <c r="I42" s="286"/>
      <c r="J42" s="286"/>
      <c r="K42" s="286"/>
      <c r="L42" s="286"/>
      <c r="M42" s="286"/>
      <c r="N42" s="287"/>
      <c r="O42" s="40"/>
      <c r="P42" s="40"/>
    </row>
    <row r="43" spans="1:28" ht="15.75" thickBot="1" x14ac:dyDescent="0.3">
      <c r="B43" s="115"/>
      <c r="C43" s="116">
        <v>1</v>
      </c>
      <c r="D43" s="65">
        <v>2</v>
      </c>
      <c r="E43" s="65">
        <v>3</v>
      </c>
      <c r="F43" s="51">
        <v>4</v>
      </c>
      <c r="G43" s="50">
        <v>5</v>
      </c>
      <c r="H43" s="52">
        <v>6</v>
      </c>
      <c r="I43" s="65">
        <v>7</v>
      </c>
      <c r="J43" s="65">
        <v>8</v>
      </c>
      <c r="K43" s="65">
        <v>9</v>
      </c>
      <c r="L43" s="51">
        <v>10</v>
      </c>
      <c r="M43" s="50">
        <v>11</v>
      </c>
      <c r="N43" s="117">
        <v>12</v>
      </c>
      <c r="O43" s="40"/>
      <c r="P43" s="40"/>
    </row>
    <row r="44" spans="1:28" x14ac:dyDescent="0.25">
      <c r="B44" s="119" t="s">
        <v>0</v>
      </c>
      <c r="C44" s="120">
        <f t="shared" ref="C44:N51" si="6">D30-Q30</f>
        <v>0</v>
      </c>
      <c r="D44" s="121">
        <f t="shared" si="6"/>
        <v>0</v>
      </c>
      <c r="E44" s="122">
        <f t="shared" si="6"/>
        <v>0</v>
      </c>
      <c r="F44" s="120">
        <f t="shared" si="6"/>
        <v>0</v>
      </c>
      <c r="G44" s="121">
        <f t="shared" si="6"/>
        <v>0</v>
      </c>
      <c r="H44" s="122">
        <f t="shared" si="6"/>
        <v>0</v>
      </c>
      <c r="I44" s="120">
        <f t="shared" si="6"/>
        <v>0</v>
      </c>
      <c r="J44" s="121">
        <f t="shared" si="6"/>
        <v>0</v>
      </c>
      <c r="K44" s="122">
        <f t="shared" si="6"/>
        <v>0</v>
      </c>
      <c r="L44" s="120">
        <f t="shared" si="6"/>
        <v>0</v>
      </c>
      <c r="M44" s="121">
        <f t="shared" si="6"/>
        <v>0</v>
      </c>
      <c r="N44" s="122">
        <f t="shared" si="6"/>
        <v>0</v>
      </c>
      <c r="O44" s="40"/>
      <c r="P44" s="40"/>
    </row>
    <row r="45" spans="1:28" x14ac:dyDescent="0.25">
      <c r="B45" s="119" t="s">
        <v>1</v>
      </c>
      <c r="C45" s="97">
        <f t="shared" si="6"/>
        <v>0</v>
      </c>
      <c r="D45" s="67">
        <f t="shared" si="6"/>
        <v>0</v>
      </c>
      <c r="E45" s="100">
        <f t="shared" si="6"/>
        <v>0</v>
      </c>
      <c r="F45" s="97">
        <f t="shared" si="6"/>
        <v>0</v>
      </c>
      <c r="G45" s="67">
        <f t="shared" si="6"/>
        <v>0</v>
      </c>
      <c r="H45" s="100">
        <f t="shared" si="6"/>
        <v>0</v>
      </c>
      <c r="I45" s="97">
        <f t="shared" si="6"/>
        <v>0</v>
      </c>
      <c r="J45" s="67">
        <f t="shared" si="6"/>
        <v>0</v>
      </c>
      <c r="K45" s="100">
        <f t="shared" si="6"/>
        <v>0</v>
      </c>
      <c r="L45" s="97">
        <f t="shared" si="6"/>
        <v>0</v>
      </c>
      <c r="M45" s="67">
        <f t="shared" si="6"/>
        <v>0</v>
      </c>
      <c r="N45" s="100">
        <f t="shared" si="6"/>
        <v>0</v>
      </c>
      <c r="O45" s="40"/>
      <c r="P45" s="40"/>
    </row>
    <row r="46" spans="1:28" x14ac:dyDescent="0.25">
      <c r="B46" s="119" t="s">
        <v>2</v>
      </c>
      <c r="C46" s="97">
        <f t="shared" si="6"/>
        <v>0</v>
      </c>
      <c r="D46" s="67">
        <f t="shared" si="6"/>
        <v>0</v>
      </c>
      <c r="E46" s="100">
        <f t="shared" si="6"/>
        <v>0</v>
      </c>
      <c r="F46" s="97">
        <f t="shared" si="6"/>
        <v>0</v>
      </c>
      <c r="G46" s="67">
        <f t="shared" si="6"/>
        <v>0</v>
      </c>
      <c r="H46" s="100">
        <f t="shared" si="6"/>
        <v>0</v>
      </c>
      <c r="I46" s="97">
        <f t="shared" si="6"/>
        <v>0</v>
      </c>
      <c r="J46" s="67">
        <f t="shared" si="6"/>
        <v>0</v>
      </c>
      <c r="K46" s="100">
        <f t="shared" si="6"/>
        <v>0</v>
      </c>
      <c r="L46" s="97">
        <f t="shared" si="6"/>
        <v>0</v>
      </c>
      <c r="M46" s="67">
        <f t="shared" si="6"/>
        <v>0</v>
      </c>
      <c r="N46" s="100">
        <f t="shared" si="6"/>
        <v>0</v>
      </c>
      <c r="O46" s="40"/>
      <c r="P46" s="40"/>
    </row>
    <row r="47" spans="1:28" x14ac:dyDescent="0.25">
      <c r="B47" s="119" t="s">
        <v>3</v>
      </c>
      <c r="C47" s="97">
        <f t="shared" si="6"/>
        <v>0</v>
      </c>
      <c r="D47" s="67">
        <f t="shared" si="6"/>
        <v>0</v>
      </c>
      <c r="E47" s="100">
        <f t="shared" si="6"/>
        <v>0</v>
      </c>
      <c r="F47" s="97">
        <f t="shared" si="6"/>
        <v>0</v>
      </c>
      <c r="G47" s="67">
        <f t="shared" si="6"/>
        <v>0</v>
      </c>
      <c r="H47" s="100">
        <f t="shared" si="6"/>
        <v>0</v>
      </c>
      <c r="I47" s="97">
        <f t="shared" si="6"/>
        <v>0</v>
      </c>
      <c r="J47" s="67">
        <f t="shared" si="6"/>
        <v>0</v>
      </c>
      <c r="K47" s="100">
        <f t="shared" si="6"/>
        <v>0</v>
      </c>
      <c r="L47" s="97">
        <f t="shared" si="6"/>
        <v>0</v>
      </c>
      <c r="M47" s="67">
        <f t="shared" si="6"/>
        <v>0</v>
      </c>
      <c r="N47" s="100">
        <f t="shared" si="6"/>
        <v>0</v>
      </c>
      <c r="O47" s="40"/>
      <c r="P47" s="40"/>
    </row>
    <row r="48" spans="1:28" x14ac:dyDescent="0.25">
      <c r="B48" s="119" t="s">
        <v>4</v>
      </c>
      <c r="C48" s="97">
        <f t="shared" si="6"/>
        <v>0</v>
      </c>
      <c r="D48" s="67">
        <f t="shared" si="6"/>
        <v>0</v>
      </c>
      <c r="E48" s="100">
        <f t="shared" si="6"/>
        <v>0</v>
      </c>
      <c r="F48" s="97">
        <f t="shared" si="6"/>
        <v>0</v>
      </c>
      <c r="G48" s="67">
        <f t="shared" si="6"/>
        <v>0</v>
      </c>
      <c r="H48" s="100">
        <f t="shared" si="6"/>
        <v>0</v>
      </c>
      <c r="I48" s="97">
        <f t="shared" si="6"/>
        <v>0</v>
      </c>
      <c r="J48" s="67">
        <f t="shared" si="6"/>
        <v>0</v>
      </c>
      <c r="K48" s="100">
        <f t="shared" si="6"/>
        <v>0</v>
      </c>
      <c r="L48" s="97">
        <f t="shared" si="6"/>
        <v>0</v>
      </c>
      <c r="M48" s="67">
        <f t="shared" si="6"/>
        <v>0</v>
      </c>
      <c r="N48" s="100">
        <f t="shared" si="6"/>
        <v>0</v>
      </c>
      <c r="O48" s="40"/>
      <c r="P48" s="40"/>
    </row>
    <row r="49" spans="1:42" x14ac:dyDescent="0.25">
      <c r="B49" s="119" t="s">
        <v>5</v>
      </c>
      <c r="C49" s="97">
        <f t="shared" si="6"/>
        <v>0</v>
      </c>
      <c r="D49" s="67">
        <f t="shared" si="6"/>
        <v>0</v>
      </c>
      <c r="E49" s="100">
        <f t="shared" si="6"/>
        <v>0</v>
      </c>
      <c r="F49" s="97">
        <f t="shared" si="6"/>
        <v>0</v>
      </c>
      <c r="G49" s="67">
        <f t="shared" si="6"/>
        <v>0</v>
      </c>
      <c r="H49" s="100">
        <f t="shared" si="6"/>
        <v>0</v>
      </c>
      <c r="I49" s="97">
        <f t="shared" si="6"/>
        <v>0</v>
      </c>
      <c r="J49" s="67">
        <f t="shared" si="6"/>
        <v>0</v>
      </c>
      <c r="K49" s="100">
        <f t="shared" si="6"/>
        <v>0</v>
      </c>
      <c r="L49" s="97">
        <f t="shared" si="6"/>
        <v>0</v>
      </c>
      <c r="M49" s="67">
        <f t="shared" si="6"/>
        <v>0</v>
      </c>
      <c r="N49" s="100">
        <f t="shared" si="6"/>
        <v>0</v>
      </c>
      <c r="O49" s="40"/>
      <c r="P49" s="40"/>
    </row>
    <row r="50" spans="1:42" x14ac:dyDescent="0.25">
      <c r="B50" s="119" t="s">
        <v>6</v>
      </c>
      <c r="C50" s="97">
        <f t="shared" si="6"/>
        <v>0</v>
      </c>
      <c r="D50" s="67">
        <f t="shared" si="6"/>
        <v>0</v>
      </c>
      <c r="E50" s="100">
        <f t="shared" si="6"/>
        <v>0</v>
      </c>
      <c r="F50" s="97">
        <f t="shared" si="6"/>
        <v>0</v>
      </c>
      <c r="G50" s="67">
        <f t="shared" si="6"/>
        <v>0</v>
      </c>
      <c r="H50" s="100">
        <f t="shared" si="6"/>
        <v>0</v>
      </c>
      <c r="I50" s="97">
        <f t="shared" si="6"/>
        <v>0</v>
      </c>
      <c r="J50" s="67">
        <f t="shared" si="6"/>
        <v>0</v>
      </c>
      <c r="K50" s="100">
        <f t="shared" si="6"/>
        <v>0</v>
      </c>
      <c r="L50" s="97">
        <f t="shared" si="6"/>
        <v>0</v>
      </c>
      <c r="M50" s="67">
        <f t="shared" si="6"/>
        <v>0</v>
      </c>
      <c r="N50" s="100">
        <f t="shared" si="6"/>
        <v>0</v>
      </c>
      <c r="O50" s="40"/>
      <c r="P50" s="40"/>
    </row>
    <row r="51" spans="1:42" ht="15.75" thickBot="1" x14ac:dyDescent="0.3">
      <c r="B51" s="132" t="s">
        <v>7</v>
      </c>
      <c r="C51" s="133">
        <f t="shared" si="6"/>
        <v>0</v>
      </c>
      <c r="D51" s="134">
        <f t="shared" si="6"/>
        <v>0</v>
      </c>
      <c r="E51" s="135">
        <f t="shared" si="6"/>
        <v>0</v>
      </c>
      <c r="F51" s="133">
        <f t="shared" si="6"/>
        <v>0</v>
      </c>
      <c r="G51" s="134">
        <f t="shared" si="6"/>
        <v>0</v>
      </c>
      <c r="H51" s="135">
        <f t="shared" si="6"/>
        <v>0</v>
      </c>
      <c r="I51" s="133">
        <f t="shared" si="6"/>
        <v>0</v>
      </c>
      <c r="J51" s="134">
        <f t="shared" si="6"/>
        <v>0</v>
      </c>
      <c r="K51" s="135">
        <f t="shared" si="6"/>
        <v>0</v>
      </c>
      <c r="L51" s="133">
        <f t="shared" si="6"/>
        <v>0</v>
      </c>
      <c r="M51" s="134">
        <f t="shared" si="6"/>
        <v>0</v>
      </c>
      <c r="N51" s="135">
        <f t="shared" si="6"/>
        <v>0</v>
      </c>
      <c r="O51" s="40"/>
      <c r="P51" s="40"/>
    </row>
    <row r="52" spans="1:42" x14ac:dyDescent="0.25">
      <c r="B52" s="136"/>
      <c r="C52" s="40" t="s">
        <v>56</v>
      </c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</row>
    <row r="53" spans="1:42" x14ac:dyDescent="0.25">
      <c r="A53" s="24"/>
      <c r="B53" s="32"/>
    </row>
    <row r="54" spans="1:42" x14ac:dyDescent="0.25">
      <c r="A54" s="24" t="s">
        <v>18</v>
      </c>
      <c r="B54" s="279" t="s">
        <v>39</v>
      </c>
      <c r="C54" s="279"/>
      <c r="D54" s="279"/>
      <c r="E54" s="279"/>
      <c r="F54" s="279"/>
      <c r="G54" s="279"/>
      <c r="H54" s="279"/>
      <c r="I54" s="279"/>
      <c r="J54" s="279"/>
      <c r="K54" s="279"/>
      <c r="L54" s="279"/>
      <c r="M54" s="279"/>
      <c r="N54" s="279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25"/>
      <c r="AE54" s="25"/>
      <c r="AF54" s="25"/>
      <c r="AG54" s="25"/>
      <c r="AH54" s="25"/>
      <c r="AI54" s="25"/>
      <c r="AJ54" s="25"/>
      <c r="AK54" s="25"/>
      <c r="AL54" s="25"/>
      <c r="AM54" s="25"/>
      <c r="AN54" s="25"/>
      <c r="AO54" s="25"/>
      <c r="AP54" s="25"/>
    </row>
    <row r="55" spans="1:42" x14ac:dyDescent="0.25">
      <c r="A55" s="24"/>
      <c r="B55" s="238" t="s">
        <v>17</v>
      </c>
      <c r="C55" s="238"/>
      <c r="D55" s="238"/>
      <c r="E55" s="238"/>
      <c r="F55" s="238"/>
      <c r="G55" s="238"/>
      <c r="H55" s="238"/>
      <c r="I55" s="238"/>
      <c r="J55" s="238"/>
      <c r="K55" s="238"/>
      <c r="L55" s="238"/>
      <c r="M55" s="238"/>
      <c r="N55" s="238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25"/>
      <c r="AE55" s="25"/>
      <c r="AF55" s="25"/>
      <c r="AG55" s="25"/>
      <c r="AH55" s="25"/>
      <c r="AI55" s="25"/>
      <c r="AJ55" s="25"/>
      <c r="AK55" s="25"/>
      <c r="AL55" s="25"/>
      <c r="AM55" s="25"/>
      <c r="AN55" s="25"/>
      <c r="AO55" s="25"/>
      <c r="AP55" s="25"/>
    </row>
    <row r="56" spans="1:42" x14ac:dyDescent="0.25">
      <c r="B56" s="32"/>
      <c r="C56" s="32"/>
      <c r="D56" s="32"/>
      <c r="E56" s="32"/>
      <c r="F56" s="107"/>
      <c r="G56" s="32"/>
      <c r="H56" s="150"/>
      <c r="I56" s="32"/>
      <c r="J56" s="159"/>
      <c r="K56" s="32"/>
      <c r="L56" s="151"/>
      <c r="M56" s="32"/>
      <c r="N56" s="160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  <c r="AG56" s="25"/>
      <c r="AH56" s="25"/>
      <c r="AI56" s="25"/>
      <c r="AJ56" s="25"/>
      <c r="AK56" s="25"/>
      <c r="AL56" s="25"/>
      <c r="AM56" s="25"/>
      <c r="AN56" s="25"/>
      <c r="AO56" s="25"/>
      <c r="AP56" s="25"/>
    </row>
    <row r="57" spans="1:42" ht="15.75" customHeight="1" thickBot="1" x14ac:dyDescent="0.3">
      <c r="B57" s="41"/>
      <c r="C57" s="293" t="s">
        <v>30</v>
      </c>
      <c r="D57" s="294"/>
      <c r="E57" s="295"/>
      <c r="F57" s="293" t="s">
        <v>31</v>
      </c>
      <c r="G57" s="294"/>
      <c r="H57" s="295"/>
      <c r="I57" s="294" t="s">
        <v>33</v>
      </c>
      <c r="J57" s="294"/>
      <c r="K57" s="294"/>
      <c r="L57" s="293" t="s">
        <v>32</v>
      </c>
      <c r="M57" s="294"/>
      <c r="N57" s="29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  <c r="AI57" s="25"/>
      <c r="AJ57" s="25"/>
      <c r="AK57" s="25"/>
      <c r="AL57" s="25"/>
      <c r="AM57" s="25"/>
      <c r="AN57" s="25"/>
      <c r="AO57" s="25"/>
      <c r="AP57" s="25"/>
    </row>
    <row r="58" spans="1:42" ht="15.75" thickBot="1" x14ac:dyDescent="0.3">
      <c r="B58" s="41"/>
      <c r="C58" s="42" t="s">
        <v>40</v>
      </c>
      <c r="D58" s="43" t="s">
        <v>10</v>
      </c>
      <c r="E58" s="44" t="s">
        <v>11</v>
      </c>
      <c r="F58" s="45" t="s">
        <v>125</v>
      </c>
      <c r="G58" s="232" t="s">
        <v>10</v>
      </c>
      <c r="H58" s="44" t="s">
        <v>11</v>
      </c>
      <c r="I58" s="45" t="s">
        <v>125</v>
      </c>
      <c r="J58" s="232" t="s">
        <v>10</v>
      </c>
      <c r="K58" s="232" t="s">
        <v>11</v>
      </c>
      <c r="L58" s="45" t="s">
        <v>125</v>
      </c>
      <c r="M58" s="232" t="s">
        <v>10</v>
      </c>
      <c r="N58" s="44" t="s">
        <v>11</v>
      </c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  <c r="AI58" s="25"/>
      <c r="AJ58" s="25"/>
      <c r="AK58" s="25"/>
      <c r="AL58" s="25"/>
      <c r="AM58" s="25"/>
      <c r="AN58" s="25"/>
      <c r="AO58" s="25"/>
      <c r="AP58" s="25"/>
    </row>
    <row r="59" spans="1:42" x14ac:dyDescent="0.25">
      <c r="B59" s="66"/>
      <c r="C59" s="62">
        <v>0</v>
      </c>
      <c r="D59" s="55">
        <f t="shared" ref="D59:D64" si="7">AVERAGE(C44:E44)</f>
        <v>0</v>
      </c>
      <c r="E59" s="56">
        <f t="shared" ref="E59:E64" si="8">STDEV(C44:E44)</f>
        <v>0</v>
      </c>
      <c r="F59" s="189">
        <f t="shared" ref="F59:F66" si="9">F15</f>
        <v>25</v>
      </c>
      <c r="G59" s="55">
        <f t="shared" ref="G59:G66" si="10">AVERAGE(F44:H44)</f>
        <v>0</v>
      </c>
      <c r="H59" s="56">
        <f t="shared" ref="H59:H66" si="11">STDEV(F44:H44)</f>
        <v>0</v>
      </c>
      <c r="I59" s="189">
        <f t="shared" ref="I59:I66" si="12">I15</f>
        <v>33</v>
      </c>
      <c r="J59" s="168">
        <f t="shared" ref="J59:J66" si="13">AVERAGE(I44:K44)</f>
        <v>0</v>
      </c>
      <c r="K59" s="168">
        <f t="shared" ref="K59:K66" si="14">STDEV(I44:K44)</f>
        <v>0</v>
      </c>
      <c r="L59" s="189">
        <f t="shared" ref="L59:L66" si="15">L15</f>
        <v>41</v>
      </c>
      <c r="M59" s="55">
        <f t="shared" ref="M59:M66" si="16">AVERAGE(L44:N44)</f>
        <v>0</v>
      </c>
      <c r="N59" s="56">
        <f t="shared" ref="N59:N66" si="17">STDEV(L44:N44)</f>
        <v>0</v>
      </c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5"/>
      <c r="AH59" s="25"/>
      <c r="AI59" s="25"/>
      <c r="AJ59" s="25"/>
      <c r="AK59" s="25"/>
      <c r="AL59" s="25"/>
      <c r="AM59" s="25"/>
      <c r="AN59" s="25"/>
      <c r="AO59" s="25"/>
      <c r="AP59" s="25"/>
    </row>
    <row r="60" spans="1:42" x14ac:dyDescent="0.25">
      <c r="B60" s="66"/>
      <c r="C60" s="62">
        <v>0.25</v>
      </c>
      <c r="D60" s="55">
        <f t="shared" si="7"/>
        <v>0</v>
      </c>
      <c r="E60" s="56">
        <f t="shared" si="8"/>
        <v>0</v>
      </c>
      <c r="F60" s="57">
        <f t="shared" si="9"/>
        <v>26</v>
      </c>
      <c r="G60" s="55">
        <f t="shared" si="10"/>
        <v>0</v>
      </c>
      <c r="H60" s="56">
        <f t="shared" si="11"/>
        <v>0</v>
      </c>
      <c r="I60" s="57">
        <f t="shared" si="12"/>
        <v>34</v>
      </c>
      <c r="J60" s="55">
        <f t="shared" si="13"/>
        <v>0</v>
      </c>
      <c r="K60" s="55">
        <f t="shared" si="14"/>
        <v>0</v>
      </c>
      <c r="L60" s="57">
        <f t="shared" si="15"/>
        <v>42</v>
      </c>
      <c r="M60" s="55">
        <f t="shared" si="16"/>
        <v>0</v>
      </c>
      <c r="N60" s="56">
        <f t="shared" si="17"/>
        <v>0</v>
      </c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25"/>
      <c r="AI60" s="25"/>
      <c r="AJ60" s="25"/>
      <c r="AK60" s="25"/>
      <c r="AL60" s="25"/>
      <c r="AM60" s="25"/>
      <c r="AN60" s="25"/>
      <c r="AO60" s="25"/>
      <c r="AP60" s="25"/>
    </row>
    <row r="61" spans="1:42" x14ac:dyDescent="0.25">
      <c r="B61" s="66"/>
      <c r="C61" s="62">
        <v>0.5</v>
      </c>
      <c r="D61" s="55">
        <f t="shared" si="7"/>
        <v>0</v>
      </c>
      <c r="E61" s="56">
        <f t="shared" si="8"/>
        <v>0</v>
      </c>
      <c r="F61" s="57">
        <f t="shared" si="9"/>
        <v>27</v>
      </c>
      <c r="G61" s="55">
        <f t="shared" si="10"/>
        <v>0</v>
      </c>
      <c r="H61" s="56">
        <f t="shared" si="11"/>
        <v>0</v>
      </c>
      <c r="I61" s="57">
        <f t="shared" si="12"/>
        <v>35</v>
      </c>
      <c r="J61" s="55">
        <f t="shared" si="13"/>
        <v>0</v>
      </c>
      <c r="K61" s="55">
        <f t="shared" si="14"/>
        <v>0</v>
      </c>
      <c r="L61" s="57">
        <f t="shared" si="15"/>
        <v>43</v>
      </c>
      <c r="M61" s="55">
        <f t="shared" si="16"/>
        <v>0</v>
      </c>
      <c r="N61" s="56">
        <f t="shared" si="17"/>
        <v>0</v>
      </c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</row>
    <row r="62" spans="1:42" x14ac:dyDescent="0.25">
      <c r="B62" s="66"/>
      <c r="C62" s="62">
        <v>1</v>
      </c>
      <c r="D62" s="55">
        <f t="shared" si="7"/>
        <v>0</v>
      </c>
      <c r="E62" s="56">
        <f t="shared" si="8"/>
        <v>0</v>
      </c>
      <c r="F62" s="57">
        <f t="shared" si="9"/>
        <v>28</v>
      </c>
      <c r="G62" s="55">
        <f t="shared" si="10"/>
        <v>0</v>
      </c>
      <c r="H62" s="56">
        <f t="shared" si="11"/>
        <v>0</v>
      </c>
      <c r="I62" s="57">
        <f t="shared" si="12"/>
        <v>36</v>
      </c>
      <c r="J62" s="55">
        <f t="shared" si="13"/>
        <v>0</v>
      </c>
      <c r="K62" s="55">
        <f t="shared" si="14"/>
        <v>0</v>
      </c>
      <c r="L62" s="57">
        <f t="shared" si="15"/>
        <v>44</v>
      </c>
      <c r="M62" s="55">
        <f t="shared" si="16"/>
        <v>0</v>
      </c>
      <c r="N62" s="56">
        <f t="shared" si="17"/>
        <v>0</v>
      </c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</row>
    <row r="63" spans="1:42" x14ac:dyDescent="0.25">
      <c r="B63" s="66"/>
      <c r="C63" s="62">
        <v>1.5</v>
      </c>
      <c r="D63" s="55">
        <f t="shared" si="7"/>
        <v>0</v>
      </c>
      <c r="E63" s="56">
        <f t="shared" si="8"/>
        <v>0</v>
      </c>
      <c r="F63" s="57">
        <f t="shared" si="9"/>
        <v>29</v>
      </c>
      <c r="G63" s="55">
        <f t="shared" si="10"/>
        <v>0</v>
      </c>
      <c r="H63" s="56">
        <f t="shared" si="11"/>
        <v>0</v>
      </c>
      <c r="I63" s="57">
        <f t="shared" si="12"/>
        <v>37</v>
      </c>
      <c r="J63" s="55">
        <f t="shared" si="13"/>
        <v>0</v>
      </c>
      <c r="K63" s="55">
        <f t="shared" si="14"/>
        <v>0</v>
      </c>
      <c r="L63" s="57">
        <f t="shared" si="15"/>
        <v>45</v>
      </c>
      <c r="M63" s="55">
        <f t="shared" si="16"/>
        <v>0</v>
      </c>
      <c r="N63" s="56">
        <f t="shared" si="17"/>
        <v>0</v>
      </c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</row>
    <row r="64" spans="1:42" x14ac:dyDescent="0.25">
      <c r="B64" s="66"/>
      <c r="C64" s="62">
        <v>3</v>
      </c>
      <c r="D64" s="55">
        <f t="shared" si="7"/>
        <v>0</v>
      </c>
      <c r="E64" s="56">
        <f t="shared" si="8"/>
        <v>0</v>
      </c>
      <c r="F64" s="57">
        <f t="shared" si="9"/>
        <v>30</v>
      </c>
      <c r="G64" s="55">
        <f t="shared" si="10"/>
        <v>0</v>
      </c>
      <c r="H64" s="56">
        <f t="shared" si="11"/>
        <v>0</v>
      </c>
      <c r="I64" s="57">
        <f t="shared" si="12"/>
        <v>38</v>
      </c>
      <c r="J64" s="55">
        <f t="shared" si="13"/>
        <v>0</v>
      </c>
      <c r="K64" s="55">
        <f t="shared" si="14"/>
        <v>0</v>
      </c>
      <c r="L64" s="57">
        <f t="shared" si="15"/>
        <v>46</v>
      </c>
      <c r="M64" s="55">
        <f t="shared" si="16"/>
        <v>0</v>
      </c>
      <c r="N64" s="56">
        <f t="shared" si="17"/>
        <v>0</v>
      </c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</row>
    <row r="65" spans="1:42" x14ac:dyDescent="0.25">
      <c r="B65" s="66"/>
      <c r="C65" s="62"/>
      <c r="D65" s="55"/>
      <c r="E65" s="56"/>
      <c r="F65" s="57">
        <f t="shared" si="9"/>
        <v>31</v>
      </c>
      <c r="G65" s="55">
        <f t="shared" si="10"/>
        <v>0</v>
      </c>
      <c r="H65" s="56">
        <f t="shared" si="11"/>
        <v>0</v>
      </c>
      <c r="I65" s="57">
        <f t="shared" si="12"/>
        <v>39</v>
      </c>
      <c r="J65" s="55">
        <f t="shared" si="13"/>
        <v>0</v>
      </c>
      <c r="K65" s="55">
        <f t="shared" si="14"/>
        <v>0</v>
      </c>
      <c r="L65" s="57">
        <f t="shared" si="15"/>
        <v>47</v>
      </c>
      <c r="M65" s="55">
        <f t="shared" si="16"/>
        <v>0</v>
      </c>
      <c r="N65" s="56">
        <f t="shared" si="17"/>
        <v>0</v>
      </c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</row>
    <row r="66" spans="1:42" x14ac:dyDescent="0.25">
      <c r="B66" s="66"/>
      <c r="C66" s="178"/>
      <c r="D66" s="70"/>
      <c r="E66" s="71"/>
      <c r="F66" s="72">
        <f t="shared" si="9"/>
        <v>32</v>
      </c>
      <c r="G66" s="70">
        <f t="shared" si="10"/>
        <v>0</v>
      </c>
      <c r="H66" s="71">
        <f t="shared" si="11"/>
        <v>0</v>
      </c>
      <c r="I66" s="72">
        <f t="shared" si="12"/>
        <v>40</v>
      </c>
      <c r="J66" s="70">
        <f t="shared" si="13"/>
        <v>0</v>
      </c>
      <c r="K66" s="70">
        <f t="shared" si="14"/>
        <v>0</v>
      </c>
      <c r="L66" s="72">
        <f t="shared" si="15"/>
        <v>48</v>
      </c>
      <c r="M66" s="70">
        <f t="shared" si="16"/>
        <v>0</v>
      </c>
      <c r="N66" s="71">
        <f t="shared" si="17"/>
        <v>0</v>
      </c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</row>
    <row r="67" spans="1:42" x14ac:dyDescent="0.25">
      <c r="B67" s="66"/>
      <c r="C67" s="66"/>
      <c r="D67" s="66"/>
      <c r="E67" s="66"/>
      <c r="F67" s="73"/>
      <c r="G67" s="66"/>
      <c r="H67" s="74"/>
      <c r="I67" s="66"/>
      <c r="J67" s="75"/>
      <c r="K67" s="66"/>
      <c r="L67" s="76"/>
      <c r="M67" s="66"/>
      <c r="N67" s="77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</row>
    <row r="68" spans="1:42" x14ac:dyDescent="0.25">
      <c r="A68" s="78" t="s">
        <v>50</v>
      </c>
      <c r="B68" s="296" t="s">
        <v>83</v>
      </c>
      <c r="C68" s="296"/>
      <c r="D68" s="296"/>
      <c r="E68" s="296"/>
      <c r="F68" s="296"/>
      <c r="G68" s="296"/>
      <c r="H68" s="296"/>
      <c r="I68" s="296"/>
      <c r="J68" s="296"/>
      <c r="K68" s="296"/>
      <c r="L68" s="296"/>
      <c r="M68" s="296"/>
      <c r="N68" s="296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</row>
    <row r="69" spans="1:42" x14ac:dyDescent="0.25">
      <c r="B69" s="179"/>
      <c r="C69" s="124"/>
      <c r="D69" s="124"/>
      <c r="E69" s="124"/>
      <c r="F69" s="124"/>
      <c r="G69" s="180"/>
      <c r="H69" s="124"/>
      <c r="I69" s="66"/>
      <c r="J69" s="161"/>
      <c r="K69" s="66"/>
      <c r="L69" s="76"/>
      <c r="M69" s="66"/>
      <c r="N69" s="77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</row>
    <row r="70" spans="1:42" x14ac:dyDescent="0.25">
      <c r="B70" s="181"/>
      <c r="C70" s="66"/>
      <c r="D70" s="66"/>
      <c r="E70" s="66"/>
      <c r="F70" s="66"/>
      <c r="G70" s="161"/>
      <c r="H70" s="182"/>
      <c r="I70" s="66"/>
      <c r="J70" s="161"/>
      <c r="K70" s="40"/>
      <c r="L70" s="80"/>
      <c r="M70" s="40"/>
      <c r="N70" s="81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</row>
    <row r="71" spans="1:42" x14ac:dyDescent="0.25">
      <c r="B71" s="83"/>
      <c r="C71" s="66"/>
      <c r="D71" s="66"/>
      <c r="E71" s="66"/>
      <c r="F71" s="73"/>
      <c r="G71" s="66"/>
      <c r="H71" s="84"/>
      <c r="I71" s="78" t="s">
        <v>44</v>
      </c>
      <c r="J71" s="78" t="s">
        <v>60</v>
      </c>
      <c r="K71" s="31"/>
      <c r="L71" s="40"/>
      <c r="M71" s="81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</row>
    <row r="72" spans="1:42" ht="15.75" thickBot="1" x14ac:dyDescent="0.3">
      <c r="B72" s="83"/>
      <c r="C72" s="66"/>
      <c r="D72" s="66"/>
      <c r="E72" s="66"/>
      <c r="F72" s="73"/>
      <c r="G72" s="66"/>
      <c r="H72" s="84"/>
      <c r="I72" s="75"/>
      <c r="J72" s="85"/>
      <c r="K72" s="78"/>
      <c r="L72" s="40"/>
      <c r="M72" s="81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</row>
    <row r="73" spans="1:42" ht="15.75" thickBot="1" x14ac:dyDescent="0.3">
      <c r="B73" s="83"/>
      <c r="C73" s="66"/>
      <c r="D73" s="73"/>
      <c r="E73" s="66" t="s">
        <v>36</v>
      </c>
      <c r="F73" s="74"/>
      <c r="G73" s="32"/>
      <c r="H73" s="106"/>
      <c r="I73" s="66"/>
      <c r="J73" s="78" t="s">
        <v>57</v>
      </c>
      <c r="K73" s="90"/>
      <c r="L73" s="40"/>
      <c r="M73" s="81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5"/>
      <c r="AI73" s="25"/>
      <c r="AJ73" s="25"/>
      <c r="AK73" s="25"/>
      <c r="AL73" s="25"/>
      <c r="AM73" s="25"/>
      <c r="AN73" s="25"/>
      <c r="AO73" s="25"/>
      <c r="AP73" s="25"/>
    </row>
    <row r="74" spans="1:42" ht="15.75" thickBot="1" x14ac:dyDescent="0.3">
      <c r="B74" s="83"/>
      <c r="C74" s="66"/>
      <c r="D74" s="73"/>
      <c r="E74" s="66"/>
      <c r="F74" s="74"/>
      <c r="G74" s="32"/>
      <c r="H74" s="106"/>
      <c r="I74" s="66"/>
      <c r="J74" s="78" t="s">
        <v>59</v>
      </c>
      <c r="K74" s="90"/>
      <c r="L74" s="25"/>
      <c r="M74" s="81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5"/>
      <c r="AI74" s="25"/>
      <c r="AJ74" s="25"/>
      <c r="AK74" s="25"/>
      <c r="AL74" s="25"/>
      <c r="AM74" s="25"/>
      <c r="AN74" s="25"/>
      <c r="AO74" s="25"/>
      <c r="AP74" s="25"/>
    </row>
    <row r="75" spans="1:42" x14ac:dyDescent="0.25">
      <c r="B75" s="83"/>
      <c r="C75" s="66"/>
      <c r="D75" s="66" t="s">
        <v>34</v>
      </c>
      <c r="E75" s="66"/>
      <c r="F75" s="74"/>
      <c r="G75" s="32"/>
      <c r="H75" s="106"/>
      <c r="J75" s="66"/>
      <c r="N75" s="81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  <c r="AO75" s="25"/>
      <c r="AP75" s="25"/>
    </row>
    <row r="76" spans="1:42" x14ac:dyDescent="0.25">
      <c r="B76" s="83"/>
      <c r="C76" s="66"/>
      <c r="D76" s="66"/>
      <c r="E76" s="66"/>
      <c r="F76" s="73"/>
      <c r="G76" s="32"/>
      <c r="H76" s="182"/>
      <c r="I76" s="74"/>
      <c r="J76" s="41" t="s">
        <v>105</v>
      </c>
      <c r="K76" s="80"/>
      <c r="L76" s="40"/>
      <c r="M76" s="40"/>
      <c r="N76" s="81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5"/>
      <c r="AG76" s="25"/>
      <c r="AH76" s="25"/>
      <c r="AI76" s="25"/>
      <c r="AJ76" s="25"/>
      <c r="AK76" s="25"/>
      <c r="AL76" s="25"/>
      <c r="AM76" s="25"/>
      <c r="AN76" s="25"/>
      <c r="AO76" s="25"/>
      <c r="AP76" s="25"/>
    </row>
    <row r="77" spans="1:42" x14ac:dyDescent="0.25">
      <c r="B77" s="83"/>
      <c r="C77" s="66"/>
      <c r="D77" s="66"/>
      <c r="E77" s="66"/>
      <c r="F77" s="73"/>
      <c r="G77" s="66"/>
      <c r="H77" s="84"/>
      <c r="I77" s="66"/>
      <c r="J77" s="41" t="s">
        <v>98</v>
      </c>
      <c r="K77" s="66"/>
      <c r="L77" s="80"/>
      <c r="M77" s="40"/>
      <c r="N77" s="81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  <c r="AG77" s="25"/>
      <c r="AH77" s="25"/>
      <c r="AI77" s="25"/>
      <c r="AJ77" s="25"/>
      <c r="AK77" s="25"/>
      <c r="AL77" s="25"/>
      <c r="AM77" s="25"/>
      <c r="AN77" s="25"/>
      <c r="AO77" s="25"/>
      <c r="AP77" s="25"/>
    </row>
    <row r="78" spans="1:42" x14ac:dyDescent="0.25">
      <c r="B78" s="83"/>
      <c r="C78" s="66"/>
      <c r="D78" s="66"/>
      <c r="E78" s="66"/>
      <c r="F78" s="73"/>
      <c r="G78" s="66"/>
      <c r="H78" s="84"/>
      <c r="I78" s="66"/>
      <c r="J78" s="41" t="s">
        <v>97</v>
      </c>
      <c r="K78" s="66"/>
      <c r="L78" s="80"/>
      <c r="M78" s="40"/>
      <c r="N78" s="81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5"/>
      <c r="AI78" s="25"/>
      <c r="AJ78" s="25"/>
      <c r="AK78" s="25"/>
      <c r="AL78" s="25"/>
      <c r="AM78" s="25"/>
      <c r="AN78" s="25"/>
      <c r="AO78" s="25"/>
      <c r="AP78" s="25"/>
    </row>
    <row r="79" spans="1:42" x14ac:dyDescent="0.25">
      <c r="B79" s="83"/>
      <c r="C79" s="66"/>
      <c r="D79" s="66"/>
      <c r="E79" s="66"/>
      <c r="F79" s="66"/>
      <c r="G79" s="66"/>
      <c r="H79" s="84"/>
      <c r="I79" s="66"/>
      <c r="J79" s="75"/>
      <c r="K79" s="66"/>
      <c r="L79" s="80"/>
      <c r="M79" s="40"/>
      <c r="N79" s="81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  <c r="AB79" s="25"/>
      <c r="AC79" s="25"/>
      <c r="AD79" s="25"/>
      <c r="AE79" s="25"/>
      <c r="AF79" s="25"/>
      <c r="AG79" s="25"/>
      <c r="AH79" s="25"/>
      <c r="AI79" s="25"/>
      <c r="AJ79" s="25"/>
      <c r="AK79" s="25"/>
      <c r="AL79" s="25"/>
      <c r="AM79" s="25"/>
      <c r="AN79" s="25"/>
      <c r="AO79" s="25"/>
      <c r="AP79" s="25"/>
    </row>
    <row r="80" spans="1:42" x14ac:dyDescent="0.25">
      <c r="B80" s="83"/>
      <c r="C80" s="66"/>
      <c r="D80" s="66"/>
      <c r="E80" s="66"/>
      <c r="F80" s="73"/>
      <c r="G80" s="66"/>
      <c r="H80" s="84"/>
      <c r="I80" s="66"/>
      <c r="J80" s="75"/>
      <c r="K80" s="66"/>
      <c r="L80" s="80"/>
      <c r="M80" s="40"/>
      <c r="N80" s="81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  <c r="AB80" s="25"/>
      <c r="AC80" s="25"/>
      <c r="AD80" s="25"/>
      <c r="AE80" s="25"/>
      <c r="AF80" s="25"/>
      <c r="AG80" s="25"/>
      <c r="AH80" s="25"/>
      <c r="AI80" s="25"/>
      <c r="AJ80" s="25"/>
      <c r="AK80" s="25"/>
      <c r="AL80" s="25"/>
      <c r="AM80" s="25"/>
      <c r="AN80" s="25"/>
      <c r="AO80" s="25"/>
      <c r="AP80" s="25"/>
    </row>
    <row r="81" spans="1:42" x14ac:dyDescent="0.25">
      <c r="B81" s="83"/>
      <c r="C81" s="66"/>
      <c r="D81" s="66"/>
      <c r="E81" s="66"/>
      <c r="F81" s="73"/>
      <c r="G81" s="66"/>
      <c r="H81" s="84"/>
      <c r="I81" s="66"/>
      <c r="J81" s="75"/>
      <c r="K81" s="66"/>
      <c r="L81" s="80"/>
      <c r="M81" s="40"/>
      <c r="N81" s="81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  <c r="AB81" s="25"/>
      <c r="AC81" s="25"/>
      <c r="AD81" s="25"/>
      <c r="AE81" s="25"/>
      <c r="AF81" s="25"/>
      <c r="AG81" s="25"/>
      <c r="AH81" s="25"/>
      <c r="AI81" s="25"/>
      <c r="AJ81" s="25"/>
      <c r="AK81" s="25"/>
      <c r="AL81" s="25"/>
      <c r="AM81" s="25"/>
      <c r="AN81" s="25"/>
      <c r="AO81" s="25"/>
      <c r="AP81" s="25"/>
    </row>
    <row r="82" spans="1:42" x14ac:dyDescent="0.25">
      <c r="B82" s="83"/>
      <c r="C82" s="66"/>
      <c r="D82" s="66"/>
      <c r="E82" s="66"/>
      <c r="F82" s="73"/>
      <c r="G82" s="66"/>
      <c r="H82" s="84"/>
      <c r="I82" s="66"/>
      <c r="J82" s="75"/>
      <c r="K82" s="66"/>
      <c r="L82" s="80"/>
      <c r="M82" s="40"/>
      <c r="N82" s="81"/>
    </row>
    <row r="83" spans="1:42" x14ac:dyDescent="0.25">
      <c r="B83" s="83"/>
      <c r="C83" s="66"/>
      <c r="D83" s="66"/>
      <c r="E83" s="66"/>
      <c r="F83" s="73"/>
      <c r="G83" s="66"/>
      <c r="H83" s="84"/>
      <c r="I83" s="66"/>
      <c r="J83" s="75"/>
      <c r="K83" s="66"/>
      <c r="L83" s="80"/>
      <c r="M83" s="40"/>
      <c r="N83" s="81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  <c r="AB83" s="25"/>
      <c r="AC83" s="25"/>
    </row>
    <row r="84" spans="1:42" x14ac:dyDescent="0.25">
      <c r="B84" s="83"/>
      <c r="C84" s="66"/>
      <c r="D84" s="66"/>
      <c r="E84" s="66"/>
      <c r="F84" s="73"/>
      <c r="G84" s="66"/>
      <c r="H84" s="84"/>
      <c r="I84" s="66"/>
      <c r="J84" s="75"/>
      <c r="K84" s="66"/>
      <c r="L84" s="80"/>
      <c r="M84" s="40"/>
      <c r="N84" s="81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</row>
    <row r="85" spans="1:42" x14ac:dyDescent="0.25">
      <c r="B85" s="83"/>
      <c r="C85" s="66"/>
      <c r="D85" s="66"/>
      <c r="E85" s="66"/>
      <c r="F85" s="73"/>
      <c r="G85" s="66"/>
      <c r="H85" s="84"/>
      <c r="I85" s="66"/>
      <c r="J85" s="75"/>
      <c r="K85" s="66"/>
      <c r="L85" s="80"/>
      <c r="M85" s="40"/>
      <c r="N85" s="81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</row>
    <row r="86" spans="1:42" x14ac:dyDescent="0.25">
      <c r="B86" s="83"/>
      <c r="C86" s="66"/>
      <c r="D86" s="66"/>
      <c r="E86" s="66"/>
      <c r="F86" s="73"/>
      <c r="G86" s="66"/>
      <c r="H86" s="84"/>
      <c r="I86" s="66"/>
      <c r="J86" s="75"/>
      <c r="K86" s="66"/>
      <c r="L86" s="80"/>
      <c r="M86" s="40"/>
      <c r="N86" s="81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</row>
    <row r="87" spans="1:42" x14ac:dyDescent="0.25">
      <c r="B87" s="123"/>
      <c r="C87" s="124"/>
      <c r="D87" s="124"/>
      <c r="E87" s="124"/>
      <c r="F87" s="125"/>
      <c r="G87" s="124"/>
      <c r="H87" s="126"/>
      <c r="I87" s="66"/>
      <c r="J87" s="75"/>
      <c r="K87" s="66"/>
      <c r="L87" s="80"/>
      <c r="M87" s="40"/>
      <c r="N87" s="81"/>
      <c r="Q87" s="25"/>
      <c r="R87" s="25"/>
      <c r="S87" s="25"/>
      <c r="T87" s="25"/>
      <c r="U87" s="25"/>
      <c r="V87" s="25"/>
      <c r="W87" s="25"/>
      <c r="X87" s="25"/>
      <c r="Y87" s="25"/>
      <c r="Z87" s="25"/>
      <c r="AA87" s="25"/>
      <c r="AB87" s="25"/>
      <c r="AC87" s="25"/>
    </row>
    <row r="88" spans="1:42" x14ac:dyDescent="0.25">
      <c r="B88" s="40"/>
      <c r="C88" s="40"/>
      <c r="D88" s="40"/>
      <c r="E88" s="66"/>
      <c r="F88" s="73"/>
      <c r="G88" s="66"/>
      <c r="H88" s="74"/>
      <c r="I88" s="66"/>
      <c r="J88" s="75"/>
      <c r="K88" s="66"/>
      <c r="L88" s="80"/>
      <c r="M88" s="40"/>
      <c r="N88" s="81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25"/>
      <c r="AB88" s="25"/>
      <c r="AC88" s="25"/>
    </row>
    <row r="89" spans="1:42" x14ac:dyDescent="0.25">
      <c r="A89" s="24" t="s">
        <v>21</v>
      </c>
      <c r="B89" s="238" t="s">
        <v>79</v>
      </c>
      <c r="C89" s="65"/>
      <c r="D89" s="65"/>
      <c r="E89" s="65"/>
      <c r="F89" s="65"/>
      <c r="G89" s="65"/>
      <c r="H89" s="65"/>
      <c r="I89" s="65"/>
      <c r="J89" s="65"/>
      <c r="K89" s="65"/>
      <c r="L89" s="65"/>
      <c r="M89" s="65"/>
      <c r="N89" s="65"/>
      <c r="Q89" s="25"/>
      <c r="R89" s="25"/>
      <c r="S89" s="25"/>
      <c r="T89" s="25"/>
      <c r="U89" s="25"/>
      <c r="V89" s="25"/>
      <c r="W89" s="25"/>
      <c r="X89" s="25"/>
      <c r="Y89" s="25"/>
      <c r="Z89" s="25"/>
      <c r="AA89" s="25"/>
      <c r="AB89" s="25"/>
      <c r="AC89" s="25"/>
    </row>
    <row r="90" spans="1:42" x14ac:dyDescent="0.25">
      <c r="A90" s="24"/>
      <c r="B90" s="24" t="s">
        <v>84</v>
      </c>
      <c r="Q90" s="25"/>
      <c r="R90" s="25"/>
      <c r="S90" s="25"/>
      <c r="T90" s="25"/>
      <c r="U90" s="25"/>
      <c r="V90" s="25"/>
      <c r="W90" s="25"/>
      <c r="X90" s="25"/>
      <c r="Y90" s="25"/>
      <c r="Z90" s="25"/>
      <c r="AA90" s="25"/>
      <c r="AB90" s="25"/>
      <c r="AC90" s="25"/>
    </row>
    <row r="91" spans="1:42" x14ac:dyDescent="0.25">
      <c r="A91" s="24"/>
      <c r="B91" s="24"/>
      <c r="Q91" s="25"/>
      <c r="R91" s="25"/>
      <c r="S91" s="25"/>
      <c r="T91" s="25"/>
      <c r="U91" s="25"/>
      <c r="V91" s="25"/>
      <c r="W91" s="25"/>
      <c r="X91" s="25"/>
      <c r="Y91" s="25"/>
      <c r="Z91" s="25"/>
      <c r="AA91" s="25"/>
      <c r="AB91" s="25"/>
      <c r="AC91" s="25"/>
    </row>
    <row r="92" spans="1:42" ht="15.75" thickBot="1" x14ac:dyDescent="0.3">
      <c r="B92" s="255" t="s">
        <v>28</v>
      </c>
      <c r="C92" s="255"/>
      <c r="D92" s="255"/>
      <c r="E92" s="238"/>
      <c r="F92" s="255"/>
      <c r="G92" s="255"/>
      <c r="H92" s="238"/>
      <c r="I92" s="255"/>
      <c r="J92" s="255"/>
      <c r="K92" s="238"/>
      <c r="L92" s="255"/>
      <c r="M92" s="255"/>
      <c r="N92" s="238"/>
      <c r="Q92" s="25"/>
      <c r="R92" s="25"/>
      <c r="S92" s="25"/>
      <c r="T92" s="25"/>
      <c r="U92" s="25"/>
      <c r="V92" s="25"/>
      <c r="W92" s="25"/>
      <c r="X92" s="25"/>
      <c r="Y92" s="25"/>
      <c r="Z92" s="25"/>
      <c r="AA92" s="25"/>
      <c r="AB92" s="25"/>
      <c r="AC92" s="25"/>
    </row>
    <row r="93" spans="1:42" ht="15.75" thickBot="1" x14ac:dyDescent="0.3">
      <c r="B93" s="66"/>
      <c r="C93" s="46" t="s">
        <v>8</v>
      </c>
      <c r="D93" s="46" t="s">
        <v>40</v>
      </c>
      <c r="E93" s="65"/>
      <c r="F93" s="46" t="s">
        <v>125</v>
      </c>
      <c r="G93" s="46" t="s">
        <v>40</v>
      </c>
      <c r="H93" s="65"/>
      <c r="I93" s="46" t="s">
        <v>125</v>
      </c>
      <c r="J93" s="46" t="s">
        <v>40</v>
      </c>
      <c r="K93" s="66"/>
      <c r="L93" s="46" t="s">
        <v>125</v>
      </c>
      <c r="M93" s="46" t="s">
        <v>40</v>
      </c>
      <c r="N93" s="65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  <c r="AC93" s="25"/>
    </row>
    <row r="94" spans="1:42" x14ac:dyDescent="0.25">
      <c r="B94" s="66"/>
      <c r="C94" s="118">
        <v>0</v>
      </c>
      <c r="D94" s="63" t="e">
        <f>(D59-$K$74)/$K$73</f>
        <v>#DIV/0!</v>
      </c>
      <c r="E94" s="129"/>
      <c r="F94" s="34">
        <f>F59</f>
        <v>25</v>
      </c>
      <c r="G94" s="63" t="e">
        <f t="shared" ref="G94:G101" si="18">(G59-$K$74)/$K$73</f>
        <v>#DIV/0!</v>
      </c>
      <c r="H94" s="130"/>
      <c r="I94" s="34">
        <f>I59</f>
        <v>33</v>
      </c>
      <c r="J94" s="63" t="e">
        <f t="shared" ref="J94:J101" si="19">(J59-$K$74)/$K$73</f>
        <v>#DIV/0!</v>
      </c>
      <c r="K94" s="66"/>
      <c r="L94" s="34">
        <f>L59</f>
        <v>41</v>
      </c>
      <c r="M94" s="63" t="e">
        <f t="shared" ref="M94:M101" si="20">(M59-$K$74)/$K$73</f>
        <v>#DIV/0!</v>
      </c>
      <c r="N94" s="129"/>
      <c r="Q94" s="25"/>
      <c r="R94" s="25"/>
      <c r="S94" s="25"/>
      <c r="T94" s="25"/>
      <c r="U94" s="25"/>
      <c r="V94" s="25"/>
      <c r="W94" s="25"/>
      <c r="X94" s="25"/>
      <c r="Y94" s="25"/>
      <c r="Z94" s="25"/>
      <c r="AA94" s="25"/>
      <c r="AB94" s="25"/>
      <c r="AC94" s="25"/>
      <c r="AD94" s="66"/>
    </row>
    <row r="95" spans="1:42" x14ac:dyDescent="0.25">
      <c r="B95" s="66"/>
      <c r="C95" s="118">
        <v>0.25</v>
      </c>
      <c r="D95" s="63" t="e">
        <f t="shared" ref="D95:D99" si="21">(D60-$K$74)/$K$73</f>
        <v>#DIV/0!</v>
      </c>
      <c r="E95" s="129"/>
      <c r="F95" s="34">
        <f t="shared" ref="F95:F101" si="22">F60</f>
        <v>26</v>
      </c>
      <c r="G95" s="63" t="e">
        <f t="shared" si="18"/>
        <v>#DIV/0!</v>
      </c>
      <c r="H95" s="130"/>
      <c r="I95" s="34">
        <f t="shared" ref="I95:I101" si="23">I60</f>
        <v>34</v>
      </c>
      <c r="J95" s="63" t="e">
        <f t="shared" si="19"/>
        <v>#DIV/0!</v>
      </c>
      <c r="K95" s="66"/>
      <c r="L95" s="34">
        <f t="shared" ref="L95:L101" si="24">L60</f>
        <v>42</v>
      </c>
      <c r="M95" s="63" t="e">
        <f t="shared" si="20"/>
        <v>#DIV/0!</v>
      </c>
      <c r="N95" s="129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  <c r="AC95" s="25"/>
      <c r="AD95" s="66"/>
    </row>
    <row r="96" spans="1:42" x14ac:dyDescent="0.25">
      <c r="B96" s="66"/>
      <c r="C96" s="118">
        <v>0.5</v>
      </c>
      <c r="D96" s="63" t="e">
        <f t="shared" si="21"/>
        <v>#DIV/0!</v>
      </c>
      <c r="E96" s="129"/>
      <c r="F96" s="34">
        <f t="shared" si="22"/>
        <v>27</v>
      </c>
      <c r="G96" s="63" t="e">
        <f t="shared" si="18"/>
        <v>#DIV/0!</v>
      </c>
      <c r="H96" s="130"/>
      <c r="I96" s="34">
        <f t="shared" si="23"/>
        <v>35</v>
      </c>
      <c r="J96" s="63" t="e">
        <f t="shared" si="19"/>
        <v>#DIV/0!</v>
      </c>
      <c r="K96" s="66"/>
      <c r="L96" s="34">
        <f t="shared" si="24"/>
        <v>43</v>
      </c>
      <c r="M96" s="63" t="e">
        <f t="shared" si="20"/>
        <v>#DIV/0!</v>
      </c>
      <c r="N96" s="129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  <c r="AC96" s="25"/>
      <c r="AD96" s="66"/>
    </row>
    <row r="97" spans="1:30" x14ac:dyDescent="0.25">
      <c r="B97" s="66"/>
      <c r="C97" s="118">
        <v>1</v>
      </c>
      <c r="D97" s="63" t="e">
        <f t="shared" si="21"/>
        <v>#DIV/0!</v>
      </c>
      <c r="E97" s="129"/>
      <c r="F97" s="34">
        <f t="shared" si="22"/>
        <v>28</v>
      </c>
      <c r="G97" s="63" t="e">
        <f t="shared" si="18"/>
        <v>#DIV/0!</v>
      </c>
      <c r="H97" s="130"/>
      <c r="I97" s="34">
        <f t="shared" si="23"/>
        <v>36</v>
      </c>
      <c r="J97" s="63" t="e">
        <f t="shared" si="19"/>
        <v>#DIV/0!</v>
      </c>
      <c r="K97" s="66"/>
      <c r="L97" s="34">
        <f t="shared" si="24"/>
        <v>44</v>
      </c>
      <c r="M97" s="63" t="e">
        <f t="shared" si="20"/>
        <v>#DIV/0!</v>
      </c>
      <c r="N97" s="129"/>
      <c r="Q97" s="25"/>
      <c r="R97" s="25"/>
      <c r="S97" s="25"/>
      <c r="T97" s="25"/>
      <c r="U97" s="25"/>
      <c r="V97" s="25"/>
      <c r="W97" s="25"/>
      <c r="X97" s="25"/>
      <c r="Y97" s="25"/>
      <c r="Z97" s="25"/>
      <c r="AA97" s="25"/>
      <c r="AB97" s="25"/>
      <c r="AC97" s="25"/>
      <c r="AD97" s="66"/>
    </row>
    <row r="98" spans="1:30" x14ac:dyDescent="0.25">
      <c r="B98" s="66"/>
      <c r="C98" s="118">
        <v>1.5</v>
      </c>
      <c r="D98" s="63" t="e">
        <f t="shared" si="21"/>
        <v>#DIV/0!</v>
      </c>
      <c r="E98" s="129"/>
      <c r="F98" s="34">
        <f t="shared" si="22"/>
        <v>29</v>
      </c>
      <c r="G98" s="63" t="e">
        <f t="shared" si="18"/>
        <v>#DIV/0!</v>
      </c>
      <c r="H98" s="130"/>
      <c r="I98" s="34">
        <f t="shared" si="23"/>
        <v>37</v>
      </c>
      <c r="J98" s="63" t="e">
        <f t="shared" si="19"/>
        <v>#DIV/0!</v>
      </c>
      <c r="K98" s="66"/>
      <c r="L98" s="34">
        <f t="shared" si="24"/>
        <v>45</v>
      </c>
      <c r="M98" s="63" t="e">
        <f t="shared" si="20"/>
        <v>#DIV/0!</v>
      </c>
      <c r="N98" s="129"/>
      <c r="AD98" s="66"/>
    </row>
    <row r="99" spans="1:30" x14ac:dyDescent="0.25">
      <c r="B99" s="66"/>
      <c r="C99" s="118">
        <v>3</v>
      </c>
      <c r="D99" s="63" t="e">
        <f t="shared" si="21"/>
        <v>#DIV/0!</v>
      </c>
      <c r="E99" s="129"/>
      <c r="F99" s="34">
        <f t="shared" si="22"/>
        <v>30</v>
      </c>
      <c r="G99" s="63" t="e">
        <f t="shared" si="18"/>
        <v>#DIV/0!</v>
      </c>
      <c r="H99" s="130"/>
      <c r="I99" s="34">
        <f t="shared" si="23"/>
        <v>38</v>
      </c>
      <c r="J99" s="63" t="e">
        <f t="shared" si="19"/>
        <v>#DIV/0!</v>
      </c>
      <c r="K99" s="66"/>
      <c r="L99" s="34">
        <f t="shared" si="24"/>
        <v>46</v>
      </c>
      <c r="M99" s="63" t="e">
        <f t="shared" si="20"/>
        <v>#DIV/0!</v>
      </c>
      <c r="N99" s="129"/>
      <c r="AD99" s="66"/>
    </row>
    <row r="100" spans="1:30" x14ac:dyDescent="0.25">
      <c r="B100" s="66"/>
      <c r="C100" s="32"/>
      <c r="D100" s="63"/>
      <c r="E100" s="129"/>
      <c r="F100" s="34">
        <f t="shared" si="22"/>
        <v>31</v>
      </c>
      <c r="G100" s="63" t="e">
        <f t="shared" si="18"/>
        <v>#DIV/0!</v>
      </c>
      <c r="H100" s="130"/>
      <c r="I100" s="34">
        <f t="shared" si="23"/>
        <v>39</v>
      </c>
      <c r="J100" s="63" t="e">
        <f t="shared" si="19"/>
        <v>#DIV/0!</v>
      </c>
      <c r="K100" s="66"/>
      <c r="L100" s="34">
        <f t="shared" si="24"/>
        <v>47</v>
      </c>
      <c r="M100" s="63" t="e">
        <f t="shared" si="20"/>
        <v>#DIV/0!</v>
      </c>
      <c r="N100" s="129"/>
      <c r="AD100" s="66"/>
    </row>
    <row r="101" spans="1:30" x14ac:dyDescent="0.25">
      <c r="B101" s="66"/>
      <c r="C101" s="32"/>
      <c r="D101" s="63"/>
      <c r="E101" s="129"/>
      <c r="F101" s="34">
        <f t="shared" si="22"/>
        <v>32</v>
      </c>
      <c r="G101" s="63" t="e">
        <f t="shared" si="18"/>
        <v>#DIV/0!</v>
      </c>
      <c r="H101" s="130"/>
      <c r="I101" s="34">
        <f t="shared" si="23"/>
        <v>40</v>
      </c>
      <c r="J101" s="63" t="e">
        <f t="shared" si="19"/>
        <v>#DIV/0!</v>
      </c>
      <c r="K101" s="66"/>
      <c r="L101" s="34">
        <f t="shared" si="24"/>
        <v>48</v>
      </c>
      <c r="M101" s="63" t="e">
        <f t="shared" si="20"/>
        <v>#DIV/0!</v>
      </c>
      <c r="N101" s="129"/>
      <c r="AD101" s="66"/>
    </row>
    <row r="102" spans="1:30" x14ac:dyDescent="0.25">
      <c r="B102" s="40"/>
      <c r="C102" s="40"/>
      <c r="D102" s="40"/>
      <c r="E102" s="40"/>
      <c r="F102" s="137"/>
      <c r="G102" s="40"/>
      <c r="H102" s="138"/>
      <c r="I102" s="40"/>
      <c r="J102" s="139"/>
      <c r="K102" s="40"/>
      <c r="L102" s="80"/>
      <c r="M102" s="40"/>
      <c r="N102" s="81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  <c r="AC102" s="233"/>
      <c r="AD102" s="66"/>
    </row>
    <row r="103" spans="1:30" x14ac:dyDescent="0.25"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  <c r="AC103" s="65"/>
      <c r="AD103" s="66"/>
    </row>
    <row r="104" spans="1:30" x14ac:dyDescent="0.25">
      <c r="A104" s="24" t="s">
        <v>23</v>
      </c>
      <c r="B104" s="78" t="s">
        <v>27</v>
      </c>
      <c r="C104" s="40"/>
      <c r="D104" s="129"/>
      <c r="E104" s="40"/>
      <c r="F104" s="137"/>
      <c r="G104" s="40"/>
      <c r="H104" s="138"/>
      <c r="I104" s="40"/>
      <c r="J104" s="139"/>
      <c r="K104" s="40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  <c r="AC104" s="25"/>
      <c r="AD104" s="66"/>
    </row>
    <row r="105" spans="1:30" x14ac:dyDescent="0.25">
      <c r="B105" s="78" t="s">
        <v>89</v>
      </c>
      <c r="C105" s="40"/>
      <c r="D105" s="129"/>
      <c r="E105" s="40"/>
      <c r="F105" s="137"/>
      <c r="G105" s="40"/>
      <c r="H105" s="138"/>
      <c r="I105" s="40"/>
      <c r="J105" s="139"/>
      <c r="K105" s="40"/>
      <c r="Q105" s="25"/>
      <c r="R105" s="25"/>
      <c r="S105" s="25"/>
      <c r="T105" s="25"/>
      <c r="U105" s="25"/>
      <c r="V105" s="25"/>
      <c r="W105" s="25"/>
      <c r="X105" s="25"/>
      <c r="Y105" s="25"/>
      <c r="Z105" s="25"/>
      <c r="AA105" s="25"/>
      <c r="AB105" s="25"/>
      <c r="AC105" s="25"/>
      <c r="AD105" s="66"/>
    </row>
    <row r="106" spans="1:30" ht="15.75" thickBot="1" x14ac:dyDescent="0.3">
      <c r="B106" s="40"/>
      <c r="C106" s="40"/>
      <c r="D106" s="129"/>
      <c r="E106" s="40"/>
      <c r="F106" s="129"/>
      <c r="G106" s="140"/>
      <c r="H106" s="140"/>
      <c r="I106" s="141"/>
      <c r="J106" s="40"/>
      <c r="K106" s="140"/>
      <c r="Q106" s="25"/>
      <c r="R106" s="25"/>
      <c r="S106" s="25"/>
      <c r="T106" s="25"/>
      <c r="U106" s="25"/>
      <c r="V106" s="25"/>
      <c r="W106" s="25"/>
      <c r="X106" s="25"/>
      <c r="Y106" s="25"/>
      <c r="Z106" s="25"/>
      <c r="AA106" s="25"/>
      <c r="AB106" s="25"/>
      <c r="AC106" s="25"/>
    </row>
    <row r="107" spans="1:30" ht="15.75" thickBot="1" x14ac:dyDescent="0.3">
      <c r="B107" s="290" t="s">
        <v>126</v>
      </c>
      <c r="C107" s="290"/>
      <c r="D107" s="290"/>
      <c r="E107" s="290"/>
      <c r="F107" s="291"/>
      <c r="G107" s="142">
        <v>61.4</v>
      </c>
      <c r="H107" s="138"/>
      <c r="I107" s="141"/>
      <c r="J107" s="40"/>
      <c r="K107" s="140"/>
      <c r="Q107" s="25"/>
      <c r="R107" s="25"/>
      <c r="S107" s="25"/>
      <c r="T107" s="25"/>
      <c r="U107" s="25"/>
      <c r="V107" s="25"/>
      <c r="W107" s="25"/>
      <c r="X107" s="25"/>
      <c r="Y107" s="25"/>
      <c r="Z107" s="25"/>
      <c r="AA107" s="25"/>
      <c r="AB107" s="25"/>
      <c r="AC107" s="25"/>
    </row>
    <row r="108" spans="1:30" x14ac:dyDescent="0.25">
      <c r="B108" s="40"/>
      <c r="C108" s="143" t="s">
        <v>64</v>
      </c>
      <c r="D108" s="40"/>
      <c r="E108" s="40"/>
      <c r="F108" s="40"/>
      <c r="G108" s="129"/>
      <c r="H108" s="138"/>
      <c r="I108" s="141"/>
      <c r="J108" s="40"/>
      <c r="K108" s="140"/>
      <c r="Q108" s="25"/>
      <c r="R108" s="25"/>
      <c r="S108" s="25"/>
      <c r="T108" s="25"/>
      <c r="U108" s="25"/>
      <c r="V108" s="25"/>
      <c r="W108" s="25"/>
      <c r="X108" s="25"/>
      <c r="Y108" s="25"/>
      <c r="Z108" s="25"/>
      <c r="AA108" s="25"/>
      <c r="AB108" s="25"/>
      <c r="AC108" s="25"/>
    </row>
    <row r="109" spans="1:30" ht="15.75" thickBot="1" x14ac:dyDescent="0.3">
      <c r="B109" s="40"/>
      <c r="C109" s="143" t="s">
        <v>65</v>
      </c>
      <c r="D109" s="40"/>
      <c r="E109" s="40"/>
      <c r="F109" s="40"/>
      <c r="G109" s="129"/>
      <c r="H109" s="138"/>
      <c r="I109" s="141"/>
      <c r="J109" s="40"/>
      <c r="K109" s="140"/>
      <c r="Q109" s="25"/>
      <c r="R109" s="25"/>
      <c r="S109" s="25"/>
      <c r="T109" s="25"/>
      <c r="U109" s="25"/>
      <c r="V109" s="25"/>
      <c r="W109" s="25"/>
      <c r="X109" s="25"/>
      <c r="Y109" s="25"/>
      <c r="Z109" s="25"/>
      <c r="AA109" s="25"/>
      <c r="AB109" s="25"/>
      <c r="AC109" s="25"/>
    </row>
    <row r="110" spans="1:30" ht="15.75" thickBot="1" x14ac:dyDescent="0.3">
      <c r="B110" s="290" t="s">
        <v>88</v>
      </c>
      <c r="C110" s="290"/>
      <c r="D110" s="290"/>
      <c r="E110" s="290"/>
      <c r="F110" s="291"/>
      <c r="G110" s="144" t="e">
        <f>AVERAGE(G94:G95)</f>
        <v>#DIV/0!</v>
      </c>
      <c r="H110" s="138"/>
      <c r="I110" s="141"/>
      <c r="J110" s="40"/>
      <c r="K110" s="140"/>
      <c r="Q110" s="25"/>
      <c r="R110" s="25"/>
      <c r="S110" s="25"/>
      <c r="T110" s="25"/>
      <c r="U110" s="25"/>
      <c r="V110" s="25"/>
      <c r="W110" s="25"/>
      <c r="X110" s="25"/>
      <c r="Y110" s="25"/>
      <c r="Z110" s="25"/>
      <c r="AA110" s="25"/>
      <c r="AB110" s="25"/>
      <c r="AC110" s="25"/>
    </row>
    <row r="111" spans="1:30" ht="15.75" thickBot="1" x14ac:dyDescent="0.3">
      <c r="B111" s="40"/>
      <c r="C111" s="40"/>
      <c r="D111" s="40"/>
      <c r="E111" s="40"/>
      <c r="F111" s="40"/>
      <c r="G111" s="145"/>
      <c r="H111" s="138"/>
      <c r="I111" s="141"/>
      <c r="J111" s="40"/>
      <c r="K111" s="140"/>
      <c r="Q111" s="25"/>
      <c r="R111" s="25"/>
      <c r="S111" s="25"/>
      <c r="T111" s="25"/>
      <c r="U111" s="25"/>
      <c r="V111" s="25"/>
      <c r="W111" s="25"/>
      <c r="X111" s="25"/>
      <c r="Y111" s="25"/>
      <c r="Z111" s="25"/>
      <c r="AA111" s="25"/>
      <c r="AB111" s="25"/>
      <c r="AC111" s="25"/>
    </row>
    <row r="112" spans="1:30" ht="15.75" thickBot="1" x14ac:dyDescent="0.3">
      <c r="B112" s="290" t="s">
        <v>29</v>
      </c>
      <c r="C112" s="290"/>
      <c r="D112" s="290"/>
      <c r="E112" s="290"/>
      <c r="F112" s="291"/>
      <c r="G112" s="144" t="e">
        <f>G107/G110</f>
        <v>#DIV/0!</v>
      </c>
      <c r="H112" s="138"/>
      <c r="I112" s="141"/>
      <c r="J112" s="40"/>
      <c r="K112" s="140"/>
      <c r="Q112" s="25"/>
      <c r="R112" s="25"/>
      <c r="S112" s="25"/>
      <c r="T112" s="25"/>
      <c r="U112" s="25"/>
      <c r="V112" s="25"/>
      <c r="W112" s="25"/>
      <c r="X112" s="25"/>
      <c r="Y112" s="25"/>
      <c r="Z112" s="25"/>
      <c r="AA112" s="25"/>
      <c r="AB112" s="25"/>
      <c r="AC112" s="25"/>
    </row>
    <row r="113" spans="1:29" x14ac:dyDescent="0.25">
      <c r="Q113" s="25"/>
      <c r="R113" s="25"/>
      <c r="S113" s="25"/>
      <c r="T113" s="25"/>
      <c r="U113" s="25"/>
      <c r="V113" s="25"/>
      <c r="W113" s="25"/>
      <c r="X113" s="25"/>
      <c r="Y113" s="25"/>
      <c r="Z113" s="25"/>
      <c r="AA113" s="25"/>
      <c r="AB113" s="25"/>
      <c r="AC113" s="25"/>
    </row>
    <row r="114" spans="1:29" x14ac:dyDescent="0.25">
      <c r="B114" s="40"/>
      <c r="C114" s="40"/>
      <c r="D114" s="40"/>
      <c r="E114" s="40"/>
      <c r="F114" s="137"/>
      <c r="G114" s="40"/>
      <c r="H114" s="138"/>
      <c r="I114" s="40"/>
      <c r="J114" s="139"/>
      <c r="K114" s="40"/>
      <c r="L114" s="80"/>
      <c r="M114" s="40"/>
      <c r="N114" s="81"/>
      <c r="Q114" s="25"/>
      <c r="R114" s="25"/>
      <c r="S114" s="25"/>
      <c r="T114" s="25"/>
      <c r="U114" s="25"/>
      <c r="V114" s="25"/>
      <c r="W114" s="25"/>
      <c r="X114" s="25"/>
      <c r="Y114" s="25"/>
      <c r="Z114" s="25"/>
      <c r="AA114" s="25"/>
      <c r="AB114" s="25"/>
      <c r="AC114" s="25"/>
    </row>
    <row r="115" spans="1:29" x14ac:dyDescent="0.25">
      <c r="B115" s="40"/>
      <c r="C115" s="40"/>
      <c r="D115" s="40"/>
      <c r="E115" s="40"/>
      <c r="F115" s="137"/>
      <c r="G115" s="40"/>
      <c r="H115" s="138"/>
      <c r="I115" s="40"/>
      <c r="J115" s="139"/>
      <c r="K115" s="40"/>
      <c r="L115" s="80"/>
      <c r="M115" s="40"/>
      <c r="N115" s="81"/>
      <c r="Q115" s="25"/>
      <c r="R115" s="25"/>
      <c r="S115" s="25"/>
      <c r="T115" s="25"/>
      <c r="U115" s="25"/>
      <c r="V115" s="25"/>
      <c r="W115" s="25"/>
      <c r="X115" s="25"/>
      <c r="Y115" s="25"/>
      <c r="Z115" s="25"/>
      <c r="AA115" s="25"/>
      <c r="AB115" s="25"/>
      <c r="AC115" s="25"/>
    </row>
    <row r="116" spans="1:29" x14ac:dyDescent="0.25">
      <c r="A116" s="24" t="s">
        <v>25</v>
      </c>
      <c r="B116" s="41" t="s">
        <v>90</v>
      </c>
      <c r="C116" s="66"/>
      <c r="D116" s="129"/>
      <c r="E116" s="130"/>
      <c r="F116" s="129"/>
      <c r="G116" s="130"/>
      <c r="H116" s="130"/>
      <c r="I116" s="129"/>
      <c r="J116" s="66"/>
      <c r="K116" s="130"/>
      <c r="L116" s="80"/>
      <c r="M116" s="40"/>
      <c r="N116" s="81"/>
      <c r="P116" s="146"/>
      <c r="Q116" s="140"/>
    </row>
    <row r="117" spans="1:29" x14ac:dyDescent="0.25">
      <c r="B117" s="284" t="s">
        <v>93</v>
      </c>
      <c r="C117" s="284"/>
      <c r="D117" s="284"/>
      <c r="E117" s="284"/>
      <c r="F117" s="284"/>
      <c r="G117" s="284"/>
      <c r="H117" s="284"/>
      <c r="I117" s="284"/>
      <c r="J117" s="284"/>
      <c r="K117" s="284"/>
      <c r="L117" s="80"/>
      <c r="M117" s="40"/>
      <c r="N117" s="81"/>
    </row>
    <row r="118" spans="1:29" ht="15.75" thickBot="1" x14ac:dyDescent="0.3">
      <c r="B118" s="46"/>
      <c r="C118" s="46"/>
      <c r="D118" s="34"/>
      <c r="E118" s="46"/>
      <c r="F118" s="46"/>
      <c r="G118" s="34"/>
      <c r="H118" s="34"/>
      <c r="I118" s="34"/>
      <c r="J118" s="34"/>
      <c r="K118" s="33"/>
      <c r="L118" s="141"/>
      <c r="M118" s="140"/>
      <c r="N118" s="141"/>
    </row>
    <row r="119" spans="1:29" ht="15.75" thickBot="1" x14ac:dyDescent="0.3">
      <c r="B119" s="46" t="s">
        <v>8</v>
      </c>
      <c r="C119" s="46" t="s">
        <v>9</v>
      </c>
      <c r="D119" s="66"/>
      <c r="E119" s="194" t="s">
        <v>119</v>
      </c>
      <c r="F119" s="46" t="s">
        <v>38</v>
      </c>
      <c r="G119" s="65"/>
      <c r="H119" s="34"/>
      <c r="I119" s="34"/>
      <c r="J119" s="34"/>
      <c r="K119" s="34"/>
      <c r="L119" s="129"/>
      <c r="N119" s="141"/>
    </row>
    <row r="120" spans="1:29" x14ac:dyDescent="0.25">
      <c r="B120" s="118">
        <v>0</v>
      </c>
      <c r="C120" s="147" t="e">
        <f>D94*$G$112</f>
        <v>#DIV/0!</v>
      </c>
      <c r="D120" s="66"/>
      <c r="E120" s="34">
        <f>F94</f>
        <v>25</v>
      </c>
      <c r="F120" s="147" t="e">
        <f t="shared" ref="F120:F127" si="25">G94*$G$112</f>
        <v>#DIV/0!</v>
      </c>
      <c r="G120" s="130"/>
      <c r="H120" s="196"/>
      <c r="I120" s="148"/>
      <c r="J120" s="148"/>
      <c r="K120" s="149"/>
      <c r="L120" s="129"/>
      <c r="N120" s="141"/>
    </row>
    <row r="121" spans="1:29" x14ac:dyDescent="0.25">
      <c r="B121" s="118">
        <v>0.25</v>
      </c>
      <c r="C121" s="147" t="e">
        <f t="shared" ref="C121:C125" si="26">D95*$G$112</f>
        <v>#DIV/0!</v>
      </c>
      <c r="D121" s="66"/>
      <c r="E121" s="34">
        <f t="shared" ref="E121:E127" si="27">F95</f>
        <v>26</v>
      </c>
      <c r="F121" s="147" t="e">
        <f t="shared" si="25"/>
        <v>#DIV/0!</v>
      </c>
      <c r="G121" s="130"/>
      <c r="H121" s="150"/>
      <c r="I121" s="148"/>
      <c r="J121" s="148"/>
      <c r="K121" s="149"/>
      <c r="L121" s="129"/>
      <c r="M121" s="140"/>
      <c r="N121" s="141"/>
    </row>
    <row r="122" spans="1:29" x14ac:dyDescent="0.25">
      <c r="B122" s="118">
        <v>0.5</v>
      </c>
      <c r="C122" s="147" t="e">
        <f t="shared" si="26"/>
        <v>#DIV/0!</v>
      </c>
      <c r="D122" s="66"/>
      <c r="E122" s="34">
        <f t="shared" si="27"/>
        <v>27</v>
      </c>
      <c r="F122" s="147" t="e">
        <f t="shared" si="25"/>
        <v>#DIV/0!</v>
      </c>
      <c r="G122" s="130"/>
      <c r="H122" s="150"/>
      <c r="I122" s="148"/>
      <c r="J122" s="148"/>
      <c r="K122" s="149"/>
      <c r="L122" s="129"/>
      <c r="M122" s="140"/>
      <c r="N122" s="141"/>
    </row>
    <row r="123" spans="1:29" x14ac:dyDescent="0.25">
      <c r="B123" s="118">
        <v>1</v>
      </c>
      <c r="C123" s="147" t="e">
        <f t="shared" si="26"/>
        <v>#DIV/0!</v>
      </c>
      <c r="D123" s="66"/>
      <c r="E123" s="34">
        <f t="shared" si="27"/>
        <v>28</v>
      </c>
      <c r="F123" s="147" t="e">
        <f t="shared" si="25"/>
        <v>#DIV/0!</v>
      </c>
      <c r="G123" s="130"/>
      <c r="H123" s="150"/>
      <c r="I123" s="148"/>
      <c r="J123" s="148"/>
      <c r="K123" s="149"/>
      <c r="L123" s="129"/>
      <c r="M123" s="140"/>
      <c r="N123" s="141"/>
    </row>
    <row r="124" spans="1:29" x14ac:dyDescent="0.25">
      <c r="B124" s="118">
        <v>1.5</v>
      </c>
      <c r="C124" s="147" t="e">
        <f t="shared" si="26"/>
        <v>#DIV/0!</v>
      </c>
      <c r="D124" s="66"/>
      <c r="E124" s="34">
        <f t="shared" si="27"/>
        <v>29</v>
      </c>
      <c r="F124" s="147" t="e">
        <f t="shared" si="25"/>
        <v>#DIV/0!</v>
      </c>
      <c r="G124" s="130"/>
      <c r="H124" s="150"/>
      <c r="I124" s="148"/>
      <c r="J124" s="148"/>
      <c r="K124" s="149"/>
      <c r="L124" s="129"/>
      <c r="M124" s="140"/>
      <c r="N124" s="141"/>
    </row>
    <row r="125" spans="1:29" x14ac:dyDescent="0.25">
      <c r="B125" s="118">
        <v>3</v>
      </c>
      <c r="C125" s="147" t="e">
        <f t="shared" si="26"/>
        <v>#DIV/0!</v>
      </c>
      <c r="D125" s="66"/>
      <c r="E125" s="34">
        <f t="shared" si="27"/>
        <v>30</v>
      </c>
      <c r="F125" s="147" t="e">
        <f t="shared" si="25"/>
        <v>#DIV/0!</v>
      </c>
      <c r="G125" s="130"/>
      <c r="H125" s="150"/>
      <c r="I125" s="148"/>
      <c r="J125" s="148"/>
      <c r="K125" s="149"/>
      <c r="L125" s="129"/>
      <c r="M125" s="140"/>
      <c r="N125" s="141"/>
    </row>
    <row r="126" spans="1:29" x14ac:dyDescent="0.25">
      <c r="D126" s="66"/>
      <c r="E126" s="34">
        <f t="shared" si="27"/>
        <v>31</v>
      </c>
      <c r="F126" s="147" t="e">
        <f t="shared" si="25"/>
        <v>#DIV/0!</v>
      </c>
      <c r="G126" s="130"/>
      <c r="H126" s="150"/>
      <c r="I126" s="148"/>
      <c r="J126" s="148"/>
      <c r="K126" s="149"/>
      <c r="L126" s="129"/>
      <c r="M126" s="140"/>
      <c r="N126" s="141"/>
    </row>
    <row r="127" spans="1:29" x14ac:dyDescent="0.25">
      <c r="D127" s="66"/>
      <c r="E127" s="34">
        <f t="shared" si="27"/>
        <v>32</v>
      </c>
      <c r="F127" s="147" t="e">
        <f t="shared" si="25"/>
        <v>#DIV/0!</v>
      </c>
      <c r="G127" s="130"/>
      <c r="H127" s="150"/>
      <c r="I127" s="148"/>
      <c r="J127" s="148"/>
      <c r="K127" s="149"/>
      <c r="L127" s="129"/>
      <c r="M127" s="140"/>
      <c r="N127" s="141"/>
    </row>
    <row r="128" spans="1:29" x14ac:dyDescent="0.25">
      <c r="A128" s="24"/>
      <c r="B128" s="32"/>
      <c r="C128" s="32"/>
      <c r="D128" s="32"/>
      <c r="E128" s="131">
        <f>I94</f>
        <v>33</v>
      </c>
      <c r="F128" s="147" t="e">
        <f t="shared" ref="F128:F135" si="28">J94*$G$112</f>
        <v>#DIV/0!</v>
      </c>
      <c r="G128" s="150"/>
      <c r="H128" s="150"/>
      <c r="I128" s="148"/>
      <c r="J128" s="148"/>
      <c r="K128" s="149"/>
      <c r="L128" s="129"/>
      <c r="M128" s="140"/>
      <c r="N128" s="141"/>
    </row>
    <row r="129" spans="1:42" x14ac:dyDescent="0.25">
      <c r="B129" s="32"/>
      <c r="C129" s="32"/>
      <c r="D129" s="32"/>
      <c r="E129" s="131">
        <f t="shared" ref="E129:E135" si="29">I95</f>
        <v>34</v>
      </c>
      <c r="F129" s="147" t="e">
        <f t="shared" si="28"/>
        <v>#DIV/0!</v>
      </c>
      <c r="G129" s="150"/>
      <c r="H129" s="150"/>
      <c r="I129" s="148"/>
      <c r="J129" s="148"/>
      <c r="K129" s="149"/>
      <c r="L129" s="129"/>
      <c r="M129" s="130"/>
      <c r="N129" s="129"/>
    </row>
    <row r="130" spans="1:42" x14ac:dyDescent="0.25">
      <c r="B130" s="32"/>
      <c r="C130" s="32"/>
      <c r="D130" s="32"/>
      <c r="E130" s="131">
        <f t="shared" si="29"/>
        <v>35</v>
      </c>
      <c r="F130" s="147" t="e">
        <f t="shared" si="28"/>
        <v>#DIV/0!</v>
      </c>
      <c r="G130" s="150"/>
      <c r="H130" s="150"/>
      <c r="I130" s="148"/>
      <c r="J130" s="148"/>
      <c r="K130" s="149"/>
      <c r="L130" s="33"/>
      <c r="M130" s="33"/>
      <c r="N130" s="33"/>
    </row>
    <row r="131" spans="1:42" x14ac:dyDescent="0.25">
      <c r="B131" s="32"/>
      <c r="C131" s="32"/>
      <c r="D131" s="32"/>
      <c r="E131" s="131">
        <f t="shared" si="29"/>
        <v>36</v>
      </c>
      <c r="F131" s="147" t="e">
        <f t="shared" si="28"/>
        <v>#DIV/0!</v>
      </c>
      <c r="G131" s="150"/>
      <c r="H131" s="150"/>
      <c r="I131" s="148"/>
      <c r="J131" s="148"/>
      <c r="K131" s="149"/>
      <c r="L131" s="34"/>
      <c r="M131" s="34"/>
      <c r="N131" s="34"/>
    </row>
    <row r="132" spans="1:42" x14ac:dyDescent="0.25">
      <c r="B132" s="32"/>
      <c r="C132" s="32"/>
      <c r="D132" s="32"/>
      <c r="E132" s="131">
        <f t="shared" si="29"/>
        <v>37</v>
      </c>
      <c r="F132" s="147" t="e">
        <f t="shared" si="28"/>
        <v>#DIV/0!</v>
      </c>
      <c r="G132" s="150"/>
      <c r="H132" s="152"/>
      <c r="I132" s="159"/>
      <c r="J132" s="198"/>
      <c r="K132" s="32"/>
      <c r="L132" s="34"/>
      <c r="M132" s="34"/>
      <c r="N132" s="65"/>
    </row>
    <row r="133" spans="1:42" x14ac:dyDescent="0.25">
      <c r="B133" s="32"/>
      <c r="C133" s="32"/>
      <c r="D133" s="32"/>
      <c r="E133" s="131">
        <f t="shared" si="29"/>
        <v>38</v>
      </c>
      <c r="F133" s="147" t="e">
        <f t="shared" si="28"/>
        <v>#DIV/0!</v>
      </c>
      <c r="G133" s="150"/>
      <c r="H133" s="152"/>
      <c r="I133" s="159"/>
      <c r="J133" s="32"/>
      <c r="K133" s="32"/>
      <c r="L133" s="151"/>
      <c r="M133" s="32"/>
      <c r="N133" s="66"/>
    </row>
    <row r="134" spans="1:42" x14ac:dyDescent="0.25">
      <c r="B134" s="32"/>
      <c r="C134" s="32"/>
      <c r="D134" s="32"/>
      <c r="E134" s="131">
        <f t="shared" si="29"/>
        <v>39</v>
      </c>
      <c r="F134" s="147" t="e">
        <f t="shared" si="28"/>
        <v>#DIV/0!</v>
      </c>
      <c r="G134" s="150"/>
      <c r="H134" s="152"/>
      <c r="I134" s="28"/>
      <c r="J134" s="25"/>
      <c r="L134" s="151"/>
      <c r="M134" s="32"/>
      <c r="N134" s="66"/>
    </row>
    <row r="135" spans="1:42" x14ac:dyDescent="0.25">
      <c r="B135" s="32"/>
      <c r="C135" s="32"/>
      <c r="D135" s="32"/>
      <c r="E135" s="131">
        <f t="shared" si="29"/>
        <v>40</v>
      </c>
      <c r="F135" s="147" t="e">
        <f t="shared" si="28"/>
        <v>#DIV/0!</v>
      </c>
      <c r="G135" s="150"/>
      <c r="H135" s="152"/>
      <c r="I135" s="28"/>
      <c r="J135" s="25"/>
      <c r="L135" s="151"/>
      <c r="M135" s="32"/>
      <c r="N135" s="66"/>
    </row>
    <row r="136" spans="1:42" x14ac:dyDescent="0.25">
      <c r="B136" s="155"/>
      <c r="C136" s="155"/>
      <c r="D136" s="155"/>
      <c r="E136" s="131">
        <f>L94</f>
        <v>41</v>
      </c>
      <c r="F136" s="147" t="e">
        <f t="shared" ref="F136:F143" si="30">M94*$G$112</f>
        <v>#DIV/0!</v>
      </c>
      <c r="G136" s="153"/>
      <c r="H136" s="152"/>
      <c r="I136" s="24"/>
      <c r="J136" s="24"/>
      <c r="L136" s="151"/>
      <c r="M136" s="32"/>
      <c r="N136" s="66"/>
    </row>
    <row r="137" spans="1:42" x14ac:dyDescent="0.25">
      <c r="B137" s="32"/>
      <c r="C137" s="32"/>
      <c r="D137" s="32"/>
      <c r="E137" s="131">
        <f t="shared" ref="E137:E143" si="31">L95</f>
        <v>42</v>
      </c>
      <c r="F137" s="147" t="e">
        <f t="shared" si="30"/>
        <v>#DIV/0!</v>
      </c>
      <c r="G137" s="150"/>
      <c r="H137" s="152"/>
      <c r="I137" s="28"/>
      <c r="J137" s="25"/>
      <c r="L137" s="151"/>
      <c r="M137" s="32"/>
      <c r="N137" s="66"/>
    </row>
    <row r="138" spans="1:42" x14ac:dyDescent="0.25">
      <c r="B138" s="32"/>
      <c r="C138" s="32"/>
      <c r="D138" s="32"/>
      <c r="E138" s="131">
        <f t="shared" si="31"/>
        <v>43</v>
      </c>
      <c r="F138" s="147" t="e">
        <f t="shared" si="30"/>
        <v>#DIV/0!</v>
      </c>
      <c r="G138" s="150"/>
      <c r="H138" s="152"/>
      <c r="I138" s="28"/>
      <c r="J138" s="25"/>
      <c r="L138" s="151"/>
      <c r="M138" s="32"/>
      <c r="N138" s="66"/>
      <c r="P138" s="146"/>
      <c r="Q138" s="140"/>
      <c r="R138" s="141"/>
      <c r="S138" s="141"/>
    </row>
    <row r="139" spans="1:42" x14ac:dyDescent="0.25">
      <c r="B139" s="32"/>
      <c r="C139" s="32"/>
      <c r="D139" s="32"/>
      <c r="E139" s="131">
        <f t="shared" si="31"/>
        <v>44</v>
      </c>
      <c r="F139" s="147" t="e">
        <f t="shared" si="30"/>
        <v>#DIV/0!</v>
      </c>
      <c r="G139" s="150"/>
      <c r="H139" s="152"/>
      <c r="I139" s="28"/>
      <c r="J139" s="25"/>
      <c r="L139" s="151"/>
      <c r="M139" s="32"/>
      <c r="N139" s="66"/>
      <c r="P139" s="146"/>
      <c r="Q139" s="140"/>
      <c r="R139" s="141"/>
      <c r="S139" s="141"/>
    </row>
    <row r="140" spans="1:42" x14ac:dyDescent="0.25">
      <c r="B140" s="32"/>
      <c r="C140" s="32"/>
      <c r="D140" s="32"/>
      <c r="E140" s="131">
        <f t="shared" si="31"/>
        <v>45</v>
      </c>
      <c r="F140" s="147" t="e">
        <f t="shared" si="30"/>
        <v>#DIV/0!</v>
      </c>
      <c r="G140" s="150"/>
      <c r="H140" s="152"/>
      <c r="I140" s="28"/>
      <c r="J140" s="25"/>
      <c r="L140" s="151"/>
      <c r="M140" s="32"/>
      <c r="N140" s="66"/>
      <c r="P140" s="146"/>
      <c r="Q140" s="140"/>
      <c r="R140" s="141"/>
      <c r="S140" s="141"/>
    </row>
    <row r="141" spans="1:42" x14ac:dyDescent="0.25">
      <c r="B141" s="32"/>
      <c r="C141" s="32"/>
      <c r="D141" s="32"/>
      <c r="E141" s="131">
        <f t="shared" si="31"/>
        <v>46</v>
      </c>
      <c r="F141" s="147" t="e">
        <f t="shared" si="30"/>
        <v>#DIV/0!</v>
      </c>
      <c r="G141" s="150"/>
      <c r="H141" s="152"/>
      <c r="I141" s="28"/>
      <c r="J141" s="25"/>
      <c r="L141" s="76"/>
      <c r="M141" s="66"/>
      <c r="N141" s="77"/>
      <c r="P141" s="146"/>
      <c r="Q141" s="140"/>
      <c r="R141" s="141"/>
      <c r="S141" s="141"/>
    </row>
    <row r="142" spans="1:42" s="24" customFormat="1" x14ac:dyDescent="0.25">
      <c r="A142" s="25"/>
      <c r="B142" s="32"/>
      <c r="C142" s="32"/>
      <c r="D142" s="32"/>
      <c r="E142" s="131">
        <f t="shared" si="31"/>
        <v>47</v>
      </c>
      <c r="F142" s="147" t="e">
        <f t="shared" si="30"/>
        <v>#DIV/0!</v>
      </c>
      <c r="G142" s="150"/>
      <c r="H142" s="152"/>
      <c r="I142" s="28"/>
      <c r="J142" s="25"/>
      <c r="K142" s="25"/>
      <c r="L142" s="184"/>
      <c r="M142" s="41"/>
      <c r="N142" s="185"/>
      <c r="P142" s="156"/>
      <c r="Q142" s="157"/>
      <c r="R142" s="158"/>
      <c r="S142" s="158"/>
      <c r="T142" s="78"/>
      <c r="U142" s="78"/>
      <c r="V142" s="78"/>
      <c r="W142" s="78"/>
      <c r="X142" s="78"/>
      <c r="Y142" s="78"/>
      <c r="Z142" s="78"/>
      <c r="AA142" s="78"/>
      <c r="AB142" s="78"/>
      <c r="AC142" s="78"/>
      <c r="AD142" s="78"/>
      <c r="AE142" s="78"/>
      <c r="AF142" s="78"/>
      <c r="AG142" s="78"/>
      <c r="AH142" s="78"/>
      <c r="AI142" s="78"/>
      <c r="AJ142" s="78"/>
      <c r="AK142" s="78"/>
      <c r="AL142" s="78"/>
      <c r="AM142" s="78"/>
      <c r="AN142" s="78"/>
      <c r="AO142" s="78"/>
      <c r="AP142" s="78"/>
    </row>
    <row r="143" spans="1:42" x14ac:dyDescent="0.25">
      <c r="B143" s="32"/>
      <c r="C143" s="32"/>
      <c r="D143" s="32"/>
      <c r="E143" s="131">
        <f t="shared" si="31"/>
        <v>48</v>
      </c>
      <c r="F143" s="147" t="e">
        <f t="shared" si="30"/>
        <v>#DIV/0!</v>
      </c>
      <c r="G143" s="150"/>
      <c r="H143" s="152"/>
      <c r="I143" s="32"/>
      <c r="J143" s="66"/>
      <c r="L143" s="76"/>
      <c r="M143" s="66"/>
      <c r="N143" s="77"/>
      <c r="R143" s="141"/>
      <c r="S143" s="141"/>
    </row>
    <row r="144" spans="1:42" x14ac:dyDescent="0.25">
      <c r="L144" s="76"/>
      <c r="M144" s="66"/>
      <c r="N144" s="77"/>
      <c r="R144" s="141"/>
      <c r="S144" s="141"/>
    </row>
    <row r="145" spans="1:19" x14ac:dyDescent="0.25">
      <c r="A145" s="24" t="s">
        <v>26</v>
      </c>
      <c r="B145" s="24" t="s">
        <v>75</v>
      </c>
      <c r="L145" s="76"/>
      <c r="M145" s="66"/>
      <c r="N145" s="77"/>
      <c r="R145" s="141"/>
      <c r="S145" s="141"/>
    </row>
    <row r="146" spans="1:19" x14ac:dyDescent="0.25">
      <c r="A146" s="24"/>
      <c r="C146" s="25" t="s">
        <v>72</v>
      </c>
      <c r="L146" s="76"/>
      <c r="M146" s="66"/>
      <c r="N146" s="77"/>
      <c r="R146" s="141"/>
      <c r="S146" s="141"/>
    </row>
    <row r="147" spans="1:19" x14ac:dyDescent="0.25">
      <c r="A147" s="24"/>
      <c r="C147" s="25" t="s">
        <v>108</v>
      </c>
      <c r="L147" s="76"/>
      <c r="M147" s="66"/>
      <c r="N147" s="77"/>
    </row>
    <row r="148" spans="1:19" x14ac:dyDescent="0.25">
      <c r="A148" s="24"/>
      <c r="C148" s="25" t="s">
        <v>73</v>
      </c>
      <c r="L148" s="76"/>
      <c r="M148" s="66"/>
      <c r="N148" s="77"/>
    </row>
    <row r="149" spans="1:19" x14ac:dyDescent="0.25">
      <c r="A149" s="24"/>
      <c r="C149" s="25" t="s">
        <v>109</v>
      </c>
      <c r="L149" s="76"/>
      <c r="M149" s="66"/>
      <c r="N149" s="77"/>
    </row>
    <row r="150" spans="1:19" x14ac:dyDescent="0.25">
      <c r="L150" s="76"/>
      <c r="M150" s="66"/>
      <c r="N150" s="77"/>
    </row>
    <row r="151" spans="1:19" x14ac:dyDescent="0.25">
      <c r="L151" s="76"/>
      <c r="M151" s="66"/>
      <c r="N151" s="77"/>
    </row>
    <row r="152" spans="1:19" x14ac:dyDescent="0.25">
      <c r="L152" s="76"/>
      <c r="M152" s="66"/>
      <c r="N152" s="77"/>
    </row>
    <row r="153" spans="1:19" x14ac:dyDescent="0.25">
      <c r="L153" s="76"/>
      <c r="M153" s="66"/>
      <c r="N153" s="77"/>
    </row>
    <row r="154" spans="1:19" x14ac:dyDescent="0.25">
      <c r="L154" s="76"/>
      <c r="M154" s="66"/>
      <c r="N154" s="77"/>
    </row>
    <row r="155" spans="1:19" x14ac:dyDescent="0.25">
      <c r="L155" s="151"/>
      <c r="M155" s="32"/>
      <c r="N155" s="160"/>
    </row>
    <row r="156" spans="1:19" x14ac:dyDescent="0.25">
      <c r="B156" s="32"/>
      <c r="C156" s="32"/>
      <c r="D156" s="32"/>
      <c r="E156" s="32"/>
      <c r="F156" s="107"/>
      <c r="G156" s="32"/>
      <c r="H156" s="150"/>
      <c r="I156" s="152"/>
      <c r="J156" s="154"/>
      <c r="L156" s="151"/>
      <c r="M156" s="32"/>
      <c r="N156" s="160"/>
    </row>
    <row r="157" spans="1:19" x14ac:dyDescent="0.25">
      <c r="I157" s="152"/>
      <c r="J157" s="154"/>
    </row>
    <row r="158" spans="1:19" x14ac:dyDescent="0.25">
      <c r="I158" s="152"/>
      <c r="J158" s="154"/>
    </row>
    <row r="159" spans="1:19" x14ac:dyDescent="0.25">
      <c r="I159" s="152"/>
      <c r="J159" s="154"/>
    </row>
    <row r="160" spans="1:19" x14ac:dyDescent="0.25">
      <c r="I160" s="152"/>
      <c r="J160" s="154"/>
    </row>
    <row r="161" spans="9:10" x14ac:dyDescent="0.25">
      <c r="I161" s="152"/>
      <c r="J161" s="154"/>
    </row>
  </sheetData>
  <mergeCells count="19">
    <mergeCell ref="B25:AA25"/>
    <mergeCell ref="B11:N11"/>
    <mergeCell ref="C14:E14"/>
    <mergeCell ref="F14:H14"/>
    <mergeCell ref="I14:K14"/>
    <mergeCell ref="L14:N14"/>
    <mergeCell ref="D28:O28"/>
    <mergeCell ref="Q28:AB28"/>
    <mergeCell ref="C42:N42"/>
    <mergeCell ref="B54:N54"/>
    <mergeCell ref="C57:E57"/>
    <mergeCell ref="F57:H57"/>
    <mergeCell ref="I57:K57"/>
    <mergeCell ref="L57:N57"/>
    <mergeCell ref="B68:N68"/>
    <mergeCell ref="B107:F107"/>
    <mergeCell ref="B110:F110"/>
    <mergeCell ref="B112:F112"/>
    <mergeCell ref="B117:K117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45F41949DA2A940B8D082ECAF8F142D" ma:contentTypeVersion="10" ma:contentTypeDescription="Create a new document." ma:contentTypeScope="" ma:versionID="8307ac08cfd904c2710f6220bf360f29">
  <xsd:schema xmlns:xsd="http://www.w3.org/2001/XMLSchema" xmlns:xs="http://www.w3.org/2001/XMLSchema" xmlns:p="http://schemas.microsoft.com/office/2006/metadata/properties" xmlns:ns1="http://schemas.microsoft.com/sharepoint/v3" xmlns:ns2="e9322675-4e6c-4dcb-b08b-f40420b09916" xmlns:ns3="df38bbad-0bb0-41a7-b78f-084b382b3af7" targetNamespace="http://schemas.microsoft.com/office/2006/metadata/properties" ma:root="true" ma:fieldsID="66c2dd84932bddf5f92a3351e68d6d48" ns1:_="" ns2:_="" ns3:_="">
    <xsd:import namespace="http://schemas.microsoft.com/sharepoint/v3"/>
    <xsd:import namespace="e9322675-4e6c-4dcb-b08b-f40420b09916"/>
    <xsd:import namespace="df38bbad-0bb0-41a7-b78f-084b382b3af7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1:_ip_UnifiedCompliancePolicyProperties" minOccurs="0"/>
                <xsd:element ref="ns1:_ip_UnifiedCompliancePolicyUIActio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2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3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9322675-4e6c-4dcb-b08b-f40420b09916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8bbad-0bb0-41a7-b78f-084b382b3af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3277CDF-9DBF-45DC-9BDE-644F9029854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0AB648F-FAB4-4274-85C3-6E5B64B4A827}">
  <ds:schemaRefs>
    <ds:schemaRef ds:uri="http://schemas.microsoft.com/office/2006/documentManagement/types"/>
    <ds:schemaRef ds:uri="e9322675-4e6c-4dcb-b08b-f40420b09916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32D1F537-7DA2-436E-9146-3604416AE5D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Data</vt:lpstr>
      <vt:lpstr>DP, Plate 1</vt:lpstr>
      <vt:lpstr>DP, Plate 2</vt:lpstr>
      <vt:lpstr>DP, Plate 3</vt:lpstr>
      <vt:lpstr>AA, Plate 1</vt:lpstr>
      <vt:lpstr>AA, Plate 2</vt:lpstr>
      <vt:lpstr>AA, Plate 3</vt:lpstr>
      <vt:lpstr>Mean</vt:lpstr>
      <vt:lpstr>Data!Print_Area</vt:lpstr>
    </vt:vector>
  </TitlesOfParts>
  <Company>usda ars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laurie</dc:creator>
  <cp:lastModifiedBy>Walling Lab</cp:lastModifiedBy>
  <cp:lastPrinted>2011-12-16T21:24:31Z</cp:lastPrinted>
  <dcterms:created xsi:type="dcterms:W3CDTF">2010-05-06T15:48:26Z</dcterms:created>
  <dcterms:modified xsi:type="dcterms:W3CDTF">2022-02-24T17:35:30Z</dcterms:modified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0x010100B45F41949DA2A940B8D082ECAF8F142D</vt:lpwstr>
  </property>
  <property fmtid="{D5CDD505-2E9C-101B-9397-08002B2CF9AE}" pid="3" name="Order">
    <vt:r8>109400</vt:r8>
  </property>
</Properties>
</file>