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p\Documents\cashflow\"/>
    </mc:Choice>
  </mc:AlternateContent>
  <xr:revisionPtr revIDLastSave="0" documentId="13_ncr:1_{2966D57F-5F8F-4EA4-A34C-E987E6565DF0}" xr6:coauthVersionLast="45" xr6:coauthVersionMax="45" xr10:uidLastSave="{00000000-0000-0000-0000-000000000000}"/>
  <bookViews>
    <workbookView xWindow="-98" yWindow="-98" windowWidth="22695" windowHeight="14595" xr2:uid="{9532F532-6040-4047-A4F6-74BB31957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1" l="1"/>
  <c r="B19" i="1"/>
  <c r="D22" i="1"/>
  <c r="D21" i="1"/>
  <c r="D20" i="1"/>
  <c r="D19" i="1"/>
  <c r="B21" i="1"/>
  <c r="B23" i="1" s="1"/>
  <c r="C21" i="1" s="1"/>
  <c r="E21" i="1" s="1"/>
  <c r="F21" i="1" s="1"/>
  <c r="B20" i="1"/>
  <c r="C15" i="1"/>
  <c r="D14" i="1"/>
  <c r="B14" i="1"/>
  <c r="C14" i="1" s="1"/>
  <c r="E14" i="1" s="1"/>
  <c r="F14" i="1" s="1"/>
  <c r="C13" i="1"/>
  <c r="E13" i="1" s="1"/>
  <c r="F13" i="1" s="1"/>
  <c r="C12" i="1"/>
  <c r="E12" i="1" s="1"/>
  <c r="F12" i="1" s="1"/>
  <c r="D11" i="1"/>
  <c r="C11" i="1"/>
  <c r="E11" i="1" s="1"/>
  <c r="F11" i="1" s="1"/>
  <c r="F6" i="1"/>
  <c r="F5" i="1"/>
  <c r="F4" i="1"/>
  <c r="F3" i="1"/>
  <c r="B6" i="1"/>
  <c r="E6" i="1"/>
  <c r="E5" i="1"/>
  <c r="E4" i="1"/>
  <c r="E3" i="1"/>
  <c r="D6" i="1"/>
  <c r="D3" i="1"/>
  <c r="C7" i="1"/>
  <c r="C6" i="1"/>
  <c r="C5" i="1"/>
  <c r="C4" i="1"/>
  <c r="C3" i="1"/>
  <c r="C22" i="1" l="1"/>
  <c r="E22" i="1" s="1"/>
  <c r="F22" i="1" s="1"/>
  <c r="C19" i="1"/>
  <c r="E19" i="1" s="1"/>
  <c r="F19" i="1" s="1"/>
  <c r="C23" i="1"/>
  <c r="C20" i="1"/>
  <c r="E20" i="1" s="1"/>
  <c r="F20" i="1" s="1"/>
</calcChain>
</file>

<file path=xl/sharedStrings.xml><?xml version="1.0" encoding="utf-8"?>
<sst xmlns="http://schemas.openxmlformats.org/spreadsheetml/2006/main" count="30" uniqueCount="12">
  <si>
    <t>Stocks</t>
  </si>
  <si>
    <t>Credit</t>
  </si>
  <si>
    <t>Real Estate</t>
  </si>
  <si>
    <t>Bonds+Cash</t>
  </si>
  <si>
    <t>Total</t>
  </si>
  <si>
    <t>Last Thursday</t>
  </si>
  <si>
    <t>Weght</t>
  </si>
  <si>
    <t>Target</t>
  </si>
  <si>
    <t xml:space="preserve"> Delta %</t>
  </si>
  <si>
    <t>Delta $</t>
  </si>
  <si>
    <t>Friday Estimated</t>
  </si>
  <si>
    <t>Credit -10% RE -5% PE -10%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</si>
</sst>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9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6857-41DC-4536-B777-F519E9AF0B0E}">
  <dimension ref="A1:H23"/>
  <sheetViews>
    <sheetView tabSelected="1" workbookViewId="0">
      <selection activeCell="H18" sqref="H18"/>
    </sheetView>
  </sheetViews>
  <sheetFormatPr defaultRowHeight="14.25" x14ac:dyDescent="0.45"/>
  <cols>
    <col min="1" max="1" width="10.1328125" bestFit="1" customWidth="1"/>
    <col min="2" max="2" width="11.46484375" bestFit="1" customWidth="1"/>
    <col min="4" max="4" width="7.59765625" customWidth="1"/>
  </cols>
  <sheetData>
    <row r="1" spans="1:6" x14ac:dyDescent="0.45">
      <c r="B1" s="4" t="s">
        <v>5</v>
      </c>
      <c r="C1" s="4"/>
      <c r="D1" s="4"/>
      <c r="E1" s="4"/>
      <c r="F1" s="4"/>
    </row>
    <row r="2" spans="1:6" x14ac:dyDescent="0.45">
      <c r="C2" t="s">
        <v>6</v>
      </c>
      <c r="D2" t="s">
        <v>7</v>
      </c>
      <c r="E2" t="s">
        <v>8</v>
      </c>
      <c r="F2" t="s">
        <v>9</v>
      </c>
    </row>
    <row r="3" spans="1:6" x14ac:dyDescent="0.45">
      <c r="A3" t="s">
        <v>0</v>
      </c>
      <c r="B3">
        <v>19.3</v>
      </c>
      <c r="C3" s="1">
        <f>B3/B$7</f>
        <v>0.50129870129870135</v>
      </c>
      <c r="D3" s="2">
        <f>0.5+(5/6)*(0.2-D5)</f>
        <v>0.52166666666666672</v>
      </c>
      <c r="E3" s="2">
        <f>C3-D3</f>
        <v>-2.0367965367965368E-2</v>
      </c>
      <c r="F3" s="3">
        <f>E3*B$7</f>
        <v>-0.78416666666666668</v>
      </c>
    </row>
    <row r="4" spans="1:6" x14ac:dyDescent="0.45">
      <c r="A4" t="s">
        <v>1</v>
      </c>
      <c r="B4">
        <v>8.4</v>
      </c>
      <c r="C4" s="1">
        <f t="shared" ref="C4:C7" si="0">B4/B$7</f>
        <v>0.2181818181818182</v>
      </c>
      <c r="D4" s="2">
        <v>0.2</v>
      </c>
      <c r="E4" s="2">
        <f t="shared" ref="E4:E6" si="1">C4-D4</f>
        <v>1.8181818181818188E-2</v>
      </c>
      <c r="F4" s="3">
        <f t="shared" ref="F4:F6" si="2">E4*B$7</f>
        <v>0.70000000000000018</v>
      </c>
    </row>
    <row r="5" spans="1:6" x14ac:dyDescent="0.45">
      <c r="A5" t="s">
        <v>2</v>
      </c>
      <c r="B5">
        <v>6.7</v>
      </c>
      <c r="C5" s="1">
        <f t="shared" si="0"/>
        <v>0.17402597402597403</v>
      </c>
      <c r="D5" s="2">
        <v>0.17399999999999999</v>
      </c>
      <c r="E5" s="2">
        <f t="shared" si="1"/>
        <v>2.5974025974040416E-5</v>
      </c>
      <c r="F5" s="3">
        <f t="shared" si="2"/>
        <v>1.000000000000556E-3</v>
      </c>
    </row>
    <row r="6" spans="1:6" x14ac:dyDescent="0.45">
      <c r="A6" t="s">
        <v>3</v>
      </c>
      <c r="B6">
        <f>B7-SUM(B3:B5)</f>
        <v>4.0999999999999943</v>
      </c>
      <c r="C6" s="1">
        <f t="shared" si="0"/>
        <v>0.10649350649350635</v>
      </c>
      <c r="D6" s="1">
        <f>1-SUM(D3:D5)</f>
        <v>0.10433333333333339</v>
      </c>
      <c r="E6" s="2">
        <f t="shared" si="1"/>
        <v>2.1601731601729596E-3</v>
      </c>
      <c r="F6" s="3">
        <f t="shared" si="2"/>
        <v>8.316666666665895E-2</v>
      </c>
    </row>
    <row r="7" spans="1:6" x14ac:dyDescent="0.45">
      <c r="A7" t="s">
        <v>4</v>
      </c>
      <c r="B7">
        <v>38.5</v>
      </c>
      <c r="C7" s="1">
        <f t="shared" si="0"/>
        <v>1</v>
      </c>
    </row>
    <row r="9" spans="1:6" x14ac:dyDescent="0.45">
      <c r="B9" s="4" t="s">
        <v>10</v>
      </c>
      <c r="C9" s="4"/>
      <c r="D9" s="4"/>
      <c r="E9" s="4"/>
      <c r="F9" s="4"/>
    </row>
    <row r="10" spans="1:6" x14ac:dyDescent="0.45">
      <c r="C10" t="s">
        <v>6</v>
      </c>
      <c r="D10" t="s">
        <v>7</v>
      </c>
      <c r="E10" t="s">
        <v>8</v>
      </c>
      <c r="F10" t="s">
        <v>9</v>
      </c>
    </row>
    <row r="11" spans="1:6" x14ac:dyDescent="0.45">
      <c r="A11" t="s">
        <v>0</v>
      </c>
      <c r="B11">
        <v>19.100000000000001</v>
      </c>
      <c r="C11" s="1">
        <f>B11/B$7</f>
        <v>0.49610389610389616</v>
      </c>
      <c r="D11" s="2">
        <f>0.5+(5/6)*(0.2-D13)</f>
        <v>0.52166666666666672</v>
      </c>
      <c r="E11" s="2">
        <f>C11-D11</f>
        <v>-2.5562770562770565E-2</v>
      </c>
      <c r="F11" s="3">
        <f>E11*B$7</f>
        <v>-0.98416666666666675</v>
      </c>
    </row>
    <row r="12" spans="1:6" x14ac:dyDescent="0.45">
      <c r="A12" t="s">
        <v>1</v>
      </c>
      <c r="B12">
        <v>8.4</v>
      </c>
      <c r="C12" s="1">
        <f t="shared" ref="C12:C15" si="3">B12/B$7</f>
        <v>0.2181818181818182</v>
      </c>
      <c r="D12" s="2">
        <v>0.2</v>
      </c>
      <c r="E12" s="2">
        <f t="shared" ref="E12:E14" si="4">C12-D12</f>
        <v>1.8181818181818188E-2</v>
      </c>
      <c r="F12" s="3">
        <f t="shared" ref="F12:F14" si="5">E12*B$7</f>
        <v>0.70000000000000018</v>
      </c>
    </row>
    <row r="13" spans="1:6" x14ac:dyDescent="0.45">
      <c r="A13" t="s">
        <v>2</v>
      </c>
      <c r="B13">
        <v>6.7</v>
      </c>
      <c r="C13" s="1">
        <f t="shared" si="3"/>
        <v>0.17402597402597403</v>
      </c>
      <c r="D13" s="2">
        <v>0.17399999999999999</v>
      </c>
      <c r="E13" s="2">
        <f t="shared" si="4"/>
        <v>2.5974025974040416E-5</v>
      </c>
      <c r="F13" s="3">
        <f t="shared" si="5"/>
        <v>1.000000000000556E-3</v>
      </c>
    </row>
    <row r="14" spans="1:6" x14ac:dyDescent="0.45">
      <c r="A14" t="s">
        <v>3</v>
      </c>
      <c r="B14">
        <f>B15-SUM(B11:B13)</f>
        <v>4.2999999999999972</v>
      </c>
      <c r="C14" s="1">
        <f t="shared" si="3"/>
        <v>0.11168831168831161</v>
      </c>
      <c r="D14" s="1">
        <f>1-SUM(D11:D13)</f>
        <v>0.10433333333333339</v>
      </c>
      <c r="E14" s="2">
        <f t="shared" si="4"/>
        <v>7.3549783549782255E-3</v>
      </c>
      <c r="F14" s="3">
        <f t="shared" si="5"/>
        <v>0.28316666666666168</v>
      </c>
    </row>
    <row r="15" spans="1:6" x14ac:dyDescent="0.45">
      <c r="A15" t="s">
        <v>4</v>
      </c>
      <c r="B15">
        <v>38.5</v>
      </c>
      <c r="C15" s="1">
        <f t="shared" si="3"/>
        <v>1</v>
      </c>
    </row>
    <row r="17" spans="1:8" x14ac:dyDescent="0.45">
      <c r="B17" s="4" t="s">
        <v>11</v>
      </c>
      <c r="C17" s="4"/>
      <c r="D17" s="4"/>
      <c r="E17" s="4"/>
      <c r="F17" s="4"/>
      <c r="H17">
        <f>45000/147</f>
        <v>306.12244897959181</v>
      </c>
    </row>
    <row r="18" spans="1:8" x14ac:dyDescent="0.45">
      <c r="C18" t="s">
        <v>6</v>
      </c>
      <c r="D18" t="s">
        <v>7</v>
      </c>
      <c r="E18" t="s">
        <v>8</v>
      </c>
      <c r="F18" t="s">
        <v>9</v>
      </c>
    </row>
    <row r="19" spans="1:8" x14ac:dyDescent="0.45">
      <c r="A19" t="s">
        <v>0</v>
      </c>
      <c r="B19" s="3">
        <f>0.8*19.1+0.8*0.2*19.1</f>
        <v>18.336000000000002</v>
      </c>
      <c r="C19" s="1">
        <f>B19/B$23</f>
        <v>0.50151801099532289</v>
      </c>
      <c r="D19" s="2">
        <f>D11</f>
        <v>0.52166666666666672</v>
      </c>
      <c r="E19" s="2">
        <f>C19-D19</f>
        <v>-2.0148655671343829E-2</v>
      </c>
      <c r="F19" s="3">
        <f>E19*B$7</f>
        <v>-0.77572324334673737</v>
      </c>
    </row>
    <row r="20" spans="1:8" x14ac:dyDescent="0.45">
      <c r="A20" t="s">
        <v>1</v>
      </c>
      <c r="B20" s="3">
        <f>0.9*8.4</f>
        <v>7.5600000000000005</v>
      </c>
      <c r="C20" s="1">
        <f t="shared" ref="C20:C23" si="6">B20/B$23</f>
        <v>0.2067777139574957</v>
      </c>
      <c r="D20" s="2">
        <f t="shared" ref="D20:D22" si="7">D12</f>
        <v>0.2</v>
      </c>
      <c r="E20" s="2">
        <f t="shared" ref="E20:E22" si="8">C20-D20</f>
        <v>6.7777139574956846E-3</v>
      </c>
      <c r="F20" s="3">
        <f t="shared" ref="F20:F22" si="9">E20*B$7</f>
        <v>0.26094198736358387</v>
      </c>
    </row>
    <row r="21" spans="1:8" x14ac:dyDescent="0.45">
      <c r="A21" t="s">
        <v>2</v>
      </c>
      <c r="B21" s="3">
        <f>0.95*6.7</f>
        <v>6.3650000000000002</v>
      </c>
      <c r="C21" s="1">
        <f t="shared" si="6"/>
        <v>0.17409261234648943</v>
      </c>
      <c r="D21" s="2">
        <f t="shared" si="7"/>
        <v>0.17399999999999999</v>
      </c>
      <c r="E21" s="2">
        <f t="shared" si="8"/>
        <v>9.2612346489440167E-5</v>
      </c>
      <c r="F21" s="3">
        <f t="shared" si="9"/>
        <v>3.5655753398434464E-3</v>
      </c>
    </row>
    <row r="22" spans="1:8" x14ac:dyDescent="0.45">
      <c r="A22" t="s">
        <v>3</v>
      </c>
      <c r="B22" s="3">
        <v>4.3</v>
      </c>
      <c r="C22" s="1">
        <f t="shared" si="6"/>
        <v>0.117611662700692</v>
      </c>
      <c r="D22" s="2">
        <f t="shared" si="7"/>
        <v>0.10433333333333339</v>
      </c>
      <c r="E22" s="2">
        <f t="shared" si="8"/>
        <v>1.3278329367358607E-2</v>
      </c>
      <c r="F22" s="3">
        <f t="shared" si="9"/>
        <v>0.51121568064330636</v>
      </c>
    </row>
    <row r="23" spans="1:8" x14ac:dyDescent="0.45">
      <c r="A23" t="s">
        <v>4</v>
      </c>
      <c r="B23" s="3">
        <f>SUM(B19:B22)</f>
        <v>36.561</v>
      </c>
      <c r="C23" s="1">
        <f t="shared" si="6"/>
        <v>1</v>
      </c>
    </row>
  </sheetData>
  <mergeCells count="3">
    <mergeCell ref="B1:F1"/>
    <mergeCell ref="B9:F9"/>
    <mergeCell ref="B17:F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dcterms:created xsi:type="dcterms:W3CDTF">2020-03-30T12:57:59Z</dcterms:created>
  <dcterms:modified xsi:type="dcterms:W3CDTF">2020-03-30T18:29:59Z</dcterms:modified>
</cp:coreProperties>
</file>