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p\Documents\cashflow\"/>
    </mc:Choice>
  </mc:AlternateContent>
  <xr:revisionPtr revIDLastSave="0" documentId="13_ncr:1_{8E1B5CAE-0B3B-4F4B-B6A8-43D30C414413}" xr6:coauthVersionLast="45" xr6:coauthVersionMax="45" xr10:uidLastSave="{00000000-0000-0000-0000-000000000000}"/>
  <bookViews>
    <workbookView xWindow="5625" yWindow="555" windowWidth="16875" windowHeight="9195" xr2:uid="{A08A0D8E-2D16-4C1D-A633-5B8F83758C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26" i="1" s="1"/>
  <c r="B29" i="1" s="1"/>
  <c r="C22" i="1"/>
  <c r="B22" i="1"/>
  <c r="C19" i="1"/>
  <c r="B19" i="1"/>
  <c r="C18" i="1"/>
  <c r="B18" i="1"/>
  <c r="C16" i="1"/>
  <c r="B16" i="1"/>
  <c r="B15" i="1"/>
  <c r="C15" i="1" s="1"/>
  <c r="C13" i="1"/>
  <c r="B13" i="1"/>
  <c r="C10" i="1"/>
  <c r="C24" i="1" s="1"/>
  <c r="C26" i="1" s="1"/>
  <c r="C29" i="1" s="1"/>
  <c r="B10" i="1"/>
</calcChain>
</file>

<file path=xl/sharedStrings.xml><?xml version="1.0" encoding="utf-8"?>
<sst xmlns="http://schemas.openxmlformats.org/spreadsheetml/2006/main" count="19" uniqueCount="18">
  <si>
    <t>Estimating 6/30 returns with known information</t>
  </si>
  <si>
    <t>Actual</t>
  </si>
  <si>
    <t>Benchmark</t>
  </si>
  <si>
    <t>Credit (est)</t>
  </si>
  <si>
    <t>times 22%</t>
  </si>
  <si>
    <t>Real estate (guestimate)</t>
  </si>
  <si>
    <t>times 17%</t>
  </si>
  <si>
    <t>3/31 FYTD</t>
  </si>
  <si>
    <t>add Q4 estimates</t>
  </si>
  <si>
    <t>Bonds (actual through april 15)</t>
  </si>
  <si>
    <t>times 10%</t>
  </si>
  <si>
    <t>Stocks (actual through april 15)</t>
  </si>
  <si>
    <t>times 40%</t>
  </si>
  <si>
    <t>Private Equity</t>
  </si>
  <si>
    <t>Est 6/30 performance assuming public markets flat for rest of year</t>
  </si>
  <si>
    <t xml:space="preserve">Required stock market gain rest of quarter to get to zero </t>
  </si>
  <si>
    <t>SPX on 4/15</t>
  </si>
  <si>
    <t>SPX needs to be on 6/30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</si>
</sst>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394A-5CEC-4AC3-87B0-45141A24D757}">
  <dimension ref="A1:C29"/>
  <sheetViews>
    <sheetView tabSelected="1" topLeftCell="A18" workbookViewId="0">
      <selection activeCell="D9" sqref="D9"/>
    </sheetView>
  </sheetViews>
  <sheetFormatPr defaultRowHeight="14.25" x14ac:dyDescent="0.45"/>
  <cols>
    <col min="1" max="1" width="20.59765625" customWidth="1"/>
    <col min="2" max="2" width="10.796875" customWidth="1"/>
    <col min="3" max="3" width="10.33203125" customWidth="1"/>
  </cols>
  <sheetData>
    <row r="1" spans="1:3" x14ac:dyDescent="0.45">
      <c r="A1" t="s">
        <v>0</v>
      </c>
    </row>
    <row r="5" spans="1:3" s="1" customFormat="1" x14ac:dyDescent="0.45">
      <c r="B5" s="1" t="s">
        <v>1</v>
      </c>
      <c r="C5" s="1" t="s">
        <v>2</v>
      </c>
    </row>
    <row r="6" spans="1:3" x14ac:dyDescent="0.45">
      <c r="A6" t="s">
        <v>7</v>
      </c>
      <c r="B6" s="3">
        <v>-4.2</v>
      </c>
      <c r="C6" s="3">
        <v>-3.2</v>
      </c>
    </row>
    <row r="7" spans="1:3" x14ac:dyDescent="0.45">
      <c r="B7" s="3"/>
      <c r="C7" s="3"/>
    </row>
    <row r="8" spans="1:3" x14ac:dyDescent="0.45">
      <c r="A8" t="s">
        <v>8</v>
      </c>
      <c r="B8" s="3"/>
      <c r="C8" s="3"/>
    </row>
    <row r="9" spans="1:3" x14ac:dyDescent="0.45">
      <c r="A9" t="s">
        <v>3</v>
      </c>
      <c r="B9" s="3">
        <v>-3.2</v>
      </c>
      <c r="C9" s="3">
        <v>-12.4</v>
      </c>
    </row>
    <row r="10" spans="1:3" x14ac:dyDescent="0.45">
      <c r="A10" t="s">
        <v>4</v>
      </c>
      <c r="B10" s="3">
        <f>B9*0.22</f>
        <v>-0.70400000000000007</v>
      </c>
      <c r="C10" s="3">
        <f>C9*0.22</f>
        <v>-2.7280000000000002</v>
      </c>
    </row>
    <row r="11" spans="1:3" x14ac:dyDescent="0.45">
      <c r="B11" s="3"/>
      <c r="C11" s="3"/>
    </row>
    <row r="12" spans="1:3" x14ac:dyDescent="0.45">
      <c r="A12" t="s">
        <v>5</v>
      </c>
      <c r="B12" s="3">
        <v>-3</v>
      </c>
      <c r="C12" s="3">
        <v>-5</v>
      </c>
    </row>
    <row r="13" spans="1:3" x14ac:dyDescent="0.45">
      <c r="A13" t="s">
        <v>6</v>
      </c>
      <c r="B13" s="3">
        <f>B12*0.17</f>
        <v>-0.51</v>
      </c>
      <c r="C13" s="3">
        <f>C12*0.17</f>
        <v>-0.85000000000000009</v>
      </c>
    </row>
    <row r="14" spans="1:3" x14ac:dyDescent="0.45">
      <c r="B14" s="3"/>
      <c r="C14" s="3"/>
    </row>
    <row r="15" spans="1:3" ht="28.5" x14ac:dyDescent="0.45">
      <c r="A15" s="4" t="s">
        <v>9</v>
      </c>
      <c r="B15" s="3">
        <f>100*(117/115-1)</f>
        <v>1.7391304347825987</v>
      </c>
      <c r="C15" s="3">
        <f>B15</f>
        <v>1.7391304347825987</v>
      </c>
    </row>
    <row r="16" spans="1:3" x14ac:dyDescent="0.45">
      <c r="A16" t="s">
        <v>10</v>
      </c>
      <c r="B16" s="3">
        <f>B15*0.1</f>
        <v>0.17391304347825987</v>
      </c>
      <c r="C16" s="3">
        <f>C15*0.1</f>
        <v>0.17391304347825987</v>
      </c>
    </row>
    <row r="17" spans="1:3" x14ac:dyDescent="0.45">
      <c r="B17" s="3"/>
      <c r="C17" s="3"/>
    </row>
    <row r="18" spans="1:3" ht="28.5" x14ac:dyDescent="0.45">
      <c r="A18" s="4" t="s">
        <v>11</v>
      </c>
      <c r="B18" s="3">
        <f>100*(-1+65.6/62.5)</f>
        <v>4.9599999999999866</v>
      </c>
      <c r="C18" s="3">
        <f>B18</f>
        <v>4.9599999999999866</v>
      </c>
    </row>
    <row r="19" spans="1:3" x14ac:dyDescent="0.45">
      <c r="A19" t="s">
        <v>12</v>
      </c>
      <c r="B19" s="3">
        <f>B18*0.4</f>
        <v>1.9839999999999947</v>
      </c>
      <c r="C19" s="3">
        <f>C18*0.4</f>
        <v>1.9839999999999947</v>
      </c>
    </row>
    <row r="20" spans="1:3" x14ac:dyDescent="0.45">
      <c r="B20" s="3"/>
      <c r="C20" s="3"/>
    </row>
    <row r="21" spans="1:3" x14ac:dyDescent="0.45">
      <c r="A21" t="s">
        <v>13</v>
      </c>
      <c r="B21" s="3">
        <v>-10</v>
      </c>
      <c r="C21" s="3">
        <v>-20</v>
      </c>
    </row>
    <row r="22" spans="1:3" x14ac:dyDescent="0.45">
      <c r="A22" t="s">
        <v>10</v>
      </c>
      <c r="B22">
        <f>B21*0.1</f>
        <v>-1</v>
      </c>
      <c r="C22">
        <f>C21*0.1</f>
        <v>-2</v>
      </c>
    </row>
    <row r="24" spans="1:3" ht="42.75" x14ac:dyDescent="0.45">
      <c r="A24" s="4" t="s">
        <v>14</v>
      </c>
      <c r="B24" s="2">
        <f>B22+B19+B16+B13+B10+B6</f>
        <v>-4.2560869565217461</v>
      </c>
      <c r="C24" s="2">
        <f>C22+C19+C16+C13+C10+C6</f>
        <v>-6.6200869565217459</v>
      </c>
    </row>
    <row r="26" spans="1:3" ht="42.75" x14ac:dyDescent="0.45">
      <c r="A26" s="4" t="s">
        <v>15</v>
      </c>
      <c r="B26" s="2">
        <f>-B24*2.5</f>
        <v>10.640217391304365</v>
      </c>
      <c r="C26" s="2">
        <f>-C24*2.5</f>
        <v>16.550217391304365</v>
      </c>
    </row>
    <row r="28" spans="1:3" x14ac:dyDescent="0.45">
      <c r="A28" t="s">
        <v>16</v>
      </c>
      <c r="B28">
        <v>2783</v>
      </c>
      <c r="C28">
        <v>2783</v>
      </c>
    </row>
    <row r="29" spans="1:3" x14ac:dyDescent="0.45">
      <c r="A29" t="s">
        <v>17</v>
      </c>
      <c r="B29" s="2">
        <f>B28*(1+B26*0.01)</f>
        <v>3079.1172500000002</v>
      </c>
      <c r="C29" s="2">
        <f>C28*(1+C26*0.01)</f>
        <v>3243.5925500000003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dcterms:created xsi:type="dcterms:W3CDTF">2020-04-16T16:57:46Z</dcterms:created>
  <dcterms:modified xsi:type="dcterms:W3CDTF">2020-04-28T21:36:21Z</dcterms:modified>
</cp:coreProperties>
</file>