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9.xml" ContentType="application/vnd.ms-excel.person+xml"/>
  <Override PartName="/xl/persons/person25.xml" ContentType="application/vnd.ms-excel.person+xml"/>
  <Override PartName="/xl/persons/person2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23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4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2282" documentId="8_{B929FCB0-E0C7-431A-BBAD-50753464D6D6}" xr6:coauthVersionLast="47" xr6:coauthVersionMax="47" xr10:uidLastSave="{E91A3149-534F-4853-8D59-9C926FE2FF30}"/>
  <bookViews>
    <workbookView xWindow="-98" yWindow="-98" windowWidth="22695" windowHeight="14595" activeTab="3" xr2:uid="{2D3B9375-8A18-42DE-910F-CEC98F840DE9}"/>
  </bookViews>
  <sheets>
    <sheet name="Sheet2" sheetId="4" r:id="rId1"/>
    <sheet name="Sheet1" sheetId="5" r:id="rId2"/>
    <sheet name="Sheet3" sheetId="6" r:id="rId3"/>
    <sheet name="storage" sheetId="1" r:id="rId4"/>
    <sheet name="consumed" sheetId="3" r:id="rId5"/>
    <sheet name="WD orders" sheetId="7" r:id="rId6"/>
  </sheets>
  <definedNames>
    <definedName name="_xlnm._FilterDatabase" localSheetId="3" hidden="1">storage!#REF!</definedName>
    <definedName name="_xlnm.Print_Area" localSheetId="3">storage!$C$882:$H$931</definedName>
    <definedName name="_xlnm.Print_Titles" localSheetId="3">storage!$1:$1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7" i="3" l="1"/>
  <c r="I268" i="3"/>
  <c r="I269" i="3"/>
  <c r="I270" i="3"/>
  <c r="I246" i="3"/>
  <c r="I247" i="3"/>
  <c r="I248" i="3"/>
  <c r="I249" i="3"/>
  <c r="I250" i="3"/>
  <c r="I251" i="3"/>
  <c r="I252" i="3"/>
  <c r="I253" i="3"/>
  <c r="I254" i="3"/>
  <c r="I255" i="3"/>
  <c r="I256" i="3"/>
  <c r="I239" i="3"/>
  <c r="I240" i="3"/>
  <c r="I241" i="3"/>
  <c r="I242" i="3"/>
  <c r="I243" i="3"/>
  <c r="I244" i="3"/>
  <c r="H222" i="3"/>
  <c r="H224" i="3"/>
  <c r="I207" i="3"/>
  <c r="I208" i="3"/>
  <c r="I209" i="3"/>
  <c r="I210" i="3"/>
  <c r="I211" i="3"/>
  <c r="H188" i="3"/>
  <c r="I183" i="3"/>
  <c r="I184" i="3"/>
  <c r="I185" i="3"/>
  <c r="I186" i="3"/>
  <c r="I178" i="3"/>
  <c r="I179" i="3"/>
  <c r="I180" i="3"/>
  <c r="I181" i="3"/>
  <c r="H153" i="3"/>
  <c r="H130" i="3"/>
  <c r="H131" i="3"/>
  <c r="I108" i="3"/>
  <c r="I109" i="3"/>
  <c r="I110" i="3"/>
  <c r="I111" i="3"/>
  <c r="I98" i="3"/>
  <c r="I99" i="3"/>
  <c r="I100" i="3"/>
  <c r="I101" i="3"/>
  <c r="I93" i="3"/>
  <c r="I94" i="3"/>
  <c r="I95" i="3"/>
  <c r="I96" i="3"/>
  <c r="I97" i="3"/>
  <c r="H1018" i="1"/>
  <c r="H1017" i="1"/>
  <c r="I788" i="1"/>
  <c r="T77" i="3"/>
  <c r="I68" i="3"/>
  <c r="I69" i="3"/>
  <c r="I71" i="3"/>
  <c r="H41" i="3"/>
  <c r="I40" i="3"/>
  <c r="I39" i="3"/>
  <c r="I38" i="3"/>
  <c r="H33" i="3"/>
  <c r="I28" i="3"/>
  <c r="I29" i="3"/>
  <c r="I30" i="3"/>
  <c r="I31" i="3"/>
  <c r="I21" i="3"/>
  <c r="I20" i="3"/>
  <c r="I19" i="3"/>
  <c r="I18" i="3"/>
  <c r="I12" i="3"/>
  <c r="I9" i="3"/>
  <c r="I8" i="3"/>
  <c r="I2" i="3"/>
  <c r="I3" i="3"/>
  <c r="I4" i="3"/>
  <c r="I558" i="1"/>
  <c r="I381" i="1"/>
  <c r="I154" i="1"/>
  <c r="H28" i="1"/>
  <c r="H390" i="1"/>
  <c r="H567" i="1"/>
  <c r="H719" i="1"/>
  <c r="H686" i="1"/>
  <c r="H397" i="1"/>
  <c r="H943" i="1"/>
  <c r="H953" i="1"/>
  <c r="H962" i="1"/>
  <c r="H985" i="1"/>
  <c r="H970" i="1"/>
  <c r="H936" i="1"/>
  <c r="H977" i="1"/>
  <c r="H911" i="1"/>
  <c r="H945" i="1"/>
  <c r="H954" i="1"/>
  <c r="H682" i="1"/>
  <c r="H863" i="1"/>
  <c r="H685" i="1"/>
  <c r="H959" i="1"/>
  <c r="H941" i="1"/>
  <c r="H958" i="1"/>
  <c r="H379" i="1"/>
  <c r="H376" i="1"/>
  <c r="H152" i="1"/>
  <c r="H149" i="1"/>
  <c r="H26" i="1"/>
  <c r="H389" i="1"/>
  <c r="H715" i="1"/>
  <c r="H378" i="1"/>
  <c r="H372" i="1"/>
  <c r="H151" i="1"/>
  <c r="H145" i="1"/>
  <c r="H24" i="1"/>
  <c r="H565" i="1"/>
  <c r="H859" i="1"/>
  <c r="H951" i="1"/>
  <c r="H812" i="1"/>
  <c r="H909" i="1"/>
  <c r="H950" i="1"/>
  <c r="H968" i="1"/>
  <c r="H710" i="1"/>
  <c r="H858" i="1"/>
  <c r="H159" i="1"/>
  <c r="H564" i="1"/>
  <c r="H810" i="1"/>
  <c r="H709" i="1"/>
  <c r="H857" i="1"/>
  <c r="H957" i="1"/>
  <c r="I559" i="1"/>
  <c r="I382" i="1"/>
  <c r="I155" i="1"/>
  <c r="H386" i="1"/>
  <c r="H563" i="1"/>
  <c r="H708" i="1"/>
  <c r="H716" i="1"/>
  <c r="H971" i="1"/>
  <c r="H813" i="1"/>
  <c r="H526" i="1"/>
  <c r="H937" i="1"/>
  <c r="H983" i="1"/>
  <c r="H976" i="1"/>
  <c r="I17" i="1"/>
  <c r="I137" i="1"/>
  <c r="I349" i="1"/>
  <c r="I856" i="1"/>
  <c r="I550" i="1"/>
  <c r="I995" i="1"/>
  <c r="I119" i="1"/>
  <c r="I330" i="1"/>
  <c r="I108" i="1"/>
  <c r="I105" i="1"/>
  <c r="H809" i="1"/>
  <c r="H712" i="1"/>
  <c r="H21" i="1"/>
  <c r="H891" i="1"/>
  <c r="H907" i="1"/>
  <c r="H978" i="1"/>
  <c r="I387" i="1"/>
  <c r="I890" i="1"/>
  <c r="I969" i="1"/>
  <c r="I938" i="1"/>
  <c r="I896" i="1"/>
  <c r="I898" i="1"/>
  <c r="I897" i="1"/>
  <c r="I903" i="1"/>
  <c r="I797" i="1"/>
  <c r="I904" i="1"/>
  <c r="I899" i="1"/>
  <c r="I804" i="1"/>
  <c r="I852" i="1"/>
  <c r="I853" i="1"/>
  <c r="I854" i="1"/>
  <c r="I851" i="1"/>
  <c r="I702" i="1"/>
  <c r="I902" i="1"/>
  <c r="I802" i="1"/>
  <c r="I905" i="1"/>
  <c r="I548" i="1"/>
  <c r="I805" i="1"/>
  <c r="I794" i="1"/>
  <c r="I801" i="1"/>
  <c r="I803" i="1"/>
  <c r="I800" i="1"/>
  <c r="I795" i="1"/>
  <c r="I796" i="1"/>
  <c r="I700" i="1"/>
  <c r="I806" i="1"/>
  <c r="I694" i="1"/>
  <c r="I540" i="1"/>
  <c r="I696" i="1"/>
  <c r="I850" i="1"/>
  <c r="I707" i="1"/>
  <c r="I704" i="1"/>
  <c r="I545" i="1"/>
  <c r="I705" i="1"/>
  <c r="I362" i="1"/>
  <c r="I697" i="1"/>
  <c r="I701" i="1"/>
  <c r="I543" i="1"/>
  <c r="I549" i="1"/>
  <c r="I555" i="1"/>
  <c r="I546" i="1"/>
  <c r="I544" i="1"/>
  <c r="I347" i="1"/>
  <c r="I360" i="1"/>
  <c r="I698" i="1"/>
  <c r="I359" i="1"/>
  <c r="I343" i="1"/>
  <c r="I807" i="1"/>
  <c r="I557" i="1"/>
  <c r="I808" i="1"/>
  <c r="I539" i="1"/>
  <c r="I699" i="1"/>
  <c r="I356" i="1"/>
  <c r="I551" i="1"/>
  <c r="I369" i="1"/>
  <c r="I339" i="1"/>
  <c r="I554" i="1"/>
  <c r="I366" i="1"/>
  <c r="I357" i="1"/>
  <c r="I541" i="1"/>
  <c r="I556" i="1"/>
  <c r="I364" i="1"/>
  <c r="I900" i="1"/>
  <c r="I703" i="1"/>
  <c r="I354" i="1"/>
  <c r="I345" i="1"/>
  <c r="I855" i="1"/>
  <c r="I695" i="1"/>
  <c r="I901" i="1"/>
  <c r="I353" i="1"/>
  <c r="I342" i="1"/>
  <c r="I542" i="1"/>
  <c r="I127" i="1"/>
  <c r="I124" i="1"/>
  <c r="I344" i="1"/>
  <c r="I123" i="1"/>
  <c r="I547" i="1"/>
  <c r="I361" i="1"/>
  <c r="I706" i="1"/>
  <c r="I346" i="1"/>
  <c r="I131" i="1"/>
  <c r="I132" i="1"/>
  <c r="I133" i="1"/>
  <c r="I341" i="1"/>
  <c r="I365" i="1"/>
  <c r="I138" i="1"/>
  <c r="I352" i="1"/>
  <c r="I134" i="1"/>
  <c r="I142" i="1"/>
  <c r="I348" i="1"/>
  <c r="I125" i="1"/>
  <c r="I128" i="1"/>
  <c r="I367" i="1"/>
  <c r="I355" i="1"/>
  <c r="I368" i="1"/>
  <c r="I140" i="1"/>
  <c r="I370" i="1"/>
  <c r="I337" i="1"/>
  <c r="I338" i="1"/>
  <c r="I335" i="1"/>
  <c r="I371" i="1"/>
  <c r="I553" i="1"/>
  <c r="I336" i="1"/>
  <c r="I331" i="1"/>
  <c r="I535" i="1"/>
  <c r="I895" i="1"/>
  <c r="I798" i="1"/>
  <c r="I6" i="1"/>
  <c r="I894" i="1"/>
  <c r="I139" i="1"/>
  <c r="I143" i="1"/>
  <c r="I135" i="1"/>
  <c r="I351" i="1"/>
  <c r="I350" i="1"/>
  <c r="I122" i="1"/>
  <c r="I799" i="1"/>
  <c r="I552" i="1"/>
  <c r="I129" i="1"/>
  <c r="I363" i="1"/>
  <c r="I141" i="1"/>
  <c r="I340" i="1"/>
  <c r="I144" i="1"/>
  <c r="I15" i="1"/>
  <c r="I13" i="1"/>
  <c r="I12" i="1"/>
  <c r="I14" i="1"/>
  <c r="I16" i="1"/>
  <c r="I11" i="1"/>
  <c r="I121" i="1"/>
  <c r="I19" i="1"/>
  <c r="I18" i="1"/>
  <c r="I136" i="1"/>
  <c r="I358" i="1"/>
  <c r="I20" i="1"/>
  <c r="I120" i="1"/>
  <c r="I130" i="1"/>
  <c r="I126" i="1"/>
  <c r="I327" i="1"/>
  <c r="I531" i="1"/>
  <c r="I114" i="1"/>
  <c r="I324" i="1"/>
  <c r="I104" i="1"/>
  <c r="I110" i="1"/>
  <c r="I538" i="1"/>
  <c r="I534" i="1"/>
  <c r="I101" i="1"/>
  <c r="I332" i="1"/>
  <c r="I107" i="1"/>
  <c r="I102" i="1"/>
  <c r="I322" i="1"/>
  <c r="I791" i="1"/>
  <c r="I536" i="1"/>
  <c r="I103" i="1"/>
  <c r="I3" i="1"/>
  <c r="I325" i="1"/>
  <c r="I112" i="1"/>
  <c r="I116" i="1"/>
  <c r="I318" i="1"/>
  <c r="I320" i="1"/>
  <c r="I321" i="1"/>
  <c r="I333" i="1"/>
  <c r="I113" i="1"/>
  <c r="I117" i="1"/>
  <c r="I9" i="1"/>
  <c r="I693" i="1"/>
  <c r="I690" i="1"/>
  <c r="I533" i="1"/>
  <c r="I10" i="1"/>
  <c r="I793" i="1"/>
  <c r="I329" i="1"/>
  <c r="I7" i="1"/>
  <c r="I5" i="1"/>
  <c r="I319" i="1"/>
  <c r="I792" i="1"/>
  <c r="I532" i="1"/>
  <c r="I537" i="1"/>
  <c r="I691" i="1"/>
  <c r="I111" i="1"/>
  <c r="I328" i="1"/>
  <c r="I109" i="1"/>
  <c r="I106" i="1"/>
  <c r="I692" i="1"/>
  <c r="I8" i="1"/>
  <c r="I4" i="1"/>
  <c r="I118" i="1"/>
  <c r="I115" i="1"/>
  <c r="I323" i="1"/>
  <c r="I790" i="1"/>
  <c r="I326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 Polen</author>
  </authors>
  <commentList>
    <comment ref="E443" authorId="0" shapeId="0" xr:uid="{0D26270A-9D3B-4A9A-9EB9-57AA52F052F4}">
      <text>
        <r>
          <rPr>
            <b/>
            <sz val="9"/>
            <color indexed="81"/>
            <rFont val="Tahoma"/>
            <charset val="1"/>
          </rPr>
          <t>Karl Polen:</t>
        </r>
        <r>
          <rPr>
            <sz val="9"/>
            <color indexed="81"/>
            <rFont val="Tahoma"/>
            <charset val="1"/>
          </rPr>
          <t xml:space="preserve">
70 is actually two 6 pack boxes</t>
        </r>
      </text>
    </comment>
  </commentList>
</comments>
</file>

<file path=xl/sharedStrings.xml><?xml version="1.0" encoding="utf-8"?>
<sst xmlns="http://schemas.openxmlformats.org/spreadsheetml/2006/main" count="10442" uniqueCount="1447">
  <si>
    <t>Oregon</t>
  </si>
  <si>
    <t>Vintage</t>
  </si>
  <si>
    <t>Bottle Size</t>
  </si>
  <si>
    <t>Country</t>
  </si>
  <si>
    <t>Region</t>
  </si>
  <si>
    <t>Varietal</t>
  </si>
  <si>
    <t>Critic Scores</t>
  </si>
  <si>
    <t>Kind</t>
  </si>
  <si>
    <t>Winery</t>
  </si>
  <si>
    <t>Quantity</t>
  </si>
  <si>
    <t>Price</t>
  </si>
  <si>
    <t>Ext Price</t>
  </si>
  <si>
    <t>00 Wines Pinot Noir Shea Vineyard 2018</t>
  </si>
  <si>
    <t>750ml</t>
  </si>
  <si>
    <t>United States</t>
  </si>
  <si>
    <t>Pinot Noir</t>
  </si>
  <si>
    <t>JS93-94</t>
  </si>
  <si>
    <t>Red</t>
  </si>
  <si>
    <t>00 Wines</t>
  </si>
  <si>
    <t>00 Wines Pinot Noir VGR 2018</t>
  </si>
  <si>
    <t>WE95, WS95</t>
  </si>
  <si>
    <t>Alexana Pinot Noir Revana Vineyard Pommard Clone 2014</t>
  </si>
  <si>
    <t>Alexana</t>
  </si>
  <si>
    <t>Eola Hills Pinot Noir Reserve 2015</t>
  </si>
  <si>
    <t>Eola Hills</t>
  </si>
  <si>
    <t>Failla (Jordan) Pinot Noir Chehalem Mountain Vineyard 2017</t>
  </si>
  <si>
    <t>JD94</t>
  </si>
  <si>
    <t>Failla Jordan</t>
  </si>
  <si>
    <t>Ken Wright Cellars Pinot Noir Bryce Vineyard 2017</t>
  </si>
  <si>
    <t>Ken Wright Cellars</t>
  </si>
  <si>
    <t>Ken Wright Cellars Pinot Noir McCrone Vineyard 2017</t>
  </si>
  <si>
    <t>WS93</t>
  </si>
  <si>
    <t>Nicolas Jay Pinot Noir L`Ensemble 2018</t>
  </si>
  <si>
    <t>Nicolas Jay</t>
  </si>
  <si>
    <t>Soter Pinot Noir Mineral Springs 2012</t>
  </si>
  <si>
    <t>WA93, WS93</t>
  </si>
  <si>
    <t>Soter</t>
  </si>
  <si>
    <t>Twomey Cellars Pinot Noir Dundee Hills 2018</t>
  </si>
  <si>
    <t>Twomey Cellars</t>
  </si>
  <si>
    <t>California</t>
  </si>
  <si>
    <t>Anderson`s Conn Valley Cabernet Sauvignon 2011</t>
  </si>
  <si>
    <t>Cabernet Blends</t>
  </si>
  <si>
    <t>V95</t>
  </si>
  <si>
    <t>Anderson`s Conn Valley</t>
  </si>
  <si>
    <t>Blankiet Prince Of Hearts Red 2009</t>
  </si>
  <si>
    <t>V92-94</t>
  </si>
  <si>
    <t>Blankiet</t>
  </si>
  <si>
    <t>Bounty Hunter Cabernet Sauvignon Napa Valley 2011</t>
  </si>
  <si>
    <t>CT91</t>
  </si>
  <si>
    <t>Bounty Hunter</t>
  </si>
  <si>
    <t>Buoncristiani OPC 2012</t>
  </si>
  <si>
    <t>Buoncristiani</t>
  </si>
  <si>
    <t>BV Cabernet Sauvignon Reserve Maestro Collection Beaulieu #2 2017</t>
  </si>
  <si>
    <t>Beaulieu Vineyards</t>
  </si>
  <si>
    <t>Cakebread Cellars Cabernet Sauvignon Napa Valley 2018</t>
  </si>
  <si>
    <t>Cakebread Cellars</t>
  </si>
  <si>
    <t>Dana Estates Cabernet Sauvignon Vaso 2014</t>
  </si>
  <si>
    <t>CT93</t>
  </si>
  <si>
    <t>Dana Estates</t>
  </si>
  <si>
    <t>Jonata Todos 2016</t>
  </si>
  <si>
    <t>JD95, WA92+</t>
  </si>
  <si>
    <t>Jonata</t>
  </si>
  <si>
    <t>L`Aventure Cuvee Les Demoiselles 2017</t>
  </si>
  <si>
    <t>WA95</t>
  </si>
  <si>
    <t>L`Aventure</t>
  </si>
  <si>
    <t>O`Shaughnessy Cabernet Sauvignon Napa Valley 2016</t>
  </si>
  <si>
    <t>WA94+</t>
  </si>
  <si>
    <t>O`Shaughnessy</t>
  </si>
  <si>
    <t>Silver Oak Cabernet Sauvignon Alexander Valley 2016</t>
  </si>
  <si>
    <t>Silver Oak</t>
  </si>
  <si>
    <t>Vineyard 29 Cabernet Sauvignon Cru 2013</t>
  </si>
  <si>
    <t>Vineyard 29</t>
  </si>
  <si>
    <t>Italy</t>
  </si>
  <si>
    <t>Agostina Pieri Brunello di Montalcino 2012</t>
  </si>
  <si>
    <t>Tuscany</t>
  </si>
  <si>
    <t>Sangiovese</t>
  </si>
  <si>
    <t>V92</t>
  </si>
  <si>
    <t>Pieri, Agostina</t>
  </si>
  <si>
    <t>Argiano Brunello di Montalcino 2010</t>
  </si>
  <si>
    <t>WA95, V94</t>
  </si>
  <si>
    <t>Argiano</t>
  </si>
  <si>
    <t>Banfi Brunello di Montalcino Poggio alle Mura 2015</t>
  </si>
  <si>
    <t>JS97, WA95</t>
  </si>
  <si>
    <t>Castello Banfi</t>
  </si>
  <si>
    <t>Brovia Barolo Unio 2014</t>
  </si>
  <si>
    <t>Piedmont</t>
  </si>
  <si>
    <t>Nebbiolo</t>
  </si>
  <si>
    <t>WE94</t>
  </si>
  <si>
    <t>Brovia, Fratelli</t>
  </si>
  <si>
    <t>Grimaldi Barolo Le Coste 2015</t>
  </si>
  <si>
    <t>JS93</t>
  </si>
  <si>
    <t>Grimaldi, Giacomo</t>
  </si>
  <si>
    <t>Il Poggione Brunello di Montalcino 2014</t>
  </si>
  <si>
    <t>WA94, JS93</t>
  </si>
  <si>
    <t>Il Poggione</t>
  </si>
  <si>
    <t>Paolo Scavino Barolo Bric del Fiasc 2011</t>
  </si>
  <si>
    <t>WE95, JS94</t>
  </si>
  <si>
    <t>Scavino, Paulo</t>
  </si>
  <si>
    <t>Pio Cesare Barbaresco 2016</t>
  </si>
  <si>
    <t>JS95, JD93, WA93</t>
  </si>
  <si>
    <t>Pio Cesare</t>
  </si>
  <si>
    <t>Sette Ponti Oreno 2016</t>
  </si>
  <si>
    <t>Super Tuscan Blends</t>
  </si>
  <si>
    <t>JS99</t>
  </si>
  <si>
    <t>Sette Ponti</t>
  </si>
  <si>
    <t>Tenuta di Petrolo Galatrona 2017</t>
  </si>
  <si>
    <t>WS95</t>
  </si>
  <si>
    <t>Petrolo, Tenuta di</t>
  </si>
  <si>
    <t>Azelia Barolo Bricco Fiasco 2007</t>
  </si>
  <si>
    <t>Azelia</t>
  </si>
  <si>
    <t>Domenico Clerico Barolo Pajana 2007</t>
  </si>
  <si>
    <t>JS97, WA96</t>
  </si>
  <si>
    <t>Clerico, D.</t>
  </si>
  <si>
    <t>Bordeaux</t>
  </si>
  <si>
    <t>Faugeres St. Emilion 2005</t>
  </si>
  <si>
    <t>France</t>
  </si>
  <si>
    <t>Red Bordeaux Blends</t>
  </si>
  <si>
    <t>Faugeres</t>
  </si>
  <si>
    <t>Pape Clement 2014</t>
  </si>
  <si>
    <t>JS96, WA94</t>
  </si>
  <si>
    <t>Pape Clement</t>
  </si>
  <si>
    <t>Monbousquet 2015</t>
  </si>
  <si>
    <t>WS95, JS95</t>
  </si>
  <si>
    <t>Monbousquet</t>
  </si>
  <si>
    <t>Cantenac Brown 2018</t>
  </si>
  <si>
    <t>V95, V94, WS94</t>
  </si>
  <si>
    <t>Cantenac Brown</t>
  </si>
  <si>
    <t>La Fleur Morange St. Emilion 2005</t>
  </si>
  <si>
    <t>WA96</t>
  </si>
  <si>
    <t>La Fleur Morange</t>
  </si>
  <si>
    <t>Rauzan Segla 2012</t>
  </si>
  <si>
    <t>WA94+, JS93</t>
  </si>
  <si>
    <t>Rauzan Segla</t>
  </si>
  <si>
    <t>La Vieille Cure 2009</t>
  </si>
  <si>
    <t>WA93, WE92</t>
  </si>
  <si>
    <t>La Vieille Cure</t>
  </si>
  <si>
    <t>Monbousquet 1999</t>
  </si>
  <si>
    <t>WA94</t>
  </si>
  <si>
    <t>Troplong Mondot 2011</t>
  </si>
  <si>
    <t>Troplong Mondot</t>
  </si>
  <si>
    <t>Branon Pessac Leognan 2006</t>
  </si>
  <si>
    <t>WA92</t>
  </si>
  <si>
    <t>Branon</t>
  </si>
  <si>
    <t>La Croix de Beaucaillou 2000</t>
  </si>
  <si>
    <t>La Croix de Beaucaillou</t>
  </si>
  <si>
    <t>Quintessa Sauvignon Blanc Illumination 2018</t>
  </si>
  <si>
    <t>Sauvignon Blanc</t>
  </si>
  <si>
    <t>White</t>
  </si>
  <si>
    <t>Quintessa</t>
  </si>
  <si>
    <t>Spottswoode Sauvignon Blanc 2020</t>
  </si>
  <si>
    <t>CT94</t>
  </si>
  <si>
    <t>Spottswoode</t>
  </si>
  <si>
    <t>Donnhoff Roxheimer Hollenpfad Trocken 2019</t>
  </si>
  <si>
    <t>Germany</t>
  </si>
  <si>
    <t>Nahe</t>
  </si>
  <si>
    <t>Riesling</t>
  </si>
  <si>
    <t>JS94, WA92-93</t>
  </si>
  <si>
    <t>Donnhoff</t>
  </si>
  <si>
    <t>Joly Savennieres Roche aux Moines Les Vieux Clos 2019</t>
  </si>
  <si>
    <t>Loire</t>
  </si>
  <si>
    <t>Interesting Whites</t>
  </si>
  <si>
    <t>Joly</t>
  </si>
  <si>
    <t>Kimsey White Blend 2017</t>
  </si>
  <si>
    <t>White Rhone Blends</t>
  </si>
  <si>
    <t>V92, JD90</t>
  </si>
  <si>
    <t>Kimsey</t>
  </si>
  <si>
    <t>Red Car Chardonnay Estate Vineyard 2018</t>
  </si>
  <si>
    <t>Chardonnay</t>
  </si>
  <si>
    <t>JD94,WE93, V92</t>
  </si>
  <si>
    <t>Red Car Wine Company</t>
  </si>
  <si>
    <t>Yvon Clerget Meursault Les Chevaliers 2016</t>
  </si>
  <si>
    <t>Burgundy</t>
  </si>
  <si>
    <t>Clerget, Y.</t>
  </si>
  <si>
    <t>Louis Latour Marsannay Blanc 2015</t>
  </si>
  <si>
    <t>Louis Latour</t>
  </si>
  <si>
    <t>Carbonnieux Blanc 2015</t>
  </si>
  <si>
    <t>White Bordeaux Blends</t>
  </si>
  <si>
    <t>WE95, JD94</t>
  </si>
  <si>
    <t>Carbonnieux</t>
  </si>
  <si>
    <t>Tenuta delle Terre Nere Etna Bianco 2019</t>
  </si>
  <si>
    <t>Other</t>
  </si>
  <si>
    <t>V90</t>
  </si>
  <si>
    <t>Tenuta Delle Terre Nere</t>
  </si>
  <si>
    <t>Ferdinand Wines Albarino 2019</t>
  </si>
  <si>
    <t>WS91</t>
  </si>
  <si>
    <t>Ferdinand Wines</t>
  </si>
  <si>
    <t>Musar Jeune Blanc 2019</t>
  </si>
  <si>
    <t>Lebanon</t>
  </si>
  <si>
    <t>Musar</t>
  </si>
  <si>
    <t>Dampt Chablis Vaillons 2018 1.5L</t>
  </si>
  <si>
    <t>1.5L</t>
  </si>
  <si>
    <t>TA91</t>
  </si>
  <si>
    <t>Dampt</t>
  </si>
  <si>
    <t>Heitz Cellar Chardonnay Quartz Creek Vineyard 2018</t>
  </si>
  <si>
    <t>WSM93</t>
  </si>
  <si>
    <t>Heitz Cellar</t>
  </si>
  <si>
    <t>Champagne</t>
  </si>
  <si>
    <t>A. Margaine Brut Blanc de Blancs Special Club 2013</t>
  </si>
  <si>
    <t>Champagne Blends</t>
  </si>
  <si>
    <t>V94</t>
  </si>
  <si>
    <t>Sparkling</t>
  </si>
  <si>
    <t>Margaine, A.</t>
  </si>
  <si>
    <t>Gosset Grand Rose NV</t>
  </si>
  <si>
    <t>NV</t>
  </si>
  <si>
    <t>WS91, WSM91</t>
  </si>
  <si>
    <t>Gosset</t>
  </si>
  <si>
    <t>Mousse Fils Brut Special Club Les Fortes Terres 2015</t>
  </si>
  <si>
    <t>WS92</t>
  </si>
  <si>
    <t>Mousse Fils</t>
  </si>
  <si>
    <t>Gosset Brut Grand Millesime 2012</t>
  </si>
  <si>
    <t>Quilceda Creek CVR/Proprietary Red 2016</t>
  </si>
  <si>
    <t>Washington</t>
  </si>
  <si>
    <t>JD93</t>
  </si>
  <si>
    <t>Quilceda Creek</t>
  </si>
  <si>
    <t>K Vintners Syrah Rock Garden 2018</t>
  </si>
  <si>
    <t>Syrah/Shiraz</t>
  </si>
  <si>
    <t>K Vintners</t>
  </si>
  <si>
    <t>Mollydooker Shiraz Carnival of Love 2011</t>
  </si>
  <si>
    <t>Australia</t>
  </si>
  <si>
    <t>WS94</t>
  </si>
  <si>
    <t>Mollydooker</t>
  </si>
  <si>
    <t>Mitolo Shiraz Savitar 2007</t>
  </si>
  <si>
    <t>JH94, JO94</t>
  </si>
  <si>
    <t>Mitolo</t>
  </si>
  <si>
    <t>Bodegas el Nido Clio 2010</t>
  </si>
  <si>
    <t>Spain</t>
  </si>
  <si>
    <t>Interesting Reds</t>
  </si>
  <si>
    <t>Bodegas El Nido</t>
  </si>
  <si>
    <t>Clos Mogador 2007</t>
  </si>
  <si>
    <t>Clos Mogador</t>
  </si>
  <si>
    <t>Leonetti Cellar Merlot 2015</t>
  </si>
  <si>
    <t>Merlot</t>
  </si>
  <si>
    <t>WS93, WA93</t>
  </si>
  <si>
    <t>Leonetti Cellars</t>
  </si>
  <si>
    <t>Force Majeure (Grand Reve) Collaboration Series V Ciel du Cheval Vineyard 2013</t>
  </si>
  <si>
    <t>Red Rhone Blends</t>
  </si>
  <si>
    <t>WA95-97</t>
  </si>
  <si>
    <t>Grand Reve Vintners</t>
  </si>
  <si>
    <t>Bosquet des Papes Chateauneuf du Pape Cuvee Chante le Merle Vieilles Vignes 2015</t>
  </si>
  <si>
    <t>Rhone</t>
  </si>
  <si>
    <t>JD95, WA93-95</t>
  </si>
  <si>
    <t>Bosquet des Papes</t>
  </si>
  <si>
    <t>Chapoutier Cotes du Roussillon Villages Bila Haut Occultum Lapidem 2012</t>
  </si>
  <si>
    <t>Languedoc Roussillon</t>
  </si>
  <si>
    <t>Chapoutier</t>
  </si>
  <si>
    <t>Elderton Shiraz Command 2000</t>
  </si>
  <si>
    <t>WS97</t>
  </si>
  <si>
    <t>Elderton</t>
  </si>
  <si>
    <t>WE96, JS95</t>
  </si>
  <si>
    <t>Gracia</t>
  </si>
  <si>
    <t>Giscours 2014</t>
  </si>
  <si>
    <t>2012 Chateau Musar ekaa Valley Lebanon</t>
  </si>
  <si>
    <t>Chateau Musar</t>
  </si>
  <si>
    <t>2018 Mount Langi Ghiran Cliff Edge Shiraz Grampians</t>
  </si>
  <si>
    <t>2018 Domaine Hubert Bouzereau-Gruere Puligny Mantrachet</t>
  </si>
  <si>
    <t>2016 Talenti Brunello di Mantalcino</t>
  </si>
  <si>
    <t>Sullivan Vineyards Cabernet Coeur de Vigne Rugherford Napa Valley</t>
  </si>
  <si>
    <t>2021 Pewsey Vale Vineyard Riesling Eden Valley Australia</t>
  </si>
  <si>
    <t>2018 Picayune Cellars Padlock Proprietary Red Blend Napa Valley</t>
  </si>
  <si>
    <t>2016 Mante Antico Supremus Toscana IGT</t>
  </si>
  <si>
    <t>2018 El Enemigo Chardonnay Mendoza Argentina</t>
  </si>
  <si>
    <t>Argentina</t>
  </si>
  <si>
    <t>2016 The Mascot Red Wine Napa Valley</t>
  </si>
  <si>
    <t>2020 Zenato Lugana San Benedetto Veneto Italy</t>
  </si>
  <si>
    <t>2018 Penfolds Bin 600 Cabernet Shiraz California</t>
  </si>
  <si>
    <t>2018 Omen Zinfandel Origins Sierra Foothills</t>
  </si>
  <si>
    <t>2017 Les Vignerons du Terrassous Villare Juliani Cotes du Roussillon</t>
  </si>
  <si>
    <t>2018 Cantina di Mantalcino Brunello di Mantalcino</t>
  </si>
  <si>
    <t>2019 Prime Cellars District 4 Red Blend Napa Valley</t>
  </si>
  <si>
    <t>2017 Vina Caliterra Edicion Limitada A Malbec-Carmenere Coichagua Chile</t>
  </si>
  <si>
    <t>2017 Shafer Vineyards Relentless Napa Valley</t>
  </si>
  <si>
    <t>2014 Bodegas Manzanos Azagra Voche Seleccion Graciano Rioja Reserva</t>
  </si>
  <si>
    <t>2019 Bernard Baudry Chinon La Domaine</t>
  </si>
  <si>
    <t>now-2026</t>
  </si>
  <si>
    <t>2017 Il Borrow Toscana IGT</t>
  </si>
  <si>
    <t>2015 Elena Fucci Titolo Aglianico del Vultura Basilicata</t>
  </si>
  <si>
    <t>2015 Three Wine Company Established 1885 Red Wine Contra Costa County</t>
  </si>
  <si>
    <t>2017 Finca La LUZ Callejon del Crimen Malbec Gran Reserva Uco Valley Mendoza</t>
  </si>
  <si>
    <t>2016 Chateau Lamagdelaine Noire Malbec Cahors</t>
  </si>
  <si>
    <t>2020 Cieck Erbaluce di Caluso</t>
  </si>
  <si>
    <t>2014 Tenuta di Fessina Musmeci Etna Rosso Riserva</t>
  </si>
  <si>
    <t>2017 Quinta do Noval Touriga Nacional</t>
  </si>
  <si>
    <t>2016 Coho Merlot Michael Black Veneyard Coombsville Napa Valley</t>
  </si>
  <si>
    <t>2019 Frog's Leap Winery Zinfandel Napa Valley</t>
  </si>
  <si>
    <t>2018 Grgich Hills Estate Chardonnay Estate Grown Napa Valley</t>
  </si>
  <si>
    <t>2017 Ashes &amp; Diamonds Blanc No3 Napa Valley</t>
  </si>
  <si>
    <t>2017 Beringer Vineyards Cabernet Sauvignon Steinhauer Veneyard Howell Mountain Napa valley</t>
  </si>
  <si>
    <t>2018 Larkmead Vineyards Cabernet Sauvignon Napa Valley</t>
  </si>
  <si>
    <t>2019 Stolpman Vineyards Syrah Estate Grown Ballard Canyon Santa Barbara</t>
  </si>
  <si>
    <t>2008 Chateau Leoville Las Cases Clos du Marquis St Julien</t>
  </si>
  <si>
    <t>2018 Domaine du Vieux Telegraphe La Crau Chateauneuf-do-Pape</t>
  </si>
  <si>
    <t>2011 Jean-Luc Colombo Terres Bruleess Cornas</t>
  </si>
  <si>
    <t>2017 E Guigal Saint-Joseph</t>
  </si>
  <si>
    <t>2018 Le Grand Bouqueteau Chinon Tradition Loire Valley</t>
  </si>
  <si>
    <t>2015 Azienda Celestino Pecci Brunello di Montalcino Tuscany</t>
  </si>
  <si>
    <t>2015 Bastianic Vespa Rosso Venezia Giulia IGT</t>
  </si>
  <si>
    <t>2018 Gulfi Nerojbleo Nero D'Avola Sicily IGT</t>
  </si>
  <si>
    <t>2018 Cavallo Di Battaglia Montepuciano D'Abruzzo DOC</t>
  </si>
  <si>
    <t>2012 Tenute del Cerro Colpetrone Sagrantino di Montefalco DOCG</t>
  </si>
  <si>
    <t>2018 Marcelo Pelleriti Cabernet Franc Signature Uco Valley Mendoza</t>
  </si>
  <si>
    <t>2018 Domaine Didier Dagueneau Silex Vin de France</t>
  </si>
  <si>
    <t>2018 E Guigal La Dariane Condrieu</t>
  </si>
  <si>
    <t>2020 Tinpot Hut Sauvignon Blanc Marlborough New Zealand</t>
  </si>
  <si>
    <t>2018 Willi Schaefer Graacher Domprobst Riesling Spatlese #10 Mosel Germany</t>
  </si>
  <si>
    <t>2017 Trimbach Riesling Selection de Vielles Vignes Alsace</t>
  </si>
  <si>
    <t>2018 Domaine Raoul Gautherin &amp; Fils Vieilles Vignes Cablis</t>
  </si>
  <si>
    <t>2020 Bisci Verdicchio di Matelica Doc Marche Italy</t>
  </si>
  <si>
    <t>Drink Window</t>
  </si>
  <si>
    <t>now-2032</t>
  </si>
  <si>
    <t>Super Tuscan (Cab Merlot)</t>
  </si>
  <si>
    <t>Erbaluce</t>
  </si>
  <si>
    <t>now-2030</t>
  </si>
  <si>
    <t>Basilicata</t>
  </si>
  <si>
    <t>Aglianico</t>
  </si>
  <si>
    <t>now-2024</t>
  </si>
  <si>
    <t>Contra Costa</t>
  </si>
  <si>
    <t>Carignan Zin Mataro</t>
  </si>
  <si>
    <t>now-2023</t>
  </si>
  <si>
    <t>Corbieres</t>
  </si>
  <si>
    <t>Carignan Grenach Syrah</t>
  </si>
  <si>
    <t>now-2027</t>
  </si>
  <si>
    <t>Mendoza</t>
  </si>
  <si>
    <t>Malbec</t>
  </si>
  <si>
    <t>Cahors</t>
  </si>
  <si>
    <t>2018 Tempos Vega Sicilia Oremus Mandolas Furmint Tokaji</t>
  </si>
  <si>
    <t>now-2025</t>
  </si>
  <si>
    <t>Sicily</t>
  </si>
  <si>
    <t>Furmint</t>
  </si>
  <si>
    <t>Nerello</t>
  </si>
  <si>
    <t>now-2035</t>
  </si>
  <si>
    <t>Portugal</t>
  </si>
  <si>
    <t>Douro</t>
  </si>
  <si>
    <t>Touriga</t>
  </si>
  <si>
    <t>red</t>
  </si>
  <si>
    <t>Napa Valley</t>
  </si>
  <si>
    <t>Zinfandel</t>
  </si>
  <si>
    <t>now-2028</t>
  </si>
  <si>
    <t>Sauvignon Blanc/Semillon</t>
  </si>
  <si>
    <t>now-2037</t>
  </si>
  <si>
    <t>Cabernet</t>
  </si>
  <si>
    <t>Cabernet/Merlot/Cab Franc</t>
  </si>
  <si>
    <t>Santa Barbara</t>
  </si>
  <si>
    <t>Syrah</t>
  </si>
  <si>
    <t>now-2029</t>
  </si>
  <si>
    <t>Cab/Merlot</t>
  </si>
  <si>
    <t>now-2033</t>
  </si>
  <si>
    <t>GSM</t>
  </si>
  <si>
    <t>Rhone/Cornas</t>
  </si>
  <si>
    <t>Rhone/St Joseph</t>
  </si>
  <si>
    <t>Cabernet Franc</t>
  </si>
  <si>
    <t>Venezia Giulia</t>
  </si>
  <si>
    <t>Nero d'Avola</t>
  </si>
  <si>
    <t>d'Abruzzo</t>
  </si>
  <si>
    <t>Montepulciano</t>
  </si>
  <si>
    <t>Umbria</t>
  </si>
  <si>
    <t>Sagrantino</t>
  </si>
  <si>
    <t>Uco</t>
  </si>
  <si>
    <t>Viognier</t>
  </si>
  <si>
    <t>New Zealand</t>
  </si>
  <si>
    <t>Marlborough</t>
  </si>
  <si>
    <t>Mosel</t>
  </si>
  <si>
    <t>now-2040</t>
  </si>
  <si>
    <t>Alsace</t>
  </si>
  <si>
    <t>Marche</t>
  </si>
  <si>
    <t>Verdicchio</t>
  </si>
  <si>
    <t>Napa  Valley</t>
  </si>
  <si>
    <t>Cab/Cab Franc/Syrah</t>
  </si>
  <si>
    <t>Chile</t>
  </si>
  <si>
    <t>Malbec/Carmenere</t>
  </si>
  <si>
    <t>Colchagua Valley</t>
  </si>
  <si>
    <t>Cabernet Sauvignon</t>
  </si>
  <si>
    <t>Bekaa Valley</t>
  </si>
  <si>
    <t>Cab/Carignan/Cinsault</t>
  </si>
  <si>
    <t>Grampians</t>
  </si>
  <si>
    <t>Cab/Merlot/Malbec</t>
  </si>
  <si>
    <t>Rutherford</t>
  </si>
  <si>
    <t>Eden</t>
  </si>
  <si>
    <t>Sangiovese/Merlot/Cab</t>
  </si>
  <si>
    <t>Trebbiano</t>
  </si>
  <si>
    <t>Veneto</t>
  </si>
  <si>
    <t>Sierra Foothills</t>
  </si>
  <si>
    <t>Zinfandel/Syrah</t>
  </si>
  <si>
    <t>Rousillons</t>
  </si>
  <si>
    <t>Syray/Petite Syrah</t>
  </si>
  <si>
    <t>Graciano</t>
  </si>
  <si>
    <t>Rioja</t>
  </si>
  <si>
    <t>Merlot/Cabernet/Petite Verdot</t>
  </si>
  <si>
    <t>Year</t>
  </si>
  <si>
    <t>Box</t>
  </si>
  <si>
    <t>Source</t>
  </si>
  <si>
    <t>Benchmark</t>
  </si>
  <si>
    <t>WineAccess</t>
  </si>
  <si>
    <t>2017 Tenuta Argentiera Bolgheri</t>
  </si>
  <si>
    <t>Cab/Merlot/Cab Franc</t>
  </si>
  <si>
    <t>Tempranillo</t>
  </si>
  <si>
    <t>2016 ChateauRauzan-Segla Margaux</t>
  </si>
  <si>
    <t>Occasion</t>
  </si>
  <si>
    <t>2019 Damaine Huet Le Haut-Lieu Vouvray Sec Loire Valley</t>
  </si>
  <si>
    <t>2016 Michel Rolland Cabernet Sauvignon MR Napa Valley</t>
  </si>
  <si>
    <t>2019 Dakot Shy Cabernet Sauvignon Napa Valley</t>
  </si>
  <si>
    <t>2018 J. Moreau et Fils Les Clos Grand Cru Chablis</t>
  </si>
  <si>
    <t>2017 Site Wines Syrah Bien Nacido Vineyard Santa Maria Valley</t>
  </si>
  <si>
    <t>2007 Venedos de Paganos El Puntido Rioja Gran Reserva</t>
  </si>
  <si>
    <t>2016 Portfolio Cabernet Sauvignon</t>
  </si>
  <si>
    <t>2017 Domaine enri Gouges Clos des Porrets Saint-Georges Nutes-Saint-Georges Premier Cru Burgundy</t>
  </si>
  <si>
    <t>2017 Cordero di Montezemolo Monfalletto Barolo</t>
  </si>
  <si>
    <t>2018 Stark-Conde Cabernet Sauvignon Stellenbosch South Africa</t>
  </si>
  <si>
    <t>2018 Star Treatment Cabernet Sauvignon Napa Valley</t>
  </si>
  <si>
    <t>South Africa</t>
  </si>
  <si>
    <t>2020 Domaine Talmard Macon-Uchizy Burgundy France</t>
  </si>
  <si>
    <t>2019 Leviathan Red Wine California</t>
  </si>
  <si>
    <t>drunk</t>
  </si>
  <si>
    <t>2018 Domaine Guy &amp; Yvan Dufouleur Clos du Chapitre Monopole Fixin Premier Cru</t>
  </si>
  <si>
    <t>thanksgiving</t>
  </si>
  <si>
    <t>Grand Total</t>
  </si>
  <si>
    <t>2020 Cristom Louise Viognier</t>
  </si>
  <si>
    <t>2019 Cristom Louise Pinot</t>
  </si>
  <si>
    <t>2019 Cristom Louise Chardonnay</t>
  </si>
  <si>
    <t>Name</t>
  </si>
  <si>
    <t>Cristom</t>
  </si>
  <si>
    <t>2019 Cristom Paul Gerria Pinot</t>
  </si>
  <si>
    <t>2019 Cristom Marjorie Pinot</t>
  </si>
  <si>
    <t>2019 Cristom Eileen Pinot</t>
  </si>
  <si>
    <t>2019 Cristom Jessie Pinot</t>
  </si>
  <si>
    <t>2018 Chateau Croix d'Aumedes Cuvee Reserve</t>
  </si>
  <si>
    <t>2018 Chateau Canon La Gaffeliere St.-Emilion Grand Cru Bordeaux</t>
  </si>
  <si>
    <t>2022-2043</t>
  </si>
  <si>
    <t>2018 Domaine Pierre Amiot et Fils Morey-Saint-Denis Aux Charmes 1er Cru</t>
  </si>
  <si>
    <t>2018 Domaine Pierre Amiot et Fils Morey-Saint-Denis Les Millandes 1er Cru</t>
  </si>
  <si>
    <t>2018 Domaine Pierre Amiot et Fils Morey-Saint-Denis Les Ruchots 1er Cru</t>
  </si>
  <si>
    <t>2017 Giacomo Borgogno e Figli Barolo</t>
  </si>
  <si>
    <t>2018 Domaine du Vieux Telegraphe Telegramme Chateauneuf-du-Pape</t>
  </si>
  <si>
    <t>2019 Backstage Chardonnay Slippery Slope Vineyard Russian River Valley</t>
  </si>
  <si>
    <t>2017 Ferraton Pere et Fils La Source Blanc Saint-Joseph</t>
  </si>
  <si>
    <t>christmas</t>
  </si>
  <si>
    <t>WA 2021 12 2</t>
  </si>
  <si>
    <t>WA 2022 1 12</t>
  </si>
  <si>
    <t>Grenache/Syrah/Mouvedre</t>
  </si>
  <si>
    <t>Sum of Quantity</t>
  </si>
  <si>
    <t>Row Labels</t>
  </si>
  <si>
    <t>(blank)</t>
  </si>
  <si>
    <t>Column Labels</t>
  </si>
  <si>
    <t>now-2048</t>
  </si>
  <si>
    <t>Cabernet/Merlot/Petite Verd</t>
  </si>
  <si>
    <t>Cabernet/Cab Franc</t>
  </si>
  <si>
    <t>2022-2042</t>
  </si>
  <si>
    <t>2023-2035</t>
  </si>
  <si>
    <t>now-2046</t>
  </si>
  <si>
    <t>Chenin Blanc</t>
  </si>
  <si>
    <t>2021-2030</t>
  </si>
  <si>
    <t>Cab Franc/Cab/Syrah</t>
  </si>
  <si>
    <t>now-2036</t>
  </si>
  <si>
    <t>now-2034</t>
  </si>
  <si>
    <t>2022-2035</t>
  </si>
  <si>
    <t>Marsanne</t>
  </si>
  <si>
    <t>2019 RAEN Pinot Noir Sea Field Vineyard Fort Ross-Seaview</t>
  </si>
  <si>
    <t>2019 RAEN Pinot Noir Royal St. Robert Cuvee Sonoma Coast</t>
  </si>
  <si>
    <t>2022-2033</t>
  </si>
  <si>
    <t>2016 Damilano Cannubi Barolo</t>
  </si>
  <si>
    <t>now-2042</t>
  </si>
  <si>
    <t>H grad</t>
  </si>
  <si>
    <t>SN 30</t>
  </si>
  <si>
    <t>R 50</t>
  </si>
  <si>
    <t>RJ 20</t>
  </si>
  <si>
    <t>KJ 30/K 80</t>
  </si>
  <si>
    <t>2018 Francois Carillon Saint Aubin Burgundy</t>
  </si>
  <si>
    <t>2016 Lisini Brunello di Montalcino Tuscany</t>
  </si>
  <si>
    <t>L 40</t>
  </si>
  <si>
    <t>L 50</t>
  </si>
  <si>
    <t xml:space="preserve">A 40 </t>
  </si>
  <si>
    <t>N 50</t>
  </si>
  <si>
    <t>S 50</t>
  </si>
  <si>
    <t>Group</t>
  </si>
  <si>
    <t>2017 Site Wines Grenache Larner Vineyard Ballard Canyon Santa Barbara</t>
  </si>
  <si>
    <t>Grenache/Syrah/Viognier</t>
  </si>
  <si>
    <t>TW</t>
  </si>
  <si>
    <t>2018 Staete Landt Duchess Sauvignon Blanc</t>
  </si>
  <si>
    <t>2020 Erica Sauvignon Blanc</t>
  </si>
  <si>
    <t>2020 Spier 21 Gables Sauvignon Blanc</t>
  </si>
  <si>
    <t>Stellenbosch</t>
  </si>
  <si>
    <t>2019 Commission Napa Valley Cab</t>
  </si>
  <si>
    <t>2019 Good Decisions Napa Valley Cab</t>
  </si>
  <si>
    <t>2018 Color and Sound Napa Valley Cab</t>
  </si>
  <si>
    <t>2018 Editorial Napa Valley Cab</t>
  </si>
  <si>
    <t>2018 Wolfe Grade Napa Valley Cab</t>
  </si>
  <si>
    <t>2018 House of Brown Chardonnay</t>
  </si>
  <si>
    <t>2018 Baldacci Sorelle Chardonnay</t>
  </si>
  <si>
    <t>2019 Latimer Ranch Chardonnay</t>
  </si>
  <si>
    <t>2017 Sixteen by Twenty Chardonnay</t>
  </si>
  <si>
    <t>2019 Smith Bench Chardonnay</t>
  </si>
  <si>
    <t>2020 Weinbiet Philipp Bassler Riesling Trocken Grosses Gewachs Pfalz</t>
  </si>
  <si>
    <t>2018 Domaine Boris Champy Altitude Bourgogne Hautes Cotes de Beaune</t>
  </si>
  <si>
    <t>2018 La Luke Chardonnay Carneros Sonoma County</t>
  </si>
  <si>
    <t>2018 Suavia Monte Carbonare Soave Classico Veneto</t>
  </si>
  <si>
    <t>2021-2033</t>
  </si>
  <si>
    <t>Pfalz</t>
  </si>
  <si>
    <t>2021-2029</t>
  </si>
  <si>
    <t>2021-2026</t>
  </si>
  <si>
    <t>Gargenega</t>
  </si>
  <si>
    <t>2015 Whitehall Lane Leonardini Vineyard Cabernet Sauvignon St. Helena</t>
  </si>
  <si>
    <t>2016 Bodegas Heredad Pangua Sodupe Pangua Sodupe Rioja Crianza</t>
  </si>
  <si>
    <t>2021-2028</t>
  </si>
  <si>
    <t>KJ 30</t>
  </si>
  <si>
    <t>K 80</t>
  </si>
  <si>
    <t>KJ 20</t>
  </si>
  <si>
    <t>2016 Chateau d'Issan Margaux</t>
  </si>
  <si>
    <t>2021-2045</t>
  </si>
  <si>
    <t>Cabernet/Merlot</t>
  </si>
  <si>
    <t>Risc fall 2021</t>
  </si>
  <si>
    <t>2017 Barolo Trediberri</t>
  </si>
  <si>
    <t>2017 Valtellina Superiore Il pettirosso Nebbiolo</t>
  </si>
  <si>
    <t>2016 Rosso del Soprano Terre Siciliane Azienda Agricola Palari</t>
  </si>
  <si>
    <t xml:space="preserve">2015 Erpacrife Metodo Classico Vino Spumante </t>
  </si>
  <si>
    <t>Langhe</t>
  </si>
  <si>
    <t>2014 Castello dei Rampolla Sammarco Toscana</t>
  </si>
  <si>
    <t>Toscano</t>
  </si>
  <si>
    <t>2018 Damiano Ciolli Cirsium</t>
  </si>
  <si>
    <t>Lazio</t>
  </si>
  <si>
    <t>Cesanese</t>
  </si>
  <si>
    <t>2019 Il Montino Colli Tortonesi Timorasso</t>
  </si>
  <si>
    <t>Timorasso</t>
  </si>
  <si>
    <t>Emilio-Romagna</t>
  </si>
  <si>
    <t>2017 Barolo del Comune di Serralunga D'Alba</t>
  </si>
  <si>
    <t>2019 San Donatino Musico Bianco Toscana</t>
  </si>
  <si>
    <t>Pinot Grigio</t>
  </si>
  <si>
    <t>Monpiano Pas Dose</t>
  </si>
  <si>
    <t>Lombardia</t>
  </si>
  <si>
    <t>Chardonnay/Pinot Noir</t>
  </si>
  <si>
    <t>2018 Muro Sant'Angelo Gioia del Colle Primitivo</t>
  </si>
  <si>
    <t>Puglia</t>
  </si>
  <si>
    <t>Primitivo</t>
  </si>
  <si>
    <t>2019 Le Cupole Rosso Toscana</t>
  </si>
  <si>
    <t>Super Tuscan</t>
  </si>
  <si>
    <t>2019 Damiano Ciolli Silene</t>
  </si>
  <si>
    <t>2019 Carignano del Sulcis</t>
  </si>
  <si>
    <t>Sardignia</t>
  </si>
  <si>
    <t>Carignano</t>
  </si>
  <si>
    <t>2017 Tintilia Del Molise</t>
  </si>
  <si>
    <t>Tintilla</t>
  </si>
  <si>
    <t>Molise</t>
  </si>
  <si>
    <t>2018 Scarzello Barbera D'Alba</t>
  </si>
  <si>
    <t>Barbera</t>
  </si>
  <si>
    <t>2019 Derthona Colli Totonesi</t>
  </si>
  <si>
    <t>Mompiano Brut</t>
  </si>
  <si>
    <t>2019 Morella Mezzanotte Primitivo</t>
  </si>
  <si>
    <t>Spumantizzato da Baricchi</t>
  </si>
  <si>
    <t>Moscato</t>
  </si>
  <si>
    <t>2019 Ca'Liptra Kypra</t>
  </si>
  <si>
    <t>2018 Barbera D'Alba Superiore Bricco Delle Olive Palladino</t>
  </si>
  <si>
    <t>2019 Rosso di Montalcino Poggiarellino</t>
  </si>
  <si>
    <t>Gioia del Colle Primitivo Parco Largo</t>
  </si>
  <si>
    <t>NM 10</t>
  </si>
  <si>
    <t>TW conc 1</t>
  </si>
  <si>
    <t>2019 Catena Zapata Malbec Argentino</t>
  </si>
  <si>
    <t>consumed</t>
  </si>
  <si>
    <t>2019 Louis Latour Sous le Puits Puligny-Montrachet Premier Cru Burgundy</t>
  </si>
  <si>
    <t>2017 Foxen Winery Pinot Noir Fe Ciega Vineyard Sta. Rita Hills</t>
  </si>
  <si>
    <t>Masia Salat Organic Cava Spain</t>
  </si>
  <si>
    <t>2018 Domaine Nico Soeur et Freres Grand Mere Pinot Noir Mendoza Argentina</t>
  </si>
  <si>
    <t>2018 Chateau Pape Clement Pessac-Leognan</t>
  </si>
  <si>
    <t>2018 Vasse Felix Cabernet Sauvignon Margaret River Australia</t>
  </si>
  <si>
    <t>2021-2035</t>
  </si>
  <si>
    <t>2021-2032</t>
  </si>
  <si>
    <t>2021-2024</t>
  </si>
  <si>
    <t>34% Xarel-lo 33% Macabeo 33% Parellada</t>
  </si>
  <si>
    <t>Penedes</t>
  </si>
  <si>
    <t>2024-2045</t>
  </si>
  <si>
    <t>Margaret River</t>
  </si>
  <si>
    <t>Cab/Petite Verdot/Malbec</t>
  </si>
  <si>
    <t>St Grad</t>
  </si>
  <si>
    <t>J 80</t>
  </si>
  <si>
    <t>Alex 40</t>
  </si>
  <si>
    <t>Alex 50</t>
  </si>
  <si>
    <t>K 70</t>
  </si>
  <si>
    <t>J 70</t>
  </si>
  <si>
    <t>WA 2022 2 16</t>
  </si>
  <si>
    <t>2018 Domaine Chanson Pere et Fils Meursault Burgundy</t>
  </si>
  <si>
    <t>Domaine Jean-Luc Jamet, “Terrasses” Côte-Rôtie Northern Rhône, France 2015</t>
  </si>
  <si>
    <t>Domaine Fayolle, Hermitage Rouge “Les Dionnières” Northern Rhône, France 2018</t>
  </si>
  <si>
    <t>E. Guigal, Côte-Rôtie “Château d’Ampuis” Northern Rhône Valley, France 2013</t>
  </si>
  <si>
    <t>Domaine Rolet, Arbois Trousseau Jura, France 2018</t>
  </si>
  <si>
    <t>Montevetrano, Colli di Salerno Rosso Campania, Italy 2017</t>
  </si>
  <si>
    <t>Terrevive, “No Autoclave” Rosato Frizzante Emilia-Romagna, Italy 2020</t>
  </si>
  <si>
    <t>Matunei, “Macaia” Rosso Piedmont, Italy 2018</t>
  </si>
  <si>
    <t>Jura</t>
  </si>
  <si>
    <t>Campania</t>
  </si>
  <si>
    <t>2021-2023</t>
  </si>
  <si>
    <t>2021-2036</t>
  </si>
  <si>
    <t>Cab/Aglianica/Merlot</t>
  </si>
  <si>
    <t>Trouseau</t>
  </si>
  <si>
    <t>Lambrusco</t>
  </si>
  <si>
    <t>2021-2025</t>
  </si>
  <si>
    <t>Nebbiolo/Barbera</t>
  </si>
  <si>
    <t>2021-2040</t>
  </si>
  <si>
    <t>2023-2038</t>
  </si>
  <si>
    <t>Somm 2022 1</t>
  </si>
  <si>
    <t>2017 Le Cinciole Petresco Riserva</t>
  </si>
  <si>
    <t>2019 Domaine Saint Prefert Chateauneuf Du Pape Reserve Auguste Favier</t>
  </si>
  <si>
    <t>2019 Domaine Saint Prefert Chateauneuf Du Pape Collection Charles Giraud</t>
  </si>
  <si>
    <t>2019 Domaine Grand Veneur Chateauneuf Du Pape Vieilles Vignes</t>
  </si>
  <si>
    <t>2019 Clos Des Papes Chateauneuf Du Pape</t>
  </si>
  <si>
    <t>2019 Domaine Pierre Usseglio &amp; Fils Chateauneuf Du Pape Cuvee De Mon Aieul</t>
  </si>
  <si>
    <t>Rhone Blend</t>
  </si>
  <si>
    <t>WD 2022 1</t>
  </si>
  <si>
    <t>2017 Domaine Chanson Pere et Fils Marsannay</t>
  </si>
  <si>
    <t>2018 Patrice Rion Côte de Nuits Villages Vieilles Vignes</t>
  </si>
  <si>
    <t>2017 Domaine Trapet Pere et Fils Ostrea Gevrey-Chambertin</t>
  </si>
  <si>
    <t>2017 Albert Bichot Domaine Adelie Champs Martin Mercurey Premier Cru Burgundy</t>
  </si>
  <si>
    <t>2021-2027</t>
  </si>
  <si>
    <t>Dom Chanson</t>
  </si>
  <si>
    <t>Marsannay</t>
  </si>
  <si>
    <t>Meursault</t>
  </si>
  <si>
    <t>Nuits-St-Georges</t>
  </si>
  <si>
    <t>Patrice Rion</t>
  </si>
  <si>
    <t>Puligny-Montrachet</t>
  </si>
  <si>
    <t>Fixin</t>
  </si>
  <si>
    <t>Domaine Guy &amp; Yvan Dufouleur</t>
  </si>
  <si>
    <t>2021-2038</t>
  </si>
  <si>
    <t>Gevrey-Chambertin</t>
  </si>
  <si>
    <t>Domaine Trapet Pere et Fils</t>
  </si>
  <si>
    <t>Albert Bichot Domaine Adelie</t>
  </si>
  <si>
    <t>Mercurey</t>
  </si>
  <si>
    <t>Morey-Saint-Denis</t>
  </si>
  <si>
    <t>Dom Pierre Amiot et Fils</t>
  </si>
  <si>
    <t>St Emilion</t>
  </si>
  <si>
    <t>Hautes Cotes de Beune</t>
  </si>
  <si>
    <t>Dom Boris Champy</t>
  </si>
  <si>
    <t>St-Aubin</t>
  </si>
  <si>
    <t>Francois Carillon</t>
  </si>
  <si>
    <t>Dom Henri Gouges</t>
  </si>
  <si>
    <t>Chablis</t>
  </si>
  <si>
    <t>J. Moreau et Fils</t>
  </si>
  <si>
    <t>Macon-Uchizy</t>
  </si>
  <si>
    <t>Dom Talmard</t>
  </si>
  <si>
    <t>Dom Hubert Bouzereau</t>
  </si>
  <si>
    <t>Dom Raoul Gautherin et Fils</t>
  </si>
  <si>
    <t>Regain Cot 2019</t>
  </si>
  <si>
    <t>Ostal Levant</t>
  </si>
  <si>
    <t>Primal 2022 1</t>
  </si>
  <si>
    <t>Fiano Tu Tu 2018</t>
  </si>
  <si>
    <t>Fiano</t>
  </si>
  <si>
    <t>Orange</t>
  </si>
  <si>
    <t>Cantina Giardino</t>
  </si>
  <si>
    <t>Igiea Barbera 2007</t>
  </si>
  <si>
    <t>Cascina Grillo</t>
  </si>
  <si>
    <t>Farnea Boh.ila Pet-Nat 2020</t>
  </si>
  <si>
    <t>Glera</t>
  </si>
  <si>
    <t>Farnea</t>
  </si>
  <si>
    <t>Bason Red Pet Nat 2017</t>
  </si>
  <si>
    <t>Barbera/Bonarda</t>
  </si>
  <si>
    <t>Distina</t>
  </si>
  <si>
    <t>Bon Voyage Marche Noir 2018</t>
  </si>
  <si>
    <t>Grenache Noir</t>
  </si>
  <si>
    <t>Dom Mada</t>
  </si>
  <si>
    <t>Lapideus 2018</t>
  </si>
  <si>
    <t>Trebbiano Spoletino</t>
  </si>
  <si>
    <t>Paolo Bea</t>
  </si>
  <si>
    <t>Scaramusc Lambrusco 2019</t>
  </si>
  <si>
    <t>Lambrusco/Sorbara/Salamino</t>
  </si>
  <si>
    <t>Angol d'Amig</t>
  </si>
  <si>
    <t>Pithos Rosso 2019</t>
  </si>
  <si>
    <t>Frappato 2020</t>
  </si>
  <si>
    <t>Rami 2020</t>
  </si>
  <si>
    <t>Pithos Bianco 2020</t>
  </si>
  <si>
    <t>Zibibbo in Pithos 2020</t>
  </si>
  <si>
    <t>Nero d'Avola/Frappato</t>
  </si>
  <si>
    <t>COS-Giusto Occhipinti</t>
  </si>
  <si>
    <t>Frappato</t>
  </si>
  <si>
    <t>Grecanico/Insolia</t>
  </si>
  <si>
    <t xml:space="preserve">Grecanico </t>
  </si>
  <si>
    <t>Zibibbo</t>
  </si>
  <si>
    <t>Primal</t>
  </si>
  <si>
    <t>Poulsard 2018</t>
  </si>
  <si>
    <t>Poulsard</t>
  </si>
  <si>
    <t>Dom Gerard Villet</t>
  </si>
  <si>
    <t>Trousseau</t>
  </si>
  <si>
    <t>Trousseau 2019</t>
  </si>
  <si>
    <t>Savignin Ouillee 2015</t>
  </si>
  <si>
    <t>Savignin</t>
  </si>
  <si>
    <t>Chardonnay Cuvee Orange 2014</t>
  </si>
  <si>
    <t>Sub-Region</t>
  </si>
  <si>
    <t>WD 2022 1B</t>
  </si>
  <si>
    <t>2014 Domaine Ponsot Griotte-Chambertin Grand Cru </t>
  </si>
  <si>
    <t>2018 Coche-Dury Meursault Rouge </t>
  </si>
  <si>
    <t>2018 Jean-Marc et Thomas Bouley Pommard Rugiens 1er Cru </t>
  </si>
  <si>
    <t>2018 Jean-Marc et Thomas Bouley Volnay 1er Cru Clos des Chênes </t>
  </si>
  <si>
    <t xml:space="preserve">2018 Pierre-Yves Colin-Morey Nuits-St.Georges Boudots 1er </t>
  </si>
  <si>
    <t>2013 Domaine Michel Gros Vosne-Romanee Clos des Reas 1er </t>
  </si>
  <si>
    <t>2018 Hudelot-Noëllat Clos Vougeot Grand Cru </t>
  </si>
  <si>
    <t>Pommard</t>
  </si>
  <si>
    <t>Volnay</t>
  </si>
  <si>
    <t>Romanee</t>
  </si>
  <si>
    <t>Vougeot</t>
  </si>
  <si>
    <t>Dom Ponsot Griotte</t>
  </si>
  <si>
    <t>Coc Dury</t>
  </si>
  <si>
    <t>Jea Marc et Thomas Bouley</t>
  </si>
  <si>
    <t>Dom Michael Gros</t>
  </si>
  <si>
    <t>Dom Hudelot-Noellat</t>
  </si>
  <si>
    <t>Pierre-Yves Collin-Morey</t>
  </si>
  <si>
    <t>xmas 24</t>
  </si>
  <si>
    <t>xmas 26</t>
  </si>
  <si>
    <t>xmas 28</t>
  </si>
  <si>
    <t>2018 Stephane Ogier Mon Village Cote Rotie Rhone Valley</t>
  </si>
  <si>
    <t>2011 Jean-Luc Colombo Terres Brûlées Cornas</t>
  </si>
  <si>
    <t>2017 Domaine de Terrebrune Bandol Rouge</t>
  </si>
  <si>
    <t>2019 Ridge Vineyards Geyserville Alexander Valley Sonoma County</t>
  </si>
  <si>
    <t>2018 Claire Griffin Cellars Cabernet Sauvignon Napa Valley</t>
  </si>
  <si>
    <t>2015 Lombardi Chardonnay Sonoma Coast</t>
  </si>
  <si>
    <t>2019 Y. Rousseau Son of a Butcher Red</t>
  </si>
  <si>
    <t>2015 Cascina Luisin Barbaresco Riserva</t>
  </si>
  <si>
    <t>Forman, Napa Valley Cabernet Sauvignon Napa Valley, California 2018</t>
  </si>
  <si>
    <t>Deovlet, “La Encantada Vineyard” Pinot Noir Santa Barbara County, California 2015</t>
  </si>
  <si>
    <t>Deovlet, “Zotovich Vineyard” Pinot Noir Santa Barbara County, California 2013</t>
  </si>
  <si>
    <t>Deovlet, “Solomon Hills Vineyard” Chardonnay Santa Barbara County, California 2015</t>
  </si>
  <si>
    <t>Château Phélan Ségur, Saint-Estèphe Grand Vin Bordeaux, France 2015</t>
  </si>
  <si>
    <t>El Coto, “Coto de Imaz” Rioja Reserva Rioja, Spain 1994</t>
  </si>
  <si>
    <t>Status</t>
  </si>
  <si>
    <t>WA 2022 1 20</t>
  </si>
  <si>
    <t>WA 2022 2 3</t>
  </si>
  <si>
    <t>WD 2022 1 20</t>
  </si>
  <si>
    <t>WD</t>
  </si>
  <si>
    <t>Somm 2022 2</t>
  </si>
  <si>
    <t>2007 Daniel-Etienne Defaix Chablis Vaillons 1er Cru,</t>
  </si>
  <si>
    <t>2007 Daniel-Etienne Defaix Chablis Cote de Lechet 1er Cru,</t>
  </si>
  <si>
    <t>2007 Daniel-Etienne Defaix Chablis les Lys 1er Cru,</t>
  </si>
  <si>
    <t>Daniel-Etienne Defaix</t>
  </si>
  <si>
    <t>2017 Altesino 'Montosoli' Brunello di Montalcino</t>
  </si>
  <si>
    <t>Montalcino</t>
  </si>
  <si>
    <t>Altesino</t>
  </si>
  <si>
    <t>2016 Batzella Vox Loci Cabernet Franc</t>
  </si>
  <si>
    <t>Trousseau Côtes Du Jura 2019</t>
  </si>
  <si>
    <t>Domaine Des Coteaux du Val</t>
  </si>
  <si>
    <t>Gewurztraminer Orange 2020</t>
  </si>
  <si>
    <t>Gerwurtraminer</t>
  </si>
  <si>
    <t>La Grange de l'Oncle Charles</t>
  </si>
  <si>
    <t>QV.G. Gewurztraminer 2020</t>
  </si>
  <si>
    <t>Eric Kamm</t>
  </si>
  <si>
    <t>Kammeleon Rosé 2020</t>
  </si>
  <si>
    <t>Rose</t>
  </si>
  <si>
    <t>Alsace Grand Cru Riesling 2019</t>
  </si>
  <si>
    <t>Auxerrois 2019</t>
  </si>
  <si>
    <t>Auxerrois</t>
  </si>
  <si>
    <t>Riesling Granit 2019</t>
  </si>
  <si>
    <t>Le Festival de Kamm 2019</t>
  </si>
  <si>
    <t>Auxerrois/Gerwurtraminer/Pinot Gris</t>
  </si>
  <si>
    <t>Rat Kamm: Le Gris 2020</t>
  </si>
  <si>
    <t>Pinot Gris</t>
  </si>
  <si>
    <t>Barolo Bussia 2016</t>
  </si>
  <si>
    <t>Barolo</t>
  </si>
  <si>
    <t>Cascina Pugnane</t>
  </si>
  <si>
    <t>Modri Pinot Noir 2019</t>
  </si>
  <si>
    <t>Radovan Šuman</t>
  </si>
  <si>
    <t>Slovenia</t>
  </si>
  <si>
    <t>Bandol</t>
  </si>
  <si>
    <t>Sonoma</t>
  </si>
  <si>
    <t>Cote Rotie</t>
  </si>
  <si>
    <t>Stephane Ogier</t>
  </si>
  <si>
    <t>2015-2028</t>
  </si>
  <si>
    <t>Cornas</t>
  </si>
  <si>
    <t>Jean-Luc Colombo</t>
  </si>
  <si>
    <t>2021-2043</t>
  </si>
  <si>
    <t>Provence</t>
  </si>
  <si>
    <t>Mourvedre/Grenache/Cinsault</t>
  </si>
  <si>
    <t>Dom de Terrebrune</t>
  </si>
  <si>
    <t>Zinfandel/Carignan</t>
  </si>
  <si>
    <t>Ridge</t>
  </si>
  <si>
    <t>Yannick Rousseau</t>
  </si>
  <si>
    <t>Cabernet/Merlot/Tannat/Cab Franc</t>
  </si>
  <si>
    <t>Saint-Estephe</t>
  </si>
  <si>
    <t>Ch Phelan Segur</t>
  </si>
  <si>
    <t>2022-2029</t>
  </si>
  <si>
    <t>Napa</t>
  </si>
  <si>
    <t>Cabernet/Cab Franc/Petite Verdot/Merlot</t>
  </si>
  <si>
    <t>Forman</t>
  </si>
  <si>
    <t>Deovlet</t>
  </si>
  <si>
    <t>2022-2025</t>
  </si>
  <si>
    <t>Barbaresco</t>
  </si>
  <si>
    <t>Lombardi</t>
  </si>
  <si>
    <t>Claire Griffin Cellars</t>
  </si>
  <si>
    <t>Cascina Luisin</t>
  </si>
  <si>
    <t>2018 Fattoria la Massa La Massa Toscana</t>
  </si>
  <si>
    <t>WA</t>
  </si>
  <si>
    <t>Sangiovese/Merlot/Alicante/Cab</t>
  </si>
  <si>
    <t>2009 R. Lopez de Heredia, Vina Tondonia Reserva</t>
  </si>
  <si>
    <t>Domaine François Gaunoux, Pommard 1er Cru “Les Epenots” Côte de Beaune, Burgundy, France 2014</t>
  </si>
  <si>
    <t>Somm</t>
  </si>
  <si>
    <t>Dom Francois Gaumaux</t>
  </si>
  <si>
    <t>2016 Capana Brunello di Motalcino</t>
  </si>
  <si>
    <t xml:space="preserve">Sangiovese </t>
  </si>
  <si>
    <t>Capanna</t>
  </si>
  <si>
    <t>P1</t>
  </si>
  <si>
    <t>P2</t>
  </si>
  <si>
    <t>P3</t>
  </si>
  <si>
    <t>P4</t>
  </si>
  <si>
    <t>P5</t>
  </si>
  <si>
    <t>2020 Williams Selyem Pinot Noir Russian River Valley</t>
  </si>
  <si>
    <t xml:space="preserve"> California</t>
  </si>
  <si>
    <t>Russian River</t>
  </si>
  <si>
    <t>Williams Selyem</t>
  </si>
  <si>
    <t>Antonelli San Marco, Montefalco Sagrantino Umbria, Italy 2008</t>
  </si>
  <si>
    <t>2022-2030</t>
  </si>
  <si>
    <t>Antonelli</t>
  </si>
  <si>
    <t>Gravner, Ribolla Friuli-Venezia Giulia, Italy 2013</t>
  </si>
  <si>
    <t>2022-2040</t>
  </si>
  <si>
    <t>Frioli-Venezia</t>
  </si>
  <si>
    <t>Oslavia</t>
  </si>
  <si>
    <t>Ribolla</t>
  </si>
  <si>
    <t>Gravner</t>
  </si>
  <si>
    <t>Salvatore Molettieri, Taurasi Riserva “Vigna Cinque Querce” Campania, Italy 2012</t>
  </si>
  <si>
    <t>2022-2032</t>
  </si>
  <si>
    <t>Taurasi</t>
  </si>
  <si>
    <t>Salvatore Molettiere</t>
  </si>
  <si>
    <t>2018 Nom de Plume Cabernet Sauvignon Oakville Napa Valley</t>
  </si>
  <si>
    <t>2018 Cervantes Blacktail Proprietary Red Blend MMXVIII Napa Valley</t>
  </si>
  <si>
    <t>Cab Franc/Cab/Malbec/Petite Syrah</t>
  </si>
  <si>
    <t>Delmas, “SJR Vineyard” Syrah The Rocks District, Walla Walla Valley, Oregon 2018</t>
  </si>
  <si>
    <t>Walla Walla</t>
  </si>
  <si>
    <t>BW</t>
  </si>
  <si>
    <t>Scott Paul Pinot Noir La Paulee 2014</t>
  </si>
  <si>
    <t>Rhys Pinot Noir Family Farm Vineyard 2008</t>
  </si>
  <si>
    <t>Paul Lato Pinot Noir Pisoni Vineyard Lancelot 2013</t>
  </si>
  <si>
    <t>Hanzell Pinot Noir 2012</t>
  </si>
  <si>
    <t>Halleck Pinot Noir The Farm Vineyards 2015</t>
  </si>
  <si>
    <t>Gary Farrell Pinot Noir Hallberg Vineyard 2017</t>
  </si>
  <si>
    <t>Copain Pinot Noir Monument Tree 2011</t>
  </si>
  <si>
    <t>Cobb Pinot Noir Emmaline Vineyard 2013</t>
  </si>
  <si>
    <t>Littorai Pinot Noir Mays Canyon 2014</t>
  </si>
  <si>
    <t>Kutch Pinot Noir Sonoma Coast 2013</t>
  </si>
  <si>
    <t>Kutch Pinot Noir Kanzler Vineyard 2007</t>
  </si>
  <si>
    <t>Hirsch Vineyards Pinot Noir West Ridge Sonoma Coast 2018</t>
  </si>
  <si>
    <t>Domaine Drouhin Oregon Pinot Noir Louise 2016</t>
  </si>
  <si>
    <t>Bergstrom Pinot Noir Bergstrom Vineyard 2008</t>
  </si>
  <si>
    <t>Argot Pinot Noir Bastard Tongue 2016</t>
  </si>
  <si>
    <t>Anthill Farms Pinot Noir DeMuth Vineyard 2006</t>
  </si>
  <si>
    <t>Sonoma (dry creek)</t>
  </si>
  <si>
    <t>Santa Cruz Mountains</t>
  </si>
  <si>
    <t>Central Coast</t>
  </si>
  <si>
    <t xml:space="preserve">California </t>
  </si>
  <si>
    <t xml:space="preserve">Sonoma  </t>
  </si>
  <si>
    <t>Sonoma (Russian River)</t>
  </si>
  <si>
    <t>Anderson Valley</t>
  </si>
  <si>
    <t>Sonoma Coast</t>
  </si>
  <si>
    <t>Willamette</t>
  </si>
  <si>
    <t>Mendocino</t>
  </si>
  <si>
    <t>Date</t>
  </si>
  <si>
    <t>Offering</t>
  </si>
  <si>
    <t>Request</t>
  </si>
  <si>
    <t>Response</t>
  </si>
  <si>
    <t>2016 Al King Zinfandel King Mountain Sonoma County</t>
  </si>
  <si>
    <t>2016 Al King Zinfandel “Al’s”</t>
  </si>
  <si>
    <t>2009 Suduiraut Sauternes (Ex Château 2022)</t>
  </si>
  <si>
    <t>Son of a Butcher</t>
  </si>
  <si>
    <t>confirmed</t>
  </si>
  <si>
    <t>delivered</t>
  </si>
  <si>
    <t>3 different Chablis</t>
  </si>
  <si>
    <t>2015 Cascina Luisin Barbaresco Riserva </t>
  </si>
  <si>
    <t>various red burgundy</t>
  </si>
  <si>
    <t>Dom Jean Tardy various</t>
  </si>
  <si>
    <t>possible partial fulfillment</t>
  </si>
  <si>
    <t>5 different Chat. Du Pape</t>
  </si>
  <si>
    <t>Le Cinciole's Petresco Riserva</t>
  </si>
  <si>
    <t>charge</t>
  </si>
  <si>
    <t>2016 Talenti Piero Brunello di Montalcino</t>
  </si>
  <si>
    <t>2006 Chateau de Beaucastel Chateauneuf-du-Pape Rhone Valley</t>
  </si>
  <si>
    <t>2014 Cavalli Tenuta Degli Dei Toscana</t>
  </si>
  <si>
    <t>Brunello</t>
  </si>
  <si>
    <t>2022-2028</t>
  </si>
  <si>
    <t>Cab Franc/Cab/Petite Verdot</t>
  </si>
  <si>
    <t>2022-2026</t>
  </si>
  <si>
    <t>Cinsault/Grenache/Mourvedre/Syrah</t>
  </si>
  <si>
    <t>Frédéric Magnien, Chambolle-Musigny Premier Cru “Les Borniques” Côte de Nuits, Burgundy, France 2019</t>
  </si>
  <si>
    <t>Château d’Armailhac, Pauillac, Grand Gru Classé Bordeaux, France 2009</t>
  </si>
  <si>
    <t>Château Branaire-Ducru, Saint-Julien, Grand Gru Classé Bordeaux, France 2010</t>
  </si>
  <si>
    <t>2022-2034</t>
  </si>
  <si>
    <t>Paillac</t>
  </si>
  <si>
    <t>Chambolle-Musigny</t>
  </si>
  <si>
    <t>Saint-Julien</t>
  </si>
  <si>
    <t>Cab/Merlot/Petite Verdot</t>
  </si>
  <si>
    <t>Canyons Pinot Noir 2020</t>
  </si>
  <si>
    <t xml:space="preserve">Primal  </t>
  </si>
  <si>
    <t>San Luis Obispo</t>
  </si>
  <si>
    <t>Bourgogne Pinot Noir 2018 Domaine de Montille</t>
  </si>
  <si>
    <t>Jazpemi Valtellina Superiore 2018</t>
  </si>
  <si>
    <t>Lombardy</t>
  </si>
  <si>
    <t>Barbican</t>
  </si>
  <si>
    <t>Santa Chiara Umbria Bianco 2018</t>
  </si>
  <si>
    <t>Trebiano</t>
  </si>
  <si>
    <t>Arboreus Orange 2014</t>
  </si>
  <si>
    <t>Vitovska Solo Orange MM12</t>
  </si>
  <si>
    <t>Vitovska</t>
  </si>
  <si>
    <t>Vodopivec</t>
  </si>
  <si>
    <t>Ribolla Gialla Orange 2013</t>
  </si>
  <si>
    <t>Rosso Gravner 2010</t>
  </si>
  <si>
    <t>Merlot/Cabernet</t>
  </si>
  <si>
    <t>Dom Jean Tardy &amp; Fils</t>
  </si>
  <si>
    <t>2019 Domaine Jean Tardy Fixin la Place</t>
  </si>
  <si>
    <t>2019 Domaine Jean Tardy Nuits-St.-Georges Bas de Combe V.V.</t>
  </si>
  <si>
    <t>2019 Domaine Jean Tardy Gevrey-Chambertin Champerrier V.V.,</t>
  </si>
  <si>
    <t>2019 Domaine Jean Tardy Chambolle-Musigny les Athets V.V.</t>
  </si>
  <si>
    <t>2019 Domaine Jean Tardy Vosne-Romanee Vigneux</t>
  </si>
  <si>
    <t>2019 Domaine Jean Tardy Nuits-St.-Georges Aux Argillas 1er</t>
  </si>
  <si>
    <t>2019 Lingua Franca Pinot Noir The Plow</t>
  </si>
  <si>
    <t>2019 Carlisle Zinfandel Papera Ranch </t>
  </si>
  <si>
    <t>Gevrey Chambertin</t>
  </si>
  <si>
    <t>Vosne-Romanee</t>
  </si>
  <si>
    <t>2018 Favia Cabernet Sauvignon Oakville Napa Valley</t>
  </si>
  <si>
    <t>2018 Favia La Magdalena Red Wine Napa Valley</t>
  </si>
  <si>
    <t>2018 Favia Cerro Sur Red Wine Napa Valley</t>
  </si>
  <si>
    <t>2018 Favia Cabernet Sauvignon Coombsville Napa Valley</t>
  </si>
  <si>
    <t>Favia</t>
  </si>
  <si>
    <t>Cab Franc/Cabernet</t>
  </si>
  <si>
    <t>2022-2045</t>
  </si>
  <si>
    <t>Château La Cabanne, Pomerol Bordeaux, France 2017</t>
  </si>
  <si>
    <t>Poderi Aldo Conterno, Barolo “Bussia” Piedmont, Italy 2017</t>
  </si>
  <si>
    <t>Château Musar, Grand Vin Bekaa Valley, Lebanon 2012</t>
  </si>
  <si>
    <t>Ayres, “Pioneer” Ribbon Ridge Pinot Noir Willamette Valley, Oregon 2015</t>
  </si>
  <si>
    <t>Evesham Wood, “Le Puits Sec” Pinot Noir Eola-Amity Hills, Willamette Valley, Oregon 2015</t>
  </si>
  <si>
    <t>Pomerol</t>
  </si>
  <si>
    <t>Willamette Valley</t>
  </si>
  <si>
    <t>2022-2037</t>
  </si>
  <si>
    <t>Cab/Cinsault/Carignan</t>
  </si>
  <si>
    <t>2019 Eola-Amity Hills Jessie Pinot Noir</t>
  </si>
  <si>
    <t>2019 Eola-Amity Hills Louise Pinot Noir</t>
  </si>
  <si>
    <t>2021 Cristom Eola-Amity Hills Rose of Pinot Noir</t>
  </si>
  <si>
    <t>2020 Cristom Eola-Amity Hills Pinot Gris Louise Vineyard</t>
  </si>
  <si>
    <t>2018 Chateau Lagrange Saint-Julien Grand Cru Classe Bordeaux</t>
  </si>
  <si>
    <t>Calluna Estate, Chalk Hill Cabernet Blend Sonoma County, California 2014</t>
  </si>
  <si>
    <t>Calluna Estate, Chalk Hill Cabernet Blend Sonoma County, California 2012</t>
  </si>
  <si>
    <t>Cab/Cab Franc/Merlot</t>
  </si>
  <si>
    <t>Bodegas Marco Real, Navarra Reserva “Homenaje” Navarra, Spain 1995</t>
  </si>
  <si>
    <t>Bodegas Riojanas, “Monte Real” Rioja Reserva Rioja Alta, Rioja, Spain 1995</t>
  </si>
  <si>
    <t>Tempranillo/Grenacha</t>
  </si>
  <si>
    <t>Tempranillo/Mazuelo/Graciano</t>
  </si>
  <si>
    <t>2019 Concept Album Cabernet Sauvignon Napa Valley</t>
  </si>
  <si>
    <t>2015 Larkmead Vineyards Cabernet Sauvignon Napa Valley</t>
  </si>
  <si>
    <t>Domaine Edmond Monnot, Maranges Premier Cru “Clos de la Boutière” Burgundy, France 2019</t>
  </si>
  <si>
    <t>Domaine Jérôme Fornerot, Santenay Premier Cru “Beauregard” Burgundy, France 2019</t>
  </si>
  <si>
    <t>Domaine Michel Sarrazin, Givry Premier Cru “Champ Lalot” Burgundy, France 2019</t>
  </si>
  <si>
    <t>2022-2027</t>
  </si>
  <si>
    <t>Maranges</t>
  </si>
  <si>
    <t>Santenay</t>
  </si>
  <si>
    <t>Givry</t>
  </si>
  <si>
    <t>San Fereolo, Dogliani Superiore Piedmont, Italy 2013</t>
  </si>
  <si>
    <t>Dolcetto</t>
  </si>
  <si>
    <t>Von Winning, “Grainhübel” Grosses Gewächs Riesling Deidesheim, Pfalz, Germany 2018</t>
  </si>
  <si>
    <t>2018 Andremily 'EABA'</t>
  </si>
  <si>
    <t>2028-2038</t>
  </si>
  <si>
    <t>59% Syrah, 23% Mourvèdre, 15% Grenache, and 3% Viognie</t>
  </si>
  <si>
    <t>rbx1</t>
  </si>
  <si>
    <t>2017 Foxen Winery Syrah Old Vine Estate Tinaquaic Vineyard Santa Maria Valley Santa Barbara</t>
  </si>
  <si>
    <t>Bodegas Corral, Rioja Gran Reserva Rioja, Spain 1973</t>
  </si>
  <si>
    <t>Montevertine, Rosso di Toscana Tuscany, Italy 2018</t>
  </si>
  <si>
    <t>Paolo Scavino, Barolo Riserva “Rocche dell’Annunziata” Piedmont, Italy 2015</t>
  </si>
  <si>
    <t>Sangiovesse</t>
  </si>
  <si>
    <t>Domaine Georges Lignier, Clos Saint-Denis Grand Cru Côte de Nuits, Burgundy, France 2013</t>
  </si>
  <si>
    <t>Georges Lignier et Fils, Clos Saint-Denis Grand Cru Côte de Nuits, Burgundy, France 2015</t>
  </si>
  <si>
    <t>Georges Lignier et Fils, Clos de la Roche Grand Cru Côte de Nuits, Burgundy, France 2015</t>
  </si>
  <si>
    <t>Georges Lignier et Fils, Clos Saint-Denis Grand Cru Côte de Nuits, Burgundy, France 2014</t>
  </si>
  <si>
    <t>Georges Lignier et Fils, Clos Saint-Denis Grand Cru Côte de Nuits, Burgundy, France 2011</t>
  </si>
  <si>
    <t>Saint-Denis</t>
  </si>
  <si>
    <t>Dom Georges Lignier</t>
  </si>
  <si>
    <t>2020 Treasure Hunter Apropos Cabernet Sauvignon Alexander Valley</t>
  </si>
  <si>
    <t>Alexander Valley</t>
  </si>
  <si>
    <t>rbx5</t>
  </si>
  <si>
    <t>2024-2040</t>
  </si>
  <si>
    <t>2019 Dakota Shy Cabernet Napa Valley</t>
  </si>
  <si>
    <t>WE97</t>
  </si>
  <si>
    <t>2018 Dom de la Vieille Julienne Reserve Chateauneuf du Pape</t>
  </si>
  <si>
    <t>2022-2038</t>
  </si>
  <si>
    <t>Chat du Pape</t>
  </si>
  <si>
    <t>Grenache</t>
  </si>
  <si>
    <t>JD97,Decant97</t>
  </si>
  <si>
    <t>2018 Poderi Aldo Conterno Langhe Nebbiolo Il Favot</t>
  </si>
  <si>
    <t>Alba</t>
  </si>
  <si>
    <t>rbx7</t>
  </si>
  <si>
    <t>Lussier, “Côte de Boont” Pinot Noir Anderson Valley, Mendocino County, California 2020</t>
  </si>
  <si>
    <t xml:space="preserve">Mendocino </t>
  </si>
  <si>
    <t>2015 Chateau Musar Bekaa Valley Lebanon</t>
  </si>
  <si>
    <t>34% Cabernet Sauvignon, 33% carignan, 33% cinsault</t>
  </si>
  <si>
    <t xml:space="preserve">Lebanon </t>
  </si>
  <si>
    <t>Crissante Alessandria, Barolo Galina Piedmont, Italy 2015</t>
  </si>
  <si>
    <t>Crissante Alessandria, Barolo Galina Piedmont, Italy 2007</t>
  </si>
  <si>
    <t>Domaine de Montille Beaune 1er Cru Les Greves Burgundy, France, 2009</t>
  </si>
  <si>
    <t>Guy Robin, Chablis Grand Cru, “Valmur” Burgundy, France 2019</t>
  </si>
  <si>
    <t>Guy Robin, Chablis Grand Cru, “Bougros” Burgundy, France 2019</t>
  </si>
  <si>
    <t>Corison, Sunbasket Vineyard Cabernet Sauvignon Napa Valley, California 2018</t>
  </si>
  <si>
    <t>Corison, Cabernet Sauvignon Napa Valley, California 2018</t>
  </si>
  <si>
    <t>Corison Cabernet Sauvignon Napa Valley, California 2017</t>
  </si>
  <si>
    <t>Corison, Cabernet Sauvignon Napa Valley, California 2016</t>
  </si>
  <si>
    <t>Domaine Jean-Luc Jamet, Côte-Rôtie “Terrasses” Northern Rhône, France 2014</t>
  </si>
  <si>
    <t>Domaine Jean-Luc Jamet, Côte-Rôtie “Terrasses” Northern Rhône, France 2013</t>
  </si>
  <si>
    <t>2015 Larkmead Vineyards Cabernet Sauvignon Solari</t>
  </si>
  <si>
    <t>2018 Ad Vivum Cabernet Sauvignon Sleeping Lady Vineyard</t>
  </si>
  <si>
    <t>2019 Thibault Liger-Belair Nuits-Saint-Georges Les Belles Croix</t>
  </si>
  <si>
    <t>2019 Thibault Liger-Belair Cote de Nuits Au Leurey</t>
  </si>
  <si>
    <t>2019 Thibault Liger-Belair Moulin-a-Vent Vieilles Vignes</t>
  </si>
  <si>
    <t>Pinot</t>
  </si>
  <si>
    <t>Nuits-Saint-Georges</t>
  </si>
  <si>
    <t>Beaujolais</t>
  </si>
  <si>
    <t>beaune</t>
  </si>
  <si>
    <t>chablis</t>
  </si>
  <si>
    <t>2019 Hunnicutt Fearless Red</t>
  </si>
  <si>
    <t>2018 Hunnicutt Cuvee Equitee</t>
  </si>
  <si>
    <t>Hunn</t>
  </si>
  <si>
    <t>DRSteph</t>
  </si>
  <si>
    <t>2019 D.R. Stephens Collateral Malbec</t>
  </si>
  <si>
    <t>2018 D.R. Stephens Cabernet Sauvignon Moose Valley Vineyard</t>
  </si>
  <si>
    <t>Grenache/Syrah/Zinfandel</t>
  </si>
  <si>
    <t>2020 Dakota Shy Atlas Cabernet Sauvignon</t>
  </si>
  <si>
    <t>Dak</t>
  </si>
  <si>
    <t>2020 Dakota Shy TEN Cabernet Sauvignon</t>
  </si>
  <si>
    <t>2021 Dakota Shy Rose</t>
  </si>
  <si>
    <t>2017 Failla Reuling Chardonnay Sonoma Coast</t>
  </si>
  <si>
    <t>2018 Failla Reuling Pinot Noir Sonoma Coast</t>
  </si>
  <si>
    <t>2018 Failla Estate Pinot Noir Fort Ross-Seaview</t>
  </si>
  <si>
    <t>Failla</t>
  </si>
  <si>
    <t>2018 Corison Kronos Cabernet</t>
  </si>
  <si>
    <t>2018 Corison Sunbasket Cabernet</t>
  </si>
  <si>
    <t>2011 Corison Kronos Cabernet</t>
  </si>
  <si>
    <t>Corison</t>
  </si>
  <si>
    <t>2017 Barnett Cabernet Sauvignon, Spring Mountain District</t>
  </si>
  <si>
    <t>2019 Barnett MMV Mountain Meets Valley</t>
  </si>
  <si>
    <t>2019 Barnett Pinot Noir, Tina Marie Vineyard, Green Valley of Russian River</t>
  </si>
  <si>
    <t>2021 Barnett Sauvignon Blanc Andrew's Vineyard</t>
  </si>
  <si>
    <t>Barnett</t>
  </si>
  <si>
    <t>K80</t>
  </si>
  <si>
    <t>2019 Barnett Spring Mountain District Merlot</t>
  </si>
  <si>
    <t>2015 HALL Kathryn Hall Cabernet Sauvignon</t>
  </si>
  <si>
    <t>2017 HALL Eighteen Seventy-Three Cabernet Sauvignon</t>
  </si>
  <si>
    <t>2017 HALL Coeur Cabernet Sauvignon</t>
  </si>
  <si>
    <t>2019 WALT Sta. Rita Hills Pinot Noir</t>
  </si>
  <si>
    <t>2019 HALL Jack's Masterpiece Cabernet Sauvignon - WC</t>
  </si>
  <si>
    <t>2019 HALL Mount Veeder Cabernet Sauvignon - WC</t>
  </si>
  <si>
    <t>Hall</t>
  </si>
  <si>
    <t>Santa Rita</t>
  </si>
  <si>
    <t>2012 Bergfeld CS 750ml</t>
  </si>
  <si>
    <t>2018 HALL AUSPICIOUS CS 750ML</t>
  </si>
  <si>
    <t>2010 Chateau Pontet-Canet Pauillac Grand Cru Classe Bordeaux</t>
  </si>
  <si>
    <t>2022-2050</t>
  </si>
  <si>
    <t>65% Cabernet, 30% Merlot, 5% Cab Franc</t>
  </si>
  <si>
    <t>1975 Bodegas Corral Rioja Gran Reserva</t>
  </si>
  <si>
    <t>2015 Arietta Red Wine H Block Hudson Vineyards Napa Valley</t>
  </si>
  <si>
    <t>75% Cab Franc, 25% Merlot</t>
  </si>
  <si>
    <t>2015 Casa Piena Cabernet Sauvignon Napa Valley</t>
  </si>
  <si>
    <t>2016 Palmaz Vineyards Cabernet Sauvignon Napa Valley</t>
  </si>
  <si>
    <t>2020-2030</t>
  </si>
  <si>
    <t>2015 Studio Seven Fifty Merlot SBR Vineyard Calistoga Napa Valley</t>
  </si>
  <si>
    <t>2014 Arietta Red Wine H Block Hudson Vineyards Napa Valley</t>
  </si>
  <si>
    <t>68% Cab Franc, 32% Merlot</t>
  </si>
  <si>
    <t>2014 Luscher-Ballard Cabernet Sauvignon Napa Valley</t>
  </si>
  <si>
    <t>2013 Skewis Pinot Noir Ridley Vineyard 2013 1.5L</t>
  </si>
  <si>
    <t>K50HS</t>
  </si>
  <si>
    <t>rbx8</t>
  </si>
  <si>
    <t>.53 cabernet, .34 merlot, .13 malbec</t>
  </si>
  <si>
    <t>Parador, Napa Valley “Reserva” Napa Valley, California 2007</t>
  </si>
  <si>
    <t>.65 cabernet, .33 tempranillo</t>
  </si>
  <si>
    <t>Parador, Napa Valley “Reserva” Napa Valley, California 2008</t>
  </si>
  <si>
    <t>Parador, Napa Valley “Reserva” Napa Valley, California 2009</t>
  </si>
  <si>
    <t>Weingut Christoffel-Berres, “Erdener Prälat” Riesling Spätlese*** Mosel, Germany 1995</t>
  </si>
  <si>
    <t>Erden</t>
  </si>
  <si>
    <t>Azienda Agricola Palari, Faro Sicily, Italy 2007</t>
  </si>
  <si>
    <t>Azienda Agricola Palari, Faro Sicily, Italy 2008</t>
  </si>
  <si>
    <t>Azienda Agricola Palari, Faro Sicily, Italy 2009</t>
  </si>
  <si>
    <t>Château du Carrubier, “Cuvée d’Aurore” Rosé Côtes de Provence, France 2020</t>
  </si>
  <si>
    <t>2022-2023</t>
  </si>
  <si>
    <t>.9 Grenache, .1 Syrah</t>
  </si>
  <si>
    <t>Château Sociando-Mallet, “Cuvée Jean Gautreau” Bordeaux, France 1996</t>
  </si>
  <si>
    <t>2022-2036</t>
  </si>
  <si>
    <t>Haut-Medoc</t>
  </si>
  <si>
    <t>Cabernet, Merlot, Cab Franc</t>
  </si>
  <si>
    <t>Keermont, “Terrasse” White Blend Stellenbosch, South Africa 2018</t>
  </si>
  <si>
    <t>Western Cape</t>
  </si>
  <si>
    <t>Chenin Blanc, Sauvignon Blanc, Viognier, Chardonnay</t>
  </si>
  <si>
    <t>Château Sociando-Mallet, “Cuvée Jean Gautreau” Bordeaux, France 1995</t>
  </si>
  <si>
    <t>2019 Porseleinberg Syrah</t>
  </si>
  <si>
    <t>2016 Rhys Syrah Horseshoe</t>
  </si>
  <si>
    <t>2014 Paul Lato Syrah Il Padrino</t>
  </si>
  <si>
    <t>2019 Domaine Douhairet-Porcheret Pommard les Chanlins 1er Cru</t>
  </si>
  <si>
    <t>2019 Domaine Douhairet-Porcheret Volnay Champans 1er Cru</t>
  </si>
  <si>
    <t>2019 Domaine Douhairet-Porcheret Monthélie 1er Cru Meix Bataille</t>
  </si>
  <si>
    <t>Monthelie</t>
  </si>
  <si>
    <t>2019 Carlisle Zinfandel Saitone Ranch</t>
  </si>
  <si>
    <t>2019 Carlisle Zinfandel Rossi Ranch</t>
  </si>
  <si>
    <t>2019 Carlisle Zinfandel Carlisle Vineyard</t>
  </si>
  <si>
    <t>Domaine Philippe Gavignet, Bourgogne Pinot Noir Burgundy, France 2019</t>
  </si>
  <si>
    <t>Cote de Nuits</t>
  </si>
  <si>
    <t>Campo Viejo, “Viña Alcorta” Rioja Reserva Rioja, Spain 1994</t>
  </si>
  <si>
    <t>Locker</t>
  </si>
  <si>
    <t>rbx9</t>
  </si>
  <si>
    <t>2000 Chateau Gruaud Larose 1.5L Magnum</t>
  </si>
  <si>
    <t>Saint Julien</t>
  </si>
  <si>
    <t>2017 Chateau Smith Haut Lafitte Rouge Pessac Leognan Cru Classe Bordeaux</t>
  </si>
  <si>
    <t>.63 Cabernet .33 Merlot</t>
  </si>
  <si>
    <t>Pessac Leognan</t>
  </si>
  <si>
    <t>2020-2050</t>
  </si>
  <si>
    <t>2018 Keplinger Cabernet Sauvignon Oakville Ranch - $175.00 per bottle</t>
  </si>
  <si>
    <t>Napa Oakville</t>
  </si>
  <si>
    <t>Dunnuck 99</t>
  </si>
  <si>
    <t>WA 97</t>
  </si>
  <si>
    <t>Château Vannières, Bandol Rouge Provence, France 1990</t>
  </si>
  <si>
    <t>Mourvedre</t>
  </si>
  <si>
    <t>Domaine Fabrice Vigot, Vosne-Romanée Côte de Nuits, Burgundy, France 2019</t>
  </si>
  <si>
    <t>Vosne Romanee</t>
  </si>
  <si>
    <t>Domaine Fabrice Vigot, Vosne-Romanée “Les Chalandins” Côte de Nuits, Burgundy, France 2019</t>
  </si>
  <si>
    <t>Domaine Fabrice Vigot, Vosne-Romanée “Les Damaudes” Côte de Nuits, Burgundy, France 2019</t>
  </si>
  <si>
    <t>rbx10</t>
  </si>
  <si>
    <t>Tenuta Bellafonte, Montefalco Rosso “Pomontino” Umbria, Italy 2018</t>
  </si>
  <si>
    <t>.8 Sangiovese .2 Sagrantino</t>
  </si>
  <si>
    <t>Kemetner, “Ried Karl” Grüner Veltliner Kamptal, Austria 1992</t>
  </si>
  <si>
    <t>Austria</t>
  </si>
  <si>
    <t>Gruner Veltliner</t>
  </si>
  <si>
    <t>Dunn Vineyards, Howell Mountain Petit Sirah Napa Valley, California 1992</t>
  </si>
  <si>
    <t>Dunn Vineyards, Howell Mountain Petit Sirah Napa Valley, California 1993</t>
  </si>
  <si>
    <t>Dunn Vineyards, “Happy Accident” Petit Sirah-Cabernet Howell Mountain, Napa Valley, California 2014</t>
  </si>
  <si>
    <t>Napa/Howell</t>
  </si>
  <si>
    <t>Cab/Syrah</t>
  </si>
  <si>
    <t>now-2031</t>
  </si>
  <si>
    <t>3d</t>
  </si>
  <si>
    <t>3u</t>
  </si>
  <si>
    <t>WF Wash</t>
  </si>
  <si>
    <t>WF Vessel</t>
  </si>
  <si>
    <t>WF Blends</t>
  </si>
  <si>
    <t>misc french</t>
  </si>
  <si>
    <t>Fontanafredda, Barolo “La Villa” Piedmont, Italy 1996</t>
  </si>
  <si>
    <t>KH</t>
  </si>
  <si>
    <t>2019 Hall Cabernet Sauvignon Stagws Leap</t>
  </si>
  <si>
    <t>2019 Kathrun Hall Cabernet Sauvignon</t>
  </si>
  <si>
    <t>2019 WALT Rita's Crown Sta. Rita Hills Pinot Noir</t>
  </si>
  <si>
    <t>2019 Corison St Helena Napa Valley Cabernet Sauvignon</t>
  </si>
  <si>
    <t xml:space="preserve">2016 Gallica Cabernet Sauvignon </t>
  </si>
  <si>
    <t>2018 Staglin Cabernet Sauvignon</t>
  </si>
  <si>
    <t>2000 Clos L'Eglise Pomerol</t>
  </si>
  <si>
    <t>Merlot, Cab Franc</t>
  </si>
  <si>
    <t>2018 Sancerre Vielles Vignes</t>
  </si>
  <si>
    <t>Domaine Roger et Didier Raimbault</t>
  </si>
  <si>
    <t>Monterey St Lucia</t>
  </si>
  <si>
    <t>Bernadus</t>
  </si>
  <si>
    <t>2019 Bernadus Monterey County Santa Lucia Highlands Pinot Noir</t>
  </si>
  <si>
    <t>2020 Talinay Chardonnay</t>
  </si>
  <si>
    <t>2020 Delille Cellars Metier Cabernet Sauvignon</t>
  </si>
  <si>
    <t>2025-2030</t>
  </si>
  <si>
    <t>Columbia Valley</t>
  </si>
  <si>
    <t>2016 Red Newt Cellars The Knoll Finger Lakes Riesling Lahoma Vineyards</t>
  </si>
  <si>
    <t>New York</t>
  </si>
  <si>
    <t>Finger Lakes</t>
  </si>
  <si>
    <t>2018 Ramey Pinot Noir Russian River Valley</t>
  </si>
  <si>
    <t>2018 Baldacci Sorelle Chardonnay Carneros</t>
  </si>
  <si>
    <t>Napa Carneros</t>
  </si>
  <si>
    <t>2019 Valdiquie Rancho Chimiles Napa Valley Wilson Foreigner</t>
  </si>
  <si>
    <t>Valdiguie</t>
  </si>
  <si>
    <t>2020 Bedrock Sonoma Valley Red Wine</t>
  </si>
  <si>
    <t>Zinfandel, Carignan Mataro</t>
  </si>
  <si>
    <t>2019 Wifrid Rousse Chinon</t>
  </si>
  <si>
    <t>2018 Valdifalco Morellino di Scansana</t>
  </si>
  <si>
    <t>2017 Eden Rift Estate Chardonnay Cienega Valley</t>
  </si>
  <si>
    <t>Monterey Bay</t>
  </si>
  <si>
    <t>2020 Philipp Bassler Grosses  Gewachs Riesling Trocken</t>
  </si>
  <si>
    <t>2018 Zenato Ripassa Valpolicella Ripasse</t>
  </si>
  <si>
    <t>Valpolicella</t>
  </si>
  <si>
    <t>Corvina</t>
  </si>
  <si>
    <t>2020 La Volte Dell' Ornellaia Toscana</t>
  </si>
  <si>
    <t>Merlot, Cabernet, Sangiovese</t>
  </si>
  <si>
    <t>2020 Arietta Quartet Napa Valley Red Wine</t>
  </si>
  <si>
    <t>Cabernet, Merlot, Cab Franc, Petite Verdot</t>
  </si>
  <si>
    <t>Napa Spring Mountain</t>
  </si>
  <si>
    <t>Maurice Grumier Blanc de Noirs Extra Brut</t>
  </si>
  <si>
    <t>Pinot Meunier</t>
  </si>
  <si>
    <t>2020 Cristom Willamette Valley Pinot Noir</t>
  </si>
  <si>
    <t>2019 Pride Mountain Veneyards Merlot</t>
  </si>
  <si>
    <t>2019 Castello di Neive Barbaresco Piedmont</t>
  </si>
  <si>
    <t>2019 Foxen Winery Syrah Taquaic Veneyard Santa Maria Valley</t>
  </si>
  <si>
    <t>Santa Maria Valley</t>
  </si>
  <si>
    <t>2025-2040</t>
  </si>
  <si>
    <t>winemaking</t>
  </si>
  <si>
    <t>surf club</t>
  </si>
  <si>
    <t>repertoire</t>
  </si>
  <si>
    <t>tasting terms</t>
  </si>
  <si>
    <t>minibar</t>
  </si>
  <si>
    <t>K90</t>
  </si>
  <si>
    <t>Rosc</t>
  </si>
  <si>
    <t xml:space="preserve">2020 Giarrocco Diogene </t>
  </si>
  <si>
    <t>2019 Zi'tore</t>
  </si>
  <si>
    <t>2020 Sciocchina Verdicchio dei Castelli di Jesi</t>
  </si>
  <si>
    <t>Itlay</t>
  </si>
  <si>
    <t>red blend</t>
  </si>
  <si>
    <t>2020 Madonna Bella Chianti</t>
  </si>
  <si>
    <t>2018 Arteteke Restless Invluture</t>
  </si>
  <si>
    <t>Alto Adige</t>
  </si>
  <si>
    <t>2021 Girlan Kellerei Cantina Fass Nr. 9 Vernatsch Sudtirol Alto Adige</t>
  </si>
  <si>
    <t>Vernatsch</t>
  </si>
  <si>
    <t>2016 Mompiano Brut Societa Agricola Colle San Giuseppe</t>
  </si>
  <si>
    <t>Asprinio</t>
  </si>
  <si>
    <t>Iborboni Brut Asprinio Spumante</t>
  </si>
  <si>
    <t>2020 Rosso Cantine de Neoneli</t>
  </si>
  <si>
    <t>2020 Langhe Nebbiolo</t>
  </si>
  <si>
    <t>2019 Pietraventosa Allegoria gioia del Colle Primitivo</t>
  </si>
  <si>
    <t>2019 in Summa Cantine Olivella</t>
  </si>
  <si>
    <t>Mount Vesuvio</t>
  </si>
  <si>
    <t>Rosso San Giovenale</t>
  </si>
  <si>
    <t>grenache, syrah, carignano, black malvasia</t>
  </si>
  <si>
    <t>2020 Pallo 5/12 private amphora</t>
  </si>
  <si>
    <t>2018 Arcari+Danesi Dosaggio Zero Franciacarba</t>
  </si>
  <si>
    <t>2021 et Voila Brut Vino Spumante</t>
  </si>
  <si>
    <t xml:space="preserve">2019 Barbaresco Serraboella Paitin </t>
  </si>
  <si>
    <t>2018 Sobrero Barolo Del Comune di Castigione Falletto Ciabot Tanasio</t>
  </si>
  <si>
    <t>2017 Etna Rosso Contrada Pietralunga Cantina Malopasso</t>
  </si>
  <si>
    <t>Etna</t>
  </si>
  <si>
    <t>Nerella Mascalese</t>
  </si>
  <si>
    <t>Montepuciano</t>
  </si>
  <si>
    <t>2018 Diego Morra Barolo Zinzasco</t>
  </si>
  <si>
    <t>Verduno</t>
  </si>
  <si>
    <t>2016 Amarone della Valpolicella Cavolo Brigaldara Azienda Aricola</t>
  </si>
  <si>
    <t>2019 Li Sureddi Antichi vigneti Manca</t>
  </si>
  <si>
    <t xml:space="preserve">Italy </t>
  </si>
  <si>
    <t>2018 Il Tesoro Di Madonnabella Rosso di Toscana</t>
  </si>
  <si>
    <t>2019 La Sureddi Romangia Rossa</t>
  </si>
  <si>
    <t>Retagliadu Nieddu</t>
  </si>
  <si>
    <t>Cannonau</t>
  </si>
  <si>
    <t>2019 Omestica da Vecchie Viti ad Alberello</t>
  </si>
  <si>
    <t>2019 Sine Felle Chianti Colli Fieorentini Vio Viodinamico Vecchie Vegne</t>
  </si>
  <si>
    <t>2017 Comitissa Lorenz Marini Pas Dose riserva Metodo Classicao Sudtirol</t>
  </si>
  <si>
    <t xml:space="preserve">2018 Iborboni Metodo Classicao Cripto Avesa Asprinio </t>
  </si>
  <si>
    <t>2020 in Summa Cantine Olivella</t>
  </si>
  <si>
    <t>2015 Brunello di Mantalcino Poggiarellino</t>
  </si>
  <si>
    <t>2015 Venticano Colonna Madama Irpinia Aglianico</t>
  </si>
  <si>
    <t>2018 A Culonno Rosso Scirto</t>
  </si>
  <si>
    <t>2018 Barolo Parafada Palladino</t>
  </si>
  <si>
    <t>2015 Musella Amarone Dell Valpolicella</t>
  </si>
  <si>
    <t>2019 ValCerasa Carricante Terre Siciliane</t>
  </si>
  <si>
    <t>Carricante</t>
  </si>
  <si>
    <t>2019 Louise vinyard Pinot Noir</t>
  </si>
  <si>
    <t>2020 Eola-Amity Hills Chardonnay</t>
  </si>
  <si>
    <t>2021 0% Whole Cluster Series Pinot Noir</t>
  </si>
  <si>
    <t>2021 100% Whole Cluster Series Pinot Noir</t>
  </si>
  <si>
    <t>2021 50% Whole Cluster Series Pinot Noir</t>
  </si>
  <si>
    <t>Renzo Rebuli Vino Frizante</t>
  </si>
  <si>
    <t>2019 Musella Valpolicella Superiore</t>
  </si>
  <si>
    <t>2019 Lano Traclo palmento</t>
  </si>
  <si>
    <t>Calabria</t>
  </si>
  <si>
    <t>2015 San Donatino Fumino Rosso Toscana</t>
  </si>
  <si>
    <t>Arteteke Restless Invulture Russine</t>
  </si>
  <si>
    <t>Mai Sentito! La staffa Marche Bianco Frizzante Sur Lie</t>
  </si>
  <si>
    <t>2019 Casina Edoardo Scerci Toscana</t>
  </si>
  <si>
    <t>Chiante</t>
  </si>
  <si>
    <t>2019 Marabino Ross di Contrada Conca</t>
  </si>
  <si>
    <t>Nero D'avola</t>
  </si>
  <si>
    <t>2018 Vina Irpinia Aglianico</t>
  </si>
  <si>
    <t>2018 Pietra Dei Lupi Castel del Monte Nero di Troia</t>
  </si>
  <si>
    <t>2019 Priscus Toscana</t>
  </si>
  <si>
    <t>Ziggurat Vino bianco Antichi Vigneti Manca</t>
  </si>
  <si>
    <t>2019 Clos Mogador Priorat</t>
  </si>
  <si>
    <t>Priorat</t>
  </si>
  <si>
    <t>2013 Rocca Giovanni Barolo</t>
  </si>
  <si>
    <t>2007 Sori Paitin Barbaresco Serraboella</t>
  </si>
  <si>
    <t>SRC Alberello Vino Rosso</t>
  </si>
  <si>
    <t>2014 Pierre Bouree Fils Gevrey Chambertin 1er Cru Les Champeaux</t>
  </si>
  <si>
    <t>2005 Conti Il Rosso Delle Donne Boca</t>
  </si>
  <si>
    <t>2015 Sobrero Barolo Pernanno Riserva</t>
  </si>
  <si>
    <t>2016 Mastri vingi Bressan Schioppettino</t>
  </si>
  <si>
    <t>Schioppettino</t>
  </si>
  <si>
    <t>2000 Rubino della Palazzola Umbria Rosso</t>
  </si>
  <si>
    <t>2009 Podere Fortuna Fortuni Pinot Nero Toscana</t>
  </si>
  <si>
    <t>2007 Villa Spinosa Amarone della Valpolicella</t>
  </si>
  <si>
    <t>2012 I mandorli Sangiovese</t>
  </si>
  <si>
    <t>2017 Mastri vingi Bressan Schioppettino</t>
  </si>
  <si>
    <t>2014 SRC Alberello Vino Rosso</t>
  </si>
  <si>
    <t>2000 Conti Il Rosso Delle Donne Boca</t>
  </si>
  <si>
    <t>2011 Virna Cannubi Boschis Barolo</t>
  </si>
  <si>
    <t>2019 Habemus Red Wine</t>
  </si>
  <si>
    <t>2006 Monleale bigolla Vigneti Massa</t>
  </si>
  <si>
    <t>2012 Castello dei Rampolla d'Alceo</t>
  </si>
  <si>
    <t>Cabernet/Petit Verdot</t>
  </si>
  <si>
    <t>2019 Hall Cabernet Sauvignon Stags Leap</t>
  </si>
  <si>
    <t>Stags Leap</t>
  </si>
  <si>
    <t>2019 Hall Cabernet Sauvignon Bergfeld</t>
  </si>
  <si>
    <t xml:space="preserve">Hall </t>
  </si>
  <si>
    <t>2019 Hall Exzellenz Cabernet Sauvignon Sacrashe Veneyard</t>
  </si>
  <si>
    <t>2019 Rattlesnake Cabernet Sauvignon Spring Mountain District</t>
  </si>
  <si>
    <t>Spring Mountain</t>
  </si>
  <si>
    <t>2019 Spring Mountain District Merlot</t>
  </si>
  <si>
    <t>2021 D R Stephens Moose Valley Veneyard Sauvignon Blanc</t>
  </si>
  <si>
    <t>2019 Collateral Merlot Star Vineyard</t>
  </si>
  <si>
    <t>2019 Moose Valley Veneyard Cabernet Sauvignon</t>
  </si>
  <si>
    <t>Kunin</t>
  </si>
  <si>
    <t>2019 Pape Star Central Coast Red Wine</t>
  </si>
  <si>
    <t>Grenache, Syrah, Mouvedre, Cinsault, Carignan</t>
  </si>
  <si>
    <t>2019 Alisos Canyon Syrah</t>
  </si>
  <si>
    <t>2018 Santa Ynez Valley Curtis Veneyard Cabernet Franc</t>
  </si>
  <si>
    <t>Santa Ynez</t>
  </si>
  <si>
    <t>2021 Grenache Blanc tierra alta veneyard ballard canyon</t>
  </si>
  <si>
    <t>Ballard Canyon</t>
  </si>
  <si>
    <t>2019 High Valley Veneyard Red Blend Lake Country</t>
  </si>
  <si>
    <t>Lake Country</t>
  </si>
  <si>
    <t>Zinfandel blend</t>
  </si>
  <si>
    <t>Au Bon Clim</t>
  </si>
  <si>
    <t>2014 Santa Maria Valley Nebbiolo</t>
  </si>
  <si>
    <t>2018 Santa Maria Valley Pinot Noir La Bauge Au-dessus</t>
  </si>
  <si>
    <t>2019 Au Bon Climat California Pinot Noir Isabelle</t>
  </si>
  <si>
    <t>2016 Santa Barabara 90% Syrah/10% Viognier Rancho La Cuna</t>
  </si>
  <si>
    <t>Syrah, Viognier</t>
  </si>
  <si>
    <t>2001 Au Bon Climat Harmony Santa Maria Valley Chardonnay Nuits-Blanches au Bouge</t>
  </si>
  <si>
    <t>Chrdonnay</t>
  </si>
  <si>
    <t>20015 Au Bon Climat Harmony Santa Maria Valley Chardonnay Nuits-Blanches au Bouge</t>
  </si>
  <si>
    <t>2017 Josmeyer Grand Cru Hengst Riesling</t>
  </si>
  <si>
    <t>2019 Josef Hogl Gruner Veltliner J&amp;G Federspiel</t>
  </si>
  <si>
    <t>2018 Les Pierrets Alsace Riesling</t>
  </si>
  <si>
    <t>2020 Le Kottabe Alsace Riesling</t>
  </si>
  <si>
    <t>2019 Hermann J Wiemer Vineyard Finger Lakes Reserve Dry Riesling</t>
  </si>
  <si>
    <t>Seneca Lake</t>
  </si>
  <si>
    <t>Lato</t>
  </si>
  <si>
    <t>2020 Paul Lato Hyde Vineyard Chardonnay Goldberg Variations No. 3</t>
  </si>
  <si>
    <t>2020 Paul Lato Solomon Hils Vineyard Pinot Noir Suerte</t>
  </si>
  <si>
    <t>Santa Maria</t>
  </si>
  <si>
    <t>2020  Paul Lato California Pinot Noir Kokoro</t>
  </si>
  <si>
    <t>2019 Paul Lato Howell Mountain Cabernet Sauvignon Festina Lente</t>
  </si>
  <si>
    <t>Napa Howell</t>
  </si>
  <si>
    <t>2019 Paul Lato Pisoni Veneyard Pinot Noir Lancelot</t>
  </si>
  <si>
    <t>Monterey Santa Lucia</t>
  </si>
  <si>
    <t>2020 Paul Lato Bien Nacido Veneyard Syrah il Padrino</t>
  </si>
  <si>
    <t>Chanin</t>
  </si>
  <si>
    <t>2019 Chanin Sanford &amp; Benedict Vineyard Sta. Rita Hills Pinot Noir</t>
  </si>
  <si>
    <t>Santa Rita Hills</t>
  </si>
  <si>
    <t>2020 Chanin Sanford &amp; Benedict Veneyard Sta. Rita Hills Chardonnay</t>
  </si>
  <si>
    <t>Hunnicutt</t>
  </si>
  <si>
    <t>Sonoma Dry Creek</t>
  </si>
  <si>
    <t>2018 Hunnicutt Rutherford Cabernet Sauvignon FS81</t>
  </si>
  <si>
    <t>Napa Rutherford</t>
  </si>
  <si>
    <t>2019 Hunnicutt Napa Valley Cabernet Sauvignon</t>
  </si>
  <si>
    <t>2019 Hunnicutt Hambrecht Sonoma County Dry Creek Valley Zinfandel</t>
  </si>
  <si>
    <t>2009 Chateau Luduiraut Premier Cru classe en 1855 Sauternes</t>
  </si>
  <si>
    <t>Sauternes</t>
  </si>
  <si>
    <t>Semillon, Sauvignon Blanc</t>
  </si>
  <si>
    <t>Dessert</t>
  </si>
  <si>
    <t>2019 Lingua Franca The Plow Pinot Noir Eola Amity Hills</t>
  </si>
  <si>
    <t>2019 Carlisle Russian River Papera Ranch Zinfandel</t>
  </si>
  <si>
    <t>Sonoma Russian River</t>
  </si>
  <si>
    <t>Zinfancel</t>
  </si>
  <si>
    <t>Willamette Eola</t>
  </si>
  <si>
    <t>2015 Sorm Slide Hill Vineyard Syrah</t>
  </si>
  <si>
    <t>Edna Valley</t>
  </si>
  <si>
    <t>Storm</t>
  </si>
  <si>
    <t>2021 Storm Santa Ynez Sauvignon Blanc</t>
  </si>
  <si>
    <t>2021 Storm Santa Barbara Grenache Rose</t>
  </si>
  <si>
    <t>2020 Donnachadh Vineyard Sta Rita Hills Pinot Noir</t>
  </si>
  <si>
    <t>2021 Storm Curtis Vineyard Santa Ynez Cabernet Franc</t>
  </si>
  <si>
    <t>2021 Storm Grande Marque Rouge Santa Barbara GSM</t>
  </si>
  <si>
    <t>Grenache, Syrah, Mourvedre</t>
  </si>
  <si>
    <t>2016 Storm &amp; Rea W.D. Hemel-dn-Aarde Ridge Syrah</t>
  </si>
  <si>
    <t>2021 Prequ'ile Vineyard Santa Maria Valley Sauvignon Blanc</t>
  </si>
  <si>
    <t>Larner</t>
  </si>
  <si>
    <t>2018 Larner Ballard Canyon Elemental Red Wine (GSM)</t>
  </si>
  <si>
    <t>2019 Larner Ballard Unconformity Red Wine (GSM field blend)</t>
  </si>
  <si>
    <t>2021 Larner Santa Barbara County Malvasia Bianca</t>
  </si>
  <si>
    <t>Malvasia</t>
  </si>
  <si>
    <t>2020 Paul Lato Gold Coast Vineyard Pinot Noir "Duende"</t>
  </si>
  <si>
    <t>2021 Paul Lato Two Wolves Veneyard Sauvignon Blanc "O Sole Mio"</t>
  </si>
  <si>
    <t>2020 Failla Olivet Ranch Russian River Pinot Noir</t>
  </si>
  <si>
    <t>2020 Failla Ferrington Vineyard Anderson Valley Pinot Noir</t>
  </si>
  <si>
    <t>Anerson Valley</t>
  </si>
  <si>
    <t>2019 Failla Hirsch Vineyard Sonoma Coast Pinot Noir</t>
  </si>
  <si>
    <t>2019 Failla Estate Vineyard Fort Ross Seaview Pinot Noir</t>
  </si>
  <si>
    <t>Fort Ross Seaview</t>
  </si>
  <si>
    <t>2019 Failla Vivien Sonoma Coast Pinot Noir</t>
  </si>
  <si>
    <t>2019 Failla Stella Sonoma Coast Pinot Noir</t>
  </si>
  <si>
    <t>2020 Failla Wendling Vineyard Anderson Valley Pinot Noir</t>
  </si>
  <si>
    <t>2019 Failla Reuling Veneyard Sonoma Coast Pinot Noir</t>
  </si>
  <si>
    <t>2019 Failla Haynes Vineyard Coombsville Pinot Noir</t>
  </si>
  <si>
    <t>Napa Coombsville</t>
  </si>
  <si>
    <t>2019 Carlisle Sonoma County Russian River Piner-Olivet Zinfandel</t>
  </si>
  <si>
    <t>Sonoma Rusian River</t>
  </si>
  <si>
    <t>J Bday</t>
  </si>
  <si>
    <t>2021 Kunin Viognier Ballard Canyon Stolpmon Vineyard</t>
  </si>
  <si>
    <t>2016 Clos Bougeot Grand Cru Louis Latour</t>
  </si>
  <si>
    <t>Clos Vougeot</t>
  </si>
  <si>
    <t>1996 Chat Cantenac Brown Margaux</t>
  </si>
  <si>
    <t>Margaux</t>
  </si>
  <si>
    <t>Bordeaux Blend</t>
  </si>
  <si>
    <t>JR Bday</t>
  </si>
  <si>
    <t>2019 Kunin Syrah Ballard Canyon Larner Vineyard</t>
  </si>
  <si>
    <t>Jacques Lorent Grande Reserve Brut Champagne</t>
  </si>
  <si>
    <t>2019 Guy Farge Terroir de Granite Saint Joseph</t>
  </si>
  <si>
    <t>St Joseph</t>
  </si>
  <si>
    <t>2018 Castell'in Villa Chianti Classico Tuscany</t>
  </si>
  <si>
    <t>2015 Remelluri Rioja Reserva</t>
  </si>
  <si>
    <t>2021 Jolete Pinot Noir Le Verre Cuvee Willamette Valley</t>
  </si>
  <si>
    <t>Willamette/Dundee</t>
  </si>
  <si>
    <t>2019 Pocas Junior Vale de Cavalos Red Blend Douro Portugal</t>
  </si>
  <si>
    <t>Touriga Nacional Blend</t>
  </si>
  <si>
    <t>2019 Grande Sonne3rie Chardonnay Napa Valley</t>
  </si>
  <si>
    <t>Napa/Coombsville</t>
  </si>
  <si>
    <t>2019 The Ringer Cabernet Sauvignon Napa Valley</t>
  </si>
  <si>
    <t>2020 Trimbach Riesling Reserve Alsace</t>
  </si>
  <si>
    <t>2016 Les Asteries Saint Emilion Grand Cru Classe</t>
  </si>
  <si>
    <t>Saint Emilion</t>
  </si>
  <si>
    <t>2021 Massican Winery Annia White Wine Napa Valley</t>
  </si>
  <si>
    <t>Tacai Friulano, Chardonnay, Ribolla Gialla</t>
  </si>
  <si>
    <t>2016 Gramercy Cellars Syrah Walla Walla Valley</t>
  </si>
  <si>
    <t>2021 Grounded Wine Co. Landform Pinot Noir Willamette Valley</t>
  </si>
  <si>
    <t>2018 Smith-Madrone Riesling Spring Mountain</t>
  </si>
  <si>
    <t>2020 Chanin Chardonnay Los Alamos Vineyard Santa Barbara County</t>
  </si>
  <si>
    <t>2020 Chanin Chardonnay Bien Nacido Veneyard Santa Maria Valley</t>
  </si>
  <si>
    <t>2020 Pinot Noir Los Alamos Vineyard Santa Barbara County</t>
  </si>
  <si>
    <t>2018 Day Zinfandel Sonoma County</t>
  </si>
  <si>
    <t>2021 Chanin Pinot Noir Sta Rita Hilla</t>
  </si>
  <si>
    <t>2018 Day Zinfandel El Diablo Vineyard Russian River</t>
  </si>
  <si>
    <t>2018 Day Zinfandel Estate Vineyard St Helena</t>
  </si>
  <si>
    <t>Napa St Helena</t>
  </si>
  <si>
    <t>2018 Day Zinfandel Grist Vineyard Dry Creek Valley</t>
  </si>
  <si>
    <t>Dry Creek</t>
  </si>
  <si>
    <t>2019 Walt Pinot Noir Rita's Crown Sta Rita Hills</t>
  </si>
  <si>
    <t>2018 Hall Ellies Cabernet Napa Valley</t>
  </si>
  <si>
    <t>2019 Hall Howell Mountain Cabernet</t>
  </si>
  <si>
    <t>Napa Howell Mountain</t>
  </si>
  <si>
    <t>2020 Baca Zinfandel Tug O' War Maffei Vineyard Russian River</t>
  </si>
  <si>
    <t>2016 Kathryn Hall Napa Valley Cabernet</t>
  </si>
  <si>
    <t>2021 Cristom Ribbon Ridge Willamette Valley Pinot Noir AVA Series</t>
  </si>
  <si>
    <t>2019 Cristom Eola-Amity Hills Willamette Valley Pinot Noir Old Vine Series Canary Hill Vineyard</t>
  </si>
  <si>
    <t>2019 Cristom Mcminnville Willamette Valley Pinot Noir Old Vine Series Meredith Mitchell Vineyard</t>
  </si>
  <si>
    <t>2021 Cristom Dundee Hills Willamette Valley Pinot Noir AVA Series</t>
  </si>
  <si>
    <t>2021 Cristom McMinnville Willamette Valley Pinot Noir AVA Series</t>
  </si>
  <si>
    <t>2021 Cristom Eola-Amity Hills Willamette Valley Viognier Louise Vineyard</t>
  </si>
  <si>
    <t>2016 CVNE Gran Reserva Rioja</t>
  </si>
  <si>
    <t>2021 Sorm Wines Pint Noir Santa Barbara County</t>
  </si>
  <si>
    <t>2019 Chateau De Nalys Saintes Pierres De Nalys Cahateauneuf du Pape Rhone Valley</t>
  </si>
  <si>
    <t>2021 Janathan Didier Pabiot Elisa Pouilly-Fume Loire Valley</t>
  </si>
  <si>
    <t>2019 Paitin Serraboella Barbaresco Piedmont</t>
  </si>
  <si>
    <t>2019 Larner Syrah Ballard Canyon</t>
  </si>
  <si>
    <t>2018 Larner Syrah Ballard Canyon</t>
  </si>
  <si>
    <t>2016 Larner Reserve Syrah Ballard Canyon</t>
  </si>
  <si>
    <t>2021 Larner Viognier Ballard Canyon</t>
  </si>
  <si>
    <t>2019 Larner Elemental Ballard Canyon Red Wine</t>
  </si>
  <si>
    <t>2019 Larner Grenache Ballard Canyon</t>
  </si>
  <si>
    <t>Red Blend</t>
  </si>
  <si>
    <t>2019 Hunnicutt Cuvee Equite Napa Valley Right Bank Blend</t>
  </si>
  <si>
    <t>Right Bank Blend</t>
  </si>
  <si>
    <t>2019 Hunnicutt Napa Valley Merlot Haworth</t>
  </si>
  <si>
    <t>2019 Hunnicutt Wayside  Saint Helena Napa Valley Cabernet</t>
  </si>
  <si>
    <t>Napa Valley St Helena</t>
  </si>
  <si>
    <t>2021 Failla Pinot Noir Sonoma Coast Lola</t>
  </si>
  <si>
    <t>2021 Failla Pinot Noir Sonoma Coast Pearlessence</t>
  </si>
  <si>
    <t>2021 Failla Pinot Noir Russian River Valley Keefer</t>
  </si>
  <si>
    <t>2021 Failla Pinot Noir Anderson Valley Savoy</t>
  </si>
  <si>
    <t>Au Bon Climat</t>
  </si>
  <si>
    <t>2020 Au Bon Climat California Pinot Noir Isabelle</t>
  </si>
  <si>
    <t>2020 Au Bon Climat Santa Barbara County Pinot Noir Los Alamos Vineyard</t>
  </si>
  <si>
    <t>2019 Au Bon Climat Russian River Valley Pinot Noir Lala Panzi Vineyard</t>
  </si>
  <si>
    <t>2018 Clendenen Family Vineyards Santa Barabara County Grenache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</si>
</sst>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44" fontId="0" fillId="4" borderId="0" xfId="1" applyFont="1" applyFill="1" applyBorder="1" applyAlignment="1">
      <alignment horizontal="center"/>
    </xf>
    <xf numFmtId="4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18" Type="http://schemas.microsoft.com/office/2017/10/relationships/person" Target="persons/person3.xml"/><Relationship Id="rId26" Type="http://schemas.microsoft.com/office/2017/10/relationships/person" Target="persons/person11.xml"/><Relationship Id="rId39" Type="http://schemas.microsoft.com/office/2017/10/relationships/person" Target="persons/person24.xml"/><Relationship Id="rId3" Type="http://schemas.openxmlformats.org/officeDocument/2006/relationships/worksheet" Target="worksheets/sheet3.xml"/><Relationship Id="rId21" Type="http://schemas.microsoft.com/office/2017/10/relationships/person" Target="persons/person6.xml"/><Relationship Id="rId34" Type="http://schemas.microsoft.com/office/2017/10/relationships/person" Target="persons/person19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17" Type="http://schemas.microsoft.com/office/2017/10/relationships/person" Target="persons/person2.xml"/><Relationship Id="rId25" Type="http://schemas.microsoft.com/office/2017/10/relationships/person" Target="persons/person10.xml"/><Relationship Id="rId33" Type="http://schemas.microsoft.com/office/2017/10/relationships/person" Target="persons/person18.xml"/><Relationship Id="rId38" Type="http://schemas.microsoft.com/office/2017/10/relationships/person" Target="persons/person23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9.xml"/><Relationship Id="rId32" Type="http://schemas.microsoft.com/office/2017/10/relationships/person" Target="persons/person17.xml"/><Relationship Id="rId37" Type="http://schemas.microsoft.com/office/2017/10/relationships/person" Target="persons/person22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23" Type="http://schemas.microsoft.com/office/2017/10/relationships/person" Target="persons/person8.xml"/><Relationship Id="rId28" Type="http://schemas.microsoft.com/office/2017/10/relationships/person" Target="persons/person13.xml"/><Relationship Id="rId36" Type="http://schemas.microsoft.com/office/2017/10/relationships/person" Target="persons/person21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31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35" Type="http://schemas.microsoft.com/office/2017/10/relationships/person" Target="persons/person25.xml"/><Relationship Id="rId27" Type="http://schemas.microsoft.com/office/2017/10/relationships/person" Target="persons/person20.xml"/><Relationship Id="rId30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Polen" refreshedDate="44523.3662744213" createdVersion="7" refreshedVersion="7" minRefreshableVersion="3" recordCount="307" xr:uid="{D269E603-9711-40C2-8088-60FE026D626F}">
  <cacheSource type="worksheet">
    <worksheetSource ref="C2:S5" sheet="storage"/>
  </cacheSource>
  <cacheFields count="17">
    <cacheField name="Quantity" numFmtId="0">
      <sharedItems containsSemiMixedTypes="0" containsString="0" containsNumber="1" containsInteger="1" minValue="1" maxValue="12"/>
    </cacheField>
    <cacheField name="Unallocated" numFmtId="0">
      <sharedItems containsString="0" containsBlank="1" containsNumber="1" containsInteger="1" minValue="-4" maxValue="3"/>
    </cacheField>
    <cacheField name="Year" numFmtId="0">
      <sharedItems containsBlank="1" containsMixedTypes="1" containsNumber="1" containsInteger="1" minValue="2021" maxValue="2029" count="11">
        <n v="2021"/>
        <n v="2022"/>
        <n v="2023"/>
        <n v="2024"/>
        <n v="2025"/>
        <n v="2026"/>
        <n v="2027"/>
        <n v="2028"/>
        <n v="2029"/>
        <s v="drunk"/>
        <m/>
      </sharedItems>
    </cacheField>
    <cacheField name="Box" numFmtId="0">
      <sharedItems containsBlank="1" containsMixedTypes="1" containsNumber="1" minValue="1" maxValue="16"/>
    </cacheField>
    <cacheField name="Source" numFmtId="0">
      <sharedItems/>
    </cacheField>
    <cacheField name="Name" numFmtId="0">
      <sharedItems/>
    </cacheField>
    <cacheField name="Price" numFmtId="0">
      <sharedItems containsString="0" containsBlank="1" containsNumber="1" minValue="14" maxValue="156.33333333333334"/>
    </cacheField>
    <cacheField name="Ext Price" numFmtId="44">
      <sharedItems containsString="0" containsBlank="1" containsNumber="1" minValue="18" maxValue="1513"/>
    </cacheField>
    <cacheField name="Vintage" numFmtId="0">
      <sharedItems containsBlank="1" containsMixedTypes="1" containsNumber="1" containsInteger="1" minValue="1999" maxValue="2021"/>
    </cacheField>
    <cacheField name="Drink Window" numFmtId="0">
      <sharedItems containsBlank="1"/>
    </cacheField>
    <cacheField name="Occasion" numFmtId="0">
      <sharedItems containsBlank="1"/>
    </cacheField>
    <cacheField name="Bottle Size" numFmtId="0">
      <sharedItems containsBlank="1"/>
    </cacheField>
    <cacheField name="Country" numFmtId="0">
      <sharedItems containsBlank="1" count="13">
        <s v="Lebanon"/>
        <s v="United States"/>
        <s v="France"/>
        <s v="Italy"/>
        <s v="Spain"/>
        <s v="Australia"/>
        <s v="Chile"/>
        <s v="New Zealand"/>
        <s v="Argentina"/>
        <s v="Germany"/>
        <m/>
        <s v="Portugal"/>
        <s v="South Africa"/>
      </sharedItems>
    </cacheField>
    <cacheField name="Region" numFmtId="0">
      <sharedItems containsBlank="1"/>
    </cacheField>
    <cacheField name="Varietal" numFmtId="0">
      <sharedItems containsBlank="1"/>
    </cacheField>
    <cacheField name="Critic Scores" numFmtId="0">
      <sharedItems containsBlank="1"/>
    </cacheField>
    <cacheField name="Kind" numFmtId="0">
      <sharedItems containsBlank="1" count="4">
        <s v="Red"/>
        <s v="White"/>
        <s v="Sparkl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Polen" refreshedDate="44541.375225231481" createdVersion="7" refreshedVersion="7" minRefreshableVersion="3" recordCount="674" xr:uid="{270B0F87-1E01-4F03-95C3-FDF0B5417D67}">
  <cacheSource type="worksheet">
    <worksheetSource ref="B1:T1048576" sheet="storage"/>
  </cacheSource>
  <cacheFields count="18">
    <cacheField name="Group" numFmtId="0">
      <sharedItems containsString="0" containsBlank="1" containsNumber="1" minValue="1" maxValue="3"/>
    </cacheField>
    <cacheField name="Quantity" numFmtId="0">
      <sharedItems containsString="0" containsBlank="1" containsNumber="1" containsInteger="1" minValue="1" maxValue="6"/>
    </cacheField>
    <cacheField name="Year" numFmtId="0">
      <sharedItems containsBlank="1" containsMixedTypes="1" containsNumber="1" containsInteger="1" minValue="2022" maxValue="2035" count="16"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s v="drunk"/>
        <m/>
      </sharedItems>
    </cacheField>
    <cacheField name="Box" numFmtId="0">
      <sharedItems containsBlank="1" containsMixedTypes="1" containsNumber="1" minValue="1" maxValue="42"/>
    </cacheField>
    <cacheField name="Source" numFmtId="0">
      <sharedItems containsBlank="1"/>
    </cacheField>
    <cacheField name="Name" numFmtId="0">
      <sharedItems containsBlank="1"/>
    </cacheField>
    <cacheField name="Price" numFmtId="0">
      <sharedItems containsString="0" containsBlank="1" containsNumber="1" minValue="14" maxValue="156.33333333333334"/>
    </cacheField>
    <cacheField name="Ext Price" numFmtId="0">
      <sharedItems containsString="0" containsBlank="1" containsNumber="1" minValue="18" maxValue="1513"/>
    </cacheField>
    <cacheField name="Vintage" numFmtId="0">
      <sharedItems containsBlank="1" containsMixedTypes="1" containsNumber="1" containsInteger="1" minValue="1999" maxValue="2021"/>
    </cacheField>
    <cacheField name="Drink Window" numFmtId="0">
      <sharedItems containsBlank="1"/>
    </cacheField>
    <cacheField name="Occasion" numFmtId="0">
      <sharedItems containsBlank="1"/>
    </cacheField>
    <cacheField name="Bottle Size" numFmtId="0">
      <sharedItems containsBlank="1"/>
    </cacheField>
    <cacheField name="Country" numFmtId="0">
      <sharedItems containsBlank="1" count="13">
        <s v="United States"/>
        <s v="France"/>
        <s v="Italy"/>
        <s v="Spain"/>
        <s v="Australia"/>
        <s v="Chile"/>
        <s v="New Zealand"/>
        <s v="Argentina"/>
        <s v="Germany"/>
        <s v="Portugal"/>
        <s v="Lebanon"/>
        <s v="South Africa"/>
        <m/>
      </sharedItems>
    </cacheField>
    <cacheField name="Region" numFmtId="0">
      <sharedItems containsBlank="1" count="46">
        <s v="Oregon"/>
        <s v="California"/>
        <s v="Washington"/>
        <s v="Languedoc Roussillon"/>
        <s v="Bordeaux"/>
        <s v="Burgundy"/>
        <s v="Tuscany"/>
        <s v="Piedmont"/>
        <s v="Other"/>
        <s v="Champagne"/>
        <s v="Colchagua Valley"/>
        <s v="Grampians"/>
        <s v="Marlborough"/>
        <s v="Eden"/>
        <s v="Napa Valley"/>
        <s v="Cahors"/>
        <s v="Sicily"/>
        <s v="Napa  Valley"/>
        <s v="Veneto"/>
        <s v="Rutherford"/>
        <s v="Rhone/St Joseph"/>
        <s v="Mendoza"/>
        <s v="Sierra Foothills"/>
        <s v="Basilicata"/>
        <s v="Rousillons"/>
        <s v="Corbieres"/>
        <s v="Loire"/>
        <s v="Marche"/>
        <s v="Contra Costa"/>
        <s v="Alsace"/>
        <s v="Umbria"/>
        <s v="Mosel"/>
        <s v="Rhone"/>
        <s v="Douro"/>
        <s v="Venezia Giulia"/>
        <s v="Rioja"/>
        <s v="Rhone/Cornas"/>
        <s v="Santa Barbara"/>
        <s v="Bekaa Valley"/>
        <s v="South Africa"/>
        <s v="Nahe"/>
        <s v="d'Abruzzo"/>
        <s v="Stellenbosch"/>
        <s v="Uco"/>
        <s v="Pfalz"/>
        <m/>
      </sharedItems>
    </cacheField>
    <cacheField name="Varietal" numFmtId="0">
      <sharedItems containsBlank="1" count="61">
        <s v="Pinot Noir"/>
        <s v="Cabernet Blends"/>
        <s v="Sauvignon Blanc"/>
        <s v="Merlot"/>
        <s v="Red Rhone Blends"/>
        <s v="Red Bordeaux Blends"/>
        <s v="Chardonnay"/>
        <s v="Sangiovese"/>
        <s v="Nebbiolo"/>
        <s v="Super Tuscan Blends"/>
        <s v="Interesting Reds"/>
        <s v="Interesting Whites"/>
        <s v="Syrah/Shiraz"/>
        <s v="Champagne Blends"/>
        <s v="Malbec/Carmenere"/>
        <s v="Syrah"/>
        <s v="Riesling"/>
        <s v="Merlot/Cabernet/Petite Verdot"/>
        <s v="Sauvignon Blanc/Semillon"/>
        <s v="Cabernet"/>
        <s v="Cabernet/Merlot/Cab Franc"/>
        <s v="Zinfandel"/>
        <s v="Malbec"/>
        <s v="Furmint"/>
        <s v="Cab/Cab Franc/Syrah"/>
        <s v="Trebbiano"/>
        <s v="Cab/Merlot/Malbec"/>
        <s v="Sangiovese/Merlot/Cab"/>
        <s v="Syray/Petite Syrah"/>
        <s v="Zinfandel/Syrah"/>
        <s v="Aglianico"/>
        <s v="GSM"/>
        <s v="Carignan Grenach Syrah"/>
        <s v="Cabernet Franc"/>
        <s v="Verdicchio"/>
        <s v="Carignan Zin Mataro"/>
        <s v="Cab/Merlot"/>
        <s v="Nero d'Avola"/>
        <s v="Sagrantino"/>
        <s v="Viognier"/>
        <s v="Chenin Blanc"/>
        <s v="Cab Franc/Cab/Syrah"/>
        <s v="Cabernet Sauvignon"/>
        <s v="Marsanne"/>
        <s v="Gargenega"/>
        <s v="Grenache/Syrah/Viognier"/>
        <s v="Touriga"/>
        <s v="Erbaluce"/>
        <s v="Graciano"/>
        <s v="Nerello"/>
        <s v="Super Tuscan (Cab Merlot)"/>
        <s v="Cab/Carignan/Cinsault"/>
        <s v="Montepulciano"/>
        <s v="Tempranillo"/>
        <s v="Cab/Merlot/Cab Franc"/>
        <s v="White Rhone Blends"/>
        <s v="White Bordeaux Blends"/>
        <s v="Cabernet/Merlot/Petite Verd"/>
        <s v="Cabernet/Cab Franc"/>
        <s v="Grenache/Syrah/Mouvedre"/>
        <m/>
      </sharedItems>
    </cacheField>
    <cacheField name="Critic Scores" numFmtId="0">
      <sharedItems containsBlank="1"/>
    </cacheField>
    <cacheField name="Kind" numFmtId="0">
      <sharedItems containsBlank="1" count="4">
        <s v="Red"/>
        <s v="White"/>
        <s v="Sparkling"/>
        <m/>
      </sharedItems>
    </cacheField>
    <cacheField name="Wine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n v="4"/>
    <n v="0"/>
    <x v="0"/>
    <s v="thanksgiving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m/>
    <x v="0"/>
    <s v="thanksgiving"/>
    <s v="Cristom"/>
    <s v="2019 Cristom Louise Chardonnay"/>
    <n v="40"/>
    <m/>
    <n v="2019"/>
    <m/>
    <m/>
    <m/>
    <x v="1"/>
    <s v="Oregon"/>
    <s v="Chardonnay"/>
    <m/>
    <x v="1"/>
  </r>
  <r>
    <n v="4"/>
    <m/>
    <x v="0"/>
    <s v="thanksgiving"/>
    <s v="Cristom"/>
    <s v="2019 Cristom Louise Pinot"/>
    <n v="60"/>
    <m/>
    <n v="2019"/>
    <m/>
    <m/>
    <m/>
    <x v="1"/>
    <s v="Oregon"/>
    <s v="Pinot Noir"/>
    <m/>
    <x v="0"/>
  </r>
  <r>
    <n v="2"/>
    <m/>
    <x v="0"/>
    <s v="thanksgiving"/>
    <s v="Cristom"/>
    <s v="2020 Cristom Louise Viognier"/>
    <n v="30"/>
    <m/>
    <n v="2020"/>
    <m/>
    <m/>
    <m/>
    <x v="1"/>
    <s v="Oregon"/>
    <s v="Viognier"/>
    <m/>
    <x v="1"/>
  </r>
  <r>
    <n v="2"/>
    <n v="0"/>
    <x v="1"/>
    <n v="1"/>
    <s v="Benchmark"/>
    <s v="00 Wines Pinot Noir Shea Vineyard 2018"/>
    <n v="95"/>
    <n v="190"/>
    <n v="2018"/>
    <m/>
    <m/>
    <s v="750ml"/>
    <x v="1"/>
    <s v="Oregon"/>
    <s v="Pinot Noir"/>
    <s v="JS93-94"/>
    <x v="0"/>
  </r>
  <r>
    <n v="3"/>
    <n v="0"/>
    <x v="1"/>
    <n v="1"/>
    <s v="Benchmark"/>
    <s v="L`Aventure Cuvee Les Demoiselles 2017"/>
    <n v="75"/>
    <n v="225"/>
    <n v="2017"/>
    <m/>
    <m/>
    <s v="750ml"/>
    <x v="1"/>
    <s v="California"/>
    <s v="Cabernet Blends"/>
    <s v="WA95"/>
    <x v="0"/>
  </r>
  <r>
    <n v="3"/>
    <n v="0"/>
    <x v="1"/>
    <n v="1"/>
    <s v="Benchmark"/>
    <s v="Quilceda Creek CVR/Proprietary Red 2016"/>
    <n v="57"/>
    <n v="171"/>
    <n v="2016"/>
    <m/>
    <m/>
    <s v="750ml"/>
    <x v="1"/>
    <s v="Washington"/>
    <s v="Cabernet Blends"/>
    <s v="JD93"/>
    <x v="0"/>
  </r>
  <r>
    <n v="2"/>
    <n v="0"/>
    <x v="1"/>
    <n v="1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2"/>
    <n v="0"/>
    <x v="1"/>
    <n v="1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2"/>
    <n v="0"/>
    <x v="1"/>
    <n v="2"/>
    <s v="Benchmark"/>
    <s v="Ken Wright Cellars Pinot Noir Bryce Vineyard 2017"/>
    <n v="58"/>
    <n v="116"/>
    <n v="2017"/>
    <m/>
    <m/>
    <s v="750ml"/>
    <x v="1"/>
    <s v="Oregon"/>
    <s v="Pinot Noir"/>
    <m/>
    <x v="0"/>
  </r>
  <r>
    <n v="3"/>
    <n v="0"/>
    <x v="1"/>
    <n v="2"/>
    <s v="Benchmark"/>
    <s v="Leonetti Cellar Merlot 2015"/>
    <n v="76"/>
    <n v="228"/>
    <n v="2015"/>
    <m/>
    <m/>
    <s v="750ml"/>
    <x v="1"/>
    <s v="Washington"/>
    <s v="Merlot"/>
    <s v="WS93, WA93"/>
    <x v="0"/>
  </r>
  <r>
    <n v="2"/>
    <n v="0"/>
    <x v="1"/>
    <n v="2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3"/>
    <n v="0"/>
    <x v="1"/>
    <n v="2"/>
    <s v="Benchmark"/>
    <s v="Silver Oak Cabernet Sauvignon Alexander Valley 2016"/>
    <n v="80"/>
    <n v="240"/>
    <n v="2016"/>
    <m/>
    <m/>
    <s v="750ml"/>
    <x v="1"/>
    <s v="California"/>
    <s v="Cabernet Blends"/>
    <s v="CT91"/>
    <x v="0"/>
  </r>
  <r>
    <n v="2"/>
    <n v="0"/>
    <x v="1"/>
    <n v="2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3"/>
    <n v="0"/>
    <x v="1"/>
    <n v="3"/>
    <s v="Benchmark"/>
    <s v="Chapoutier Cotes du Roussillon Villages Bila Haut Occultum Lapidem 2012"/>
    <n v="35"/>
    <n v="105"/>
    <n v="2012"/>
    <m/>
    <m/>
    <s v="750ml"/>
    <x v="2"/>
    <s v="Languedoc Roussillon"/>
    <s v="Red Rhone Blends"/>
    <s v="WA94"/>
    <x v="0"/>
  </r>
  <r>
    <n v="3"/>
    <n v="0"/>
    <x v="1"/>
    <n v="3"/>
    <s v="Benchmark"/>
    <s v="La Croix de Beaucaillou 2000"/>
    <n v="75"/>
    <n v="225"/>
    <n v="2000"/>
    <m/>
    <m/>
    <s v="750ml"/>
    <x v="2"/>
    <s v="Bordeaux"/>
    <s v="Red Bordeaux Blends"/>
    <m/>
    <x v="0"/>
  </r>
  <r>
    <n v="3"/>
    <n v="0"/>
    <x v="1"/>
    <n v="3"/>
    <s v="Benchmark"/>
    <s v="Louis Latour Marsannay Blanc 2015"/>
    <n v="49"/>
    <n v="147"/>
    <n v="2015"/>
    <m/>
    <m/>
    <s v="750ml"/>
    <x v="2"/>
    <s v="Burgundy"/>
    <s v="Chardonnay"/>
    <m/>
    <x v="1"/>
  </r>
  <r>
    <n v="3"/>
    <n v="0"/>
    <x v="1"/>
    <n v="3"/>
    <s v="Benchmark"/>
    <s v="Monbousquet 1999"/>
    <n v="84"/>
    <n v="252"/>
    <n v="1999"/>
    <m/>
    <m/>
    <s v="750ml"/>
    <x v="2"/>
    <s v="Bordeaux"/>
    <s v="Red Bordeaux Blends"/>
    <s v="WA94"/>
    <x v="0"/>
  </r>
  <r>
    <n v="3"/>
    <n v="0"/>
    <x v="1"/>
    <n v="4"/>
    <s v="Benchmark"/>
    <s v="Banfi Brunello di Montalcino Poggio alle Mura 2015"/>
    <n v="59"/>
    <n v="177"/>
    <n v="2015"/>
    <m/>
    <m/>
    <s v="750ml"/>
    <x v="3"/>
    <s v="Tuscany"/>
    <s v="Sangiovese"/>
    <s v="JS97, WA95"/>
    <x v="0"/>
  </r>
  <r>
    <n v="3"/>
    <n v="0"/>
    <x v="1"/>
    <n v="4"/>
    <s v="Benchmark"/>
    <s v="Paolo Scavino Barolo Bric del Fiasc 2011"/>
    <n v="79"/>
    <n v="237"/>
    <n v="2011"/>
    <m/>
    <m/>
    <s v="750ml"/>
    <x v="3"/>
    <s v="Piedmont"/>
    <s v="Nebbiolo"/>
    <s v="WE95, JS94"/>
    <x v="0"/>
  </r>
  <r>
    <n v="3"/>
    <n v="0"/>
    <x v="1"/>
    <n v="4"/>
    <s v="Benchmark"/>
    <s v="Pio Cesare Barbaresco 2016"/>
    <n v="75"/>
    <n v="225"/>
    <n v="2016"/>
    <m/>
    <m/>
    <s v="750ml"/>
    <x v="3"/>
    <s v="Piedmont"/>
    <s v="Nebbiolo"/>
    <s v="JS95, JD93, WA93"/>
    <x v="0"/>
  </r>
  <r>
    <n v="3"/>
    <n v="0"/>
    <x v="1"/>
    <n v="4"/>
    <s v="Benchmark"/>
    <s v="Sette Ponti Oreno 2016"/>
    <n v="79"/>
    <n v="237"/>
    <n v="2016"/>
    <m/>
    <m/>
    <s v="750ml"/>
    <x v="3"/>
    <s v="Tuscany"/>
    <s v="Super Tuscan Blends"/>
    <s v="JS99"/>
    <x v="0"/>
  </r>
  <r>
    <n v="3"/>
    <n v="0"/>
    <x v="1"/>
    <n v="5"/>
    <s v="Benchmark"/>
    <s v="Bodegas el Nido Clio 2010"/>
    <n v="63"/>
    <n v="189"/>
    <n v="2010"/>
    <m/>
    <m/>
    <s v="750ml"/>
    <x v="4"/>
    <s v="Other"/>
    <s v="Interesting Reds"/>
    <s v="V92"/>
    <x v="0"/>
  </r>
  <r>
    <n v="3"/>
    <n v="0"/>
    <x v="1"/>
    <n v="5"/>
    <s v="Benchmark"/>
    <s v="Clos Mogador 2007"/>
    <n v="89"/>
    <n v="267"/>
    <n v="2007"/>
    <m/>
    <m/>
    <s v="750ml"/>
    <x v="4"/>
    <s v="Other"/>
    <s v="Interesting Reds"/>
    <s v="WA96"/>
    <x v="0"/>
  </r>
  <r>
    <n v="3"/>
    <n v="0"/>
    <x v="1"/>
    <n v="5"/>
    <s v="Benchmark"/>
    <s v="Ferdinand Wines Albarino 2019"/>
    <n v="21"/>
    <n v="63"/>
    <n v="2019"/>
    <m/>
    <m/>
    <s v="750ml"/>
    <x v="1"/>
    <s v="California"/>
    <s v="Interesting Whites"/>
    <s v="WS91"/>
    <x v="1"/>
  </r>
  <r>
    <n v="3"/>
    <n v="0"/>
    <x v="1"/>
    <n v="5"/>
    <s v="Benchmark"/>
    <s v="Mollydooker Shiraz Carnival of Love 2011"/>
    <n v="89"/>
    <n v="267"/>
    <n v="2011"/>
    <m/>
    <m/>
    <s v="750ml"/>
    <x v="5"/>
    <s v="Other"/>
    <s v="Syrah/Shiraz"/>
    <s v="WS94"/>
    <x v="0"/>
  </r>
  <r>
    <n v="3"/>
    <n v="0"/>
    <x v="1"/>
    <n v="6"/>
    <s v="Benchmark"/>
    <s v="Branon Pessac Leognan 2006"/>
    <n v="89"/>
    <n v="267"/>
    <n v="2006"/>
    <m/>
    <m/>
    <s v="750ml"/>
    <x v="2"/>
    <s v="Bordeaux"/>
    <s v="Red Bordeaux Blends"/>
    <s v="WA92"/>
    <x v="0"/>
  </r>
  <r>
    <n v="3"/>
    <n v="0"/>
    <x v="1"/>
    <n v="6"/>
    <s v="Benchmark"/>
    <s v="Mousse Fils Brut Special Club Les Fortes Terres 2015"/>
    <n v="95"/>
    <n v="285"/>
    <n v="2015"/>
    <m/>
    <m/>
    <s v="750ml"/>
    <x v="2"/>
    <s v="Champagne"/>
    <s v="Champagne Blends"/>
    <s v="WS92"/>
    <x v="2"/>
  </r>
  <r>
    <n v="3"/>
    <n v="0"/>
    <x v="1"/>
    <n v="6"/>
    <s v="Benchmark"/>
    <s v="Pape Clement 2014"/>
    <n v="98"/>
    <n v="294"/>
    <n v="2014"/>
    <m/>
    <m/>
    <s v="750ml"/>
    <x v="2"/>
    <s v="Bordeaux"/>
    <s v="Red Bordeaux Blends"/>
    <s v="JS96, WA94"/>
    <x v="0"/>
  </r>
  <r>
    <n v="3"/>
    <n v="0"/>
    <x v="1"/>
    <n v="6"/>
    <s v="Benchmark"/>
    <s v="Rauzan Segla 2012"/>
    <n v="98"/>
    <n v="294"/>
    <n v="2012"/>
    <m/>
    <m/>
    <s v="750ml"/>
    <x v="2"/>
    <s v="Bordeaux"/>
    <s v="Red Bordeaux Blends"/>
    <s v="WA94+, JS93"/>
    <x v="0"/>
  </r>
  <r>
    <n v="4"/>
    <n v="0"/>
    <x v="1"/>
    <n v="8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4"/>
    <n v="0"/>
    <x v="1"/>
    <n v="8"/>
    <s v="WineAccess"/>
    <s v="2018 Mount Langi Ghiran Cliff Edge Shiraz Grampians"/>
    <n v="18"/>
    <n v="72"/>
    <n v="2018"/>
    <s v="now-2030"/>
    <m/>
    <m/>
    <x v="5"/>
    <s v="Grampians"/>
    <s v="Syrah"/>
    <m/>
    <x v="0"/>
  </r>
  <r>
    <n v="2"/>
    <n v="0"/>
    <x v="1"/>
    <n v="8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2"/>
    <n v="0"/>
    <x v="1"/>
    <n v="8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1"/>
    <n v="9"/>
    <s v="WineAccess"/>
    <s v="2016 Coho Merlot Michael Black Veneyard Coombsville Napa Valley"/>
    <n v="40"/>
    <n v="80"/>
    <n v="2016"/>
    <s v="now-2033"/>
    <m/>
    <m/>
    <x v="1"/>
    <s v="Napa Valley"/>
    <s v="Merlot/Cabernet/Petite Verdot"/>
    <m/>
    <x v="0"/>
  </r>
  <r>
    <n v="2"/>
    <n v="0"/>
    <x v="1"/>
    <n v="9"/>
    <s v="WineAccess"/>
    <s v="2017 Ashes &amp; Diamonds Blanc No3 Napa Valley"/>
    <n v="45"/>
    <n v="90"/>
    <n v="2017"/>
    <s v="now-2024"/>
    <m/>
    <m/>
    <x v="1"/>
    <s v="Napa Valley"/>
    <s v="Sauvignon Blanc/Semillon"/>
    <m/>
    <x v="1"/>
  </r>
  <r>
    <n v="2"/>
    <n v="0"/>
    <x v="1"/>
    <n v="9"/>
    <s v="WineAccess"/>
    <s v="2017 Beringer Vineyards Cabernet Sauvignon Steinhauer Veneyard Howell Mountain Napa valley"/>
    <n v="120"/>
    <n v="240"/>
    <n v="2017"/>
    <s v="now-2037"/>
    <m/>
    <m/>
    <x v="1"/>
    <s v="Napa Valley"/>
    <s v="Cabernet"/>
    <m/>
    <x v="0"/>
  </r>
  <r>
    <n v="2"/>
    <n v="0"/>
    <x v="1"/>
    <n v="9"/>
    <s v="WineAccess"/>
    <s v="2018 Grgich Hills Estate Chardonnay Estate Grown Napa Valley"/>
    <n v="37"/>
    <n v="74"/>
    <n v="2018"/>
    <s v="now-2028"/>
    <m/>
    <m/>
    <x v="1"/>
    <s v="Napa Valley"/>
    <s v="Chardonnay"/>
    <m/>
    <x v="1"/>
  </r>
  <r>
    <n v="2"/>
    <n v="0"/>
    <x v="1"/>
    <n v="9"/>
    <s v="WineAccess"/>
    <s v="2018 Larkmead Vineyards Cabernet Sauvignon Napa Valley"/>
    <n v="125"/>
    <n v="250"/>
    <n v="2018"/>
    <s v="now-2030"/>
    <m/>
    <m/>
    <x v="1"/>
    <s v="Napa Valley"/>
    <s v="Cabernet/Merlot/Cab Franc"/>
    <m/>
    <x v="0"/>
  </r>
  <r>
    <n v="2"/>
    <n v="0"/>
    <x v="1"/>
    <n v="9"/>
    <s v="WineAccess"/>
    <s v="2019 Frog's Leap Winery Zinfandel Napa Valley"/>
    <n v="30"/>
    <n v="60"/>
    <n v="2019"/>
    <s v="now-2030"/>
    <m/>
    <m/>
    <x v="1"/>
    <s v="Napa Valley"/>
    <s v="Zinfandel"/>
    <m/>
    <x v="0"/>
  </r>
  <r>
    <n v="2"/>
    <n v="0"/>
    <x v="1"/>
    <n v="10"/>
    <s v="WineAccess"/>
    <s v="2016 Chateau Lamagdelaine Noire Malbec Cahors"/>
    <n v="30"/>
    <n v="60"/>
    <n v="2016"/>
    <s v="now-2030"/>
    <m/>
    <m/>
    <x v="2"/>
    <s v="Cahors"/>
    <s v="Malbec"/>
    <m/>
    <x v="0"/>
  </r>
  <r>
    <n v="2"/>
    <n v="0"/>
    <x v="1"/>
    <n v="10"/>
    <s v="WineAccess"/>
    <s v="2018 Tempos Vega Sicilia Oremus Mandolas Furmint Tokaji"/>
    <n v="30"/>
    <n v="60"/>
    <n v="2018"/>
    <s v="now-2025"/>
    <m/>
    <m/>
    <x v="3"/>
    <s v="Sicily"/>
    <s v="Furmint"/>
    <m/>
    <x v="1"/>
  </r>
  <r>
    <n v="2"/>
    <n v="0"/>
    <x v="1"/>
    <n v="10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2"/>
    <n v="0"/>
    <x v="1"/>
    <n v="10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1"/>
    <n v="10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4"/>
    <n v="0"/>
    <x v="1"/>
    <n v="11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4"/>
    <n v="0"/>
    <x v="1"/>
    <n v="11"/>
    <s v="WineAccess"/>
    <s v="2017 E Guigal Saint-Joseph"/>
    <n v="32"/>
    <n v="128"/>
    <n v="2017"/>
    <s v="now-2027"/>
    <m/>
    <m/>
    <x v="2"/>
    <s v="Rhone/St Joseph"/>
    <s v="Syrah"/>
    <m/>
    <x v="0"/>
  </r>
  <r>
    <n v="2"/>
    <n v="0"/>
    <x v="1"/>
    <n v="11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1"/>
    <n v="11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1"/>
    <n v="12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1"/>
    <n v="12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1"/>
    <n v="12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2"/>
    <n v="0"/>
    <x v="1"/>
    <n v="12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1"/>
    <n v="13"/>
    <s v="WineAccess"/>
    <s v="2015 Elena Fucci Titolo Aglianico del Vultura Basilicata"/>
    <n v="40"/>
    <n v="80"/>
    <n v="2015"/>
    <s v="now-2030"/>
    <m/>
    <m/>
    <x v="3"/>
    <s v="Basilicata"/>
    <s v="Aglianico"/>
    <m/>
    <x v="0"/>
  </r>
  <r>
    <n v="2"/>
    <n v="0"/>
    <x v="1"/>
    <n v="13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1"/>
    <n v="13"/>
    <s v="WineAccess"/>
    <s v="2018 Chateau Croix d'Aumedes Cuvee Reserve"/>
    <n v="15"/>
    <n v="30"/>
    <n v="2018"/>
    <s v="now-2023"/>
    <m/>
    <m/>
    <x v="2"/>
    <s v="Corbieres"/>
    <s v="Carignan Grenach Syrah"/>
    <m/>
    <x v="0"/>
  </r>
  <r>
    <n v="2"/>
    <n v="0"/>
    <x v="1"/>
    <n v="13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2"/>
    <n v="0"/>
    <x v="1"/>
    <n v="13"/>
    <s v="WineAccess"/>
    <s v="2019 Bernard Baudry Chinon La Domaine"/>
    <n v="23"/>
    <n v="46"/>
    <n v="2019"/>
    <s v="now-2030"/>
    <m/>
    <m/>
    <x v="2"/>
    <s v="Loire"/>
    <s v="Cabernet Franc"/>
    <m/>
    <x v="0"/>
  </r>
  <r>
    <n v="2"/>
    <n v="0"/>
    <x v="1"/>
    <n v="13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1"/>
    <n v="14"/>
    <s v="WineAccess"/>
    <s v="2015 Elena Fucci Titolo Aglianico del Vultura Basilicata"/>
    <n v="40"/>
    <n v="80"/>
    <n v="2015"/>
    <s v="now-2030"/>
    <m/>
    <m/>
    <x v="3"/>
    <s v="Basilicata"/>
    <s v="Aglianico"/>
    <m/>
    <x v="0"/>
  </r>
  <r>
    <n v="4"/>
    <n v="0"/>
    <x v="1"/>
    <n v="14"/>
    <s v="WineAccess"/>
    <s v="2015 Three Wine Company Established 1885 Red Wine Contra Costa County"/>
    <n v="25"/>
    <n v="100"/>
    <n v="2015"/>
    <s v="now-2024"/>
    <m/>
    <m/>
    <x v="1"/>
    <s v="Contra Costa"/>
    <s v="Carignan Zin Mataro"/>
    <m/>
    <x v="0"/>
  </r>
  <r>
    <n v="2"/>
    <n v="0"/>
    <x v="1"/>
    <n v="14"/>
    <s v="WineAccess"/>
    <s v="2017 Finca La LUZ Callejon del Crimen Malbec Gran Reserva Uco Valley Mendoza"/>
    <n v="20"/>
    <n v="40"/>
    <n v="2017"/>
    <s v="now-2027"/>
    <m/>
    <m/>
    <x v="8"/>
    <s v="Mendoza"/>
    <s v="Malbec"/>
    <m/>
    <x v="0"/>
  </r>
  <r>
    <n v="4"/>
    <n v="0"/>
    <x v="1"/>
    <n v="14"/>
    <s v="WineAccess"/>
    <s v="2020 Zenato Lugana San Benedetto Veneto Italy"/>
    <n v="15"/>
    <n v="60"/>
    <n v="2020"/>
    <s v="now-2023"/>
    <m/>
    <m/>
    <x v="3"/>
    <s v="Veneto"/>
    <s v="Trebbiano"/>
    <m/>
    <x v="1"/>
  </r>
  <r>
    <n v="4"/>
    <n v="0"/>
    <x v="1"/>
    <n v="15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2"/>
    <n v="0"/>
    <x v="1"/>
    <n v="15"/>
    <s v="WineAccess"/>
    <s v="2017 Trimbach Riesling Selection de Vielles Vignes Alsace"/>
    <n v="39"/>
    <n v="78"/>
    <n v="2017"/>
    <s v="now-2040"/>
    <m/>
    <m/>
    <x v="2"/>
    <s v="Alsace"/>
    <s v="Riesling"/>
    <m/>
    <x v="1"/>
  </r>
  <r>
    <n v="4"/>
    <n v="0"/>
    <x v="1"/>
    <n v="15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2"/>
    <n v="0"/>
    <x v="1"/>
    <n v="15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4"/>
    <n v="0"/>
    <x v="1"/>
    <n v="16"/>
    <s v="WineAccess"/>
    <s v="2012 Tenute del Cerro Colpetrone Sagrantino di Montefalco DOCG"/>
    <n v="22"/>
    <n v="88"/>
    <n v="2012"/>
    <s v="now-2027"/>
    <m/>
    <m/>
    <x v="3"/>
    <s v="Umbria"/>
    <s v="Sagrantino"/>
    <m/>
    <x v="0"/>
  </r>
  <r>
    <n v="4"/>
    <n v="0"/>
    <x v="1"/>
    <n v="16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1"/>
    <n v="16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2"/>
    <n v="0"/>
    <x v="1"/>
    <n v="16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m/>
    <x v="1"/>
    <s v="thanksgiving"/>
    <s v="Cristom"/>
    <s v="2019 Cristom Louise Chardonnay"/>
    <n v="40"/>
    <m/>
    <m/>
    <m/>
    <m/>
    <m/>
    <x v="10"/>
    <m/>
    <m/>
    <m/>
    <x v="3"/>
  </r>
  <r>
    <n v="4"/>
    <m/>
    <x v="1"/>
    <s v="thanksgiving"/>
    <s v="Cristom"/>
    <s v="2019 Cristom Paul Gerria Pinot"/>
    <n v="60"/>
    <m/>
    <m/>
    <m/>
    <m/>
    <m/>
    <x v="10"/>
    <m/>
    <m/>
    <m/>
    <x v="3"/>
  </r>
  <r>
    <n v="4"/>
    <n v="0"/>
    <x v="2"/>
    <n v="1"/>
    <s v="Benchmark"/>
    <s v="00 Wines Pinot Noir VGR 2018"/>
    <n v="75"/>
    <n v="300"/>
    <n v="2018"/>
    <m/>
    <m/>
    <s v="750ml"/>
    <x v="1"/>
    <s v="Oregon"/>
    <s v="Pinot Noir"/>
    <s v="WE95, WS95"/>
    <x v="0"/>
  </r>
  <r>
    <n v="3"/>
    <n v="0"/>
    <x v="2"/>
    <n v="1"/>
    <s v="Benchmark"/>
    <s v="Elderton Shiraz Command 2000"/>
    <n v="75"/>
    <n v="225"/>
    <n v="2000"/>
    <m/>
    <m/>
    <s v="750ml"/>
    <x v="5"/>
    <s v="Other"/>
    <s v="Syrah/Shiraz"/>
    <s v="WS97"/>
    <x v="0"/>
  </r>
  <r>
    <n v="1"/>
    <n v="0"/>
    <x v="2"/>
    <n v="1"/>
    <s v="Benchmark"/>
    <s v="O`Shaughnessy Cabernet Sauvignon Napa Valley 2016"/>
    <n v="77"/>
    <n v="77"/>
    <n v="2016"/>
    <m/>
    <m/>
    <s v="750ml"/>
    <x v="1"/>
    <s v="California"/>
    <s v="Cabernet Blends"/>
    <s v="WA94+"/>
    <x v="0"/>
  </r>
  <r>
    <n v="2"/>
    <n v="0"/>
    <x v="2"/>
    <n v="1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2"/>
    <n v="0"/>
    <x v="2"/>
    <n v="1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3"/>
    <n v="0"/>
    <x v="2"/>
    <n v="2"/>
    <s v="Benchmark"/>
    <s v="Anderson`s Conn Valley Cabernet Sauvignon 2011"/>
    <n v="75"/>
    <n v="225"/>
    <n v="2011"/>
    <m/>
    <m/>
    <s v="750ml"/>
    <x v="1"/>
    <s v="California"/>
    <s v="Cabernet Blends"/>
    <s v="V95"/>
    <x v="0"/>
  </r>
  <r>
    <n v="2"/>
    <n v="0"/>
    <x v="2"/>
    <n v="2"/>
    <s v="Benchmark"/>
    <s v="Buoncristiani OPC 2012"/>
    <n v="50"/>
    <n v="100"/>
    <n v="2012"/>
    <m/>
    <m/>
    <s v="750ml"/>
    <x v="1"/>
    <s v="California"/>
    <s v="Cabernet Blends"/>
    <s v="CT91"/>
    <x v="0"/>
  </r>
  <r>
    <n v="3"/>
    <n v="0"/>
    <x v="2"/>
    <n v="2"/>
    <s v="Benchmark"/>
    <s v="Jonata Todos 2016"/>
    <n v="49"/>
    <n v="147"/>
    <n v="2016"/>
    <m/>
    <m/>
    <s v="750ml"/>
    <x v="1"/>
    <s v="California"/>
    <s v="Cabernet Blends"/>
    <s v="JD95, WA92+"/>
    <x v="0"/>
  </r>
  <r>
    <n v="2"/>
    <n v="0"/>
    <x v="2"/>
    <n v="2"/>
    <s v="Benchmark"/>
    <s v="Ken Wright Cellars Pinot Noir McCrone Vineyard 2017"/>
    <n v="59"/>
    <n v="118"/>
    <n v="2017"/>
    <m/>
    <m/>
    <s v="750ml"/>
    <x v="1"/>
    <s v="Oregon"/>
    <s v="Pinot Noir"/>
    <s v="WS93"/>
    <x v="0"/>
  </r>
  <r>
    <n v="2"/>
    <n v="0"/>
    <x v="2"/>
    <n v="2"/>
    <s v="Benchmark"/>
    <s v="O`Shaughnessy Cabernet Sauvignon Napa Valley 2016"/>
    <n v="77"/>
    <n v="154"/>
    <n v="2016"/>
    <m/>
    <m/>
    <s v="750ml"/>
    <x v="1"/>
    <s v="California"/>
    <s v="Cabernet Blends"/>
    <s v="WA94+"/>
    <x v="0"/>
  </r>
  <r>
    <n v="1"/>
    <n v="0"/>
    <x v="2"/>
    <n v="3"/>
    <s v="Benchmark"/>
    <s v="A. Margaine Brut Blanc de Blancs Special Club 2013"/>
    <n v="110"/>
    <n v="110"/>
    <n v="2013"/>
    <m/>
    <m/>
    <s v="750ml"/>
    <x v="2"/>
    <s v="Champagne"/>
    <s v="Champagne Blends"/>
    <s v="V94"/>
    <x v="2"/>
  </r>
  <r>
    <n v="3"/>
    <n v="0"/>
    <x v="2"/>
    <n v="3"/>
    <s v="Benchmark"/>
    <s v="Bounty Hunter Cabernet Sauvignon Napa Valley 2011"/>
    <n v="69"/>
    <n v="207"/>
    <n v="2011"/>
    <m/>
    <m/>
    <s v="750ml"/>
    <x v="1"/>
    <s v="California"/>
    <s v="Cabernet Blends"/>
    <s v="CT91"/>
    <x v="0"/>
  </r>
  <r>
    <n v="1"/>
    <n v="0"/>
    <x v="2"/>
    <n v="3"/>
    <s v="Benchmark"/>
    <s v="Buoncristiani OPC 2012"/>
    <n v="50"/>
    <n v="50"/>
    <n v="2012"/>
    <m/>
    <m/>
    <s v="750ml"/>
    <x v="1"/>
    <s v="California"/>
    <s v="Cabernet Blends"/>
    <s v="CT91"/>
    <x v="0"/>
  </r>
  <r>
    <n v="3"/>
    <n v="0"/>
    <x v="2"/>
    <n v="3"/>
    <s v="Benchmark"/>
    <s v="Heitz Cellar Chardonnay Quartz Creek Vineyard 2018"/>
    <n v="65"/>
    <n v="195"/>
    <n v="2018"/>
    <m/>
    <m/>
    <s v="750ml"/>
    <x v="1"/>
    <s v="California"/>
    <s v="Chardonnay"/>
    <s v="WSM93"/>
    <x v="1"/>
  </r>
  <r>
    <n v="4"/>
    <n v="0"/>
    <x v="2"/>
    <n v="3"/>
    <s v="Benchmark"/>
    <s v="Nicolas Jay Pinot Noir L`Ensemble 2018"/>
    <n v="70"/>
    <n v="280"/>
    <n v="2018"/>
    <m/>
    <m/>
    <s v="750ml"/>
    <x v="1"/>
    <s v="Oregon"/>
    <s v="Pinot Noir"/>
    <m/>
    <x v="0"/>
  </r>
  <r>
    <n v="3"/>
    <n v="0"/>
    <x v="2"/>
    <n v="3"/>
    <s v="Benchmark"/>
    <s v="Tenuta delle Terre Nere Etna Bianco 2019"/>
    <n v="45"/>
    <n v="135"/>
    <n v="2019"/>
    <m/>
    <m/>
    <s v="750ml"/>
    <x v="3"/>
    <s v="Other"/>
    <s v="Interesting Whites"/>
    <s v="V90"/>
    <x v="1"/>
  </r>
  <r>
    <n v="3"/>
    <n v="0"/>
    <x v="2"/>
    <n v="4"/>
    <s v="Benchmark"/>
    <s v="Agostina Pieri Brunello di Montalcino 2012"/>
    <n v="57"/>
    <n v="171"/>
    <n v="2012"/>
    <m/>
    <m/>
    <s v="750ml"/>
    <x v="3"/>
    <s v="Tuscany"/>
    <s v="Sangiovese"/>
    <s v="V92"/>
    <x v="0"/>
  </r>
  <r>
    <n v="3"/>
    <n v="0"/>
    <x v="2"/>
    <n v="4"/>
    <s v="Benchmark"/>
    <s v="Azelia Barolo Bricco Fiasco 2007"/>
    <n v="80"/>
    <n v="240"/>
    <n v="2007"/>
    <m/>
    <m/>
    <s v="750ml"/>
    <x v="3"/>
    <s v="Piedmont"/>
    <s v="Nebbiolo"/>
    <s v="WA95"/>
    <x v="0"/>
  </r>
  <r>
    <n v="3"/>
    <n v="0"/>
    <x v="2"/>
    <n v="4"/>
    <s v="Benchmark"/>
    <s v="Failla (Jordan) Pinot Noir Chehalem Mountain Vineyard 2017"/>
    <n v="69"/>
    <n v="207"/>
    <n v="2017"/>
    <m/>
    <m/>
    <s v="750ml"/>
    <x v="1"/>
    <s v="Oregon"/>
    <s v="Pinot Noir"/>
    <s v="JD94"/>
    <x v="0"/>
  </r>
  <r>
    <n v="3"/>
    <n v="0"/>
    <x v="2"/>
    <n v="4"/>
    <s v="Benchmark"/>
    <s v="Mitolo Shiraz Savitar 2007"/>
    <n v="59"/>
    <n v="177"/>
    <n v="2007"/>
    <m/>
    <m/>
    <s v="750ml"/>
    <x v="5"/>
    <s v="Other"/>
    <s v="Syrah/Shiraz"/>
    <s v="JH94, JO94"/>
    <x v="0"/>
  </r>
  <r>
    <n v="3"/>
    <n v="0"/>
    <x v="2"/>
    <n v="5"/>
    <s v="Benchmark"/>
    <s v="Argiano Brunello di Montalcino 2010"/>
    <n v="67"/>
    <n v="201"/>
    <n v="2010"/>
    <m/>
    <m/>
    <s v="750ml"/>
    <x v="3"/>
    <s v="Tuscany"/>
    <s v="Sangiovese"/>
    <s v="WA95, V94"/>
    <x v="0"/>
  </r>
  <r>
    <n v="3"/>
    <n v="0"/>
    <x v="2"/>
    <n v="5"/>
    <s v="Benchmark"/>
    <s v="Domenico Clerico Barolo Pajana 2007"/>
    <n v="99"/>
    <n v="297"/>
    <n v="2007"/>
    <m/>
    <m/>
    <s v="750ml"/>
    <x v="3"/>
    <s v="Piedmont"/>
    <s v="Nebbiolo"/>
    <s v="JS97, WA96"/>
    <x v="0"/>
  </r>
  <r>
    <n v="3"/>
    <n v="0"/>
    <x v="2"/>
    <n v="5"/>
    <s v="Benchmark"/>
    <s v="K Vintners Syrah Rock Garden 2018"/>
    <n v="49"/>
    <n v="147"/>
    <n v="2018"/>
    <m/>
    <m/>
    <s v="750ml"/>
    <x v="1"/>
    <s v="Washington"/>
    <s v="Syrah/Shiraz"/>
    <s v="JD93"/>
    <x v="0"/>
  </r>
  <r>
    <n v="3"/>
    <n v="0"/>
    <x v="2"/>
    <n v="5"/>
    <s v="Benchmark"/>
    <s v="Sette Ponti Oreno 2016"/>
    <n v="79"/>
    <n v="237"/>
    <n v="2016"/>
    <m/>
    <m/>
    <s v="750ml"/>
    <x v="3"/>
    <s v="Tuscany"/>
    <s v="Super Tuscan Blends"/>
    <s v="JS99"/>
    <x v="0"/>
  </r>
  <r>
    <n v="2"/>
    <n v="0"/>
    <x v="2"/>
    <n v="7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2"/>
    <n v="0"/>
    <x v="2"/>
    <n v="7"/>
    <s v="WineAccess"/>
    <s v="2017 Quinta do Noval Touriga Nacional"/>
    <n v="38"/>
    <n v="76"/>
    <n v="2017"/>
    <s v="now-2035"/>
    <m/>
    <m/>
    <x v="11"/>
    <s v="Douro"/>
    <s v="Touriga"/>
    <m/>
    <x v="0"/>
  </r>
  <r>
    <n v="2"/>
    <n v="0"/>
    <x v="2"/>
    <n v="7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2"/>
    <n v="7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2"/>
    <n v="7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2"/>
    <n v="8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4"/>
    <n v="0"/>
    <x v="2"/>
    <n v="8"/>
    <s v="WineAccess"/>
    <s v="2016 Talenti Brunello di Mantalcino"/>
    <n v="49"/>
    <n v="196"/>
    <n v="2016"/>
    <s v="now-2035"/>
    <m/>
    <m/>
    <x v="3"/>
    <s v="Tuscany"/>
    <s v="Sangiovese"/>
    <m/>
    <x v="0"/>
  </r>
  <r>
    <n v="2"/>
    <n v="0"/>
    <x v="2"/>
    <n v="8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2"/>
    <n v="8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2"/>
    <n v="9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2"/>
    <n v="9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2"/>
    <n v="0"/>
    <x v="2"/>
    <n v="9"/>
    <s v="WineAccess"/>
    <s v="2020 Cieck Erbaluce di Caluso"/>
    <n v="19"/>
    <n v="38"/>
    <n v="2020"/>
    <s v="now-2026"/>
    <m/>
    <m/>
    <x v="3"/>
    <s v="Piedmont"/>
    <s v="Erbaluce"/>
    <m/>
    <x v="1"/>
  </r>
  <r>
    <n v="2"/>
    <n v="0"/>
    <x v="2"/>
    <n v="9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6"/>
    <n v="0"/>
    <x v="2"/>
    <n v="10"/>
    <s v="WineAccess"/>
    <s v="2015 Three Wine Company Established 1885 Red Wine Contra Costa County"/>
    <n v="25"/>
    <n v="150"/>
    <n v="2015"/>
    <s v="now-2024"/>
    <m/>
    <m/>
    <x v="1"/>
    <s v="Contra Costa"/>
    <s v="Carignan Zin Mataro"/>
    <m/>
    <x v="0"/>
  </r>
  <r>
    <n v="4"/>
    <n v="0"/>
    <x v="2"/>
    <n v="10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2"/>
    <n v="0"/>
    <x v="2"/>
    <n v="10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4"/>
    <n v="0"/>
    <x v="2"/>
    <n v="11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2"/>
    <n v="0"/>
    <x v="2"/>
    <n v="11"/>
    <s v="WineAccess"/>
    <s v="2015 Three Wine Company Established 1885 Red Wine Contra Costa County"/>
    <n v="25"/>
    <n v="50"/>
    <n v="2015"/>
    <s v="now-2024"/>
    <m/>
    <m/>
    <x v="1"/>
    <s v="Contra Costa"/>
    <s v="Carignan Zin Mataro"/>
    <m/>
    <x v="0"/>
  </r>
  <r>
    <n v="2"/>
    <n v="0"/>
    <x v="2"/>
    <n v="11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2"/>
    <n v="11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2"/>
    <n v="0"/>
    <x v="2"/>
    <n v="11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2"/>
    <n v="12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4"/>
    <n v="0"/>
    <x v="2"/>
    <n v="12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n v="0"/>
    <x v="2"/>
    <n v="12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2"/>
    <n v="0"/>
    <x v="2"/>
    <n v="13"/>
    <s v="WineAccess"/>
    <s v="2016 Chateau Lamagdelaine Noire Malbec Cahors"/>
    <n v="30"/>
    <n v="60"/>
    <n v="2016"/>
    <s v="now-2030"/>
    <m/>
    <m/>
    <x v="2"/>
    <s v="Cahors"/>
    <s v="Malbec"/>
    <m/>
    <x v="0"/>
  </r>
  <r>
    <n v="2"/>
    <n v="0"/>
    <x v="2"/>
    <n v="13"/>
    <s v="WineAccess"/>
    <s v="2016 Coho Merlot Michael Black Veneyard Coombsville Napa Valley"/>
    <n v="40"/>
    <n v="80"/>
    <n v="2016"/>
    <s v="now-2033"/>
    <m/>
    <m/>
    <x v="1"/>
    <s v="Napa Valley"/>
    <s v="Merlot/Cabernet/Petite Verdot"/>
    <m/>
    <x v="0"/>
  </r>
  <r>
    <n v="2"/>
    <n v="0"/>
    <x v="2"/>
    <n v="13"/>
    <s v="WineAccess"/>
    <s v="2019 Bernard Baudry Chinon La Domaine"/>
    <n v="23"/>
    <n v="46"/>
    <n v="2019"/>
    <s v="now-2030"/>
    <m/>
    <m/>
    <x v="2"/>
    <s v="Loire"/>
    <s v="Cabernet Franc"/>
    <m/>
    <x v="0"/>
  </r>
  <r>
    <n v="2"/>
    <n v="0"/>
    <x v="2"/>
    <n v="13"/>
    <s v="WineAccess"/>
    <s v="2019 Frog's Leap Winery Zinfandel Napa Valley"/>
    <n v="30"/>
    <n v="60"/>
    <n v="2019"/>
    <s v="now-2030"/>
    <m/>
    <m/>
    <x v="1"/>
    <s v="Napa Valley"/>
    <s v="Zinfandel"/>
    <m/>
    <x v="0"/>
  </r>
  <r>
    <n v="2"/>
    <n v="0"/>
    <x v="2"/>
    <n v="13"/>
    <s v="WineAccess"/>
    <s v="2020 Cieck Erbaluce di Caluso"/>
    <n v="19"/>
    <n v="38"/>
    <n v="2020"/>
    <s v="now-2026"/>
    <m/>
    <m/>
    <x v="3"/>
    <s v="Piedmont"/>
    <s v="Erbaluce"/>
    <m/>
    <x v="1"/>
  </r>
  <r>
    <n v="2"/>
    <n v="0"/>
    <x v="2"/>
    <n v="13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2"/>
    <n v="15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2"/>
    <n v="0"/>
    <x v="2"/>
    <n v="15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2"/>
    <n v="15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2"/>
    <n v="15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m/>
    <x v="2"/>
    <s v="thanksgiving"/>
    <s v="Cristom"/>
    <s v="2019 Cristom Marjorie Pinot"/>
    <n v="60"/>
    <m/>
    <m/>
    <m/>
    <m/>
    <m/>
    <x v="10"/>
    <m/>
    <m/>
    <m/>
    <x v="3"/>
  </r>
  <r>
    <n v="2"/>
    <m/>
    <x v="2"/>
    <s v="thanksgiving"/>
    <s v="Cristom"/>
    <s v="2020 Cristom Louise Viognier"/>
    <n v="30"/>
    <m/>
    <m/>
    <m/>
    <m/>
    <m/>
    <x v="10"/>
    <m/>
    <m/>
    <m/>
    <x v="3"/>
  </r>
  <r>
    <n v="3"/>
    <n v="0"/>
    <x v="3"/>
    <n v="1"/>
    <s v="Benchmark"/>
    <s v="Brovia Barolo Unio 2014"/>
    <n v="69"/>
    <n v="207"/>
    <n v="2014"/>
    <m/>
    <m/>
    <s v="750ml"/>
    <x v="3"/>
    <s v="Piedmont"/>
    <s v="Nebbiolo"/>
    <s v="WE94"/>
    <x v="0"/>
  </r>
  <r>
    <n v="3"/>
    <n v="0"/>
    <x v="3"/>
    <n v="1"/>
    <s v="Benchmark"/>
    <s v="Donnhoff Roxheimer Hollenpfad Trocken 2019"/>
    <n v="39"/>
    <n v="117"/>
    <n v="2019"/>
    <m/>
    <m/>
    <s v="750ml"/>
    <x v="9"/>
    <s v="Nahe"/>
    <s v="Riesling"/>
    <s v="JS94, WA92-93"/>
    <x v="1"/>
  </r>
  <r>
    <n v="3"/>
    <n v="0"/>
    <x v="3"/>
    <n v="1"/>
    <s v="Benchmark"/>
    <s v="Grimaldi Barolo Le Coste 2015"/>
    <n v="69"/>
    <n v="207"/>
    <n v="2015"/>
    <m/>
    <m/>
    <s v="750ml"/>
    <x v="3"/>
    <s v="Piedmont"/>
    <s v="Nebbiolo"/>
    <s v="JS93"/>
    <x v="0"/>
  </r>
  <r>
    <n v="3"/>
    <n v="0"/>
    <x v="3"/>
    <n v="1"/>
    <s v="Benchmark"/>
    <s v="Il Poggione Brunello di Montalcino 2014"/>
    <n v="67"/>
    <n v="201"/>
    <n v="2014"/>
    <m/>
    <m/>
    <s v="750ml"/>
    <x v="3"/>
    <s v="Tuscany"/>
    <s v="Sangiovese"/>
    <s v="WA94, JS93"/>
    <x v="0"/>
  </r>
  <r>
    <n v="3"/>
    <n v="0"/>
    <x v="3"/>
    <n v="2"/>
    <s v="Benchmark"/>
    <s v="BV Cabernet Sauvignon Reserve Maestro Collection Beaulieu #2 2017"/>
    <n v="49"/>
    <n v="147"/>
    <n v="2017"/>
    <m/>
    <m/>
    <s v="750ml"/>
    <x v="1"/>
    <s v="California"/>
    <s v="Cabernet Blends"/>
    <m/>
    <x v="0"/>
  </r>
  <r>
    <n v="3"/>
    <n v="0"/>
    <x v="3"/>
    <n v="2"/>
    <s v="Benchmark"/>
    <s v="Force Majeure (Grand Reve) Collaboration Series V Ciel du Cheval Vineyard 2013"/>
    <n v="90"/>
    <n v="270"/>
    <n v="2013"/>
    <m/>
    <m/>
    <s v="750ml"/>
    <x v="1"/>
    <s v="Washington"/>
    <s v="Red Rhone Blends"/>
    <s v="WA95-97"/>
    <x v="0"/>
  </r>
  <r>
    <n v="3"/>
    <n v="0"/>
    <x v="3"/>
    <n v="2"/>
    <s v="Benchmark"/>
    <s v="Ken Wright Cellars Pinot Noir Bryce Vineyard 2017"/>
    <n v="58"/>
    <n v="174"/>
    <n v="2017"/>
    <m/>
    <m/>
    <s v="750ml"/>
    <x v="1"/>
    <s v="Oregon"/>
    <s v="Pinot Noir"/>
    <m/>
    <x v="0"/>
  </r>
  <r>
    <n v="3"/>
    <n v="0"/>
    <x v="3"/>
    <n v="2"/>
    <s v="Benchmark"/>
    <s v="Vineyard 29 Cabernet Sauvignon Cru 2013"/>
    <n v="65"/>
    <n v="195"/>
    <n v="2013"/>
    <m/>
    <m/>
    <s v="750ml"/>
    <x v="1"/>
    <s v="California"/>
    <s v="Cabernet Blends"/>
    <s v="CT91"/>
    <x v="0"/>
  </r>
  <r>
    <n v="3"/>
    <n v="0"/>
    <x v="3"/>
    <n v="3"/>
    <s v="Benchmark"/>
    <s v="Chapoutier Cotes du Roussillon Villages Bila Haut Occultum Lapidem 2012"/>
    <n v="35"/>
    <n v="105"/>
    <n v="2012"/>
    <m/>
    <m/>
    <s v="750ml"/>
    <x v="2"/>
    <s v="Languedoc Roussillon"/>
    <s v="Red Rhone Blends"/>
    <s v="WA94"/>
    <x v="0"/>
  </r>
  <r>
    <n v="3"/>
    <n v="0"/>
    <x v="3"/>
    <n v="3"/>
    <s v="Benchmark"/>
    <s v="Giscours 2014"/>
    <n v="89"/>
    <n v="267"/>
    <n v="2014"/>
    <m/>
    <m/>
    <s v="750ml"/>
    <x v="2"/>
    <s v="Bordeaux"/>
    <s v="Red Bordeaux Blends"/>
    <s v="WE96, JS95"/>
    <x v="0"/>
  </r>
  <r>
    <n v="3"/>
    <n v="0"/>
    <x v="3"/>
    <n v="3"/>
    <s v="Benchmark"/>
    <s v="Musar Jeune Blanc 2019"/>
    <n v="22"/>
    <n v="66"/>
    <n v="2019"/>
    <m/>
    <m/>
    <s v="750ml"/>
    <x v="0"/>
    <s v="Other"/>
    <s v="Interesting Whites"/>
    <m/>
    <x v="1"/>
  </r>
  <r>
    <n v="3"/>
    <n v="0"/>
    <x v="3"/>
    <n v="3"/>
    <s v="Benchmark"/>
    <s v="Troplong Mondot 2011"/>
    <n v="110"/>
    <n v="330"/>
    <n v="2011"/>
    <m/>
    <m/>
    <s v="750ml"/>
    <x v="2"/>
    <s v="Bordeaux"/>
    <s v="Red Bordeaux Blends"/>
    <s v="WA95"/>
    <x v="0"/>
  </r>
  <r>
    <n v="2"/>
    <n v="0"/>
    <x v="3"/>
    <n v="4"/>
    <s v="Benchmark"/>
    <s v="A. Margaine Brut Blanc de Blancs Special Club 2013"/>
    <n v="110"/>
    <n v="220"/>
    <n v="2013"/>
    <m/>
    <m/>
    <s v="750ml"/>
    <x v="2"/>
    <s v="Champagne"/>
    <s v="Champagne Blends"/>
    <s v="V94"/>
    <x v="2"/>
  </r>
  <r>
    <n v="4"/>
    <n v="0"/>
    <x v="3"/>
    <n v="4"/>
    <s v="Benchmark"/>
    <s v="Alexana Pinot Noir Revana Vineyard Pommard Clone 2014"/>
    <n v="69"/>
    <n v="276"/>
    <n v="2014"/>
    <m/>
    <m/>
    <s v="750ml"/>
    <x v="1"/>
    <s v="Oregon"/>
    <s v="Pinot Noir"/>
    <m/>
    <x v="0"/>
  </r>
  <r>
    <n v="3"/>
    <n v="0"/>
    <x v="3"/>
    <n v="4"/>
    <s v="Benchmark"/>
    <s v="Blankiet Prince Of Hearts Red 2009"/>
    <n v="79"/>
    <n v="237"/>
    <n v="2009"/>
    <m/>
    <m/>
    <s v="750ml"/>
    <x v="1"/>
    <s v="California"/>
    <s v="Cabernet Blends"/>
    <s v="V92-94"/>
    <x v="0"/>
  </r>
  <r>
    <n v="3"/>
    <n v="0"/>
    <x v="3"/>
    <n v="4"/>
    <s v="Benchmark"/>
    <s v="Tenuta di Petrolo Galatrona 2017"/>
    <n v="89"/>
    <n v="267"/>
    <n v="2017"/>
    <m/>
    <m/>
    <s v="750ml"/>
    <x v="3"/>
    <s v="Tuscany"/>
    <s v="Super Tuscan Blends"/>
    <s v="WS95"/>
    <x v="0"/>
  </r>
  <r>
    <n v="3"/>
    <m/>
    <x v="3"/>
    <n v="4.0999999999999996"/>
    <s v="WineAccess"/>
    <s v="2015 Azienda Celestino Pecci Brunello di Montalcino Tuscany"/>
    <n v="50"/>
    <m/>
    <n v="2015"/>
    <m/>
    <m/>
    <m/>
    <x v="3"/>
    <s v="Tuscany"/>
    <s v="Sangiovese"/>
    <m/>
    <x v="0"/>
  </r>
  <r>
    <n v="2"/>
    <n v="0"/>
    <x v="3"/>
    <n v="4.0999999999999996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3"/>
    <n v="0"/>
    <x v="3"/>
    <n v="4.0999999999999996"/>
    <s v="WineAccess"/>
    <s v="2018 Mount Langi Ghiran Cliff Edge Shiraz Grampians"/>
    <n v="18"/>
    <n v="54"/>
    <n v="2018"/>
    <s v="now-2030"/>
    <m/>
    <m/>
    <x v="5"/>
    <s v="Grampians"/>
    <s v="Syrah"/>
    <m/>
    <x v="0"/>
  </r>
  <r>
    <n v="2"/>
    <n v="0"/>
    <x v="3"/>
    <n v="4.0999999999999996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2"/>
    <n v="0"/>
    <x v="3"/>
    <n v="4.0999999999999996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3"/>
    <n v="5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3"/>
    <n v="5"/>
    <s v="WineAccess"/>
    <s v="2018 Domaine du Vieux Telegraphe La Crau Chateauneuf-do-Pape"/>
    <n v="95"/>
    <n v="190"/>
    <n v="2018"/>
    <s v="now-2033"/>
    <m/>
    <m/>
    <x v="2"/>
    <s v="Rhone"/>
    <s v="GSM"/>
    <m/>
    <x v="0"/>
  </r>
  <r>
    <n v="2"/>
    <n v="0"/>
    <x v="3"/>
    <n v="5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4"/>
    <n v="0"/>
    <x v="3"/>
    <n v="5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3"/>
    <n v="5"/>
    <s v="WineAccess"/>
    <s v="2019 Bernard Baudry Chinon La Domaine"/>
    <n v="23"/>
    <n v="46"/>
    <n v="2019"/>
    <s v="now-2030"/>
    <m/>
    <m/>
    <x v="2"/>
    <s v="Loire"/>
    <s v="Cabernet Franc"/>
    <m/>
    <x v="0"/>
  </r>
  <r>
    <n v="4"/>
    <n v="0"/>
    <x v="3"/>
    <n v="6"/>
    <s v="WineAccess"/>
    <s v="2012 Tenute del Cerro Colpetrone Sagrantino di Montefalco DOCG"/>
    <n v="22"/>
    <n v="88"/>
    <n v="2012"/>
    <s v="now-2027"/>
    <m/>
    <m/>
    <x v="3"/>
    <s v="Umbria"/>
    <s v="Sagrantino"/>
    <m/>
    <x v="0"/>
  </r>
  <r>
    <n v="4"/>
    <n v="0"/>
    <x v="3"/>
    <n v="6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2"/>
    <n v="0"/>
    <x v="3"/>
    <n v="6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3"/>
    <n v="6"/>
    <s v="WineAccess"/>
    <s v="2020 Cieck Erbaluce di Caluso"/>
    <n v="19"/>
    <n v="38"/>
    <n v="2020"/>
    <s v="now-2026"/>
    <m/>
    <m/>
    <x v="3"/>
    <s v="Piedmont"/>
    <s v="Erbaluce"/>
    <m/>
    <x v="1"/>
  </r>
  <r>
    <n v="4"/>
    <n v="0"/>
    <x v="3"/>
    <n v="7"/>
    <s v="WineAccess"/>
    <s v="2017 E Guigal Saint-Joseph"/>
    <n v="32"/>
    <n v="128"/>
    <n v="2017"/>
    <s v="now-2027"/>
    <m/>
    <m/>
    <x v="2"/>
    <s v="Rhone/St Joseph"/>
    <s v="Syrah"/>
    <m/>
    <x v="0"/>
  </r>
  <r>
    <n v="4"/>
    <n v="0"/>
    <x v="3"/>
    <n v="7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3"/>
    <n v="7"/>
    <s v="WineAccess"/>
    <s v="2017 Trimbach Riesling Selection de Vielles Vignes Alsace"/>
    <n v="39"/>
    <n v="78"/>
    <n v="2017"/>
    <s v="now-2040"/>
    <m/>
    <m/>
    <x v="2"/>
    <s v="Alsace"/>
    <s v="Riesling"/>
    <m/>
    <x v="1"/>
  </r>
  <r>
    <n v="2"/>
    <n v="0"/>
    <x v="3"/>
    <n v="7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3"/>
    <n v="8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3"/>
    <n v="8"/>
    <s v="WineAccess"/>
    <s v="2018 E Guigal La Dariane Condrieu"/>
    <n v="100"/>
    <n v="200"/>
    <n v="2018"/>
    <s v="now-2026"/>
    <m/>
    <m/>
    <x v="2"/>
    <s v="Rhone"/>
    <s v="Viognier"/>
    <m/>
    <x v="1"/>
  </r>
  <r>
    <n v="2"/>
    <n v="0"/>
    <x v="3"/>
    <n v="8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4"/>
    <n v="0"/>
    <x v="3"/>
    <n v="8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2"/>
    <n v="0"/>
    <x v="3"/>
    <n v="9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3"/>
    <n v="9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4"/>
    <n v="0"/>
    <x v="3"/>
    <n v="9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2"/>
    <n v="0"/>
    <x v="3"/>
    <n v="9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3"/>
    <n v="10"/>
    <s v="WineAccess"/>
    <s v="2018 Cavallo Di Battaglia Montepuciano D'Abruzzo DOC"/>
    <n v="19"/>
    <n v="76"/>
    <n v="2018"/>
    <s v="now-2025"/>
    <m/>
    <m/>
    <x v="3"/>
    <s v="d'Abruzzo"/>
    <s v="Montepulciano"/>
    <m/>
    <x v="0"/>
  </r>
  <r>
    <n v="4"/>
    <n v="0"/>
    <x v="3"/>
    <n v="10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4"/>
    <n v="0"/>
    <x v="3"/>
    <n v="10"/>
    <s v="WineAccess"/>
    <s v="2020 Cieck Erbaluce di Caluso"/>
    <n v="19"/>
    <n v="76"/>
    <n v="2020"/>
    <s v="now-2026"/>
    <m/>
    <m/>
    <x v="3"/>
    <s v="Piedmont"/>
    <s v="Erbaluce"/>
    <m/>
    <x v="1"/>
  </r>
  <r>
    <n v="4"/>
    <n v="0"/>
    <x v="3"/>
    <n v="11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4"/>
    <n v="0"/>
    <x v="3"/>
    <n v="11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3"/>
    <n v="11"/>
    <s v="WineAccess"/>
    <s v="2015 Elena Fucci Titolo Aglianico del Vultura Basilicata"/>
    <n v="40"/>
    <n v="160"/>
    <n v="2015"/>
    <s v="now-2030"/>
    <m/>
    <m/>
    <x v="3"/>
    <s v="Basilicata"/>
    <s v="Aglianico"/>
    <m/>
    <x v="0"/>
  </r>
  <r>
    <n v="5"/>
    <n v="0"/>
    <x v="3"/>
    <n v="12"/>
    <s v="WineAccess"/>
    <s v="2015 Three Wine Company Established 1885 Red Wine Contra Costa County"/>
    <n v="25"/>
    <n v="125"/>
    <n v="2015"/>
    <s v="now-2024"/>
    <m/>
    <m/>
    <x v="1"/>
    <s v="Contra Costa"/>
    <s v="Carignan Zin Mataro"/>
    <m/>
    <x v="0"/>
  </r>
  <r>
    <n v="4"/>
    <n v="0"/>
    <x v="3"/>
    <n v="12"/>
    <s v="WineAccess"/>
    <s v="2019 Prime Cellars District 4 Red Blend Napa Valley"/>
    <n v="23"/>
    <n v="92"/>
    <n v="2018"/>
    <s v="now-2030"/>
    <m/>
    <m/>
    <x v="1"/>
    <s v="Napa  Valley"/>
    <s v="Cab/Cab Franc/Syrah"/>
    <m/>
    <x v="0"/>
  </r>
  <r>
    <n v="3"/>
    <n v="0"/>
    <x v="3"/>
    <n v="12"/>
    <s v="WineAccess"/>
    <s v="2020 Tinpot Hut Sauvignon Blanc Marlborough New Zealand"/>
    <n v="19"/>
    <n v="57"/>
    <n v="2020"/>
    <s v="now-2024"/>
    <m/>
    <m/>
    <x v="7"/>
    <s v="Marlborough"/>
    <s v="Sauvignon Blanc"/>
    <m/>
    <x v="1"/>
  </r>
  <r>
    <n v="4"/>
    <n v="0"/>
    <x v="3"/>
    <n v="13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4"/>
    <n v="0"/>
    <x v="3"/>
    <n v="13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4"/>
    <n v="0"/>
    <x v="3"/>
    <n v="13"/>
    <s v="WineAccess"/>
    <s v="2018 Mount Langi Ghiran Cliff Edge Shiraz Grampians"/>
    <n v="18"/>
    <n v="72"/>
    <n v="2018"/>
    <s v="now-2030"/>
    <m/>
    <m/>
    <x v="5"/>
    <s v="Grampians"/>
    <s v="Syrah"/>
    <m/>
    <x v="0"/>
  </r>
  <r>
    <n v="4"/>
    <m/>
    <x v="3"/>
    <s v="thanksgiving"/>
    <s v="Cristom"/>
    <s v="2019 Cristom Eileen Pinot"/>
    <n v="60"/>
    <m/>
    <m/>
    <m/>
    <m/>
    <m/>
    <x v="10"/>
    <m/>
    <m/>
    <m/>
    <x v="3"/>
  </r>
  <r>
    <n v="2"/>
    <m/>
    <x v="3"/>
    <s v="thanksgiving"/>
    <s v="Cristom"/>
    <s v="2019 Cristom Louise Chardonnay"/>
    <n v="40"/>
    <m/>
    <m/>
    <m/>
    <m/>
    <m/>
    <x v="10"/>
    <m/>
    <m/>
    <m/>
    <x v="3"/>
  </r>
  <r>
    <n v="2"/>
    <n v="0"/>
    <x v="4"/>
    <n v="1"/>
    <s v="Benchmark"/>
    <s v="Eola Hills Pinot Noir Reserve 2015"/>
    <n v="49"/>
    <n v="98"/>
    <n v="2015"/>
    <m/>
    <m/>
    <s v="750ml"/>
    <x v="1"/>
    <s v="Oregon"/>
    <s v="Pinot Noir"/>
    <m/>
    <x v="0"/>
  </r>
  <r>
    <n v="3"/>
    <n v="0"/>
    <x v="4"/>
    <n v="1"/>
    <s v="Benchmark"/>
    <s v="Kimsey White Blend 2017"/>
    <n v="60"/>
    <n v="180"/>
    <n v="2017"/>
    <m/>
    <m/>
    <s v="750ml"/>
    <x v="1"/>
    <s v="California"/>
    <s v="White Rhone Blends"/>
    <s v="V92, JD90"/>
    <x v="1"/>
  </r>
  <r>
    <n v="3"/>
    <n v="0"/>
    <x v="4"/>
    <n v="1"/>
    <s v="Benchmark"/>
    <s v="La Fleur Morange St. Emilion 2005"/>
    <n v="93"/>
    <n v="279"/>
    <n v="2005"/>
    <m/>
    <m/>
    <s v="750ml"/>
    <x v="2"/>
    <s v="Bordeaux"/>
    <s v="Red Bordeaux Blends"/>
    <s v="WA96"/>
    <x v="0"/>
  </r>
  <r>
    <n v="4"/>
    <n v="0"/>
    <x v="4"/>
    <n v="1"/>
    <s v="Benchmark"/>
    <s v="Twomey Cellars Pinot Noir Dundee Hills 2018"/>
    <n v="68"/>
    <n v="272"/>
    <n v="2018"/>
    <m/>
    <m/>
    <s v="750ml"/>
    <x v="1"/>
    <s v="Oregon"/>
    <s v="Pinot Noir"/>
    <m/>
    <x v="0"/>
  </r>
  <r>
    <n v="2"/>
    <n v="0"/>
    <x v="4"/>
    <n v="2"/>
    <s v="Benchmark"/>
    <s v="00 Wines Pinot Noir Shea Vineyard 2018"/>
    <n v="95"/>
    <n v="190"/>
    <n v="2018"/>
    <m/>
    <m/>
    <s v="750ml"/>
    <x v="1"/>
    <s v="Oregon"/>
    <s v="Pinot Noir"/>
    <s v="JS93-94"/>
    <x v="0"/>
  </r>
  <r>
    <n v="3"/>
    <n v="0"/>
    <x v="4"/>
    <n v="2"/>
    <s v="Benchmark"/>
    <s v="Dana Estates Cabernet Sauvignon Vaso 2014"/>
    <n v="74"/>
    <n v="222"/>
    <n v="2014"/>
    <m/>
    <m/>
    <s v="750ml"/>
    <x v="1"/>
    <s v="California"/>
    <s v="Cabernet Blends"/>
    <s v="CT93"/>
    <x v="0"/>
  </r>
  <r>
    <n v="3"/>
    <n v="0"/>
    <x v="4"/>
    <n v="2"/>
    <s v="Benchmark"/>
    <s v="Red Car Chardonnay Estate Vineyard 2018"/>
    <n v="55"/>
    <n v="165"/>
    <n v="2018"/>
    <m/>
    <m/>
    <s v="750ml"/>
    <x v="1"/>
    <s v="California"/>
    <s v="Chardonnay"/>
    <s v="JD94,WE93, V92"/>
    <x v="1"/>
  </r>
  <r>
    <n v="4"/>
    <n v="0"/>
    <x v="4"/>
    <n v="2"/>
    <s v="Benchmark"/>
    <s v="Soter Pinot Noir Mineral Springs 2012"/>
    <n v="87"/>
    <n v="348"/>
    <n v="2012"/>
    <m/>
    <m/>
    <s v="750ml"/>
    <x v="1"/>
    <s v="Oregon"/>
    <s v="Pinot Noir"/>
    <s v="WA93, WS93"/>
    <x v="0"/>
  </r>
  <r>
    <n v="4"/>
    <n v="0"/>
    <x v="4"/>
    <n v="3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4"/>
    <n v="0"/>
    <x v="4"/>
    <n v="3"/>
    <s v="WineAccess"/>
    <s v="2018 Cavallo Di Battaglia Montepuciano D'Abruzzo DOC"/>
    <n v="19"/>
    <n v="76"/>
    <n v="2018"/>
    <s v="now-2025"/>
    <m/>
    <m/>
    <x v="3"/>
    <s v="d'Abruzzo"/>
    <s v="Montepulciano"/>
    <m/>
    <x v="0"/>
  </r>
  <r>
    <n v="4"/>
    <n v="0"/>
    <x v="4"/>
    <n v="3"/>
    <s v="WineAccess"/>
    <s v="2020 Cieck Erbaluce di Caluso"/>
    <n v="19"/>
    <n v="76"/>
    <n v="2020"/>
    <s v="now-2026"/>
    <m/>
    <m/>
    <x v="3"/>
    <s v="Piedmont"/>
    <s v="Erbaluce"/>
    <m/>
    <x v="1"/>
  </r>
  <r>
    <n v="2"/>
    <n v="0"/>
    <x v="4"/>
    <n v="4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2"/>
    <n v="0"/>
    <x v="4"/>
    <n v="4"/>
    <s v="WineAccess"/>
    <s v="2018 Domaine du Vieux Telegraphe La Crau Chateauneuf-do-Pape"/>
    <n v="95"/>
    <n v="190"/>
    <n v="2018"/>
    <s v="now-2033"/>
    <m/>
    <m/>
    <x v="2"/>
    <s v="Rhone"/>
    <s v="GSM"/>
    <m/>
    <x v="0"/>
  </r>
  <r>
    <n v="2"/>
    <n v="0"/>
    <x v="4"/>
    <n v="4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4"/>
    <n v="4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4"/>
    <n v="4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n v="0"/>
    <x v="4"/>
    <n v="5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2"/>
    <n v="0"/>
    <x v="4"/>
    <n v="5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4"/>
    <n v="5"/>
    <s v="WineAccess"/>
    <s v="2019 Bernard Baudry Chinon La Domaine"/>
    <n v="23"/>
    <n v="92"/>
    <n v="2019"/>
    <s v="now-2030"/>
    <m/>
    <m/>
    <x v="2"/>
    <s v="Loire"/>
    <s v="Cabernet Franc"/>
    <m/>
    <x v="0"/>
  </r>
  <r>
    <n v="2"/>
    <n v="0"/>
    <x v="4"/>
    <n v="5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4"/>
    <n v="6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4"/>
    <n v="0"/>
    <x v="4"/>
    <n v="6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1"/>
    <n v="0"/>
    <x v="4"/>
    <n v="6"/>
    <s v="WineAccess"/>
    <s v="2018 Mount Langi Ghiran Cliff Edge Shiraz Grampians"/>
    <n v="18"/>
    <n v="18"/>
    <n v="2018"/>
    <s v="now-2030"/>
    <m/>
    <m/>
    <x v="5"/>
    <s v="Grampians"/>
    <s v="Syrah"/>
    <m/>
    <x v="0"/>
  </r>
  <r>
    <n v="3"/>
    <n v="0"/>
    <x v="4"/>
    <n v="6"/>
    <s v="WineAccess"/>
    <s v="2020 Tinpot Hut Sauvignon Blanc Marlborough New Zealand"/>
    <n v="19"/>
    <n v="57"/>
    <n v="2020"/>
    <s v="now-2024"/>
    <m/>
    <m/>
    <x v="7"/>
    <s v="Marlborough"/>
    <s v="Sauvignon Blanc"/>
    <m/>
    <x v="1"/>
  </r>
  <r>
    <n v="4"/>
    <n v="0"/>
    <x v="4"/>
    <n v="7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4"/>
    <n v="0"/>
    <x v="4"/>
    <n v="7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4"/>
    <n v="7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m/>
    <x v="4"/>
    <s v="thanksgiving"/>
    <s v="Cristom"/>
    <s v="2019 Cristom Jessie Pinot"/>
    <n v="60"/>
    <m/>
    <m/>
    <m/>
    <m/>
    <m/>
    <x v="1"/>
    <s v="Oregon"/>
    <s v="Pinot Noir"/>
    <m/>
    <x v="0"/>
  </r>
  <r>
    <n v="2"/>
    <m/>
    <x v="4"/>
    <s v="thanksgiving"/>
    <s v="Cristom"/>
    <s v="2020 Cristom Louise Viognier"/>
    <n v="30"/>
    <m/>
    <m/>
    <m/>
    <m/>
    <m/>
    <x v="1"/>
    <s v="Oregon"/>
    <s v="Viognier"/>
    <m/>
    <x v="1"/>
  </r>
  <r>
    <n v="3"/>
    <n v="0"/>
    <x v="5"/>
    <n v="1"/>
    <s v="Benchmark"/>
    <s v="Cantenac Brown 2018"/>
    <n v="85"/>
    <n v="255"/>
    <n v="2018"/>
    <m/>
    <m/>
    <s v="750ml"/>
    <x v="2"/>
    <s v="Bordeaux"/>
    <s v="Red Bordeaux Blends"/>
    <s v="V95, V94, WS94"/>
    <x v="0"/>
  </r>
  <r>
    <n v="3"/>
    <n v="0"/>
    <x v="5"/>
    <n v="1"/>
    <s v="Benchmark"/>
    <s v="Carbonnieux Blanc 2015"/>
    <n v="55"/>
    <n v="165"/>
    <n v="2015"/>
    <m/>
    <m/>
    <s v="750ml"/>
    <x v="2"/>
    <s v="Bordeaux"/>
    <s v="White Bordeaux Blends"/>
    <s v="WE95, JD94"/>
    <x v="1"/>
  </r>
  <r>
    <n v="3"/>
    <n v="0"/>
    <x v="5"/>
    <n v="1"/>
    <s v="Benchmark"/>
    <s v="Gosset Grand Rose NV"/>
    <n v="61"/>
    <n v="183"/>
    <s v="NV"/>
    <m/>
    <m/>
    <s v="750ml"/>
    <x v="2"/>
    <s v="Champagne"/>
    <s v="Champagne Blends"/>
    <s v="WS91, WSM91"/>
    <x v="2"/>
  </r>
  <r>
    <n v="3"/>
    <n v="0"/>
    <x v="5"/>
    <n v="1"/>
    <s v="Benchmark"/>
    <s v="Monbousquet 2015"/>
    <n v="75"/>
    <n v="225"/>
    <n v="2015"/>
    <m/>
    <m/>
    <s v="750ml"/>
    <x v="2"/>
    <s v="Bordeaux"/>
    <s v="Red Bordeaux Blends"/>
    <s v="WS95, JS95"/>
    <x v="0"/>
  </r>
  <r>
    <n v="4"/>
    <n v="0"/>
    <x v="5"/>
    <n v="2"/>
    <s v="WineAccess"/>
    <s v="2015 Elena Fucci Titolo Aglianico del Vultura Basilicata"/>
    <n v="40"/>
    <n v="160"/>
    <n v="2015"/>
    <s v="now-2030"/>
    <m/>
    <m/>
    <x v="3"/>
    <s v="Basilicata"/>
    <s v="Aglianico"/>
    <m/>
    <x v="0"/>
  </r>
  <r>
    <n v="4"/>
    <n v="0"/>
    <x v="5"/>
    <n v="2"/>
    <s v="WineAccess"/>
    <s v="2016 Talenti Brunello di Mantalcino"/>
    <n v="49"/>
    <n v="196"/>
    <n v="2016"/>
    <s v="now-2035"/>
    <m/>
    <m/>
    <x v="3"/>
    <s v="Tuscany"/>
    <s v="Sangiovese"/>
    <m/>
    <x v="0"/>
  </r>
  <r>
    <n v="4"/>
    <n v="0"/>
    <x v="5"/>
    <n v="2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3"/>
    <n v="0"/>
    <x v="5"/>
    <n v="4"/>
    <s v="WineAccess"/>
    <s v="2012 Tenute del Cerro Colpetrone Sagrantino di Montefalco DOCG"/>
    <n v="22"/>
    <n v="66"/>
    <n v="2012"/>
    <s v="now-2027"/>
    <m/>
    <m/>
    <x v="3"/>
    <s v="Umbria"/>
    <s v="Sagrantino"/>
    <m/>
    <x v="0"/>
  </r>
  <r>
    <n v="4"/>
    <n v="0"/>
    <x v="5"/>
    <n v="4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2"/>
    <n v="0"/>
    <x v="5"/>
    <n v="4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2"/>
    <n v="0"/>
    <x v="5"/>
    <n v="4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2"/>
    <n v="0"/>
    <x v="5"/>
    <n v="5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2"/>
    <n v="0"/>
    <x v="5"/>
    <n v="5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5"/>
    <n v="5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4"/>
    <n v="0"/>
    <x v="5"/>
    <n v="5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4"/>
    <n v="0"/>
    <x v="5"/>
    <n v="6"/>
    <s v="WineAccess"/>
    <s v="2017 E Guigal Saint-Joseph"/>
    <n v="32"/>
    <n v="128"/>
    <n v="2017"/>
    <s v="now-2027"/>
    <m/>
    <m/>
    <x v="2"/>
    <s v="Rhone/St Joseph"/>
    <s v="Syrah"/>
    <m/>
    <x v="0"/>
  </r>
  <r>
    <n v="4"/>
    <n v="0"/>
    <x v="5"/>
    <n v="6"/>
    <s v="WineAccess"/>
    <s v="2017 Trimbach Riesling Selection de Vielles Vignes Alsace"/>
    <n v="39"/>
    <n v="156"/>
    <n v="2017"/>
    <s v="now-2040"/>
    <m/>
    <m/>
    <x v="2"/>
    <s v="Alsace"/>
    <s v="Riesling"/>
    <m/>
    <x v="1"/>
  </r>
  <r>
    <n v="4"/>
    <n v="0"/>
    <x v="5"/>
    <n v="6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3"/>
    <n v="0"/>
    <x v="6"/>
    <n v="1"/>
    <s v="Benchmark"/>
    <s v="Bosquet des Papes Chateauneuf du Pape Cuvee Chante le Merle Vieilles Vignes 2015"/>
    <n v="65"/>
    <n v="195"/>
    <n v="2015"/>
    <m/>
    <m/>
    <s v="750ml"/>
    <x v="2"/>
    <s v="Rhone"/>
    <s v="Red Rhone Blends"/>
    <s v="JD95, WA93-95"/>
    <x v="0"/>
  </r>
  <r>
    <n v="3"/>
    <n v="0"/>
    <x v="6"/>
    <n v="1"/>
    <s v="Benchmark"/>
    <s v="Cakebread Cellars Cabernet Sauvignon Napa Valley 2018"/>
    <n v="65"/>
    <n v="195"/>
    <n v="2018"/>
    <m/>
    <m/>
    <s v="750ml"/>
    <x v="1"/>
    <s v="California"/>
    <s v="Cabernet Blends"/>
    <m/>
    <x v="0"/>
  </r>
  <r>
    <n v="3"/>
    <n v="0"/>
    <x v="6"/>
    <n v="1"/>
    <s v="Benchmark"/>
    <s v="Joly Savennieres Roche aux Moines Les Vieux Clos 2019"/>
    <n v="65"/>
    <n v="195"/>
    <n v="2019"/>
    <m/>
    <m/>
    <s v="750ml"/>
    <x v="2"/>
    <s v="Loire"/>
    <s v="Interesting Whites"/>
    <m/>
    <x v="1"/>
  </r>
  <r>
    <n v="3"/>
    <n v="0"/>
    <x v="6"/>
    <n v="1"/>
    <s v="Benchmark"/>
    <s v="La Vieille Cure 2009"/>
    <n v="57"/>
    <n v="171"/>
    <n v="2009"/>
    <m/>
    <m/>
    <s v="750ml"/>
    <x v="2"/>
    <s v="Bordeaux"/>
    <s v="Red Bordeaux Blends"/>
    <s v="WA93, WE92"/>
    <x v="0"/>
  </r>
  <r>
    <n v="4"/>
    <n v="0"/>
    <x v="6"/>
    <n v="2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4"/>
    <n v="0"/>
    <x v="6"/>
    <n v="2"/>
    <s v="WineAccess"/>
    <s v="2018 Domaine du Vieux Telegraphe La Crau Chateauneuf-do-Pape"/>
    <n v="95"/>
    <n v="380"/>
    <n v="2018"/>
    <s v="now-2033"/>
    <m/>
    <m/>
    <x v="2"/>
    <s v="Rhone"/>
    <s v="GSM"/>
    <m/>
    <x v="0"/>
  </r>
  <r>
    <n v="2"/>
    <n v="0"/>
    <x v="6"/>
    <n v="2"/>
    <s v="WineAccess"/>
    <s v="2018 E Guigal La Dariane Condrieu"/>
    <n v="100"/>
    <n v="200"/>
    <n v="2018"/>
    <s v="now-2026"/>
    <m/>
    <m/>
    <x v="2"/>
    <s v="Rhone"/>
    <s v="Viognier"/>
    <m/>
    <x v="1"/>
  </r>
  <r>
    <n v="2"/>
    <n v="0"/>
    <x v="6"/>
    <n v="2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6"/>
    <n v="3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n v="0"/>
    <x v="6"/>
    <n v="3"/>
    <s v="WineAccess"/>
    <s v="2018 Domaine Didier Dagueneau Silex Vin de France"/>
    <n v="150"/>
    <n v="300"/>
    <n v="2018"/>
    <s v="now-2030"/>
    <m/>
    <m/>
    <x v="2"/>
    <s v="Loire"/>
    <s v="Sauvignon Blanc"/>
    <m/>
    <x v="1"/>
  </r>
  <r>
    <n v="2"/>
    <n v="0"/>
    <x v="6"/>
    <n v="3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6"/>
    <n v="3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n v="0"/>
    <x v="6"/>
    <n v="4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2"/>
    <n v="0"/>
    <x v="6"/>
    <n v="4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4"/>
    <n v="0"/>
    <x v="6"/>
    <n v="4"/>
    <s v="WineAccess"/>
    <s v="2017 Trimbach Riesling Selection de Vielles Vignes Alsace"/>
    <n v="39"/>
    <n v="156"/>
    <n v="2017"/>
    <s v="now-2040"/>
    <m/>
    <m/>
    <x v="2"/>
    <s v="Alsace"/>
    <s v="Riesling"/>
    <m/>
    <x v="1"/>
  </r>
  <r>
    <n v="2"/>
    <n v="0"/>
    <x v="6"/>
    <n v="4"/>
    <s v="WineAccess"/>
    <s v="2019 Bernard Baudry Chinon La Domaine"/>
    <n v="23"/>
    <n v="46"/>
    <n v="2019"/>
    <s v="now-2030"/>
    <m/>
    <m/>
    <x v="2"/>
    <s v="Loire"/>
    <s v="Cabernet Franc"/>
    <m/>
    <x v="0"/>
  </r>
  <r>
    <n v="4"/>
    <n v="0"/>
    <x v="6"/>
    <n v="5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4"/>
    <n v="0"/>
    <x v="6"/>
    <n v="5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n v="0"/>
    <x v="6"/>
    <n v="5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3"/>
    <n v="0"/>
    <x v="7"/>
    <n v="1"/>
    <s v="Benchmark"/>
    <s v="Dampt Chablis Vaillons 2018 1.5L"/>
    <n v="66"/>
    <n v="198"/>
    <n v="2018"/>
    <m/>
    <m/>
    <s v="1.5L"/>
    <x v="2"/>
    <s v="Burgundy"/>
    <s v="Chardonnay"/>
    <s v="TA91"/>
    <x v="1"/>
  </r>
  <r>
    <n v="4"/>
    <n v="0"/>
    <x v="7"/>
    <n v="2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2"/>
    <n v="0"/>
    <x v="7"/>
    <n v="2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4"/>
    <n v="0"/>
    <x v="7"/>
    <n v="2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2"/>
    <n v="0"/>
    <x v="7"/>
    <n v="2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4"/>
    <n v="0"/>
    <x v="7"/>
    <n v="3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4"/>
    <n v="0"/>
    <x v="7"/>
    <n v="3"/>
    <s v="WineAccess"/>
    <s v="2016 Talenti Brunello di Mantalcino"/>
    <n v="49"/>
    <n v="196"/>
    <n v="2016"/>
    <s v="now-2035"/>
    <m/>
    <m/>
    <x v="3"/>
    <s v="Tuscany"/>
    <s v="Sangiovese"/>
    <m/>
    <x v="0"/>
  </r>
  <r>
    <n v="4"/>
    <n v="-4"/>
    <x v="7"/>
    <n v="3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4"/>
    <n v="0"/>
    <x v="8"/>
    <n v="1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n v="0"/>
    <x v="8"/>
    <n v="1"/>
    <s v="WineAccess"/>
    <s v="2014 Tenuta di Fessina Musmeci Etna Rosso Riserva"/>
    <n v="37"/>
    <n v="74"/>
    <n v="2014"/>
    <s v="now-2030"/>
    <m/>
    <m/>
    <x v="3"/>
    <s v="Sicily"/>
    <s v="Nerello"/>
    <m/>
    <x v="0"/>
  </r>
  <r>
    <n v="4"/>
    <n v="0"/>
    <x v="8"/>
    <n v="1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2"/>
    <n v="0"/>
    <x v="8"/>
    <n v="1"/>
    <s v="WineAccess"/>
    <s v="2017 Il Borrow Toscana IGT"/>
    <n v="60"/>
    <n v="120"/>
    <n v="2017"/>
    <s v="now-2032"/>
    <m/>
    <m/>
    <x v="3"/>
    <s v="Tuscany"/>
    <s v="Super Tuscan (Cab Merlot)"/>
    <m/>
    <x v="0"/>
  </r>
  <r>
    <n v="4"/>
    <n v="0"/>
    <x v="8"/>
    <n v="2"/>
    <s v="WineAccess"/>
    <s v="2018 Domaine du Vieux Telegraphe La Crau Chateauneuf-do-Pape"/>
    <n v="95"/>
    <n v="380"/>
    <n v="2018"/>
    <s v="now-2033"/>
    <m/>
    <m/>
    <x v="2"/>
    <s v="Rhone"/>
    <s v="GSM"/>
    <m/>
    <x v="0"/>
  </r>
  <r>
    <n v="4"/>
    <n v="0"/>
    <x v="8"/>
    <n v="2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4"/>
    <n v="0"/>
    <x v="8"/>
    <n v="2"/>
    <s v="WineAccess"/>
    <s v="2018 Willi Schaefer Graacher Domprobst Riesling Spatlese #10 Mosel Germany"/>
    <n v="45"/>
    <n v="180"/>
    <n v="2018"/>
    <s v="now-2037"/>
    <m/>
    <m/>
    <x v="9"/>
    <s v="Mosel"/>
    <s v="Riesling"/>
    <m/>
    <x v="1"/>
  </r>
  <r>
    <n v="2"/>
    <n v="0"/>
    <x v="8"/>
    <n v="3"/>
    <s v="WineAccess"/>
    <s v="2017 Shafer Vineyards Relentless Napa Valley"/>
    <n v="88"/>
    <n v="176"/>
    <n v="2017"/>
    <s v="now-2033"/>
    <m/>
    <m/>
    <x v="1"/>
    <s v="Napa  Valley"/>
    <s v="Syray/Petite Syrah"/>
    <m/>
    <x v="0"/>
  </r>
  <r>
    <n v="4"/>
    <n v="0"/>
    <x v="8"/>
    <n v="3"/>
    <s v="WineAccess"/>
    <s v="2018 Domaine Hubert Bouzereau-Gruere Puligny Mantrachet"/>
    <n v="79"/>
    <n v="316"/>
    <n v="2018"/>
    <s v="now-2033"/>
    <m/>
    <m/>
    <x v="2"/>
    <s v="Burgundy"/>
    <s v="Chardonnay"/>
    <m/>
    <x v="1"/>
  </r>
  <r>
    <n v="2"/>
    <n v="0"/>
    <x v="8"/>
    <n v="3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-4"/>
    <x v="8"/>
    <n v="3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2"/>
    <n v="3"/>
    <x v="9"/>
    <m/>
    <s v="Benchmark"/>
    <s v="Gosset Brut Grand Millesime 2012"/>
    <n v="86"/>
    <n v="172"/>
    <n v="2012"/>
    <m/>
    <m/>
    <s v="750ml"/>
    <x v="2"/>
    <s v="Champagne"/>
    <s v="Champagne Blends"/>
    <m/>
    <x v="2"/>
  </r>
  <r>
    <n v="12"/>
    <m/>
    <x v="10"/>
    <m/>
    <s v="WA 2021 12 2"/>
    <s v="2007 Venedos de Paganos El Puntido Rioja Gran Reserva"/>
    <n v="53.75"/>
    <n v="645"/>
    <n v="2007"/>
    <m/>
    <m/>
    <m/>
    <x v="4"/>
    <s v="Rioja"/>
    <s v="Tempranillo"/>
    <m/>
    <x v="0"/>
  </r>
  <r>
    <n v="12"/>
    <m/>
    <x v="10"/>
    <m/>
    <s v="WA 2021 12 2"/>
    <s v="2014 Bodegas Manzanos Azagra Voche Seleccion Graciano Rioja Reserva"/>
    <n v="15"/>
    <n v="180"/>
    <n v="2014"/>
    <s v="now-2029"/>
    <m/>
    <m/>
    <x v="4"/>
    <s v="Rioja"/>
    <s v="Tempranillo"/>
    <m/>
    <x v="0"/>
  </r>
  <r>
    <n v="9"/>
    <m/>
    <x v="10"/>
    <m/>
    <s v="WA 2021 12 2"/>
    <s v="2015 Azienda Celestino Pecci Brunello di Montalcino Tuscany"/>
    <n v="50"/>
    <m/>
    <n v="2015"/>
    <m/>
    <m/>
    <m/>
    <x v="3"/>
    <s v="Tuscany"/>
    <s v="Sangiovese"/>
    <m/>
    <x v="0"/>
  </r>
  <r>
    <n v="12"/>
    <m/>
    <x v="10"/>
    <m/>
    <s v="WA 2021 12 2"/>
    <s v="2016 ChateauRauzan-Segla Margaux"/>
    <n v="126.08333333333333"/>
    <n v="1513"/>
    <n v="2016"/>
    <m/>
    <s v="Henry HS graduation"/>
    <m/>
    <x v="2"/>
    <s v="Bordeaux"/>
    <m/>
    <m/>
    <x v="0"/>
  </r>
  <r>
    <n v="12"/>
    <m/>
    <x v="10"/>
    <m/>
    <s v="WA 2021 12 2"/>
    <s v="2016 Michel Rolland Cabernet Sauvignon MR Napa Valley"/>
    <n v="102.66666666666667"/>
    <n v="1232"/>
    <n v="2016"/>
    <m/>
    <m/>
    <m/>
    <x v="1"/>
    <s v="Napa Valley"/>
    <s v="Cabernet"/>
    <m/>
    <x v="0"/>
  </r>
  <r>
    <n v="6"/>
    <m/>
    <x v="10"/>
    <m/>
    <s v="WA 2021 12 2"/>
    <s v="2016 Portfolio Cabernet Sauvignon"/>
    <n v="156.33333333333334"/>
    <n v="938"/>
    <n v="2016"/>
    <m/>
    <m/>
    <m/>
    <x v="1"/>
    <s v="California"/>
    <s v="Cabernet"/>
    <m/>
    <x v="0"/>
  </r>
  <r>
    <n v="12"/>
    <m/>
    <x v="10"/>
    <m/>
    <s v="WA 2021 12 2"/>
    <s v="2017 Cordero di Montezemolo Monfalletto Barolo"/>
    <m/>
    <m/>
    <n v="2017"/>
    <m/>
    <m/>
    <m/>
    <x v="3"/>
    <s v="Piedmont"/>
    <s v="Nebbiolo"/>
    <m/>
    <x v="0"/>
  </r>
  <r>
    <n v="12"/>
    <m/>
    <x v="10"/>
    <m/>
    <s v="WA 2021 12 2"/>
    <s v="2017 Domaine enri Gouges Clos des Porrets Saint-Georges Nutes-Saint-Georges Premier Cru Burgundy"/>
    <n v="70.372500000000002"/>
    <n v="844.47"/>
    <n v="2017"/>
    <m/>
    <m/>
    <m/>
    <x v="2"/>
    <s v="Burgundy"/>
    <s v="Pinot Noir"/>
    <m/>
    <x v="0"/>
  </r>
  <r>
    <n v="12"/>
    <m/>
    <x v="10"/>
    <m/>
    <s v="WA 2021 12 2"/>
    <s v="2017 Site Wines Syrah Bien Nacido Vineyard Santa Maria Valley"/>
    <n v="44.166666666666664"/>
    <n v="530"/>
    <n v="2017"/>
    <m/>
    <m/>
    <m/>
    <x v="1"/>
    <s v="California"/>
    <s v="Syrah"/>
    <m/>
    <x v="0"/>
  </r>
  <r>
    <n v="3"/>
    <n v="3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3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0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0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12"/>
    <m/>
    <x v="10"/>
    <m/>
    <s v="WA 2021 12 2"/>
    <s v="2018 Domaine Guy &amp; Yvan Dufouleur Clos du Chapitre Monopole Fixin Premier Cru"/>
    <n v="55"/>
    <m/>
    <m/>
    <s v="now-2030"/>
    <m/>
    <m/>
    <x v="2"/>
    <s v="Burgundy"/>
    <s v="Pinot Noir"/>
    <m/>
    <x v="0"/>
  </r>
  <r>
    <n v="12"/>
    <m/>
    <x v="10"/>
    <m/>
    <s v="WA 2021 12 2"/>
    <s v="2018 J. Moreau et Fils Les Clos Grand Cru Chablis"/>
    <n v="73.333333333333329"/>
    <n v="880"/>
    <n v="2018"/>
    <m/>
    <m/>
    <m/>
    <x v="2"/>
    <m/>
    <s v="Chardonnay"/>
    <m/>
    <x v="1"/>
  </r>
  <r>
    <n v="12"/>
    <m/>
    <x v="10"/>
    <m/>
    <s v="WA 2021 12 2"/>
    <s v="2018 Star Treatment Cabernet Sauvignon Napa Valley"/>
    <m/>
    <m/>
    <n v="2018"/>
    <s v="now-2026"/>
    <m/>
    <m/>
    <x v="1"/>
    <s v="California"/>
    <s v="Cabernet"/>
    <m/>
    <x v="0"/>
  </r>
  <r>
    <n v="12"/>
    <m/>
    <x v="10"/>
    <m/>
    <s v="WA 2021 12 2"/>
    <s v="2018 Stark-Conde Cabernet Sauvignon Stellenbosch South Africa"/>
    <n v="19"/>
    <m/>
    <n v="2018"/>
    <s v="now-2030"/>
    <m/>
    <m/>
    <x v="12"/>
    <s v="South Africa"/>
    <s v="Cabernet"/>
    <m/>
    <x v="0"/>
  </r>
  <r>
    <n v="12"/>
    <m/>
    <x v="10"/>
    <m/>
    <s v="WA 2021 12 2"/>
    <s v="2019 Dakot Shy Cabernet Sauvignon Napa Valley"/>
    <n v="102.66666666666667"/>
    <n v="1232"/>
    <n v="2019"/>
    <m/>
    <m/>
    <m/>
    <x v="1"/>
    <s v="Napa Valley"/>
    <s v="Cabernet"/>
    <m/>
    <x v="0"/>
  </r>
  <r>
    <n v="12"/>
    <m/>
    <x v="10"/>
    <m/>
    <s v="WA 2021 12 2"/>
    <s v="2019 Damaine Huet Le Haut-Lieu Vouvray Sec Loire Valley"/>
    <n v="33.333333333333336"/>
    <n v="400"/>
    <n v="2019"/>
    <m/>
    <m/>
    <m/>
    <x v="2"/>
    <s v="Loire"/>
    <s v="Vouvray"/>
    <m/>
    <x v="1"/>
  </r>
  <r>
    <n v="12"/>
    <m/>
    <x v="10"/>
    <m/>
    <s v="WA 2021 12 2"/>
    <s v="2019 Leviathan Red Wine California"/>
    <n v="35"/>
    <m/>
    <m/>
    <m/>
    <m/>
    <m/>
    <x v="1"/>
    <s v="California"/>
    <s v="Cab/Merlot"/>
    <m/>
    <x v="0"/>
  </r>
  <r>
    <n v="12"/>
    <m/>
    <x v="10"/>
    <m/>
    <s v="WA 2021 12 2"/>
    <s v="2020 Domaine Talmard Macon-Uchizy Burgundy France"/>
    <n v="14"/>
    <m/>
    <n v="2020"/>
    <s v="now-2024"/>
    <m/>
    <m/>
    <x v="2"/>
    <s v="Burgundy"/>
    <s v="Chardonnay"/>
    <m/>
    <x v="1"/>
  </r>
  <r>
    <n v="3"/>
    <n v="3"/>
    <x v="0"/>
    <s v="christmas"/>
    <s v="Benchmark"/>
    <s v="Faugeres St. Emilion 2005"/>
    <n v="85"/>
    <n v="255"/>
    <n v="2005"/>
    <m/>
    <m/>
    <s v="750ml"/>
    <x v="2"/>
    <s v="Bordeaux"/>
    <s v="Red Bordeaux Blends"/>
    <s v="WA95"/>
    <x v="0"/>
  </r>
  <r>
    <n v="1"/>
    <n v="3"/>
    <x v="10"/>
    <m/>
    <s v="Benchmark"/>
    <s v="Gosset Brut Grand Millesime 2012"/>
    <n v="86"/>
    <n v="86"/>
    <n v="2012"/>
    <m/>
    <m/>
    <s v="750ml"/>
    <x v="2"/>
    <s v="Champagne"/>
    <s v="Champagne Blends"/>
    <m/>
    <x v="2"/>
  </r>
  <r>
    <n v="3"/>
    <n v="3"/>
    <x v="0"/>
    <s v="christmas"/>
    <s v="Benchmark"/>
    <s v="Yvon Clerget Meursault Les Chevaliers 2016"/>
    <n v="67"/>
    <n v="201"/>
    <n v="2016"/>
    <m/>
    <m/>
    <s v="750ml"/>
    <x v="2"/>
    <s v="Burgundy"/>
    <s v="Chardonnay"/>
    <m/>
    <x v="1"/>
  </r>
  <r>
    <n v="12"/>
    <m/>
    <x v="10"/>
    <m/>
    <s v="WA 2022 1 12"/>
    <s v="2018 Chateau Canon La Gaffeliere St.-Emilion Grand Cru Bordeaux"/>
    <n v="106.5"/>
    <m/>
    <m/>
    <s v="2022-2043"/>
    <m/>
    <m/>
    <x v="2"/>
    <s v="Bordeaux"/>
    <s v="Cab/Merlot"/>
    <m/>
    <x v="0"/>
  </r>
  <r>
    <n v="12"/>
    <m/>
    <x v="10"/>
    <m/>
    <s v="WA 2022 1 12"/>
    <s v="2018 Domaine Pierre Amiot et Fils Morey-Saint-Denis Aux Charmes 1er Cru"/>
    <n v="83"/>
    <m/>
    <m/>
    <m/>
    <m/>
    <m/>
    <x v="2"/>
    <s v="Burgundy"/>
    <s v="Pinot Noir"/>
    <m/>
    <x v="0"/>
  </r>
  <r>
    <n v="12"/>
    <m/>
    <x v="10"/>
    <m/>
    <s v="WA 2022 1 12"/>
    <s v="2018 Domaine Pierre Amiot et Fils Morey-Saint-Denis Les Millandes 1er Cru"/>
    <n v="83.083333333333329"/>
    <m/>
    <m/>
    <m/>
    <m/>
    <m/>
    <x v="2"/>
    <s v="Burgundy"/>
    <s v="Pinot Noir"/>
    <m/>
    <x v="0"/>
  </r>
  <r>
    <n v="12"/>
    <m/>
    <x v="10"/>
    <m/>
    <s v="WA 2022 1 12"/>
    <s v="2018 Domaine Pierre Amiot et Fils Morey-Saint-Denis Les Ruchots 1er Cru"/>
    <n v="83.083333333333329"/>
    <m/>
    <m/>
    <m/>
    <m/>
    <m/>
    <x v="2"/>
    <s v="Burgundy"/>
    <s v="Pinot Noir"/>
    <m/>
    <x v="0"/>
  </r>
  <r>
    <n v="12"/>
    <m/>
    <x v="10"/>
    <m/>
    <s v="WA 2022 1 12"/>
    <s v="2017 Giacomo Borgogno e Figli Barolo"/>
    <n v="63.5"/>
    <m/>
    <m/>
    <m/>
    <m/>
    <m/>
    <x v="3"/>
    <s v="Piedmont"/>
    <s v="Nebbiolo"/>
    <m/>
    <x v="0"/>
  </r>
  <r>
    <n v="12"/>
    <m/>
    <x v="10"/>
    <m/>
    <s v="WA 2022 1 12"/>
    <s v="2018 Domaine du Vieux Telegraphe Telegramme Chateauneuf-du-Pape"/>
    <n v="48.833333333333336"/>
    <m/>
    <m/>
    <m/>
    <m/>
    <m/>
    <x v="2"/>
    <s v="Rhone"/>
    <s v="Grenache/Syrah/Mouvedre"/>
    <m/>
    <x v="0"/>
  </r>
  <r>
    <n v="12"/>
    <m/>
    <x v="10"/>
    <m/>
    <s v="WA 2022 1 12"/>
    <s v="2019 Backstage Chardonnay Slippery Slope Vineyard Russian River Valley"/>
    <n v="16.583333333333332"/>
    <m/>
    <m/>
    <m/>
    <m/>
    <m/>
    <x v="1"/>
    <s v="California"/>
    <s v="Chardonnay"/>
    <m/>
    <x v="1"/>
  </r>
  <r>
    <n v="12"/>
    <m/>
    <x v="10"/>
    <m/>
    <s v="WA 2022 1 12"/>
    <s v="2017 Ferraton Pere et Fils La Source Blanc Saint-Joseph"/>
    <n v="31.25"/>
    <m/>
    <m/>
    <m/>
    <m/>
    <m/>
    <x v="2"/>
    <s v="Rhone"/>
    <s v="Chardonnay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">
  <r>
    <n v="1"/>
    <n v="2"/>
    <x v="0"/>
    <n v="1"/>
    <s v="Benchmark"/>
    <s v="00 Wines Pinot Noir Shea Vineyard 2018"/>
    <n v="95"/>
    <n v="190"/>
    <n v="2018"/>
    <m/>
    <m/>
    <s v="750ml"/>
    <x v="0"/>
    <x v="0"/>
    <x v="0"/>
    <s v="JS93-94"/>
    <x v="0"/>
    <s v="00 Wines"/>
  </r>
  <r>
    <n v="1"/>
    <n v="3"/>
    <x v="0"/>
    <n v="1"/>
    <s v="Benchmark"/>
    <s v="L`Aventure Cuvee Les Demoiselles 2017"/>
    <n v="75"/>
    <n v="225"/>
    <n v="2017"/>
    <m/>
    <m/>
    <s v="750ml"/>
    <x v="0"/>
    <x v="1"/>
    <x v="1"/>
    <s v="WA95"/>
    <x v="0"/>
    <s v="L`Aventure"/>
  </r>
  <r>
    <n v="1"/>
    <n v="3"/>
    <x v="0"/>
    <n v="1"/>
    <s v="Benchmark"/>
    <s v="Quilceda Creek CVR/Proprietary Red 2016"/>
    <n v="57"/>
    <n v="171"/>
    <n v="2016"/>
    <m/>
    <m/>
    <s v="750ml"/>
    <x v="0"/>
    <x v="2"/>
    <x v="1"/>
    <s v="JD93"/>
    <x v="0"/>
    <s v="Quilceda Creek"/>
  </r>
  <r>
    <n v="1"/>
    <n v="2"/>
    <x v="0"/>
    <n v="1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2"/>
    <x v="0"/>
    <n v="1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2"/>
    <x v="0"/>
    <n v="2"/>
    <s v="Benchmark"/>
    <s v="Ken Wright Cellars Pinot Noir Bryce Vineyard 2017"/>
    <n v="58"/>
    <n v="116"/>
    <n v="2017"/>
    <m/>
    <m/>
    <s v="750ml"/>
    <x v="0"/>
    <x v="0"/>
    <x v="0"/>
    <m/>
    <x v="0"/>
    <s v="Ken Wright Cellars"/>
  </r>
  <r>
    <n v="1"/>
    <n v="3"/>
    <x v="0"/>
    <n v="2"/>
    <s v="Benchmark"/>
    <s v="Leonetti Cellar Merlot 2015"/>
    <n v="76"/>
    <n v="228"/>
    <n v="2015"/>
    <m/>
    <m/>
    <s v="750ml"/>
    <x v="0"/>
    <x v="2"/>
    <x v="3"/>
    <s v="WS93, WA93"/>
    <x v="0"/>
    <s v="Leonetti Cellars"/>
  </r>
  <r>
    <n v="1"/>
    <n v="2"/>
    <x v="0"/>
    <n v="2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3"/>
    <x v="0"/>
    <n v="2"/>
    <s v="Benchmark"/>
    <s v="Silver Oak Cabernet Sauvignon Alexander Valley 2016"/>
    <n v="80"/>
    <n v="240"/>
    <n v="2016"/>
    <m/>
    <m/>
    <s v="750ml"/>
    <x v="0"/>
    <x v="1"/>
    <x v="1"/>
    <s v="CT91"/>
    <x v="0"/>
    <s v="Silver Oak"/>
  </r>
  <r>
    <n v="1"/>
    <n v="2"/>
    <x v="0"/>
    <n v="2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3"/>
    <x v="0"/>
    <n v="3"/>
    <s v="Benchmark"/>
    <s v="Chapoutier Cotes du Roussillon Villages Bila Haut Occultum Lapidem 2012"/>
    <n v="35"/>
    <n v="105"/>
    <n v="2012"/>
    <m/>
    <m/>
    <s v="750ml"/>
    <x v="1"/>
    <x v="3"/>
    <x v="4"/>
    <s v="WA94"/>
    <x v="0"/>
    <s v="Chapoutier"/>
  </r>
  <r>
    <n v="1"/>
    <n v="3"/>
    <x v="0"/>
    <n v="3"/>
    <s v="Benchmark"/>
    <s v="La Croix de Beaucaillou 2000"/>
    <n v="75"/>
    <n v="225"/>
    <n v="2000"/>
    <m/>
    <m/>
    <s v="750ml"/>
    <x v="1"/>
    <x v="4"/>
    <x v="5"/>
    <m/>
    <x v="0"/>
    <s v="La Croix de Beaucaillou"/>
  </r>
  <r>
    <n v="1"/>
    <n v="3"/>
    <x v="0"/>
    <n v="3"/>
    <s v="Benchmark"/>
    <s v="Louis Latour Marsannay Blanc 2015"/>
    <n v="49"/>
    <n v="147"/>
    <n v="2015"/>
    <m/>
    <m/>
    <s v="750ml"/>
    <x v="1"/>
    <x v="5"/>
    <x v="6"/>
    <m/>
    <x v="1"/>
    <s v="Louis Latour"/>
  </r>
  <r>
    <n v="1"/>
    <n v="3"/>
    <x v="0"/>
    <n v="3"/>
    <s v="Benchmark"/>
    <s v="Monbousquet 1999"/>
    <n v="84"/>
    <n v="252"/>
    <n v="1999"/>
    <m/>
    <m/>
    <s v="750ml"/>
    <x v="1"/>
    <x v="4"/>
    <x v="5"/>
    <s v="WA94"/>
    <x v="0"/>
    <s v="Monbousquet"/>
  </r>
  <r>
    <n v="1"/>
    <n v="3"/>
    <x v="0"/>
    <n v="4"/>
    <s v="Benchmark"/>
    <s v="Banfi Brunello di Montalcino Poggio alle Mura 2015"/>
    <n v="59"/>
    <n v="177"/>
    <n v="2015"/>
    <m/>
    <m/>
    <s v="750ml"/>
    <x v="2"/>
    <x v="6"/>
    <x v="7"/>
    <s v="JS97, WA95"/>
    <x v="0"/>
    <s v="Castello Banfi"/>
  </r>
  <r>
    <n v="1"/>
    <n v="3"/>
    <x v="0"/>
    <n v="4"/>
    <s v="Benchmark"/>
    <s v="Paolo Scavino Barolo Bric del Fiasc 2011"/>
    <n v="79"/>
    <n v="237"/>
    <n v="2011"/>
    <m/>
    <m/>
    <s v="750ml"/>
    <x v="2"/>
    <x v="7"/>
    <x v="8"/>
    <s v="WE95, JS94"/>
    <x v="0"/>
    <s v="Scavino, Paulo"/>
  </r>
  <r>
    <n v="1"/>
    <n v="3"/>
    <x v="0"/>
    <n v="4"/>
    <s v="Benchmark"/>
    <s v="Pio Cesare Barbaresco 2016"/>
    <n v="75"/>
    <n v="225"/>
    <n v="2016"/>
    <m/>
    <m/>
    <s v="750ml"/>
    <x v="2"/>
    <x v="7"/>
    <x v="8"/>
    <s v="JS95, JD93, WA93"/>
    <x v="0"/>
    <s v="Pio Cesare"/>
  </r>
  <r>
    <n v="1"/>
    <n v="3"/>
    <x v="0"/>
    <n v="4"/>
    <s v="Benchmark"/>
    <s v="Sette Ponti Oreno 2016"/>
    <n v="79"/>
    <n v="237"/>
    <n v="2016"/>
    <m/>
    <m/>
    <s v="750ml"/>
    <x v="2"/>
    <x v="6"/>
    <x v="9"/>
    <s v="JS99"/>
    <x v="0"/>
    <s v="Sette Ponti"/>
  </r>
  <r>
    <n v="1"/>
    <n v="3"/>
    <x v="0"/>
    <n v="5"/>
    <s v="Benchmark"/>
    <s v="Bodegas el Nido Clio 2010"/>
    <n v="63"/>
    <n v="189"/>
    <n v="2010"/>
    <m/>
    <m/>
    <s v="750ml"/>
    <x v="3"/>
    <x v="8"/>
    <x v="10"/>
    <s v="V92"/>
    <x v="0"/>
    <s v="Bodegas El Nido"/>
  </r>
  <r>
    <n v="1"/>
    <n v="3"/>
    <x v="0"/>
    <n v="5"/>
    <s v="Benchmark"/>
    <s v="Clos Mogador 2007"/>
    <n v="89"/>
    <n v="267"/>
    <n v="2007"/>
    <m/>
    <m/>
    <s v="750ml"/>
    <x v="3"/>
    <x v="8"/>
    <x v="10"/>
    <s v="WA96"/>
    <x v="0"/>
    <s v="Clos Mogador"/>
  </r>
  <r>
    <n v="1"/>
    <n v="3"/>
    <x v="0"/>
    <n v="5"/>
    <s v="Benchmark"/>
    <s v="Ferdinand Wines Albarino 2019"/>
    <n v="21"/>
    <n v="63"/>
    <n v="2019"/>
    <m/>
    <m/>
    <s v="750ml"/>
    <x v="0"/>
    <x v="1"/>
    <x v="11"/>
    <s v="WS91"/>
    <x v="1"/>
    <s v="Ferdinand Wines"/>
  </r>
  <r>
    <n v="1"/>
    <n v="3"/>
    <x v="0"/>
    <n v="5"/>
    <s v="Benchmark"/>
    <s v="Mollydooker Shiraz Carnival of Love 2011"/>
    <n v="89"/>
    <n v="267"/>
    <n v="2011"/>
    <m/>
    <m/>
    <s v="750ml"/>
    <x v="4"/>
    <x v="8"/>
    <x v="12"/>
    <s v="WS94"/>
    <x v="0"/>
    <s v="Mollydooker"/>
  </r>
  <r>
    <n v="1"/>
    <n v="3"/>
    <x v="0"/>
    <n v="6"/>
    <s v="Benchmark"/>
    <s v="Branon Pessac Leognan 2006"/>
    <n v="89"/>
    <n v="267"/>
    <n v="2006"/>
    <m/>
    <m/>
    <s v="750ml"/>
    <x v="1"/>
    <x v="4"/>
    <x v="5"/>
    <s v="WA92"/>
    <x v="0"/>
    <s v="Branon"/>
  </r>
  <r>
    <n v="1"/>
    <n v="3"/>
    <x v="0"/>
    <n v="6"/>
    <s v="Benchmark"/>
    <s v="Mousse Fils Brut Special Club Les Fortes Terres 2015"/>
    <n v="95"/>
    <n v="285"/>
    <n v="2015"/>
    <m/>
    <m/>
    <s v="750ml"/>
    <x v="1"/>
    <x v="9"/>
    <x v="13"/>
    <s v="WS92"/>
    <x v="2"/>
    <s v="Mousse Fils"/>
  </r>
  <r>
    <n v="1"/>
    <n v="3"/>
    <x v="0"/>
    <n v="6"/>
    <s v="Benchmark"/>
    <s v="Pape Clement 2014"/>
    <n v="98"/>
    <n v="294"/>
    <n v="2014"/>
    <m/>
    <m/>
    <s v="750ml"/>
    <x v="1"/>
    <x v="4"/>
    <x v="5"/>
    <s v="JS96, WA94"/>
    <x v="0"/>
    <s v="Pape Clement"/>
  </r>
  <r>
    <n v="1"/>
    <n v="3"/>
    <x v="0"/>
    <n v="6"/>
    <s v="Benchmark"/>
    <s v="Rauzan Segla 2012"/>
    <n v="98"/>
    <n v="294"/>
    <n v="2012"/>
    <m/>
    <m/>
    <s v="750ml"/>
    <x v="1"/>
    <x v="4"/>
    <x v="5"/>
    <s v="WA94+, JS93"/>
    <x v="0"/>
    <s v="Rauzan Segla"/>
  </r>
  <r>
    <n v="1"/>
    <n v="4"/>
    <x v="0"/>
    <n v="8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4"/>
    <x v="0"/>
    <n v="8"/>
    <s v="WineAccess"/>
    <s v="2018 Mount Langi Ghiran Cliff Edge Shiraz Grampians"/>
    <n v="18"/>
    <n v="72"/>
    <n v="2018"/>
    <s v="now-2030"/>
    <m/>
    <m/>
    <x v="4"/>
    <x v="11"/>
    <x v="15"/>
    <m/>
    <x v="0"/>
    <m/>
  </r>
  <r>
    <n v="1"/>
    <n v="2"/>
    <x v="0"/>
    <n v="8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2"/>
    <x v="0"/>
    <n v="8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0"/>
    <n v="9"/>
    <s v="WineAccess"/>
    <s v="2016 Coho Merlot Michael Black Veneyard Coombsville Napa Valley"/>
    <n v="40"/>
    <n v="80"/>
    <n v="2016"/>
    <s v="now-2033"/>
    <m/>
    <m/>
    <x v="0"/>
    <x v="14"/>
    <x v="17"/>
    <m/>
    <x v="0"/>
    <m/>
  </r>
  <r>
    <n v="1"/>
    <n v="2"/>
    <x v="0"/>
    <n v="9"/>
    <s v="WineAccess"/>
    <s v="2017 Ashes &amp; Diamonds Blanc No3 Napa Valley"/>
    <n v="45"/>
    <n v="90"/>
    <n v="2017"/>
    <s v="now-2024"/>
    <m/>
    <m/>
    <x v="0"/>
    <x v="14"/>
    <x v="18"/>
    <m/>
    <x v="1"/>
    <m/>
  </r>
  <r>
    <n v="1"/>
    <n v="2"/>
    <x v="0"/>
    <n v="9"/>
    <s v="WineAccess"/>
    <s v="2017 Beringer Vineyards Cabernet Sauvignon Steinhauer Veneyard Howell Mountain Napa valley"/>
    <n v="120"/>
    <n v="240"/>
    <n v="2017"/>
    <s v="now-2037"/>
    <m/>
    <m/>
    <x v="0"/>
    <x v="14"/>
    <x v="19"/>
    <m/>
    <x v="0"/>
    <m/>
  </r>
  <r>
    <n v="1"/>
    <n v="2"/>
    <x v="0"/>
    <n v="9"/>
    <s v="WineAccess"/>
    <s v="2018 Grgich Hills Estate Chardonnay Estate Grown Napa Valley"/>
    <n v="37"/>
    <n v="74"/>
    <n v="2018"/>
    <s v="now-2028"/>
    <m/>
    <m/>
    <x v="0"/>
    <x v="14"/>
    <x v="6"/>
    <m/>
    <x v="1"/>
    <m/>
  </r>
  <r>
    <n v="1"/>
    <n v="2"/>
    <x v="0"/>
    <n v="9"/>
    <s v="WineAccess"/>
    <s v="2018 Larkmead Vineyards Cabernet Sauvignon Napa Valley"/>
    <n v="125"/>
    <n v="250"/>
    <n v="2018"/>
    <s v="now-2030"/>
    <m/>
    <m/>
    <x v="0"/>
    <x v="14"/>
    <x v="20"/>
    <m/>
    <x v="0"/>
    <m/>
  </r>
  <r>
    <n v="1"/>
    <n v="2"/>
    <x v="0"/>
    <n v="9"/>
    <s v="WineAccess"/>
    <s v="2019 Frog's Leap Winery Zinfandel Napa Valley"/>
    <n v="30"/>
    <n v="60"/>
    <n v="2019"/>
    <s v="now-2030"/>
    <m/>
    <m/>
    <x v="0"/>
    <x v="14"/>
    <x v="21"/>
    <m/>
    <x v="0"/>
    <m/>
  </r>
  <r>
    <n v="1"/>
    <n v="2"/>
    <x v="0"/>
    <n v="10"/>
    <s v="WineAccess"/>
    <s v="2016 Chateau Lamagdelaine Noire Malbec Cahors"/>
    <n v="30"/>
    <n v="60"/>
    <n v="2016"/>
    <s v="now-2030"/>
    <m/>
    <m/>
    <x v="1"/>
    <x v="15"/>
    <x v="22"/>
    <m/>
    <x v="0"/>
    <m/>
  </r>
  <r>
    <n v="1"/>
    <n v="2"/>
    <x v="0"/>
    <n v="10"/>
    <s v="WineAccess"/>
    <s v="2018 Tempos Vega Sicilia Oremus Mandolas Furmint Tokaji"/>
    <n v="30"/>
    <n v="60"/>
    <n v="2018"/>
    <s v="now-2025"/>
    <m/>
    <m/>
    <x v="2"/>
    <x v="16"/>
    <x v="23"/>
    <m/>
    <x v="1"/>
    <m/>
  </r>
  <r>
    <n v="1"/>
    <n v="2"/>
    <x v="0"/>
    <n v="10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2"/>
    <x v="0"/>
    <n v="10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0"/>
    <n v="10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4"/>
    <x v="0"/>
    <n v="11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4"/>
    <x v="0"/>
    <n v="11"/>
    <s v="WineAccess"/>
    <s v="2017 E Guigal Saint-Joseph"/>
    <n v="32"/>
    <n v="128"/>
    <n v="2017"/>
    <s v="now-2027"/>
    <m/>
    <m/>
    <x v="1"/>
    <x v="20"/>
    <x v="15"/>
    <m/>
    <x v="0"/>
    <m/>
  </r>
  <r>
    <n v="1"/>
    <n v="2"/>
    <x v="0"/>
    <n v="11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0"/>
    <n v="11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0"/>
    <n v="12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0"/>
    <n v="12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0"/>
    <n v="12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2"/>
    <x v="0"/>
    <n v="12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0"/>
    <n v="13"/>
    <s v="WineAccess"/>
    <s v="2015 Elena Fucci Titolo Aglianico del Vultura Basilicata"/>
    <n v="40"/>
    <n v="80"/>
    <n v="2015"/>
    <s v="now-2030"/>
    <m/>
    <m/>
    <x v="2"/>
    <x v="23"/>
    <x v="30"/>
    <m/>
    <x v="0"/>
    <m/>
  </r>
  <r>
    <n v="1"/>
    <n v="2"/>
    <x v="0"/>
    <n v="13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0"/>
    <n v="13"/>
    <s v="WineAccess"/>
    <s v="2018 Chateau Croix d'Aumedes Cuvee Reserve"/>
    <n v="15"/>
    <n v="30"/>
    <n v="2018"/>
    <s v="now-2023"/>
    <m/>
    <m/>
    <x v="1"/>
    <x v="25"/>
    <x v="32"/>
    <m/>
    <x v="0"/>
    <m/>
  </r>
  <r>
    <n v="1"/>
    <n v="2"/>
    <x v="0"/>
    <n v="13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2"/>
    <x v="0"/>
    <n v="13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2"/>
    <x v="0"/>
    <n v="13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0"/>
    <n v="14"/>
    <s v="WineAccess"/>
    <s v="2015 Elena Fucci Titolo Aglianico del Vultura Basilicata"/>
    <n v="40"/>
    <n v="80"/>
    <n v="2015"/>
    <s v="now-2030"/>
    <m/>
    <m/>
    <x v="2"/>
    <x v="23"/>
    <x v="30"/>
    <m/>
    <x v="0"/>
    <m/>
  </r>
  <r>
    <n v="1"/>
    <n v="4"/>
    <x v="0"/>
    <n v="14"/>
    <s v="WineAccess"/>
    <s v="2015 Three Wine Company Established 1885 Red Wine Contra Costa County"/>
    <n v="25"/>
    <n v="100"/>
    <n v="2015"/>
    <s v="now-2024"/>
    <m/>
    <m/>
    <x v="0"/>
    <x v="28"/>
    <x v="35"/>
    <m/>
    <x v="0"/>
    <m/>
  </r>
  <r>
    <n v="1"/>
    <n v="2"/>
    <x v="0"/>
    <n v="14"/>
    <s v="WineAccess"/>
    <s v="2017 Finca La LUZ Callejon del Crimen Malbec Gran Reserva Uco Valley Mendoza"/>
    <n v="20"/>
    <n v="40"/>
    <n v="2017"/>
    <s v="now-2027"/>
    <m/>
    <m/>
    <x v="7"/>
    <x v="21"/>
    <x v="22"/>
    <m/>
    <x v="0"/>
    <m/>
  </r>
  <r>
    <n v="1"/>
    <n v="4"/>
    <x v="0"/>
    <n v="14"/>
    <s v="WineAccess"/>
    <s v="2020 Zenato Lugana San Benedetto Veneto Italy"/>
    <n v="15"/>
    <n v="60"/>
    <n v="2020"/>
    <s v="now-2023"/>
    <m/>
    <m/>
    <x v="2"/>
    <x v="18"/>
    <x v="25"/>
    <m/>
    <x v="1"/>
    <m/>
  </r>
  <r>
    <n v="1"/>
    <n v="4"/>
    <x v="0"/>
    <n v="15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2"/>
    <x v="0"/>
    <n v="15"/>
    <s v="WineAccess"/>
    <s v="2017 Trimbach Riesling Selection de Vielles Vignes Alsace"/>
    <n v="39"/>
    <n v="78"/>
    <n v="2017"/>
    <s v="now-2040"/>
    <m/>
    <m/>
    <x v="1"/>
    <x v="29"/>
    <x v="16"/>
    <m/>
    <x v="1"/>
    <m/>
  </r>
  <r>
    <n v="1"/>
    <n v="4"/>
    <x v="0"/>
    <n v="15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2"/>
    <x v="0"/>
    <n v="15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4"/>
    <x v="0"/>
    <n v="16"/>
    <s v="WineAccess"/>
    <s v="2012 Tenute del Cerro Colpetrone Sagrantino di Montefalco DOCG"/>
    <n v="22"/>
    <n v="88"/>
    <n v="2012"/>
    <s v="now-2027"/>
    <m/>
    <m/>
    <x v="2"/>
    <x v="30"/>
    <x v="38"/>
    <m/>
    <x v="0"/>
    <m/>
  </r>
  <r>
    <n v="1"/>
    <n v="4"/>
    <x v="0"/>
    <n v="16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0"/>
    <n v="16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2"/>
    <x v="0"/>
    <n v="16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2"/>
    <n v="2"/>
    <x v="0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0"/>
    <n v="21"/>
    <s v="Cristom"/>
    <s v="2020 Cristom Louise Viognier"/>
    <n v="30"/>
    <m/>
    <m/>
    <m/>
    <m/>
    <m/>
    <x v="0"/>
    <x v="0"/>
    <x v="39"/>
    <m/>
    <x v="1"/>
    <m/>
  </r>
  <r>
    <n v="2"/>
    <n v="2"/>
    <x v="0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0"/>
    <n v="22"/>
    <s v="Cristom"/>
    <s v="2019 Cristom Louise Chardonnay"/>
    <n v="40"/>
    <m/>
    <m/>
    <m/>
    <m/>
    <m/>
    <x v="0"/>
    <x v="0"/>
    <x v="6"/>
    <m/>
    <x v="1"/>
    <m/>
  </r>
  <r>
    <n v="2"/>
    <n v="2"/>
    <x v="0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0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0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0"/>
    <n v="23"/>
    <s v="TW"/>
    <s v="2018 Staete Landt Duchess Sauvignon Blanc"/>
    <n v="25"/>
    <m/>
    <m/>
    <m/>
    <m/>
    <m/>
    <x v="6"/>
    <x v="12"/>
    <x v="2"/>
    <m/>
    <x v="1"/>
    <m/>
  </r>
  <r>
    <n v="2"/>
    <n v="2"/>
    <x v="0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3"/>
    <x v="0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0"/>
    <n v="25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"/>
    <n v="3"/>
    <x v="0"/>
    <n v="25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2.5"/>
    <n v="2"/>
    <x v="0"/>
    <n v="30"/>
    <s v="TW"/>
    <s v="2018 House of Brown Chardonnay"/>
    <m/>
    <m/>
    <m/>
    <m/>
    <m/>
    <m/>
    <x v="0"/>
    <x v="1"/>
    <x v="6"/>
    <m/>
    <x v="1"/>
    <m/>
  </r>
  <r>
    <n v="2.5"/>
    <n v="4"/>
    <x v="0"/>
    <n v="30"/>
    <s v="WA 2021 12 2"/>
    <s v="2019 Commission Napa Valley Cab"/>
    <n v="40"/>
    <m/>
    <m/>
    <s v="now-2028"/>
    <m/>
    <m/>
    <x v="0"/>
    <x v="1"/>
    <x v="42"/>
    <m/>
    <x v="0"/>
    <m/>
  </r>
  <r>
    <n v="2.5"/>
    <n v="2"/>
    <x v="0"/>
    <n v="31"/>
    <s v="TW"/>
    <s v="2018 Baldacci Sorelle Chardonnay"/>
    <m/>
    <m/>
    <m/>
    <m/>
    <m/>
    <m/>
    <x v="0"/>
    <x v="1"/>
    <x v="6"/>
    <m/>
    <x v="1"/>
    <m/>
  </r>
  <r>
    <n v="2.5"/>
    <n v="4"/>
    <x v="0"/>
    <n v="31"/>
    <s v="WA 2021 12 2"/>
    <s v="2019 Good Decisions Napa Valley Cab"/>
    <n v="40"/>
    <m/>
    <m/>
    <s v="now-2028"/>
    <m/>
    <m/>
    <x v="0"/>
    <x v="1"/>
    <x v="42"/>
    <m/>
    <x v="0"/>
    <m/>
  </r>
  <r>
    <n v="2.5"/>
    <n v="4"/>
    <x v="0"/>
    <n v="32"/>
    <s v="WA 2021 12 2"/>
    <s v="2018 Color and Sound Napa Valley Cab"/>
    <m/>
    <m/>
    <m/>
    <s v="now-2028"/>
    <m/>
    <m/>
    <x v="0"/>
    <x v="1"/>
    <x v="42"/>
    <m/>
    <x v="0"/>
    <m/>
  </r>
  <r>
    <n v="2.5"/>
    <n v="2"/>
    <x v="0"/>
    <n v="32"/>
    <s v="TW"/>
    <s v="2019 Latimer Ranch Chardonnay"/>
    <m/>
    <m/>
    <m/>
    <m/>
    <m/>
    <m/>
    <x v="0"/>
    <x v="1"/>
    <x v="6"/>
    <m/>
    <x v="1"/>
    <m/>
  </r>
  <r>
    <n v="3"/>
    <n v="2"/>
    <x v="0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0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0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0"/>
    <n v="41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2"/>
    <x v="0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2"/>
    <x v="0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3"/>
    <x v="0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2"/>
    <x v="0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1"/>
    <n v="2"/>
    <x v="0"/>
    <s v="thanksgiving"/>
    <s v="Cristom"/>
    <s v="2019 Cristom Louise Chardonnay"/>
    <n v="40"/>
    <m/>
    <m/>
    <m/>
    <m/>
    <m/>
    <x v="0"/>
    <x v="0"/>
    <x v="6"/>
    <m/>
    <x v="1"/>
    <m/>
  </r>
  <r>
    <n v="1"/>
    <n v="4"/>
    <x v="0"/>
    <s v="thanksgiving"/>
    <s v="Cristom"/>
    <s v="2019 Cristom Paul Gerria Pinot"/>
    <n v="60"/>
    <m/>
    <m/>
    <m/>
    <m/>
    <m/>
    <x v="0"/>
    <x v="0"/>
    <x v="0"/>
    <m/>
    <x v="0"/>
    <m/>
  </r>
  <r>
    <n v="1"/>
    <n v="4"/>
    <x v="1"/>
    <n v="1"/>
    <s v="Benchmark"/>
    <s v="00 Wines Pinot Noir VGR 2018"/>
    <n v="75"/>
    <n v="300"/>
    <n v="2018"/>
    <m/>
    <m/>
    <s v="750ml"/>
    <x v="0"/>
    <x v="0"/>
    <x v="0"/>
    <s v="WE95, WS95"/>
    <x v="0"/>
    <s v="00 Wines"/>
  </r>
  <r>
    <n v="1"/>
    <n v="3"/>
    <x v="1"/>
    <n v="1"/>
    <s v="Benchmark"/>
    <s v="Elderton Shiraz Command 2000"/>
    <n v="75"/>
    <n v="225"/>
    <n v="2000"/>
    <m/>
    <m/>
    <s v="750ml"/>
    <x v="4"/>
    <x v="8"/>
    <x v="12"/>
    <s v="WS97"/>
    <x v="0"/>
    <s v="Elderton"/>
  </r>
  <r>
    <n v="1"/>
    <n v="1"/>
    <x v="1"/>
    <n v="1"/>
    <s v="Benchmark"/>
    <s v="O`Shaughnessy Cabernet Sauvignon Napa Valley 2016"/>
    <n v="77"/>
    <n v="77"/>
    <n v="2016"/>
    <m/>
    <m/>
    <s v="750ml"/>
    <x v="0"/>
    <x v="1"/>
    <x v="1"/>
    <s v="WA94+"/>
    <x v="0"/>
    <s v="O`Shaughnessy"/>
  </r>
  <r>
    <n v="1"/>
    <n v="2"/>
    <x v="1"/>
    <n v="1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2"/>
    <x v="1"/>
    <n v="1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3"/>
    <x v="1"/>
    <n v="2"/>
    <s v="Benchmark"/>
    <s v="Anderson`s Conn Valley Cabernet Sauvignon 2011"/>
    <n v="75"/>
    <n v="225"/>
    <n v="2011"/>
    <m/>
    <m/>
    <s v="750ml"/>
    <x v="0"/>
    <x v="1"/>
    <x v="1"/>
    <s v="V95"/>
    <x v="0"/>
    <s v="Anderson`s Conn Valley"/>
  </r>
  <r>
    <n v="1"/>
    <n v="2"/>
    <x v="1"/>
    <n v="2"/>
    <s v="Benchmark"/>
    <s v="Buoncristiani OPC 2012"/>
    <n v="50"/>
    <n v="100"/>
    <n v="2012"/>
    <m/>
    <m/>
    <s v="750ml"/>
    <x v="0"/>
    <x v="1"/>
    <x v="1"/>
    <s v="CT91"/>
    <x v="0"/>
    <s v="Buoncristiani"/>
  </r>
  <r>
    <n v="1"/>
    <n v="3"/>
    <x v="1"/>
    <n v="2"/>
    <s v="Benchmark"/>
    <s v="Jonata Todos 2016"/>
    <n v="49"/>
    <n v="147"/>
    <n v="2016"/>
    <m/>
    <m/>
    <s v="750ml"/>
    <x v="0"/>
    <x v="1"/>
    <x v="1"/>
    <s v="JD95, WA92+"/>
    <x v="0"/>
    <s v="Jonata"/>
  </r>
  <r>
    <n v="1"/>
    <n v="2"/>
    <x v="1"/>
    <n v="2"/>
    <s v="Benchmark"/>
    <s v="Ken Wright Cellars Pinot Noir McCrone Vineyard 2017"/>
    <n v="59"/>
    <n v="118"/>
    <n v="2017"/>
    <m/>
    <m/>
    <s v="750ml"/>
    <x v="0"/>
    <x v="0"/>
    <x v="0"/>
    <s v="WS93"/>
    <x v="0"/>
    <s v="Ken Wright Cellars"/>
  </r>
  <r>
    <n v="1"/>
    <n v="2"/>
    <x v="1"/>
    <n v="2"/>
    <s v="Benchmark"/>
    <s v="O`Shaughnessy Cabernet Sauvignon Napa Valley 2016"/>
    <n v="77"/>
    <n v="154"/>
    <n v="2016"/>
    <m/>
    <m/>
    <s v="750ml"/>
    <x v="0"/>
    <x v="1"/>
    <x v="1"/>
    <s v="WA94+"/>
    <x v="0"/>
    <s v="O`Shaughnessy"/>
  </r>
  <r>
    <n v="1"/>
    <n v="1"/>
    <x v="1"/>
    <n v="3"/>
    <s v="Benchmark"/>
    <s v="A. Margaine Brut Blanc de Blancs Special Club 2013"/>
    <n v="110"/>
    <n v="110"/>
    <n v="2013"/>
    <m/>
    <m/>
    <s v="750ml"/>
    <x v="1"/>
    <x v="9"/>
    <x v="13"/>
    <s v="V94"/>
    <x v="2"/>
    <s v="Margaine, A."/>
  </r>
  <r>
    <n v="1"/>
    <n v="3"/>
    <x v="1"/>
    <n v="3"/>
    <s v="Benchmark"/>
    <s v="Bounty Hunter Cabernet Sauvignon Napa Valley 2011"/>
    <n v="69"/>
    <n v="207"/>
    <n v="2011"/>
    <m/>
    <m/>
    <s v="750ml"/>
    <x v="0"/>
    <x v="1"/>
    <x v="1"/>
    <s v="CT91"/>
    <x v="0"/>
    <s v="Bounty Hunter"/>
  </r>
  <r>
    <n v="1"/>
    <n v="1"/>
    <x v="1"/>
    <n v="3"/>
    <s v="Benchmark"/>
    <s v="Buoncristiani OPC 2012"/>
    <n v="50"/>
    <n v="50"/>
    <n v="2012"/>
    <m/>
    <m/>
    <s v="750ml"/>
    <x v="0"/>
    <x v="1"/>
    <x v="1"/>
    <s v="CT91"/>
    <x v="0"/>
    <s v="Buoncristiani"/>
  </r>
  <r>
    <n v="1"/>
    <n v="3"/>
    <x v="1"/>
    <n v="3"/>
    <s v="Benchmark"/>
    <s v="Heitz Cellar Chardonnay Quartz Creek Vineyard 2018"/>
    <n v="65"/>
    <n v="195"/>
    <n v="2018"/>
    <m/>
    <m/>
    <s v="750ml"/>
    <x v="0"/>
    <x v="1"/>
    <x v="6"/>
    <s v="WSM93"/>
    <x v="1"/>
    <s v="Heitz Cellar"/>
  </r>
  <r>
    <n v="1"/>
    <n v="4"/>
    <x v="1"/>
    <n v="3"/>
    <s v="Benchmark"/>
    <s v="Nicolas Jay Pinot Noir L`Ensemble 2018"/>
    <n v="70"/>
    <n v="280"/>
    <n v="2018"/>
    <m/>
    <m/>
    <s v="750ml"/>
    <x v="0"/>
    <x v="0"/>
    <x v="0"/>
    <m/>
    <x v="0"/>
    <s v="Nicolas Jay"/>
  </r>
  <r>
    <n v="1"/>
    <n v="3"/>
    <x v="1"/>
    <n v="3"/>
    <s v="Benchmark"/>
    <s v="Tenuta delle Terre Nere Etna Bianco 2019"/>
    <n v="45"/>
    <n v="135"/>
    <n v="2019"/>
    <m/>
    <m/>
    <s v="750ml"/>
    <x v="2"/>
    <x v="8"/>
    <x v="11"/>
    <s v="V90"/>
    <x v="1"/>
    <s v="Tenuta Delle Terre Nere"/>
  </r>
  <r>
    <n v="1"/>
    <n v="3"/>
    <x v="1"/>
    <n v="4"/>
    <s v="Benchmark"/>
    <s v="Agostina Pieri Brunello di Montalcino 2012"/>
    <n v="57"/>
    <n v="171"/>
    <n v="2012"/>
    <m/>
    <m/>
    <s v="750ml"/>
    <x v="2"/>
    <x v="6"/>
    <x v="7"/>
    <s v="V92"/>
    <x v="0"/>
    <s v="Pieri, Agostina"/>
  </r>
  <r>
    <n v="1"/>
    <n v="3"/>
    <x v="1"/>
    <n v="4"/>
    <s v="Benchmark"/>
    <s v="Azelia Barolo Bricco Fiasco 2007"/>
    <n v="80"/>
    <n v="240"/>
    <n v="2007"/>
    <m/>
    <m/>
    <s v="750ml"/>
    <x v="2"/>
    <x v="7"/>
    <x v="8"/>
    <s v="WA95"/>
    <x v="0"/>
    <s v="Azelia"/>
  </r>
  <r>
    <n v="1"/>
    <n v="3"/>
    <x v="1"/>
    <n v="4"/>
    <s v="Benchmark"/>
    <s v="Failla (Jordan) Pinot Noir Chehalem Mountain Vineyard 2017"/>
    <n v="69"/>
    <n v="207"/>
    <n v="2017"/>
    <m/>
    <m/>
    <s v="750ml"/>
    <x v="0"/>
    <x v="0"/>
    <x v="0"/>
    <s v="JD94"/>
    <x v="0"/>
    <s v="Failla Jordan"/>
  </r>
  <r>
    <n v="1"/>
    <n v="3"/>
    <x v="1"/>
    <n v="4"/>
    <s v="Benchmark"/>
    <s v="Mitolo Shiraz Savitar 2007"/>
    <n v="59"/>
    <n v="177"/>
    <n v="2007"/>
    <m/>
    <m/>
    <s v="750ml"/>
    <x v="4"/>
    <x v="8"/>
    <x v="12"/>
    <s v="JH94, JO94"/>
    <x v="0"/>
    <s v="Mitolo"/>
  </r>
  <r>
    <n v="1"/>
    <n v="3"/>
    <x v="1"/>
    <n v="5"/>
    <s v="Benchmark"/>
    <s v="Argiano Brunello di Montalcino 2010"/>
    <n v="67"/>
    <n v="201"/>
    <n v="2010"/>
    <m/>
    <m/>
    <s v="750ml"/>
    <x v="2"/>
    <x v="6"/>
    <x v="7"/>
    <s v="WA95, V94"/>
    <x v="0"/>
    <s v="Argiano"/>
  </r>
  <r>
    <n v="1"/>
    <n v="3"/>
    <x v="1"/>
    <n v="5"/>
    <s v="Benchmark"/>
    <s v="Domenico Clerico Barolo Pajana 2007"/>
    <n v="99"/>
    <n v="297"/>
    <n v="2007"/>
    <m/>
    <m/>
    <s v="750ml"/>
    <x v="2"/>
    <x v="7"/>
    <x v="8"/>
    <s v="JS97, WA96"/>
    <x v="0"/>
    <s v="Clerico, D."/>
  </r>
  <r>
    <n v="1"/>
    <n v="3"/>
    <x v="1"/>
    <n v="5"/>
    <s v="Benchmark"/>
    <s v="K Vintners Syrah Rock Garden 2018"/>
    <n v="49"/>
    <n v="147"/>
    <n v="2018"/>
    <m/>
    <m/>
    <s v="750ml"/>
    <x v="0"/>
    <x v="2"/>
    <x v="12"/>
    <s v="JD93"/>
    <x v="0"/>
    <s v="K Vintners"/>
  </r>
  <r>
    <n v="1"/>
    <n v="3"/>
    <x v="1"/>
    <n v="5"/>
    <s v="Benchmark"/>
    <s v="Sette Ponti Oreno 2016"/>
    <n v="79"/>
    <n v="237"/>
    <n v="2016"/>
    <m/>
    <m/>
    <s v="750ml"/>
    <x v="2"/>
    <x v="6"/>
    <x v="9"/>
    <s v="JS99"/>
    <x v="0"/>
    <s v="Sette Ponti"/>
  </r>
  <r>
    <n v="1"/>
    <n v="2"/>
    <x v="1"/>
    <n v="7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2"/>
    <x v="1"/>
    <n v="7"/>
    <s v="WineAccess"/>
    <s v="2017 Quinta do Noval Touriga Nacional"/>
    <n v="38"/>
    <n v="76"/>
    <n v="2017"/>
    <s v="now-2035"/>
    <m/>
    <m/>
    <x v="9"/>
    <x v="33"/>
    <x v="46"/>
    <m/>
    <x v="0"/>
    <m/>
  </r>
  <r>
    <n v="1"/>
    <n v="2"/>
    <x v="1"/>
    <n v="7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1"/>
    <n v="7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1"/>
    <n v="7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1"/>
    <n v="8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4"/>
    <x v="1"/>
    <n v="8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2"/>
    <x v="1"/>
    <n v="8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1"/>
    <n v="8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1"/>
    <n v="9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1"/>
    <n v="9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2"/>
    <x v="1"/>
    <n v="9"/>
    <s v="WineAccess"/>
    <s v="2020 Cieck Erbaluce di Caluso"/>
    <n v="19"/>
    <n v="38"/>
    <n v="2020"/>
    <s v="now-2026"/>
    <m/>
    <m/>
    <x v="2"/>
    <x v="7"/>
    <x v="47"/>
    <m/>
    <x v="1"/>
    <m/>
  </r>
  <r>
    <n v="1"/>
    <n v="2"/>
    <x v="1"/>
    <n v="9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6"/>
    <x v="1"/>
    <n v="10"/>
    <s v="WineAccess"/>
    <s v="2015 Three Wine Company Established 1885 Red Wine Contra Costa County"/>
    <n v="25"/>
    <n v="150"/>
    <n v="2015"/>
    <s v="now-2024"/>
    <m/>
    <m/>
    <x v="0"/>
    <x v="28"/>
    <x v="35"/>
    <m/>
    <x v="0"/>
    <m/>
  </r>
  <r>
    <n v="1"/>
    <n v="4"/>
    <x v="1"/>
    <n v="10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2"/>
    <x v="1"/>
    <n v="10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4"/>
    <x v="1"/>
    <n v="11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2"/>
    <x v="1"/>
    <n v="11"/>
    <s v="WineAccess"/>
    <s v="2015 Three Wine Company Established 1885 Red Wine Contra Costa County"/>
    <n v="25"/>
    <n v="50"/>
    <n v="2015"/>
    <s v="now-2024"/>
    <m/>
    <m/>
    <x v="0"/>
    <x v="28"/>
    <x v="35"/>
    <m/>
    <x v="0"/>
    <m/>
  </r>
  <r>
    <n v="1"/>
    <n v="2"/>
    <x v="1"/>
    <n v="11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1"/>
    <n v="11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2"/>
    <x v="1"/>
    <n v="11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1"/>
    <n v="12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4"/>
    <x v="1"/>
    <n v="12"/>
    <s v="WineAccess"/>
    <s v="2017 Il Borrow Toscana IGT"/>
    <n v="60"/>
    <n v="240"/>
    <n v="2017"/>
    <s v="now-2032"/>
    <m/>
    <m/>
    <x v="2"/>
    <x v="6"/>
    <x v="50"/>
    <m/>
    <x v="0"/>
    <m/>
  </r>
  <r>
    <n v="1"/>
    <n v="4"/>
    <x v="1"/>
    <n v="12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1"/>
    <n v="2"/>
    <x v="1"/>
    <n v="13"/>
    <s v="WineAccess"/>
    <s v="2016 Chateau Lamagdelaine Noire Malbec Cahors"/>
    <n v="30"/>
    <n v="60"/>
    <n v="2016"/>
    <s v="now-2030"/>
    <m/>
    <m/>
    <x v="1"/>
    <x v="15"/>
    <x v="22"/>
    <m/>
    <x v="0"/>
    <m/>
  </r>
  <r>
    <n v="1"/>
    <n v="2"/>
    <x v="1"/>
    <n v="13"/>
    <s v="WineAccess"/>
    <s v="2016 Coho Merlot Michael Black Veneyard Coombsville Napa Valley"/>
    <n v="40"/>
    <n v="80"/>
    <n v="2016"/>
    <s v="now-2033"/>
    <m/>
    <m/>
    <x v="0"/>
    <x v="14"/>
    <x v="17"/>
    <m/>
    <x v="0"/>
    <m/>
  </r>
  <r>
    <n v="1"/>
    <n v="2"/>
    <x v="1"/>
    <n v="13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2"/>
    <x v="1"/>
    <n v="13"/>
    <s v="WineAccess"/>
    <s v="2019 Frog's Leap Winery Zinfandel Napa Valley"/>
    <n v="30"/>
    <n v="60"/>
    <n v="2019"/>
    <s v="now-2030"/>
    <m/>
    <m/>
    <x v="0"/>
    <x v="14"/>
    <x v="21"/>
    <m/>
    <x v="0"/>
    <m/>
  </r>
  <r>
    <n v="1"/>
    <n v="2"/>
    <x v="1"/>
    <n v="13"/>
    <s v="WineAccess"/>
    <s v="2020 Cieck Erbaluce di Caluso"/>
    <n v="19"/>
    <n v="38"/>
    <n v="2020"/>
    <s v="now-2026"/>
    <m/>
    <m/>
    <x v="2"/>
    <x v="7"/>
    <x v="47"/>
    <m/>
    <x v="1"/>
    <m/>
  </r>
  <r>
    <n v="1"/>
    <n v="2"/>
    <x v="1"/>
    <n v="13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1"/>
    <n v="15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2"/>
    <x v="1"/>
    <n v="15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1"/>
    <n v="15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1"/>
    <n v="15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2"/>
    <n v="2"/>
    <x v="1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1"/>
    <n v="21"/>
    <s v="Cristom"/>
    <s v="2020 Cristom Louise Viognier"/>
    <n v="30"/>
    <m/>
    <m/>
    <m/>
    <m/>
    <m/>
    <x v="0"/>
    <x v="0"/>
    <x v="39"/>
    <m/>
    <x v="1"/>
    <m/>
  </r>
  <r>
    <n v="2"/>
    <n v="2"/>
    <x v="1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1"/>
    <n v="22"/>
    <s v="Cristom"/>
    <s v="2019 Cristom Louise Chardonnay"/>
    <n v="40"/>
    <m/>
    <m/>
    <m/>
    <m/>
    <m/>
    <x v="0"/>
    <x v="0"/>
    <x v="6"/>
    <m/>
    <x v="1"/>
    <m/>
  </r>
  <r>
    <n v="2"/>
    <n v="2"/>
    <x v="1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1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1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1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1"/>
    <n v="23"/>
    <s v="TW"/>
    <s v="2020 Erica Sauvignon Blanc"/>
    <n v="25"/>
    <m/>
    <m/>
    <m/>
    <m/>
    <m/>
    <x v="6"/>
    <x v="12"/>
    <x v="2"/>
    <m/>
    <x v="1"/>
    <m/>
  </r>
  <r>
    <n v="2"/>
    <n v="1"/>
    <x v="1"/>
    <n v="24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1"/>
    <n v="24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1"/>
    <n v="24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1"/>
    <n v="24"/>
    <s v="Cristom"/>
    <s v="2019 Cristom Eileen Pinot"/>
    <n v="60"/>
    <m/>
    <m/>
    <m/>
    <m/>
    <m/>
    <x v="0"/>
    <x v="0"/>
    <x v="0"/>
    <m/>
    <x v="0"/>
    <m/>
  </r>
  <r>
    <n v="2"/>
    <n v="3"/>
    <x v="1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1"/>
    <n v="25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1"/>
    <n v="25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.5"/>
    <n v="2"/>
    <x v="1"/>
    <n v="30"/>
    <s v="TW"/>
    <s v="2017 Sixteen by Twenty Chardonnay"/>
    <m/>
    <m/>
    <m/>
    <m/>
    <m/>
    <m/>
    <x v="0"/>
    <x v="1"/>
    <x v="6"/>
    <m/>
    <x v="1"/>
    <m/>
  </r>
  <r>
    <n v="2.5"/>
    <n v="4"/>
    <x v="1"/>
    <n v="30"/>
    <s v="WA 2021 12 2"/>
    <s v="2018 Editorial Napa Valley Cab"/>
    <m/>
    <m/>
    <m/>
    <s v="now-2028"/>
    <m/>
    <m/>
    <x v="0"/>
    <x v="1"/>
    <x v="42"/>
    <m/>
    <x v="0"/>
    <m/>
  </r>
  <r>
    <n v="2.5"/>
    <n v="4"/>
    <x v="1"/>
    <n v="31"/>
    <s v="WA 2021 12 2"/>
    <s v="2018 Wolfe Grade Napa Valley Cab"/>
    <m/>
    <m/>
    <m/>
    <s v="now-2028"/>
    <m/>
    <m/>
    <x v="0"/>
    <x v="1"/>
    <x v="42"/>
    <m/>
    <x v="0"/>
    <m/>
  </r>
  <r>
    <n v="2.5"/>
    <n v="2"/>
    <x v="1"/>
    <n v="31"/>
    <s v="TW"/>
    <s v="2019 Smith Bench Chardonnay"/>
    <m/>
    <m/>
    <m/>
    <m/>
    <m/>
    <m/>
    <x v="0"/>
    <x v="1"/>
    <x v="6"/>
    <m/>
    <x v="1"/>
    <m/>
  </r>
  <r>
    <n v="3"/>
    <n v="2"/>
    <x v="1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1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2"/>
    <x v="1"/>
    <n v="40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2"/>
    <x v="1"/>
    <n v="41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1"/>
    <n v="41"/>
    <s v="WA 2022 1 12"/>
    <s v="2018 Francois Carillon Saint Aubin Burgundy"/>
    <n v="30"/>
    <m/>
    <m/>
    <s v="now-2029"/>
    <m/>
    <m/>
    <x v="1"/>
    <x v="5"/>
    <x v="6"/>
    <m/>
    <x v="1"/>
    <m/>
  </r>
  <r>
    <n v="3"/>
    <n v="2"/>
    <x v="1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1"/>
    <n v="4"/>
    <x v="1"/>
    <s v="thanksgiving"/>
    <s v="Cristom"/>
    <s v="2019 Cristom Marjorie Pinot"/>
    <n v="60"/>
    <m/>
    <m/>
    <m/>
    <m/>
    <m/>
    <x v="0"/>
    <x v="0"/>
    <x v="0"/>
    <m/>
    <x v="0"/>
    <m/>
  </r>
  <r>
    <n v="1"/>
    <n v="2"/>
    <x v="1"/>
    <s v="thanksgiving"/>
    <s v="Cristom"/>
    <s v="2020 Cristom Louise Viognier"/>
    <n v="30"/>
    <m/>
    <m/>
    <m/>
    <m/>
    <m/>
    <x v="0"/>
    <x v="0"/>
    <x v="39"/>
    <m/>
    <x v="1"/>
    <m/>
  </r>
  <r>
    <n v="1"/>
    <n v="3"/>
    <x v="2"/>
    <n v="1"/>
    <s v="Benchmark"/>
    <s v="Brovia Barolo Unio 2014"/>
    <n v="69"/>
    <n v="207"/>
    <n v="2014"/>
    <m/>
    <m/>
    <s v="750ml"/>
    <x v="2"/>
    <x v="7"/>
    <x v="8"/>
    <s v="WE94"/>
    <x v="0"/>
    <s v="Brovia, Fratelli"/>
  </r>
  <r>
    <n v="1"/>
    <n v="3"/>
    <x v="2"/>
    <n v="1"/>
    <s v="Benchmark"/>
    <s v="Donnhoff Roxheimer Hollenpfad Trocken 2019"/>
    <n v="39"/>
    <n v="117"/>
    <n v="2019"/>
    <m/>
    <m/>
    <s v="750ml"/>
    <x v="8"/>
    <x v="40"/>
    <x v="16"/>
    <s v="JS94, WA92-93"/>
    <x v="1"/>
    <s v="Donnhoff"/>
  </r>
  <r>
    <n v="1"/>
    <n v="3"/>
    <x v="2"/>
    <n v="1"/>
    <s v="Benchmark"/>
    <s v="Grimaldi Barolo Le Coste 2015"/>
    <n v="69"/>
    <n v="207"/>
    <n v="2015"/>
    <m/>
    <m/>
    <s v="750ml"/>
    <x v="2"/>
    <x v="7"/>
    <x v="8"/>
    <s v="JS93"/>
    <x v="0"/>
    <s v="Grimaldi, Giacomo"/>
  </r>
  <r>
    <n v="1"/>
    <n v="3"/>
    <x v="2"/>
    <n v="1"/>
    <s v="Benchmark"/>
    <s v="Il Poggione Brunello di Montalcino 2014"/>
    <n v="67"/>
    <n v="201"/>
    <n v="2014"/>
    <m/>
    <m/>
    <s v="750ml"/>
    <x v="2"/>
    <x v="6"/>
    <x v="7"/>
    <s v="WA94, JS93"/>
    <x v="0"/>
    <s v="Il Poggione"/>
  </r>
  <r>
    <n v="1"/>
    <n v="3"/>
    <x v="2"/>
    <n v="2"/>
    <s v="Benchmark"/>
    <s v="BV Cabernet Sauvignon Reserve Maestro Collection Beaulieu #2 2017"/>
    <n v="49"/>
    <n v="147"/>
    <n v="2017"/>
    <m/>
    <m/>
    <s v="750ml"/>
    <x v="0"/>
    <x v="1"/>
    <x v="1"/>
    <m/>
    <x v="0"/>
    <s v="Beaulieu Vineyards"/>
  </r>
  <r>
    <n v="1"/>
    <n v="3"/>
    <x v="2"/>
    <n v="2"/>
    <s v="Benchmark"/>
    <s v="Force Majeure (Grand Reve) Collaboration Series V Ciel du Cheval Vineyard 2013"/>
    <n v="90"/>
    <n v="270"/>
    <n v="2013"/>
    <m/>
    <m/>
    <s v="750ml"/>
    <x v="0"/>
    <x v="2"/>
    <x v="4"/>
    <s v="WA95-97"/>
    <x v="0"/>
    <s v="Grand Reve Vintners"/>
  </r>
  <r>
    <n v="1"/>
    <n v="3"/>
    <x v="2"/>
    <n v="2"/>
    <s v="Benchmark"/>
    <s v="Ken Wright Cellars Pinot Noir Bryce Vineyard 2017"/>
    <n v="58"/>
    <n v="174"/>
    <n v="2017"/>
    <m/>
    <m/>
    <s v="750ml"/>
    <x v="0"/>
    <x v="0"/>
    <x v="0"/>
    <m/>
    <x v="0"/>
    <s v="Ken Wright Cellars"/>
  </r>
  <r>
    <n v="1"/>
    <n v="3"/>
    <x v="2"/>
    <n v="2"/>
    <s v="Benchmark"/>
    <s v="Vineyard 29 Cabernet Sauvignon Cru 2013"/>
    <n v="65"/>
    <n v="195"/>
    <n v="2013"/>
    <m/>
    <m/>
    <s v="750ml"/>
    <x v="0"/>
    <x v="1"/>
    <x v="1"/>
    <s v="CT91"/>
    <x v="0"/>
    <s v="Vineyard 29"/>
  </r>
  <r>
    <n v="1"/>
    <n v="3"/>
    <x v="2"/>
    <n v="3"/>
    <s v="Benchmark"/>
    <s v="Chapoutier Cotes du Roussillon Villages Bila Haut Occultum Lapidem 2012"/>
    <n v="35"/>
    <n v="105"/>
    <n v="2012"/>
    <m/>
    <m/>
    <s v="750ml"/>
    <x v="1"/>
    <x v="3"/>
    <x v="4"/>
    <s v="WA94"/>
    <x v="0"/>
    <s v="Chapoutier"/>
  </r>
  <r>
    <n v="1"/>
    <n v="3"/>
    <x v="2"/>
    <n v="3"/>
    <s v="Benchmark"/>
    <s v="Giscours 2014"/>
    <n v="89"/>
    <n v="267"/>
    <n v="2014"/>
    <m/>
    <m/>
    <s v="750ml"/>
    <x v="1"/>
    <x v="4"/>
    <x v="5"/>
    <s v="WE96, JS95"/>
    <x v="0"/>
    <s v="Gracia"/>
  </r>
  <r>
    <n v="1"/>
    <n v="3"/>
    <x v="2"/>
    <n v="3"/>
    <s v="Benchmark"/>
    <s v="Musar Jeune Blanc 2019"/>
    <n v="22"/>
    <n v="66"/>
    <n v="2019"/>
    <m/>
    <m/>
    <s v="750ml"/>
    <x v="10"/>
    <x v="8"/>
    <x v="11"/>
    <m/>
    <x v="1"/>
    <s v="Musar"/>
  </r>
  <r>
    <n v="1"/>
    <n v="3"/>
    <x v="2"/>
    <n v="3"/>
    <s v="Benchmark"/>
    <s v="Troplong Mondot 2011"/>
    <n v="110"/>
    <n v="330"/>
    <n v="2011"/>
    <m/>
    <m/>
    <s v="750ml"/>
    <x v="1"/>
    <x v="4"/>
    <x v="5"/>
    <s v="WA95"/>
    <x v="0"/>
    <s v="Troplong Mondot"/>
  </r>
  <r>
    <n v="1"/>
    <n v="2"/>
    <x v="2"/>
    <n v="4"/>
    <s v="Benchmark"/>
    <s v="A. Margaine Brut Blanc de Blancs Special Club 2013"/>
    <n v="110"/>
    <n v="220"/>
    <n v="2013"/>
    <m/>
    <m/>
    <s v="750ml"/>
    <x v="1"/>
    <x v="9"/>
    <x v="13"/>
    <s v="V94"/>
    <x v="2"/>
    <s v="Margaine, A."/>
  </r>
  <r>
    <n v="1"/>
    <n v="4"/>
    <x v="2"/>
    <n v="4"/>
    <s v="Benchmark"/>
    <s v="Alexana Pinot Noir Revana Vineyard Pommard Clone 2014"/>
    <n v="69"/>
    <n v="276"/>
    <n v="2014"/>
    <m/>
    <m/>
    <s v="750ml"/>
    <x v="0"/>
    <x v="0"/>
    <x v="0"/>
    <m/>
    <x v="0"/>
    <s v="Alexana"/>
  </r>
  <r>
    <n v="1"/>
    <n v="3"/>
    <x v="2"/>
    <n v="4"/>
    <s v="Benchmark"/>
    <s v="Blankiet Prince Of Hearts Red 2009"/>
    <n v="79"/>
    <n v="237"/>
    <n v="2009"/>
    <m/>
    <m/>
    <s v="750ml"/>
    <x v="0"/>
    <x v="1"/>
    <x v="1"/>
    <s v="V92-94"/>
    <x v="0"/>
    <s v="Blankiet"/>
  </r>
  <r>
    <n v="1"/>
    <n v="3"/>
    <x v="2"/>
    <n v="4"/>
    <s v="Benchmark"/>
    <s v="Tenuta di Petrolo Galatrona 2017"/>
    <n v="89"/>
    <n v="267"/>
    <n v="2017"/>
    <m/>
    <m/>
    <s v="750ml"/>
    <x v="2"/>
    <x v="6"/>
    <x v="9"/>
    <s v="WS95"/>
    <x v="0"/>
    <s v="Petrolo, Tenuta di"/>
  </r>
  <r>
    <n v="1"/>
    <n v="3"/>
    <x v="2"/>
    <n v="4.0999999999999996"/>
    <s v="WineAccess"/>
    <s v="2015 Azienda Celestino Pecci Brunello di Montalcino Tuscany"/>
    <n v="50"/>
    <m/>
    <n v="2015"/>
    <m/>
    <m/>
    <m/>
    <x v="2"/>
    <x v="6"/>
    <x v="7"/>
    <m/>
    <x v="0"/>
    <m/>
  </r>
  <r>
    <n v="1"/>
    <n v="2"/>
    <x v="2"/>
    <n v="4.0999999999999996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3"/>
    <x v="2"/>
    <n v="4.0999999999999996"/>
    <s v="WineAccess"/>
    <s v="2018 Mount Langi Ghiran Cliff Edge Shiraz Grampians"/>
    <n v="18"/>
    <n v="54"/>
    <n v="2018"/>
    <s v="now-2030"/>
    <m/>
    <m/>
    <x v="4"/>
    <x v="11"/>
    <x v="15"/>
    <m/>
    <x v="0"/>
    <m/>
  </r>
  <r>
    <n v="1"/>
    <n v="2"/>
    <x v="2"/>
    <n v="4.0999999999999996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2"/>
    <x v="2"/>
    <n v="4.0999999999999996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2"/>
    <n v="5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2"/>
    <n v="5"/>
    <s v="WineAccess"/>
    <s v="2018 Domaine du Vieux Telegraphe La Crau Chateauneuf-do-Pape"/>
    <n v="95"/>
    <n v="190"/>
    <n v="2018"/>
    <s v="now-2033"/>
    <m/>
    <m/>
    <x v="1"/>
    <x v="32"/>
    <x v="31"/>
    <m/>
    <x v="0"/>
    <m/>
  </r>
  <r>
    <n v="1"/>
    <n v="2"/>
    <x v="2"/>
    <n v="5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4"/>
    <x v="2"/>
    <n v="5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2"/>
    <n v="5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4"/>
    <x v="2"/>
    <n v="6"/>
    <s v="WineAccess"/>
    <s v="2012 Tenute del Cerro Colpetrone Sagrantino di Montefalco DOCG"/>
    <n v="22"/>
    <n v="88"/>
    <n v="2012"/>
    <s v="now-2027"/>
    <m/>
    <m/>
    <x v="2"/>
    <x v="30"/>
    <x v="38"/>
    <m/>
    <x v="0"/>
    <m/>
  </r>
  <r>
    <n v="1"/>
    <n v="4"/>
    <x v="2"/>
    <n v="6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2"/>
    <x v="2"/>
    <n v="6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2"/>
    <n v="6"/>
    <s v="WineAccess"/>
    <s v="2020 Cieck Erbaluce di Caluso"/>
    <n v="19"/>
    <n v="38"/>
    <n v="2020"/>
    <s v="now-2026"/>
    <m/>
    <m/>
    <x v="2"/>
    <x v="7"/>
    <x v="47"/>
    <m/>
    <x v="1"/>
    <m/>
  </r>
  <r>
    <n v="1"/>
    <n v="4"/>
    <x v="2"/>
    <n v="7"/>
    <s v="WineAccess"/>
    <s v="2017 E Guigal Saint-Joseph"/>
    <n v="32"/>
    <n v="128"/>
    <n v="2017"/>
    <s v="now-2027"/>
    <m/>
    <m/>
    <x v="1"/>
    <x v="20"/>
    <x v="15"/>
    <m/>
    <x v="0"/>
    <m/>
  </r>
  <r>
    <n v="1"/>
    <n v="4"/>
    <x v="2"/>
    <n v="7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2"/>
    <n v="7"/>
    <s v="WineAccess"/>
    <s v="2017 Trimbach Riesling Selection de Vielles Vignes Alsace"/>
    <n v="39"/>
    <n v="78"/>
    <n v="2017"/>
    <s v="now-2040"/>
    <m/>
    <m/>
    <x v="1"/>
    <x v="29"/>
    <x v="16"/>
    <m/>
    <x v="1"/>
    <m/>
  </r>
  <r>
    <n v="1"/>
    <n v="2"/>
    <x v="2"/>
    <n v="7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2"/>
    <n v="8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2"/>
    <n v="8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2"/>
    <x v="2"/>
    <n v="8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4"/>
    <x v="2"/>
    <n v="8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2"/>
    <x v="2"/>
    <n v="9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2"/>
    <n v="9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4"/>
    <x v="2"/>
    <n v="9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1"/>
    <n v="2"/>
    <x v="2"/>
    <n v="9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2"/>
    <n v="10"/>
    <s v="WineAccess"/>
    <s v="2018 Cavallo Di Battaglia Montepuciano D'Abruzzo DOC"/>
    <n v="19"/>
    <n v="76"/>
    <n v="2018"/>
    <s v="now-2025"/>
    <m/>
    <m/>
    <x v="2"/>
    <x v="41"/>
    <x v="52"/>
    <m/>
    <x v="0"/>
    <m/>
  </r>
  <r>
    <n v="1"/>
    <n v="4"/>
    <x v="2"/>
    <n v="10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4"/>
    <x v="2"/>
    <n v="10"/>
    <s v="WineAccess"/>
    <s v="2020 Cieck Erbaluce di Caluso"/>
    <n v="19"/>
    <n v="76"/>
    <n v="2020"/>
    <s v="now-2026"/>
    <m/>
    <m/>
    <x v="2"/>
    <x v="7"/>
    <x v="47"/>
    <m/>
    <x v="1"/>
    <m/>
  </r>
  <r>
    <n v="1"/>
    <n v="4"/>
    <x v="2"/>
    <n v="11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4"/>
    <x v="2"/>
    <n v="11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2"/>
    <n v="11"/>
    <s v="WineAccess"/>
    <s v="2015 Elena Fucci Titolo Aglianico del Vultura Basilicata"/>
    <n v="40"/>
    <n v="160"/>
    <n v="2015"/>
    <s v="now-2030"/>
    <m/>
    <m/>
    <x v="2"/>
    <x v="23"/>
    <x v="30"/>
    <m/>
    <x v="0"/>
    <m/>
  </r>
  <r>
    <n v="1"/>
    <n v="5"/>
    <x v="2"/>
    <n v="12"/>
    <s v="WineAccess"/>
    <s v="2015 Three Wine Company Established 1885 Red Wine Contra Costa County"/>
    <n v="25"/>
    <n v="125"/>
    <n v="2015"/>
    <s v="now-2024"/>
    <m/>
    <m/>
    <x v="0"/>
    <x v="28"/>
    <x v="35"/>
    <m/>
    <x v="0"/>
    <m/>
  </r>
  <r>
    <n v="1"/>
    <n v="4"/>
    <x v="2"/>
    <n v="12"/>
    <s v="WineAccess"/>
    <s v="2019 Prime Cellars District 4 Red Blend Napa Valley"/>
    <n v="23"/>
    <n v="92"/>
    <n v="2018"/>
    <s v="now-2030"/>
    <m/>
    <m/>
    <x v="0"/>
    <x v="17"/>
    <x v="24"/>
    <m/>
    <x v="0"/>
    <m/>
  </r>
  <r>
    <n v="1"/>
    <n v="3"/>
    <x v="2"/>
    <n v="12"/>
    <s v="WineAccess"/>
    <s v="2020 Tinpot Hut Sauvignon Blanc Marlborough New Zealand"/>
    <n v="19"/>
    <n v="57"/>
    <n v="2020"/>
    <s v="now-2024"/>
    <m/>
    <m/>
    <x v="6"/>
    <x v="12"/>
    <x v="2"/>
    <m/>
    <x v="1"/>
    <m/>
  </r>
  <r>
    <n v="1"/>
    <n v="4"/>
    <x v="2"/>
    <n v="13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4"/>
    <x v="2"/>
    <n v="13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4"/>
    <x v="2"/>
    <n v="13"/>
    <s v="WineAccess"/>
    <s v="2018 Mount Langi Ghiran Cliff Edge Shiraz Grampians"/>
    <n v="18"/>
    <n v="72"/>
    <n v="2018"/>
    <s v="now-2030"/>
    <m/>
    <m/>
    <x v="4"/>
    <x v="11"/>
    <x v="15"/>
    <m/>
    <x v="0"/>
    <m/>
  </r>
  <r>
    <n v="2"/>
    <n v="2"/>
    <x v="2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2"/>
    <n v="21"/>
    <s v="Cristom"/>
    <s v="2020 Cristom Louise Viognier"/>
    <n v="30"/>
    <m/>
    <m/>
    <m/>
    <m/>
    <m/>
    <x v="0"/>
    <x v="0"/>
    <x v="39"/>
    <m/>
    <x v="1"/>
    <m/>
  </r>
  <r>
    <n v="2"/>
    <n v="2"/>
    <x v="2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2"/>
    <n v="22"/>
    <s v="Cristom"/>
    <s v="2019 Cristom Louise Chardonnay"/>
    <n v="40"/>
    <m/>
    <m/>
    <m/>
    <m/>
    <m/>
    <x v="0"/>
    <x v="0"/>
    <x v="6"/>
    <m/>
    <x v="1"/>
    <m/>
  </r>
  <r>
    <n v="2"/>
    <n v="2"/>
    <x v="2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2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2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2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2"/>
    <n v="23"/>
    <s v="TW"/>
    <s v="2020 Spier 21 Gables Sauvignon Blanc"/>
    <n v="25"/>
    <m/>
    <m/>
    <m/>
    <m/>
    <m/>
    <x v="11"/>
    <x v="42"/>
    <x v="2"/>
    <m/>
    <x v="1"/>
    <m/>
  </r>
  <r>
    <n v="2"/>
    <n v="1"/>
    <x v="2"/>
    <n v="24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2"/>
    <n v="24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2"/>
    <n v="24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2"/>
    <n v="24"/>
    <s v="Cristom"/>
    <s v="2019 Cristom Marjorie Pinot"/>
    <n v="60"/>
    <m/>
    <m/>
    <m/>
    <m/>
    <m/>
    <x v="0"/>
    <x v="0"/>
    <x v="0"/>
    <m/>
    <x v="0"/>
    <m/>
  </r>
  <r>
    <n v="2"/>
    <n v="3"/>
    <x v="2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2"/>
    <n v="25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2"/>
    <n v="25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2"/>
    <n v="25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2"/>
    <n v="3"/>
    <x v="2"/>
    <n v="25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3"/>
    <n v="2"/>
    <x v="2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2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2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1"/>
    <x v="2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2"/>
    <n v="41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2"/>
    <x v="2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3"/>
    <x v="2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2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3"/>
    <n v="3"/>
    <x v="2"/>
    <s v="L 40"/>
    <s v="WA 2022 1 12"/>
    <s v="2018 Domaine Pierre Amiot et Fils Morey-Saint-Denis Les Ruchots 1er Cru"/>
    <n v="83.083333333333329"/>
    <m/>
    <m/>
    <s v="now-2036"/>
    <s v="L 40"/>
    <m/>
    <x v="1"/>
    <x v="5"/>
    <x v="0"/>
    <m/>
    <x v="0"/>
    <m/>
  </r>
  <r>
    <n v="3"/>
    <n v="2"/>
    <x v="2"/>
    <s v="L 40"/>
    <s v="WA 2022 1 12"/>
    <s v="2018 Francois Carillon Saint Aubin Burgundy"/>
    <n v="30"/>
    <m/>
    <m/>
    <s v="now-2029"/>
    <m/>
    <m/>
    <x v="1"/>
    <x v="5"/>
    <x v="6"/>
    <m/>
    <x v="1"/>
    <m/>
  </r>
  <r>
    <n v="1"/>
    <n v="4"/>
    <x v="2"/>
    <s v="thanksgiving"/>
    <s v="Cristom"/>
    <s v="2019 Cristom Eileen Pinot"/>
    <n v="60"/>
    <m/>
    <m/>
    <m/>
    <m/>
    <m/>
    <x v="0"/>
    <x v="0"/>
    <x v="0"/>
    <m/>
    <x v="0"/>
    <m/>
  </r>
  <r>
    <n v="1"/>
    <n v="2"/>
    <x v="2"/>
    <s v="thanksgiving"/>
    <s v="Cristom"/>
    <s v="2019 Cristom Louise Chardonnay"/>
    <n v="40"/>
    <m/>
    <m/>
    <m/>
    <m/>
    <m/>
    <x v="0"/>
    <x v="0"/>
    <x v="6"/>
    <m/>
    <x v="1"/>
    <m/>
  </r>
  <r>
    <n v="1"/>
    <n v="2"/>
    <x v="3"/>
    <n v="1"/>
    <s v="Benchmark"/>
    <s v="Eola Hills Pinot Noir Reserve 2015"/>
    <n v="49"/>
    <n v="98"/>
    <n v="2015"/>
    <m/>
    <m/>
    <s v="750ml"/>
    <x v="0"/>
    <x v="0"/>
    <x v="0"/>
    <m/>
    <x v="0"/>
    <s v="Eola Hills"/>
  </r>
  <r>
    <n v="1"/>
    <n v="3"/>
    <x v="3"/>
    <n v="1"/>
    <s v="Benchmark"/>
    <s v="Kimsey White Blend 2017"/>
    <n v="60"/>
    <n v="180"/>
    <n v="2017"/>
    <m/>
    <m/>
    <s v="750ml"/>
    <x v="0"/>
    <x v="1"/>
    <x v="55"/>
    <s v="V92, JD90"/>
    <x v="1"/>
    <s v="Kimsey"/>
  </r>
  <r>
    <n v="1"/>
    <n v="3"/>
    <x v="3"/>
    <n v="1"/>
    <s v="Benchmark"/>
    <s v="La Fleur Morange St. Emilion 2005"/>
    <n v="93"/>
    <n v="279"/>
    <n v="2005"/>
    <m/>
    <m/>
    <s v="750ml"/>
    <x v="1"/>
    <x v="4"/>
    <x v="5"/>
    <s v="WA96"/>
    <x v="0"/>
    <s v="La Fleur Morange"/>
  </r>
  <r>
    <n v="1"/>
    <n v="4"/>
    <x v="3"/>
    <n v="1"/>
    <s v="Benchmark"/>
    <s v="Twomey Cellars Pinot Noir Dundee Hills 2018"/>
    <n v="68"/>
    <n v="272"/>
    <n v="2018"/>
    <m/>
    <m/>
    <s v="750ml"/>
    <x v="0"/>
    <x v="0"/>
    <x v="0"/>
    <m/>
    <x v="0"/>
    <s v="Twomey Cellars"/>
  </r>
  <r>
    <n v="1"/>
    <n v="2"/>
    <x v="3"/>
    <n v="2"/>
    <s v="Benchmark"/>
    <s v="00 Wines Pinot Noir Shea Vineyard 2018"/>
    <n v="95"/>
    <n v="190"/>
    <n v="2018"/>
    <m/>
    <m/>
    <s v="750ml"/>
    <x v="0"/>
    <x v="0"/>
    <x v="0"/>
    <s v="JS93-94"/>
    <x v="0"/>
    <s v="00 Wines"/>
  </r>
  <r>
    <n v="1"/>
    <n v="3"/>
    <x v="3"/>
    <n v="2"/>
    <s v="Benchmark"/>
    <s v="Dana Estates Cabernet Sauvignon Vaso 2014"/>
    <n v="74"/>
    <n v="222"/>
    <n v="2014"/>
    <m/>
    <m/>
    <s v="750ml"/>
    <x v="0"/>
    <x v="1"/>
    <x v="1"/>
    <s v="CT93"/>
    <x v="0"/>
    <s v="Dana Estates"/>
  </r>
  <r>
    <n v="1"/>
    <n v="3"/>
    <x v="3"/>
    <n v="2"/>
    <s v="Benchmark"/>
    <s v="Red Car Chardonnay Estate Vineyard 2018"/>
    <n v="55"/>
    <n v="165"/>
    <n v="2018"/>
    <m/>
    <m/>
    <s v="750ml"/>
    <x v="0"/>
    <x v="1"/>
    <x v="6"/>
    <s v="JD94,WE93, V92"/>
    <x v="1"/>
    <s v="Red Car Wine Company"/>
  </r>
  <r>
    <n v="1"/>
    <n v="4"/>
    <x v="3"/>
    <n v="2"/>
    <s v="Benchmark"/>
    <s v="Soter Pinot Noir Mineral Springs 2012"/>
    <n v="87"/>
    <n v="348"/>
    <n v="2012"/>
    <m/>
    <m/>
    <s v="750ml"/>
    <x v="0"/>
    <x v="0"/>
    <x v="0"/>
    <s v="WA93, WS93"/>
    <x v="0"/>
    <s v="Soter"/>
  </r>
  <r>
    <n v="1"/>
    <n v="4"/>
    <x v="3"/>
    <n v="3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1"/>
    <n v="4"/>
    <x v="3"/>
    <n v="3"/>
    <s v="WineAccess"/>
    <s v="2018 Cavallo Di Battaglia Montepuciano D'Abruzzo DOC"/>
    <n v="19"/>
    <n v="76"/>
    <n v="2018"/>
    <s v="now-2025"/>
    <m/>
    <m/>
    <x v="2"/>
    <x v="41"/>
    <x v="52"/>
    <m/>
    <x v="0"/>
    <m/>
  </r>
  <r>
    <n v="1"/>
    <n v="4"/>
    <x v="3"/>
    <n v="3"/>
    <s v="WineAccess"/>
    <s v="2020 Cieck Erbaluce di Caluso"/>
    <n v="19"/>
    <n v="76"/>
    <n v="2020"/>
    <s v="now-2026"/>
    <m/>
    <m/>
    <x v="2"/>
    <x v="7"/>
    <x v="47"/>
    <m/>
    <x v="1"/>
    <m/>
  </r>
  <r>
    <n v="1"/>
    <n v="2"/>
    <x v="3"/>
    <n v="4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2"/>
    <x v="3"/>
    <n v="4"/>
    <s v="WineAccess"/>
    <s v="2018 Domaine du Vieux Telegraphe La Crau Chateauneuf-do-Pape"/>
    <n v="95"/>
    <n v="190"/>
    <n v="2018"/>
    <s v="now-2033"/>
    <m/>
    <m/>
    <x v="1"/>
    <x v="32"/>
    <x v="31"/>
    <m/>
    <x v="0"/>
    <m/>
  </r>
  <r>
    <n v="1"/>
    <n v="2"/>
    <x v="3"/>
    <n v="4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3"/>
    <n v="4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3"/>
    <n v="4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1"/>
    <n v="4"/>
    <x v="3"/>
    <n v="5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2"/>
    <x v="3"/>
    <n v="5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3"/>
    <n v="5"/>
    <s v="WineAccess"/>
    <s v="2019 Bernard Baudry Chinon La Domaine"/>
    <n v="23"/>
    <n v="92"/>
    <n v="2019"/>
    <s v="now-2030"/>
    <m/>
    <m/>
    <x v="1"/>
    <x v="26"/>
    <x v="33"/>
    <m/>
    <x v="0"/>
    <m/>
  </r>
  <r>
    <n v="1"/>
    <n v="2"/>
    <x v="3"/>
    <n v="5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3"/>
    <n v="6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4"/>
    <x v="3"/>
    <n v="6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1"/>
    <n v="1"/>
    <x v="3"/>
    <n v="6"/>
    <s v="WineAccess"/>
    <s v="2018 Mount Langi Ghiran Cliff Edge Shiraz Grampians"/>
    <n v="18"/>
    <n v="18"/>
    <n v="2018"/>
    <s v="now-2030"/>
    <m/>
    <m/>
    <x v="4"/>
    <x v="11"/>
    <x v="15"/>
    <m/>
    <x v="0"/>
    <m/>
  </r>
  <r>
    <n v="1"/>
    <n v="3"/>
    <x v="3"/>
    <n v="6"/>
    <s v="WineAccess"/>
    <s v="2020 Tinpot Hut Sauvignon Blanc Marlborough New Zealand"/>
    <n v="19"/>
    <n v="57"/>
    <n v="2020"/>
    <s v="now-2024"/>
    <m/>
    <m/>
    <x v="6"/>
    <x v="12"/>
    <x v="2"/>
    <m/>
    <x v="1"/>
    <m/>
  </r>
  <r>
    <n v="1"/>
    <n v="4"/>
    <x v="3"/>
    <n v="7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4"/>
    <x v="3"/>
    <n v="7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3"/>
    <n v="7"/>
    <s v="WineAccess"/>
    <s v="2017 Il Borrow Toscana IGT"/>
    <n v="60"/>
    <n v="240"/>
    <n v="2017"/>
    <s v="now-2032"/>
    <m/>
    <m/>
    <x v="2"/>
    <x v="6"/>
    <x v="50"/>
    <m/>
    <x v="0"/>
    <m/>
  </r>
  <r>
    <n v="2"/>
    <n v="1"/>
    <x v="3"/>
    <n v="21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3"/>
    <n v="21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3"/>
    <n v="21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3"/>
    <n v="21"/>
    <s v="Cristom"/>
    <s v="2019 Cristom Paul Gerria Pinot"/>
    <n v="60"/>
    <m/>
    <m/>
    <m/>
    <m/>
    <m/>
    <x v="0"/>
    <x v="0"/>
    <x v="0"/>
    <m/>
    <x v="0"/>
    <m/>
  </r>
  <r>
    <n v="2"/>
    <n v="3"/>
    <x v="3"/>
    <n v="21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3"/>
    <n v="22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3"/>
    <n v="22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3"/>
    <n v="22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3"/>
    <n v="22"/>
    <s v="WA 2021 12 2"/>
    <s v="2018 Star Treatment Cabernet Sauvignon Napa Valley"/>
    <n v="35"/>
    <m/>
    <n v="2018"/>
    <s v="now-2026"/>
    <m/>
    <m/>
    <x v="0"/>
    <x v="1"/>
    <x v="19"/>
    <m/>
    <x v="0"/>
    <m/>
  </r>
  <r>
    <n v="3"/>
    <n v="2"/>
    <x v="3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3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3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3"/>
    <n v="41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2"/>
    <x v="3"/>
    <n v="41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3"/>
    <n v="41"/>
    <s v="WA 2022 1 12"/>
    <s v="2019 RAEN Pinot Noir Sea Field Vineyard Fort Ross-Seaview"/>
    <n v="85"/>
    <m/>
    <m/>
    <s v="2022-2033"/>
    <m/>
    <m/>
    <x v="0"/>
    <x v="1"/>
    <x v="0"/>
    <m/>
    <x v="0"/>
    <m/>
  </r>
  <r>
    <n v="3"/>
    <n v="3"/>
    <x v="3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3"/>
    <s v="KJ 2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2"/>
    <x v="3"/>
    <s v="KJ 20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1"/>
    <n v="4"/>
    <x v="3"/>
    <s v="thanksgiving"/>
    <s v="Cristom"/>
    <s v="2019 Cristom Jessie Pinot"/>
    <n v="60"/>
    <m/>
    <m/>
    <m/>
    <m/>
    <m/>
    <x v="0"/>
    <x v="0"/>
    <x v="0"/>
    <m/>
    <x v="0"/>
    <m/>
  </r>
  <r>
    <n v="1"/>
    <n v="2"/>
    <x v="3"/>
    <s v="thanksgiving"/>
    <s v="Cristom"/>
    <s v="2020 Cristom Louise Viognier"/>
    <n v="30"/>
    <m/>
    <m/>
    <m/>
    <m/>
    <m/>
    <x v="0"/>
    <x v="0"/>
    <x v="39"/>
    <m/>
    <x v="1"/>
    <m/>
  </r>
  <r>
    <n v="1"/>
    <n v="3"/>
    <x v="4"/>
    <n v="1"/>
    <s v="Benchmark"/>
    <s v="Cantenac Brown 2018"/>
    <n v="85"/>
    <n v="255"/>
    <n v="2018"/>
    <m/>
    <m/>
    <s v="750ml"/>
    <x v="1"/>
    <x v="4"/>
    <x v="5"/>
    <s v="V95, V94, WS94"/>
    <x v="0"/>
    <s v="Cantenac Brown"/>
  </r>
  <r>
    <n v="1"/>
    <n v="3"/>
    <x v="4"/>
    <n v="1"/>
    <s v="Benchmark"/>
    <s v="Carbonnieux Blanc 2015"/>
    <n v="55"/>
    <n v="165"/>
    <n v="2015"/>
    <m/>
    <m/>
    <s v="750ml"/>
    <x v="1"/>
    <x v="4"/>
    <x v="56"/>
    <s v="WE95, JD94"/>
    <x v="1"/>
    <s v="Carbonnieux"/>
  </r>
  <r>
    <n v="1"/>
    <n v="3"/>
    <x v="4"/>
    <n v="1"/>
    <s v="Benchmark"/>
    <s v="Gosset Grand Rose NV"/>
    <n v="61"/>
    <n v="183"/>
    <s v="NV"/>
    <m/>
    <m/>
    <s v="750ml"/>
    <x v="1"/>
    <x v="9"/>
    <x v="13"/>
    <s v="WS91, WSM91"/>
    <x v="2"/>
    <s v="Gosset"/>
  </r>
  <r>
    <n v="1"/>
    <n v="3"/>
    <x v="4"/>
    <n v="1"/>
    <s v="Benchmark"/>
    <s v="Monbousquet 2015"/>
    <n v="75"/>
    <n v="225"/>
    <n v="2015"/>
    <m/>
    <m/>
    <s v="750ml"/>
    <x v="1"/>
    <x v="4"/>
    <x v="5"/>
    <s v="WS95, JS95"/>
    <x v="0"/>
    <s v="Monbousquet"/>
  </r>
  <r>
    <n v="1"/>
    <n v="4"/>
    <x v="4"/>
    <n v="2"/>
    <s v="WineAccess"/>
    <s v="2015 Elena Fucci Titolo Aglianico del Vultura Basilicata"/>
    <n v="40"/>
    <n v="160"/>
    <n v="2015"/>
    <s v="now-2030"/>
    <m/>
    <m/>
    <x v="2"/>
    <x v="23"/>
    <x v="30"/>
    <m/>
    <x v="0"/>
    <m/>
  </r>
  <r>
    <n v="1"/>
    <n v="4"/>
    <x v="4"/>
    <n v="2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4"/>
    <x v="4"/>
    <n v="2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3"/>
    <x v="4"/>
    <n v="4"/>
    <s v="WineAccess"/>
    <s v="2012 Tenute del Cerro Colpetrone Sagrantino di Montefalco DOCG"/>
    <n v="22"/>
    <n v="66"/>
    <n v="2012"/>
    <s v="now-2027"/>
    <m/>
    <m/>
    <x v="2"/>
    <x v="30"/>
    <x v="38"/>
    <m/>
    <x v="0"/>
    <m/>
  </r>
  <r>
    <n v="1"/>
    <n v="4"/>
    <x v="4"/>
    <n v="4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2"/>
    <x v="4"/>
    <n v="4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2"/>
    <x v="4"/>
    <n v="4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2"/>
    <x v="4"/>
    <n v="5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2"/>
    <x v="4"/>
    <n v="5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4"/>
    <n v="5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4"/>
    <x v="4"/>
    <n v="5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4"/>
    <x v="4"/>
    <n v="6"/>
    <s v="WineAccess"/>
    <s v="2017 E Guigal Saint-Joseph"/>
    <n v="32"/>
    <n v="128"/>
    <n v="2017"/>
    <s v="now-2027"/>
    <m/>
    <m/>
    <x v="1"/>
    <x v="20"/>
    <x v="15"/>
    <m/>
    <x v="0"/>
    <m/>
  </r>
  <r>
    <n v="1"/>
    <n v="4"/>
    <x v="4"/>
    <n v="6"/>
    <s v="WineAccess"/>
    <s v="2017 Trimbach Riesling Selection de Vielles Vignes Alsace"/>
    <n v="39"/>
    <n v="156"/>
    <n v="2017"/>
    <s v="now-2040"/>
    <m/>
    <m/>
    <x v="1"/>
    <x v="29"/>
    <x v="16"/>
    <m/>
    <x v="1"/>
    <m/>
  </r>
  <r>
    <n v="1"/>
    <n v="4"/>
    <x v="4"/>
    <n v="6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2"/>
    <n v="3"/>
    <x v="4"/>
    <n v="21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4"/>
    <n v="21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4"/>
    <n v="21"/>
    <s v="WA 2021 12 2"/>
    <s v="2016 Portfolio Cabernet Sauvignon"/>
    <n v="156.33333333333334"/>
    <n v="938"/>
    <n v="2016"/>
    <s v="now-2030"/>
    <m/>
    <m/>
    <x v="0"/>
    <x v="1"/>
    <x v="58"/>
    <m/>
    <x v="0"/>
    <m/>
  </r>
  <r>
    <n v="2"/>
    <n v="3"/>
    <x v="4"/>
    <n v="21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2"/>
    <n v="3"/>
    <x v="4"/>
    <n v="22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4"/>
    <n v="22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"/>
    <n v="2"/>
    <x v="4"/>
    <n v="22"/>
    <s v="Cristom"/>
    <s v="2019 Cristom Louise Pinot"/>
    <n v="60"/>
    <m/>
    <n v="2019"/>
    <m/>
    <m/>
    <m/>
    <x v="0"/>
    <x v="0"/>
    <x v="0"/>
    <m/>
    <x v="0"/>
    <m/>
  </r>
  <r>
    <n v="2"/>
    <n v="3"/>
    <x v="4"/>
    <n v="22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3"/>
    <n v="2"/>
    <x v="4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4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4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2"/>
    <x v="4"/>
    <n v="41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4"/>
    <n v="41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4"/>
    <n v="41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4"/>
    <n v="42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4"/>
    <n v="42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3"/>
    <x v="4"/>
    <n v="42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4"/>
    <n v="42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1"/>
    <n v="3"/>
    <x v="5"/>
    <n v="1"/>
    <s v="Benchmark"/>
    <s v="Bosquet des Papes Chateauneuf du Pape Cuvee Chante le Merle Vieilles Vignes 2015"/>
    <n v="65"/>
    <n v="195"/>
    <n v="2015"/>
    <m/>
    <m/>
    <s v="750ml"/>
    <x v="1"/>
    <x v="32"/>
    <x v="4"/>
    <s v="JD95, WA93-95"/>
    <x v="0"/>
    <s v="Bosquet des Papes"/>
  </r>
  <r>
    <n v="1"/>
    <n v="3"/>
    <x v="5"/>
    <n v="1"/>
    <s v="Benchmark"/>
    <s v="Cakebread Cellars Cabernet Sauvignon Napa Valley 2018"/>
    <n v="65"/>
    <n v="195"/>
    <n v="2018"/>
    <m/>
    <m/>
    <s v="750ml"/>
    <x v="0"/>
    <x v="1"/>
    <x v="1"/>
    <m/>
    <x v="0"/>
    <s v="Cakebread Cellars"/>
  </r>
  <r>
    <n v="1"/>
    <n v="3"/>
    <x v="5"/>
    <n v="1"/>
    <s v="Benchmark"/>
    <s v="Joly Savennieres Roche aux Moines Les Vieux Clos 2019"/>
    <n v="65"/>
    <n v="195"/>
    <n v="2019"/>
    <m/>
    <m/>
    <s v="750ml"/>
    <x v="1"/>
    <x v="26"/>
    <x v="11"/>
    <m/>
    <x v="1"/>
    <s v="Joly"/>
  </r>
  <r>
    <n v="1"/>
    <n v="3"/>
    <x v="5"/>
    <n v="1"/>
    <s v="Benchmark"/>
    <s v="La Vieille Cure 2009"/>
    <n v="57"/>
    <n v="171"/>
    <n v="2009"/>
    <m/>
    <m/>
    <s v="750ml"/>
    <x v="1"/>
    <x v="4"/>
    <x v="5"/>
    <s v="WA93, WE92"/>
    <x v="0"/>
    <s v="La Vieille Cure"/>
  </r>
  <r>
    <n v="1"/>
    <n v="4"/>
    <x v="5"/>
    <n v="2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4"/>
    <x v="5"/>
    <n v="2"/>
    <s v="WineAccess"/>
    <s v="2018 Domaine du Vieux Telegraphe La Crau Chateauneuf-do-Pape"/>
    <n v="95"/>
    <n v="380"/>
    <n v="2018"/>
    <s v="now-2033"/>
    <m/>
    <m/>
    <x v="1"/>
    <x v="32"/>
    <x v="31"/>
    <m/>
    <x v="0"/>
    <m/>
  </r>
  <r>
    <n v="1"/>
    <n v="2"/>
    <x v="5"/>
    <n v="2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2"/>
    <x v="5"/>
    <n v="2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5"/>
    <n v="3"/>
    <s v="WineAccess"/>
    <s v="2012 Chateau Musar ekaa Valley Lebanon"/>
    <n v="45"/>
    <n v="180"/>
    <n v="2012"/>
    <s v="now-2035"/>
    <m/>
    <m/>
    <x v="10"/>
    <x v="38"/>
    <x v="51"/>
    <m/>
    <x v="0"/>
    <s v="Chateau Musar"/>
  </r>
  <r>
    <n v="1"/>
    <n v="2"/>
    <x v="5"/>
    <n v="3"/>
    <s v="WineAccess"/>
    <s v="2018 Domaine Didier Dagueneau Silex Vin de France"/>
    <n v="150"/>
    <n v="300"/>
    <n v="2018"/>
    <s v="now-2030"/>
    <m/>
    <m/>
    <x v="1"/>
    <x v="26"/>
    <x v="2"/>
    <m/>
    <x v="1"/>
    <m/>
  </r>
  <r>
    <n v="1"/>
    <n v="2"/>
    <x v="5"/>
    <n v="3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5"/>
    <n v="3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1"/>
    <n v="4"/>
    <x v="5"/>
    <n v="4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2"/>
    <x v="5"/>
    <n v="4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4"/>
    <x v="5"/>
    <n v="4"/>
    <s v="WineAccess"/>
    <s v="2017 Trimbach Riesling Selection de Vielles Vignes Alsace"/>
    <n v="39"/>
    <n v="156"/>
    <n v="2017"/>
    <s v="now-2040"/>
    <m/>
    <m/>
    <x v="1"/>
    <x v="29"/>
    <x v="16"/>
    <m/>
    <x v="1"/>
    <m/>
  </r>
  <r>
    <n v="1"/>
    <n v="2"/>
    <x v="5"/>
    <n v="4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4"/>
    <x v="5"/>
    <n v="5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4"/>
    <x v="5"/>
    <n v="5"/>
    <s v="WineAccess"/>
    <s v="2017 Il Borrow Toscana IGT"/>
    <n v="60"/>
    <n v="240"/>
    <n v="2017"/>
    <s v="now-2032"/>
    <m/>
    <m/>
    <x v="2"/>
    <x v="6"/>
    <x v="50"/>
    <m/>
    <x v="0"/>
    <m/>
  </r>
  <r>
    <n v="1"/>
    <n v="4"/>
    <x v="5"/>
    <n v="5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2"/>
    <n v="3"/>
    <x v="5"/>
    <n v="21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5"/>
    <n v="21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5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2"/>
    <n v="3"/>
    <x v="5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3"/>
    <n v="3"/>
    <x v="5"/>
    <n v="40"/>
    <s v="WA 2022 1 12"/>
    <s v="2017 Giacomo Borgogno e Figli Barolo"/>
    <n v="63.5"/>
    <m/>
    <m/>
    <s v="2022-2035"/>
    <m/>
    <m/>
    <x v="2"/>
    <x v="7"/>
    <x v="8"/>
    <m/>
    <x v="0"/>
    <m/>
  </r>
  <r>
    <n v="3"/>
    <n v="2"/>
    <x v="5"/>
    <n v="40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5"/>
    <n v="40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2"/>
    <x v="5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1"/>
    <n v="3"/>
    <x v="6"/>
    <n v="1"/>
    <s v="Benchmark"/>
    <s v="Dampt Chablis Vaillons 2018 1.5L"/>
    <n v="66"/>
    <n v="198"/>
    <n v="2018"/>
    <m/>
    <m/>
    <s v="1.5L"/>
    <x v="1"/>
    <x v="5"/>
    <x v="6"/>
    <s v="TA91"/>
    <x v="1"/>
    <s v="Dampt"/>
  </r>
  <r>
    <n v="1"/>
    <n v="4"/>
    <x v="6"/>
    <n v="2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2"/>
    <x v="6"/>
    <n v="2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4"/>
    <x v="6"/>
    <n v="2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1"/>
    <n v="2"/>
    <x v="6"/>
    <n v="2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4"/>
    <x v="6"/>
    <n v="3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4"/>
    <x v="6"/>
    <n v="3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4"/>
    <x v="6"/>
    <n v="3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2"/>
    <n v="3"/>
    <x v="6"/>
    <n v="20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6"/>
    <n v="20"/>
    <s v="WA 2021 12 2"/>
    <s v="2016 Portfolio Cabernet Sauvignon"/>
    <n v="156.33333333333334"/>
    <n v="938"/>
    <n v="2016"/>
    <s v="now-2030"/>
    <m/>
    <m/>
    <x v="0"/>
    <x v="1"/>
    <x v="58"/>
    <m/>
    <x v="0"/>
    <m/>
  </r>
  <r>
    <n v="2"/>
    <n v="3"/>
    <x v="6"/>
    <n v="20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6"/>
    <n v="20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3"/>
    <n v="3"/>
    <x v="6"/>
    <n v="41"/>
    <s v="WA 2022 1 12"/>
    <s v="2016 Damilano Cannubi Barolo"/>
    <n v="70"/>
    <m/>
    <m/>
    <s v="now-2042"/>
    <m/>
    <m/>
    <x v="2"/>
    <x v="7"/>
    <x v="8"/>
    <m/>
    <x v="0"/>
    <m/>
  </r>
  <r>
    <n v="3"/>
    <n v="3"/>
    <x v="6"/>
    <n v="41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3"/>
    <x v="6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6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3"/>
    <n v="3"/>
    <x v="6"/>
    <s v="RJ 20"/>
    <s v="WA 2022 1 12"/>
    <s v="2019 RAEN Pinot Noir Sea Field Vineyard Fort Ross-Seaview"/>
    <n v="85"/>
    <m/>
    <m/>
    <s v="2022-2033"/>
    <s v="RJ 20"/>
    <m/>
    <x v="0"/>
    <x v="1"/>
    <x v="0"/>
    <m/>
    <x v="0"/>
    <m/>
  </r>
  <r>
    <n v="3"/>
    <n v="2"/>
    <x v="6"/>
    <s v="RJ 20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6"/>
    <s v="S 50"/>
    <s v="WA 2022 1 12"/>
    <s v="2016 Lisini Brunello di Montalcino Tuscany"/>
    <n v="45"/>
    <m/>
    <m/>
    <s v="2022-2035"/>
    <s v="S 50"/>
    <m/>
    <x v="2"/>
    <x v="6"/>
    <x v="7"/>
    <m/>
    <x v="0"/>
    <m/>
  </r>
  <r>
    <n v="3"/>
    <n v="3"/>
    <x v="6"/>
    <s v="S 50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2"/>
    <n v="3"/>
    <x v="6"/>
    <s v="SN 30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6"/>
    <s v="SN 30"/>
    <s v="WA 2021 12 2"/>
    <s v="2019 Dakot Shy Cabernet Sauvignon Napa Valley"/>
    <n v="102.66666666666667"/>
    <n v="1232"/>
    <n v="2019"/>
    <s v="now-2029"/>
    <s v="SN 30"/>
    <m/>
    <x v="0"/>
    <x v="14"/>
    <x v="19"/>
    <m/>
    <x v="0"/>
    <m/>
  </r>
  <r>
    <n v="1"/>
    <n v="4"/>
    <x v="7"/>
    <n v="1"/>
    <s v="WineAccess"/>
    <s v="2012 Chateau Musar ekaa Valley Lebanon"/>
    <n v="45"/>
    <n v="180"/>
    <n v="2012"/>
    <s v="now-2035"/>
    <m/>
    <m/>
    <x v="10"/>
    <x v="38"/>
    <x v="51"/>
    <m/>
    <x v="0"/>
    <s v="Chateau Musar"/>
  </r>
  <r>
    <n v="1"/>
    <n v="2"/>
    <x v="7"/>
    <n v="1"/>
    <s v="WineAccess"/>
    <s v="2014 Tenuta di Fessina Musmeci Etna Rosso Riserva"/>
    <n v="37"/>
    <n v="74"/>
    <n v="2014"/>
    <s v="now-2030"/>
    <m/>
    <m/>
    <x v="2"/>
    <x v="16"/>
    <x v="49"/>
    <m/>
    <x v="0"/>
    <m/>
  </r>
  <r>
    <n v="1"/>
    <n v="4"/>
    <x v="7"/>
    <n v="1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2"/>
    <x v="7"/>
    <n v="1"/>
    <s v="WineAccess"/>
    <s v="2017 Il Borrow Toscana IGT"/>
    <n v="60"/>
    <n v="120"/>
    <n v="2017"/>
    <s v="now-2032"/>
    <m/>
    <m/>
    <x v="2"/>
    <x v="6"/>
    <x v="50"/>
    <m/>
    <x v="0"/>
    <m/>
  </r>
  <r>
    <n v="1"/>
    <n v="4"/>
    <x v="7"/>
    <n v="2"/>
    <s v="WineAccess"/>
    <s v="2018 Domaine du Vieux Telegraphe La Crau Chateauneuf-do-Pape"/>
    <n v="95"/>
    <n v="380"/>
    <n v="2018"/>
    <s v="now-2033"/>
    <m/>
    <m/>
    <x v="1"/>
    <x v="32"/>
    <x v="31"/>
    <m/>
    <x v="0"/>
    <m/>
  </r>
  <r>
    <n v="1"/>
    <n v="4"/>
    <x v="7"/>
    <n v="2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4"/>
    <x v="7"/>
    <n v="2"/>
    <s v="WineAccess"/>
    <s v="2018 Willi Schaefer Graacher Domprobst Riesling Spatlese #10 Mosel Germany"/>
    <n v="45"/>
    <n v="180"/>
    <n v="2018"/>
    <s v="now-2037"/>
    <m/>
    <m/>
    <x v="8"/>
    <x v="31"/>
    <x v="16"/>
    <m/>
    <x v="1"/>
    <m/>
  </r>
  <r>
    <n v="1"/>
    <n v="2"/>
    <x v="7"/>
    <n v="3"/>
    <s v="WineAccess"/>
    <s v="2017 Shafer Vineyards Relentless Napa Valley"/>
    <n v="88"/>
    <n v="176"/>
    <n v="2017"/>
    <s v="now-2033"/>
    <m/>
    <m/>
    <x v="0"/>
    <x v="17"/>
    <x v="28"/>
    <m/>
    <x v="0"/>
    <m/>
  </r>
  <r>
    <n v="1"/>
    <n v="4"/>
    <x v="7"/>
    <n v="3"/>
    <s v="WineAccess"/>
    <s v="2018 Domaine Hubert Bouzereau-Gruere Puligny Mantrachet"/>
    <n v="79"/>
    <n v="316"/>
    <n v="2018"/>
    <s v="now-2033"/>
    <m/>
    <m/>
    <x v="1"/>
    <x v="5"/>
    <x v="6"/>
    <m/>
    <x v="1"/>
    <m/>
  </r>
  <r>
    <n v="1"/>
    <n v="2"/>
    <x v="7"/>
    <n v="3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7"/>
    <n v="3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2"/>
    <n v="3"/>
    <x v="7"/>
    <n v="21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7"/>
    <n v="21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7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2"/>
    <n v="3"/>
    <x v="7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3"/>
    <n v="3"/>
    <x v="7"/>
    <n v="40"/>
    <s v="WA 2022 1 12"/>
    <s v="2018 Domaine Pierre Amiot et Fils Morey-Saint-Denis Les Ruchots 1er Cru"/>
    <n v="83.083333333333329"/>
    <m/>
    <m/>
    <s v="now-2036"/>
    <m/>
    <m/>
    <x v="1"/>
    <x v="5"/>
    <x v="0"/>
    <m/>
    <x v="0"/>
    <m/>
  </r>
  <r>
    <n v="3"/>
    <n v="2"/>
    <x v="7"/>
    <n v="40"/>
    <s v="WA 2022 1 12"/>
    <s v="2018 Francois Carillon Saint Aubin Burgundy"/>
    <n v="30"/>
    <m/>
    <m/>
    <s v="now-2029"/>
    <m/>
    <m/>
    <x v="1"/>
    <x v="5"/>
    <x v="6"/>
    <m/>
    <x v="1"/>
    <m/>
  </r>
  <r>
    <n v="3"/>
    <n v="2"/>
    <x v="7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7"/>
    <n v="40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7"/>
    <s v="A 40"/>
    <s v="WA 2022 1 12"/>
    <s v="2017 Giacomo Borgogno e Figli Barolo"/>
    <n v="63.5"/>
    <m/>
    <m/>
    <s v="2022-2035"/>
    <s v="A 40 "/>
    <m/>
    <x v="2"/>
    <x v="7"/>
    <x v="8"/>
    <m/>
    <x v="0"/>
    <m/>
  </r>
  <r>
    <n v="3"/>
    <n v="3"/>
    <x v="7"/>
    <s v="A 4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2"/>
    <n v="3"/>
    <x v="8"/>
    <n v="20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8"/>
    <n v="20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3"/>
    <n v="3"/>
    <x v="8"/>
    <n v="40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8"/>
    <n v="40"/>
    <s v="WA 2022 1 12"/>
    <s v="2016 Damilano Cannubi Barolo"/>
    <n v="70"/>
    <m/>
    <m/>
    <s v="now-2042"/>
    <m/>
    <m/>
    <x v="2"/>
    <x v="7"/>
    <x v="8"/>
    <m/>
    <x v="0"/>
    <m/>
  </r>
  <r>
    <n v="3"/>
    <n v="3"/>
    <x v="8"/>
    <n v="4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8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8"/>
    <n v="41"/>
    <s v="WA 2022 1 12"/>
    <s v="2018 Domaine Pierre Amiot et Fils Morey-Saint-Denis Les Ruchots 1er Cru"/>
    <n v="83.083333333333329"/>
    <m/>
    <m/>
    <s v="now-2036"/>
    <m/>
    <m/>
    <x v="1"/>
    <x v="5"/>
    <x v="0"/>
    <m/>
    <x v="0"/>
    <m/>
  </r>
  <r>
    <n v="3"/>
    <n v="3"/>
    <x v="8"/>
    <n v="41"/>
    <s v="WA 2022 1 12"/>
    <s v="2019 RAEN Pinot Noir Royal St. Robert Cuvee Sonoma Coast"/>
    <n v="65"/>
    <m/>
    <m/>
    <s v="2022-2033"/>
    <m/>
    <m/>
    <x v="0"/>
    <x v="1"/>
    <x v="0"/>
    <m/>
    <x v="0"/>
    <m/>
  </r>
  <r>
    <n v="3"/>
    <n v="2"/>
    <x v="8"/>
    <n v="41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8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2"/>
    <n v="3"/>
    <x v="9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2"/>
    <n v="3"/>
    <x v="9"/>
    <n v="21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3"/>
    <n v="3"/>
    <x v="9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9"/>
    <n v="4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2"/>
    <x v="9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9"/>
    <n v="40"/>
    <s v="WA 2022 1 12"/>
    <s v="2016 Damilano Cannubi Barolo"/>
    <n v="70"/>
    <m/>
    <m/>
    <s v="now-2042"/>
    <m/>
    <m/>
    <x v="2"/>
    <x v="7"/>
    <x v="8"/>
    <m/>
    <x v="0"/>
    <m/>
  </r>
  <r>
    <n v="2"/>
    <n v="3"/>
    <x v="9"/>
    <s v="H grad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9"/>
    <s v="H grad"/>
    <s v="WA 2021 12 2"/>
    <s v="2016 ChateauRauzan-Segla Margaux"/>
    <n v="126.08333333333333"/>
    <n v="1513"/>
    <n v="2016"/>
    <s v="now-2048"/>
    <s v="H grad"/>
    <m/>
    <x v="1"/>
    <x v="4"/>
    <x v="57"/>
    <m/>
    <x v="0"/>
    <m/>
  </r>
  <r>
    <n v="3"/>
    <n v="3"/>
    <x v="9"/>
    <s v="R 50"/>
    <s v="WA 2022 1 12"/>
    <s v="2018 Chateau Canon La Gaffeliere St.-Emilion Grand Cru Bordeaux"/>
    <n v="106.5"/>
    <m/>
    <m/>
    <s v="2022-2043"/>
    <s v="R 50"/>
    <m/>
    <x v="1"/>
    <x v="4"/>
    <x v="36"/>
    <m/>
    <x v="0"/>
    <m/>
  </r>
  <r>
    <n v="3"/>
    <n v="3"/>
    <x v="9"/>
    <s v="R 5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2"/>
    <n v="3"/>
    <x v="10"/>
    <n v="21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10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3"/>
    <n v="3"/>
    <x v="10"/>
    <n v="41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2"/>
    <x v="10"/>
    <n v="41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2"/>
    <n v="3"/>
    <x v="11"/>
    <n v="20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2"/>
    <n v="3"/>
    <x v="11"/>
    <n v="20"/>
    <s v="WA 2021 12 2"/>
    <s v="2017 Tenuta Argentiera Bolgheri"/>
    <n v="90"/>
    <n v="270"/>
    <n v="2017"/>
    <s v="now-2035"/>
    <m/>
    <m/>
    <x v="2"/>
    <x v="6"/>
    <x v="54"/>
    <m/>
    <x v="0"/>
    <m/>
  </r>
  <r>
    <n v="3"/>
    <n v="3"/>
    <x v="11"/>
    <n v="40"/>
    <s v="WA 2022 1 12"/>
    <s v="2017 Giacomo Borgogno e Figli Barolo"/>
    <n v="63.5"/>
    <m/>
    <m/>
    <s v="2022-2035"/>
    <m/>
    <m/>
    <x v="2"/>
    <x v="7"/>
    <x v="8"/>
    <m/>
    <x v="0"/>
    <m/>
  </r>
  <r>
    <n v="3"/>
    <n v="3"/>
    <x v="11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11"/>
    <n v="40"/>
    <s v="WA 2022 1 12"/>
    <s v="2019 RAEN Pinot Noir Royal St. Robert Cuvee Sonoma Coast"/>
    <n v="65"/>
    <m/>
    <m/>
    <s v="2022-2033"/>
    <m/>
    <m/>
    <x v="0"/>
    <x v="1"/>
    <x v="0"/>
    <m/>
    <x v="0"/>
    <m/>
  </r>
  <r>
    <n v="3"/>
    <n v="2"/>
    <x v="11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12"/>
    <s v="L 5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12"/>
    <s v="L 50"/>
    <s v="WA 2022 1 12"/>
    <s v="2018 Domaine Pierre Amiot et Fils Morey-Saint-Denis Les Ruchots 1er Cru"/>
    <n v="83.083333333333329"/>
    <m/>
    <m/>
    <s v="now-2036"/>
    <s v="L 50"/>
    <m/>
    <x v="1"/>
    <x v="5"/>
    <x v="0"/>
    <m/>
    <x v="0"/>
    <m/>
  </r>
  <r>
    <n v="2"/>
    <n v="3"/>
    <x v="13"/>
    <n v="21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13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3"/>
    <n v="3"/>
    <x v="13"/>
    <s v="K 8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3"/>
    <x v="13"/>
    <s v="K 8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13"/>
    <s v="KJ 30"/>
    <s v="WA 2022 1 12"/>
    <s v="2016 Damilano Cannubi Barolo"/>
    <n v="70"/>
    <m/>
    <m/>
    <s v="now-2042"/>
    <s v="KJ 30/K 80"/>
    <m/>
    <x v="2"/>
    <x v="7"/>
    <x v="8"/>
    <m/>
    <x v="0"/>
    <m/>
  </r>
  <r>
    <n v="3"/>
    <n v="3"/>
    <x v="13"/>
    <s v="KJ 3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3"/>
    <x v="13"/>
    <s v="N 50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13"/>
    <s v="N 50"/>
    <s v="WA 2022 1 12"/>
    <s v="2017 Giacomo Borgogno e Figli Barolo"/>
    <n v="63.5"/>
    <m/>
    <m/>
    <s v="2022-2035"/>
    <s v="N 50"/>
    <m/>
    <x v="2"/>
    <x v="7"/>
    <x v="8"/>
    <m/>
    <x v="0"/>
    <m/>
  </r>
  <r>
    <n v="1"/>
    <n v="2"/>
    <x v="14"/>
    <m/>
    <s v="Benchmark"/>
    <s v="Gosset Brut Grand Millesime 2012"/>
    <n v="86"/>
    <n v="172"/>
    <n v="2012"/>
    <m/>
    <m/>
    <s v="750ml"/>
    <x v="1"/>
    <x v="9"/>
    <x v="13"/>
    <m/>
    <x v="2"/>
    <s v="Gosset"/>
  </r>
  <r>
    <n v="1"/>
    <n v="1"/>
    <x v="15"/>
    <m/>
    <s v="Benchmark"/>
    <s v="Gosset Brut Grand Millesime 2012"/>
    <n v="86"/>
    <n v="86"/>
    <n v="2012"/>
    <m/>
    <m/>
    <s v="750ml"/>
    <x v="1"/>
    <x v="9"/>
    <x v="13"/>
    <m/>
    <x v="2"/>
    <s v="Gosset"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F634D-FC0E-44CF-BE68-4E55DB2C0E5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84" firstHeaderRow="1" firstDataRow="2" firstDataCol="1"/>
  <pivotFields count="17">
    <pivotField dataField="1"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8"/>
        <item x="5"/>
        <item x="6"/>
        <item x="2"/>
        <item x="9"/>
        <item x="3"/>
        <item x="0"/>
        <item x="7"/>
        <item x="11"/>
        <item x="12"/>
        <item x="4"/>
        <item x="1"/>
        <item x="10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2">
    <field x="2"/>
    <field x="12"/>
  </rowFields>
  <rowItems count="80">
    <i>
      <x/>
    </i>
    <i r="1">
      <x v="3"/>
    </i>
    <i r="1">
      <x v="6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2"/>
    </i>
    <i>
      <x v="2"/>
    </i>
    <i r="1"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>
      <x v="4"/>
    </i>
    <i r="1">
      <x/>
    </i>
    <i r="1">
      <x v="1"/>
    </i>
    <i r="1">
      <x v="3"/>
    </i>
    <i r="1">
      <x v="4"/>
    </i>
    <i r="1">
      <x v="5"/>
    </i>
    <i r="1">
      <x v="7"/>
    </i>
    <i r="1">
      <x v="10"/>
    </i>
    <i r="1">
      <x v="11"/>
    </i>
    <i>
      <x v="5"/>
    </i>
    <i r="1">
      <x/>
    </i>
    <i r="1">
      <x v="3"/>
    </i>
    <i r="1">
      <x v="5"/>
    </i>
    <i r="1">
      <x v="11"/>
    </i>
    <i>
      <x v="6"/>
    </i>
    <i r="1">
      <x v="3"/>
    </i>
    <i r="1">
      <x v="4"/>
    </i>
    <i r="1">
      <x v="5"/>
    </i>
    <i r="1">
      <x v="6"/>
    </i>
    <i r="1">
      <x v="11"/>
    </i>
    <i>
      <x v="7"/>
    </i>
    <i r="1">
      <x/>
    </i>
    <i r="1">
      <x v="2"/>
    </i>
    <i r="1">
      <x v="3"/>
    </i>
    <i r="1">
      <x v="5"/>
    </i>
    <i r="1">
      <x v="11"/>
    </i>
    <i>
      <x v="8"/>
    </i>
    <i r="1">
      <x/>
    </i>
    <i r="1">
      <x v="3"/>
    </i>
    <i r="1">
      <x v="4"/>
    </i>
    <i r="1">
      <x v="5"/>
    </i>
    <i r="1">
      <x v="6"/>
    </i>
    <i r="1">
      <x v="11"/>
    </i>
    <i>
      <x v="9"/>
    </i>
    <i r="1">
      <x v="3"/>
    </i>
    <i>
      <x v="10"/>
    </i>
    <i r="1">
      <x v="3"/>
    </i>
    <i r="1">
      <x v="5"/>
    </i>
    <i r="1">
      <x v="9"/>
    </i>
    <i r="1">
      <x v="10"/>
    </i>
    <i r="1">
      <x v="11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01EE7-278B-4FB3-B313-3508CF7EC77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7" firstHeaderRow="1" firstDataRow="2" firstDataCol="1"/>
  <pivotFields count="18">
    <pivotField showAll="0"/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7"/>
        <item x="4"/>
        <item x="5"/>
        <item x="1"/>
        <item x="8"/>
        <item x="2"/>
        <item x="10"/>
        <item x="6"/>
        <item x="9"/>
        <item x="11"/>
        <item x="3"/>
        <item x="0"/>
        <item x="12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</pivotFields>
  <rowFields count="2">
    <field x="2"/>
    <field x="12"/>
  </rowFields>
  <rowItems count="10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4"/>
    </i>
    <i r="1">
      <x/>
    </i>
    <i r="1">
      <x v="3"/>
    </i>
    <i r="1">
      <x v="5"/>
    </i>
    <i r="1">
      <x v="10"/>
    </i>
    <i r="1">
      <x v="11"/>
    </i>
    <i>
      <x v="5"/>
    </i>
    <i r="1">
      <x v="3"/>
    </i>
    <i r="1">
      <x v="4"/>
    </i>
    <i r="1">
      <x v="5"/>
    </i>
    <i r="1">
      <x v="6"/>
    </i>
    <i r="1">
      <x v="10"/>
    </i>
    <i r="1">
      <x v="11"/>
    </i>
    <i>
      <x v="6"/>
    </i>
    <i r="1">
      <x/>
    </i>
    <i r="1">
      <x v="2"/>
    </i>
    <i r="1">
      <x v="3"/>
    </i>
    <i r="1">
      <x v="5"/>
    </i>
    <i r="1">
      <x v="10"/>
    </i>
    <i r="1">
      <x v="11"/>
    </i>
    <i>
      <x v="7"/>
    </i>
    <i r="1">
      <x/>
    </i>
    <i r="1">
      <x v="3"/>
    </i>
    <i r="1">
      <x v="4"/>
    </i>
    <i r="1">
      <x v="5"/>
    </i>
    <i r="1">
      <x v="6"/>
    </i>
    <i r="1">
      <x v="11"/>
    </i>
    <i>
      <x v="8"/>
    </i>
    <i r="1">
      <x v="3"/>
    </i>
    <i r="1">
      <x v="4"/>
    </i>
    <i r="1">
      <x v="5"/>
    </i>
    <i r="1">
      <x v="10"/>
    </i>
    <i r="1">
      <x v="11"/>
    </i>
    <i>
      <x v="9"/>
    </i>
    <i r="1">
      <x v="3"/>
    </i>
    <i r="1">
      <x v="4"/>
    </i>
    <i r="1">
      <x v="5"/>
    </i>
    <i r="1">
      <x v="11"/>
    </i>
    <i>
      <x v="10"/>
    </i>
    <i r="1">
      <x v="3"/>
    </i>
    <i r="1">
      <x v="4"/>
    </i>
    <i r="1">
      <x v="5"/>
    </i>
    <i>
      <x v="11"/>
    </i>
    <i r="1">
      <x v="3"/>
    </i>
    <i r="1">
      <x v="4"/>
    </i>
    <i r="1">
      <x v="5"/>
    </i>
    <i r="1">
      <x v="11"/>
    </i>
    <i>
      <x v="12"/>
    </i>
    <i r="1">
      <x v="3"/>
    </i>
    <i>
      <x v="13"/>
    </i>
    <i r="1">
      <x v="3"/>
    </i>
    <i r="1">
      <x v="5"/>
    </i>
    <i>
      <x v="14"/>
    </i>
    <i r="1">
      <x v="3"/>
    </i>
    <i>
      <x v="15"/>
    </i>
    <i r="1">
      <x v="3"/>
    </i>
    <i r="1">
      <x v="1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AB0A7-D955-4E16-AE9D-F5E413E3E4A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7" firstHeaderRow="1" firstDataRow="2" firstDataCol="1"/>
  <pivotFields count="18">
    <pivotField showAll="0"/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7"/>
        <item x="4"/>
        <item x="5"/>
        <item x="1"/>
        <item x="8"/>
        <item x="2"/>
        <item x="10"/>
        <item x="6"/>
        <item x="9"/>
        <item x="11"/>
        <item x="3"/>
        <item x="0"/>
        <item x="12"/>
        <item t="default"/>
      </items>
    </pivotField>
    <pivotField showAll="0">
      <items count="47">
        <item x="29"/>
        <item x="23"/>
        <item x="38"/>
        <item x="4"/>
        <item x="5"/>
        <item x="15"/>
        <item x="1"/>
        <item x="9"/>
        <item x="10"/>
        <item x="28"/>
        <item x="25"/>
        <item x="41"/>
        <item x="33"/>
        <item x="13"/>
        <item x="11"/>
        <item x="3"/>
        <item x="26"/>
        <item x="27"/>
        <item x="12"/>
        <item x="21"/>
        <item x="31"/>
        <item x="40"/>
        <item x="17"/>
        <item x="14"/>
        <item x="0"/>
        <item x="8"/>
        <item x="44"/>
        <item x="7"/>
        <item x="32"/>
        <item x="36"/>
        <item x="20"/>
        <item x="35"/>
        <item x="24"/>
        <item x="19"/>
        <item x="37"/>
        <item x="16"/>
        <item x="22"/>
        <item x="39"/>
        <item x="42"/>
        <item x="6"/>
        <item x="43"/>
        <item x="30"/>
        <item x="18"/>
        <item x="34"/>
        <item x="2"/>
        <item x="45"/>
        <item t="default"/>
      </items>
    </pivotField>
    <pivotField showAll="0">
      <items count="62">
        <item x="30"/>
        <item x="41"/>
        <item x="24"/>
        <item x="51"/>
        <item x="36"/>
        <item x="54"/>
        <item x="26"/>
        <item x="19"/>
        <item x="1"/>
        <item x="33"/>
        <item x="42"/>
        <item x="58"/>
        <item x="20"/>
        <item x="57"/>
        <item x="32"/>
        <item x="35"/>
        <item x="13"/>
        <item x="6"/>
        <item x="40"/>
        <item x="47"/>
        <item x="23"/>
        <item x="44"/>
        <item x="48"/>
        <item x="59"/>
        <item x="45"/>
        <item x="31"/>
        <item x="10"/>
        <item x="11"/>
        <item x="22"/>
        <item x="14"/>
        <item x="43"/>
        <item x="3"/>
        <item x="17"/>
        <item x="52"/>
        <item x="8"/>
        <item x="49"/>
        <item x="37"/>
        <item x="0"/>
        <item x="5"/>
        <item x="4"/>
        <item x="16"/>
        <item x="38"/>
        <item x="7"/>
        <item x="27"/>
        <item x="2"/>
        <item x="18"/>
        <item x="50"/>
        <item x="9"/>
        <item x="15"/>
        <item x="12"/>
        <item x="28"/>
        <item x="53"/>
        <item x="46"/>
        <item x="25"/>
        <item x="34"/>
        <item x="39"/>
        <item x="56"/>
        <item x="55"/>
        <item x="21"/>
        <item x="29"/>
        <item x="60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</pivotFields>
  <rowFields count="2">
    <field x="2"/>
    <field x="12"/>
  </rowFields>
  <rowItems count="10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4"/>
    </i>
    <i r="1">
      <x/>
    </i>
    <i r="1">
      <x v="3"/>
    </i>
    <i r="1">
      <x v="5"/>
    </i>
    <i r="1">
      <x v="10"/>
    </i>
    <i r="1">
      <x v="11"/>
    </i>
    <i>
      <x v="5"/>
    </i>
    <i r="1">
      <x v="3"/>
    </i>
    <i r="1">
      <x v="4"/>
    </i>
    <i r="1">
      <x v="5"/>
    </i>
    <i r="1">
      <x v="6"/>
    </i>
    <i r="1">
      <x v="10"/>
    </i>
    <i r="1">
      <x v="11"/>
    </i>
    <i>
      <x v="6"/>
    </i>
    <i r="1">
      <x/>
    </i>
    <i r="1">
      <x v="2"/>
    </i>
    <i r="1">
      <x v="3"/>
    </i>
    <i r="1">
      <x v="5"/>
    </i>
    <i r="1">
      <x v="10"/>
    </i>
    <i r="1">
      <x v="11"/>
    </i>
    <i>
      <x v="7"/>
    </i>
    <i r="1">
      <x/>
    </i>
    <i r="1">
      <x v="3"/>
    </i>
    <i r="1">
      <x v="4"/>
    </i>
    <i r="1">
      <x v="5"/>
    </i>
    <i r="1">
      <x v="6"/>
    </i>
    <i r="1">
      <x v="11"/>
    </i>
    <i>
      <x v="8"/>
    </i>
    <i r="1">
      <x v="3"/>
    </i>
    <i r="1">
      <x v="4"/>
    </i>
    <i r="1">
      <x v="5"/>
    </i>
    <i r="1">
      <x v="10"/>
    </i>
    <i r="1">
      <x v="11"/>
    </i>
    <i>
      <x v="9"/>
    </i>
    <i r="1">
      <x v="3"/>
    </i>
    <i r="1">
      <x v="4"/>
    </i>
    <i r="1">
      <x v="5"/>
    </i>
    <i r="1">
      <x v="11"/>
    </i>
    <i>
      <x v="10"/>
    </i>
    <i r="1">
      <x v="3"/>
    </i>
    <i r="1">
      <x v="4"/>
    </i>
    <i r="1">
      <x v="5"/>
    </i>
    <i>
      <x v="11"/>
    </i>
    <i r="1">
      <x v="3"/>
    </i>
    <i r="1">
      <x v="4"/>
    </i>
    <i r="1">
      <x v="5"/>
    </i>
    <i r="1">
      <x v="11"/>
    </i>
    <i>
      <x v="12"/>
    </i>
    <i r="1">
      <x v="3"/>
    </i>
    <i>
      <x v="13"/>
    </i>
    <i r="1">
      <x v="3"/>
    </i>
    <i r="1">
      <x v="5"/>
    </i>
    <i>
      <x v="14"/>
    </i>
    <i r="1">
      <x v="3"/>
    </i>
    <i>
      <x v="15"/>
    </i>
    <i r="1">
      <x v="3"/>
    </i>
    <i r="1">
      <x v="1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55D8-07DE-4CAD-B86F-3C49313D514A}">
  <dimension ref="A3:F84"/>
  <sheetViews>
    <sheetView workbookViewId="0">
      <selection activeCell="E9" sqref="E9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</cols>
  <sheetData>
    <row r="3" spans="1:6" x14ac:dyDescent="0.45">
      <c r="A3" s="19" t="s">
        <v>438</v>
      </c>
      <c r="B3" s="19" t="s">
        <v>441</v>
      </c>
    </row>
    <row r="4" spans="1:6" x14ac:dyDescent="0.45">
      <c r="A4" s="19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0">
        <v>2021</v>
      </c>
      <c r="B5">
        <v>11</v>
      </c>
      <c r="D5">
        <v>7</v>
      </c>
      <c r="F5">
        <v>18</v>
      </c>
    </row>
    <row r="6" spans="1:6" x14ac:dyDescent="0.45">
      <c r="A6" s="21" t="s">
        <v>115</v>
      </c>
      <c r="B6">
        <v>3</v>
      </c>
      <c r="D6">
        <v>3</v>
      </c>
      <c r="F6">
        <v>6</v>
      </c>
    </row>
    <row r="7" spans="1:6" x14ac:dyDescent="0.45">
      <c r="A7" s="21" t="s">
        <v>187</v>
      </c>
      <c r="B7">
        <v>4</v>
      </c>
      <c r="F7">
        <v>4</v>
      </c>
    </row>
    <row r="8" spans="1:6" x14ac:dyDescent="0.45">
      <c r="A8" s="21" t="s">
        <v>14</v>
      </c>
      <c r="B8">
        <v>4</v>
      </c>
      <c r="D8">
        <v>4</v>
      </c>
      <c r="F8">
        <v>8</v>
      </c>
    </row>
    <row r="9" spans="1:6" x14ac:dyDescent="0.45">
      <c r="A9" s="20">
        <v>2022</v>
      </c>
      <c r="B9">
        <v>127</v>
      </c>
      <c r="C9">
        <v>3</v>
      </c>
      <c r="D9">
        <v>50</v>
      </c>
      <c r="E9">
        <v>6</v>
      </c>
      <c r="F9">
        <v>186</v>
      </c>
    </row>
    <row r="10" spans="1:6" x14ac:dyDescent="0.45">
      <c r="A10" s="21" t="s">
        <v>261</v>
      </c>
      <c r="B10">
        <v>2</v>
      </c>
      <c r="D10">
        <v>4</v>
      </c>
      <c r="F10">
        <v>6</v>
      </c>
    </row>
    <row r="11" spans="1:6" x14ac:dyDescent="0.45">
      <c r="A11" s="21" t="s">
        <v>218</v>
      </c>
      <c r="B11">
        <v>7</v>
      </c>
      <c r="D11">
        <v>4</v>
      </c>
      <c r="F11">
        <v>11</v>
      </c>
    </row>
    <row r="12" spans="1:6" x14ac:dyDescent="0.45">
      <c r="A12" s="21" t="s">
        <v>367</v>
      </c>
      <c r="B12">
        <v>4</v>
      </c>
      <c r="F12">
        <v>4</v>
      </c>
    </row>
    <row r="13" spans="1:6" x14ac:dyDescent="0.45">
      <c r="A13" s="21" t="s">
        <v>115</v>
      </c>
      <c r="B13">
        <v>38</v>
      </c>
      <c r="C13">
        <v>3</v>
      </c>
      <c r="D13">
        <v>9</v>
      </c>
      <c r="F13">
        <v>50</v>
      </c>
    </row>
    <row r="14" spans="1:6" x14ac:dyDescent="0.45">
      <c r="A14" s="21" t="s">
        <v>153</v>
      </c>
      <c r="D14">
        <v>2</v>
      </c>
      <c r="F14">
        <v>2</v>
      </c>
    </row>
    <row r="15" spans="1:6" x14ac:dyDescent="0.45">
      <c r="A15" s="21" t="s">
        <v>72</v>
      </c>
      <c r="B15">
        <v>28</v>
      </c>
      <c r="D15">
        <v>14</v>
      </c>
      <c r="F15">
        <v>42</v>
      </c>
    </row>
    <row r="16" spans="1:6" x14ac:dyDescent="0.45">
      <c r="A16" s="21" t="s">
        <v>358</v>
      </c>
      <c r="D16">
        <v>2</v>
      </c>
      <c r="F16">
        <v>2</v>
      </c>
    </row>
    <row r="17" spans="1:6" x14ac:dyDescent="0.45">
      <c r="A17" s="21" t="s">
        <v>225</v>
      </c>
      <c r="B17">
        <v>6</v>
      </c>
      <c r="F17">
        <v>6</v>
      </c>
    </row>
    <row r="18" spans="1:6" x14ac:dyDescent="0.45">
      <c r="A18" s="21" t="s">
        <v>14</v>
      </c>
      <c r="B18">
        <v>42</v>
      </c>
      <c r="D18">
        <v>15</v>
      </c>
      <c r="F18">
        <v>57</v>
      </c>
    </row>
    <row r="19" spans="1:6" x14ac:dyDescent="0.45">
      <c r="A19" s="21" t="s">
        <v>440</v>
      </c>
      <c r="E19">
        <v>6</v>
      </c>
      <c r="F19">
        <v>6</v>
      </c>
    </row>
    <row r="20" spans="1:6" x14ac:dyDescent="0.45">
      <c r="A20" s="20">
        <v>2023</v>
      </c>
      <c r="B20">
        <v>122</v>
      </c>
      <c r="C20">
        <v>1</v>
      </c>
      <c r="D20">
        <v>36</v>
      </c>
      <c r="E20">
        <v>6</v>
      </c>
      <c r="F20">
        <v>165</v>
      </c>
    </row>
    <row r="21" spans="1:6" x14ac:dyDescent="0.45">
      <c r="A21" s="21" t="s">
        <v>261</v>
      </c>
      <c r="D21">
        <v>2</v>
      </c>
      <c r="F21">
        <v>2</v>
      </c>
    </row>
    <row r="22" spans="1:6" x14ac:dyDescent="0.45">
      <c r="A22" s="21" t="s">
        <v>218</v>
      </c>
      <c r="B22">
        <v>6</v>
      </c>
      <c r="D22">
        <v>4</v>
      </c>
      <c r="F22">
        <v>10</v>
      </c>
    </row>
    <row r="23" spans="1:6" x14ac:dyDescent="0.45">
      <c r="A23" s="21" t="s">
        <v>115</v>
      </c>
      <c r="B23">
        <v>14</v>
      </c>
      <c r="C23">
        <v>1</v>
      </c>
      <c r="D23">
        <v>6</v>
      </c>
      <c r="F23">
        <v>21</v>
      </c>
    </row>
    <row r="24" spans="1:6" x14ac:dyDescent="0.45">
      <c r="A24" s="21" t="s">
        <v>153</v>
      </c>
      <c r="D24">
        <v>2</v>
      </c>
      <c r="F24">
        <v>2</v>
      </c>
    </row>
    <row r="25" spans="1:6" x14ac:dyDescent="0.45">
      <c r="A25" s="21" t="s">
        <v>72</v>
      </c>
      <c r="B25">
        <v>39</v>
      </c>
      <c r="D25">
        <v>13</v>
      </c>
      <c r="F25">
        <v>52</v>
      </c>
    </row>
    <row r="26" spans="1:6" x14ac:dyDescent="0.45">
      <c r="A26" s="21" t="s">
        <v>358</v>
      </c>
      <c r="D26">
        <v>2</v>
      </c>
      <c r="F26">
        <v>2</v>
      </c>
    </row>
    <row r="27" spans="1:6" x14ac:dyDescent="0.45">
      <c r="A27" s="21" t="s">
        <v>330</v>
      </c>
      <c r="B27">
        <v>2</v>
      </c>
      <c r="F27">
        <v>2</v>
      </c>
    </row>
    <row r="28" spans="1:6" x14ac:dyDescent="0.45">
      <c r="A28" s="21" t="s">
        <v>225</v>
      </c>
      <c r="B28">
        <v>4</v>
      </c>
      <c r="F28">
        <v>4</v>
      </c>
    </row>
    <row r="29" spans="1:6" x14ac:dyDescent="0.45">
      <c r="A29" s="21" t="s">
        <v>14</v>
      </c>
      <c r="B29">
        <v>57</v>
      </c>
      <c r="D29">
        <v>7</v>
      </c>
      <c r="F29">
        <v>64</v>
      </c>
    </row>
    <row r="30" spans="1:6" x14ac:dyDescent="0.45">
      <c r="A30" s="21" t="s">
        <v>440</v>
      </c>
      <c r="E30">
        <v>6</v>
      </c>
      <c r="F30">
        <v>6</v>
      </c>
    </row>
    <row r="31" spans="1:6" x14ac:dyDescent="0.45">
      <c r="A31" s="20">
        <v>2024</v>
      </c>
      <c r="B31">
        <v>129</v>
      </c>
      <c r="C31">
        <v>2</v>
      </c>
      <c r="D31">
        <v>37</v>
      </c>
      <c r="E31">
        <v>6</v>
      </c>
      <c r="F31">
        <v>174</v>
      </c>
    </row>
    <row r="32" spans="1:6" x14ac:dyDescent="0.45">
      <c r="A32" s="21" t="s">
        <v>261</v>
      </c>
      <c r="D32">
        <v>4</v>
      </c>
      <c r="F32">
        <v>4</v>
      </c>
    </row>
    <row r="33" spans="1:6" x14ac:dyDescent="0.45">
      <c r="A33" s="21" t="s">
        <v>218</v>
      </c>
      <c r="B33">
        <v>7</v>
      </c>
      <c r="D33">
        <v>4</v>
      </c>
      <c r="F33">
        <v>11</v>
      </c>
    </row>
    <row r="34" spans="1:6" x14ac:dyDescent="0.45">
      <c r="A34" s="21" t="s">
        <v>367</v>
      </c>
      <c r="B34">
        <v>4</v>
      </c>
      <c r="F34">
        <v>4</v>
      </c>
    </row>
    <row r="35" spans="1:6" x14ac:dyDescent="0.45">
      <c r="A35" s="21" t="s">
        <v>115</v>
      </c>
      <c r="B35">
        <v>23</v>
      </c>
      <c r="C35">
        <v>2</v>
      </c>
      <c r="D35">
        <v>8</v>
      </c>
      <c r="F35">
        <v>33</v>
      </c>
    </row>
    <row r="36" spans="1:6" x14ac:dyDescent="0.45">
      <c r="A36" s="21" t="s">
        <v>153</v>
      </c>
      <c r="D36">
        <v>3</v>
      </c>
      <c r="F36">
        <v>3</v>
      </c>
    </row>
    <row r="37" spans="1:6" x14ac:dyDescent="0.45">
      <c r="A37" s="21" t="s">
        <v>72</v>
      </c>
      <c r="B37">
        <v>43</v>
      </c>
      <c r="D37">
        <v>10</v>
      </c>
      <c r="F37">
        <v>53</v>
      </c>
    </row>
    <row r="38" spans="1:6" x14ac:dyDescent="0.45">
      <c r="A38" s="21" t="s">
        <v>187</v>
      </c>
      <c r="D38">
        <v>3</v>
      </c>
      <c r="F38">
        <v>3</v>
      </c>
    </row>
    <row r="39" spans="1:6" x14ac:dyDescent="0.45">
      <c r="A39" s="21" t="s">
        <v>358</v>
      </c>
      <c r="D39">
        <v>5</v>
      </c>
      <c r="F39">
        <v>5</v>
      </c>
    </row>
    <row r="40" spans="1:6" x14ac:dyDescent="0.45">
      <c r="A40" s="21" t="s">
        <v>225</v>
      </c>
      <c r="B40">
        <v>4</v>
      </c>
      <c r="F40">
        <v>4</v>
      </c>
    </row>
    <row r="41" spans="1:6" x14ac:dyDescent="0.45">
      <c r="A41" s="21" t="s">
        <v>14</v>
      </c>
      <c r="B41">
        <v>48</v>
      </c>
      <c r="F41">
        <v>48</v>
      </c>
    </row>
    <row r="42" spans="1:6" x14ac:dyDescent="0.45">
      <c r="A42" s="21" t="s">
        <v>440</v>
      </c>
      <c r="E42">
        <v>6</v>
      </c>
      <c r="F42">
        <v>6</v>
      </c>
    </row>
    <row r="43" spans="1:6" x14ac:dyDescent="0.45">
      <c r="A43" s="20">
        <v>2025</v>
      </c>
      <c r="B43">
        <v>67</v>
      </c>
      <c r="D43">
        <v>23</v>
      </c>
      <c r="F43">
        <v>90</v>
      </c>
    </row>
    <row r="44" spans="1:6" x14ac:dyDescent="0.45">
      <c r="A44" s="21" t="s">
        <v>261</v>
      </c>
      <c r="B44">
        <v>4</v>
      </c>
      <c r="F44">
        <v>4</v>
      </c>
    </row>
    <row r="45" spans="1:6" x14ac:dyDescent="0.45">
      <c r="A45" s="21" t="s">
        <v>218</v>
      </c>
      <c r="B45">
        <v>1</v>
      </c>
      <c r="F45">
        <v>1</v>
      </c>
    </row>
    <row r="46" spans="1:6" x14ac:dyDescent="0.45">
      <c r="A46" s="21" t="s">
        <v>115</v>
      </c>
      <c r="B46">
        <v>17</v>
      </c>
      <c r="D46">
        <v>4</v>
      </c>
      <c r="F46">
        <v>21</v>
      </c>
    </row>
    <row r="47" spans="1:6" x14ac:dyDescent="0.45">
      <c r="A47" s="21" t="s">
        <v>153</v>
      </c>
      <c r="D47">
        <v>2</v>
      </c>
      <c r="F47">
        <v>2</v>
      </c>
    </row>
    <row r="48" spans="1:6" x14ac:dyDescent="0.45">
      <c r="A48" s="21" t="s">
        <v>72</v>
      </c>
      <c r="B48">
        <v>16</v>
      </c>
      <c r="D48">
        <v>6</v>
      </c>
      <c r="F48">
        <v>22</v>
      </c>
    </row>
    <row r="49" spans="1:6" x14ac:dyDescent="0.45">
      <c r="A49" s="21" t="s">
        <v>358</v>
      </c>
      <c r="D49">
        <v>3</v>
      </c>
      <c r="F49">
        <v>3</v>
      </c>
    </row>
    <row r="50" spans="1:6" x14ac:dyDescent="0.45">
      <c r="A50" s="21" t="s">
        <v>225</v>
      </c>
      <c r="B50">
        <v>4</v>
      </c>
      <c r="F50">
        <v>4</v>
      </c>
    </row>
    <row r="51" spans="1:6" x14ac:dyDescent="0.45">
      <c r="A51" s="21" t="s">
        <v>14</v>
      </c>
      <c r="B51">
        <v>25</v>
      </c>
      <c r="D51">
        <v>8</v>
      </c>
      <c r="F51">
        <v>33</v>
      </c>
    </row>
    <row r="52" spans="1:6" x14ac:dyDescent="0.45">
      <c r="A52" s="20">
        <v>2026</v>
      </c>
      <c r="B52">
        <v>43</v>
      </c>
      <c r="C52">
        <v>3</v>
      </c>
      <c r="D52">
        <v>13</v>
      </c>
      <c r="F52">
        <v>59</v>
      </c>
    </row>
    <row r="53" spans="1:6" x14ac:dyDescent="0.45">
      <c r="A53" s="21" t="s">
        <v>261</v>
      </c>
      <c r="D53">
        <v>2</v>
      </c>
      <c r="F53">
        <v>2</v>
      </c>
    </row>
    <row r="54" spans="1:6" x14ac:dyDescent="0.45">
      <c r="A54" s="21" t="s">
        <v>115</v>
      </c>
      <c r="B54">
        <v>10</v>
      </c>
      <c r="C54">
        <v>3</v>
      </c>
      <c r="D54">
        <v>11</v>
      </c>
      <c r="F54">
        <v>24</v>
      </c>
    </row>
    <row r="55" spans="1:6" x14ac:dyDescent="0.45">
      <c r="A55" s="21" t="s">
        <v>72</v>
      </c>
      <c r="B55">
        <v>19</v>
      </c>
      <c r="F55">
        <v>19</v>
      </c>
    </row>
    <row r="56" spans="1:6" x14ac:dyDescent="0.45">
      <c r="A56" s="21" t="s">
        <v>14</v>
      </c>
      <c r="B56">
        <v>14</v>
      </c>
      <c r="F56">
        <v>14</v>
      </c>
    </row>
    <row r="57" spans="1:6" x14ac:dyDescent="0.45">
      <c r="A57" s="20">
        <v>2027</v>
      </c>
      <c r="B57">
        <v>45</v>
      </c>
      <c r="D57">
        <v>15</v>
      </c>
      <c r="F57">
        <v>60</v>
      </c>
    </row>
    <row r="58" spans="1:6" x14ac:dyDescent="0.45">
      <c r="A58" s="21" t="s">
        <v>115</v>
      </c>
      <c r="B58">
        <v>20</v>
      </c>
      <c r="D58">
        <v>13</v>
      </c>
      <c r="F58">
        <v>33</v>
      </c>
    </row>
    <row r="59" spans="1:6" x14ac:dyDescent="0.45">
      <c r="A59" s="21" t="s">
        <v>153</v>
      </c>
      <c r="D59">
        <v>2</v>
      </c>
      <c r="F59">
        <v>2</v>
      </c>
    </row>
    <row r="60" spans="1:6" x14ac:dyDescent="0.45">
      <c r="A60" s="21" t="s">
        <v>72</v>
      </c>
      <c r="B60">
        <v>12</v>
      </c>
      <c r="F60">
        <v>12</v>
      </c>
    </row>
    <row r="61" spans="1:6" x14ac:dyDescent="0.45">
      <c r="A61" s="21" t="s">
        <v>187</v>
      </c>
      <c r="B61">
        <v>4</v>
      </c>
      <c r="F61">
        <v>4</v>
      </c>
    </row>
    <row r="62" spans="1:6" x14ac:dyDescent="0.45">
      <c r="A62" s="21" t="s">
        <v>14</v>
      </c>
      <c r="B62">
        <v>9</v>
      </c>
      <c r="F62">
        <v>9</v>
      </c>
    </row>
    <row r="63" spans="1:6" x14ac:dyDescent="0.45">
      <c r="A63" s="20">
        <v>2028</v>
      </c>
      <c r="B63">
        <v>22</v>
      </c>
      <c r="D63">
        <v>5</v>
      </c>
      <c r="F63">
        <v>27</v>
      </c>
    </row>
    <row r="64" spans="1:6" x14ac:dyDescent="0.45">
      <c r="A64" s="21" t="s">
        <v>261</v>
      </c>
      <c r="B64">
        <v>4</v>
      </c>
      <c r="F64">
        <v>4</v>
      </c>
    </row>
    <row r="65" spans="1:6" x14ac:dyDescent="0.45">
      <c r="A65" s="21" t="s">
        <v>367</v>
      </c>
      <c r="B65">
        <v>4</v>
      </c>
      <c r="F65">
        <v>4</v>
      </c>
    </row>
    <row r="66" spans="1:6" x14ac:dyDescent="0.45">
      <c r="A66" s="21" t="s">
        <v>115</v>
      </c>
      <c r="D66">
        <v>5</v>
      </c>
      <c r="F66">
        <v>5</v>
      </c>
    </row>
    <row r="67" spans="1:6" x14ac:dyDescent="0.45">
      <c r="A67" s="21" t="s">
        <v>72</v>
      </c>
      <c r="B67">
        <v>8</v>
      </c>
      <c r="F67">
        <v>8</v>
      </c>
    </row>
    <row r="68" spans="1:6" x14ac:dyDescent="0.45">
      <c r="A68" s="21" t="s">
        <v>14</v>
      </c>
      <c r="B68">
        <v>6</v>
      </c>
      <c r="F68">
        <v>6</v>
      </c>
    </row>
    <row r="69" spans="1:6" x14ac:dyDescent="0.45">
      <c r="A69" s="20">
        <v>2029</v>
      </c>
      <c r="B69">
        <v>26</v>
      </c>
      <c r="D69">
        <v>10</v>
      </c>
      <c r="F69">
        <v>36</v>
      </c>
    </row>
    <row r="70" spans="1:6" x14ac:dyDescent="0.45">
      <c r="A70" s="21" t="s">
        <v>261</v>
      </c>
      <c r="B70">
        <v>4</v>
      </c>
      <c r="F70">
        <v>4</v>
      </c>
    </row>
    <row r="71" spans="1:6" x14ac:dyDescent="0.45">
      <c r="A71" s="21" t="s">
        <v>115</v>
      </c>
      <c r="B71">
        <v>4</v>
      </c>
      <c r="D71">
        <v>6</v>
      </c>
      <c r="F71">
        <v>10</v>
      </c>
    </row>
    <row r="72" spans="1:6" x14ac:dyDescent="0.45">
      <c r="A72" s="21" t="s">
        <v>153</v>
      </c>
      <c r="D72">
        <v>4</v>
      </c>
      <c r="F72">
        <v>4</v>
      </c>
    </row>
    <row r="73" spans="1:6" x14ac:dyDescent="0.45">
      <c r="A73" s="21" t="s">
        <v>72</v>
      </c>
      <c r="B73">
        <v>8</v>
      </c>
      <c r="F73">
        <v>8</v>
      </c>
    </row>
    <row r="74" spans="1:6" x14ac:dyDescent="0.45">
      <c r="A74" s="21" t="s">
        <v>187</v>
      </c>
      <c r="B74">
        <v>4</v>
      </c>
      <c r="F74">
        <v>4</v>
      </c>
    </row>
    <row r="75" spans="1:6" x14ac:dyDescent="0.45">
      <c r="A75" s="21" t="s">
        <v>14</v>
      </c>
      <c r="B75">
        <v>6</v>
      </c>
      <c r="F75">
        <v>6</v>
      </c>
    </row>
    <row r="76" spans="1:6" x14ac:dyDescent="0.45">
      <c r="A76" s="20" t="s">
        <v>411</v>
      </c>
      <c r="C76">
        <v>2</v>
      </c>
      <c r="F76">
        <v>2</v>
      </c>
    </row>
    <row r="77" spans="1:6" x14ac:dyDescent="0.45">
      <c r="A77" s="21" t="s">
        <v>115</v>
      </c>
      <c r="C77">
        <v>2</v>
      </c>
      <c r="F77">
        <v>2</v>
      </c>
    </row>
    <row r="78" spans="1:6" x14ac:dyDescent="0.45">
      <c r="A78" s="20" t="s">
        <v>440</v>
      </c>
      <c r="B78">
        <v>243</v>
      </c>
      <c r="C78">
        <v>1</v>
      </c>
      <c r="D78">
        <v>60</v>
      </c>
      <c r="F78">
        <v>304</v>
      </c>
    </row>
    <row r="79" spans="1:6" x14ac:dyDescent="0.45">
      <c r="A79" s="21" t="s">
        <v>115</v>
      </c>
      <c r="B79">
        <v>96</v>
      </c>
      <c r="C79">
        <v>1</v>
      </c>
      <c r="D79">
        <v>48</v>
      </c>
      <c r="F79">
        <v>145</v>
      </c>
    </row>
    <row r="80" spans="1:6" x14ac:dyDescent="0.45">
      <c r="A80" s="21" t="s">
        <v>72</v>
      </c>
      <c r="B80">
        <v>45</v>
      </c>
      <c r="F80">
        <v>45</v>
      </c>
    </row>
    <row r="81" spans="1:6" x14ac:dyDescent="0.45">
      <c r="A81" s="21" t="s">
        <v>408</v>
      </c>
      <c r="B81">
        <v>12</v>
      </c>
      <c r="F81">
        <v>12</v>
      </c>
    </row>
    <row r="82" spans="1:6" x14ac:dyDescent="0.45">
      <c r="A82" s="21" t="s">
        <v>225</v>
      </c>
      <c r="B82">
        <v>24</v>
      </c>
      <c r="F82">
        <v>24</v>
      </c>
    </row>
    <row r="83" spans="1:6" x14ac:dyDescent="0.45">
      <c r="A83" s="21" t="s">
        <v>14</v>
      </c>
      <c r="B83">
        <v>66</v>
      </c>
      <c r="D83">
        <v>12</v>
      </c>
      <c r="F83">
        <v>78</v>
      </c>
    </row>
    <row r="84" spans="1:6" x14ac:dyDescent="0.45">
      <c r="A84" s="20" t="s">
        <v>414</v>
      </c>
      <c r="B84">
        <v>835</v>
      </c>
      <c r="C84">
        <v>12</v>
      </c>
      <c r="D84">
        <v>256</v>
      </c>
      <c r="E84">
        <v>18</v>
      </c>
      <c r="F84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A35C-3EFF-4C89-9CC5-4F61804AB8B9}">
  <dimension ref="A3:F107"/>
  <sheetViews>
    <sheetView workbookViewId="0">
      <selection activeCell="D3" sqref="D3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</cols>
  <sheetData>
    <row r="3" spans="1:6" x14ac:dyDescent="0.45">
      <c r="A3" s="19" t="s">
        <v>438</v>
      </c>
      <c r="B3" s="19" t="s">
        <v>441</v>
      </c>
    </row>
    <row r="4" spans="1:6" x14ac:dyDescent="0.45">
      <c r="A4" s="19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0">
        <v>2022</v>
      </c>
      <c r="B5">
        <v>160</v>
      </c>
      <c r="C5">
        <v>3</v>
      </c>
      <c r="D5">
        <v>86</v>
      </c>
      <c r="F5">
        <v>249</v>
      </c>
    </row>
    <row r="6" spans="1:6" x14ac:dyDescent="0.45">
      <c r="A6" s="21" t="s">
        <v>261</v>
      </c>
      <c r="B6">
        <v>2</v>
      </c>
      <c r="D6">
        <v>4</v>
      </c>
      <c r="F6">
        <v>6</v>
      </c>
    </row>
    <row r="7" spans="1:6" x14ac:dyDescent="0.45">
      <c r="A7" s="21" t="s">
        <v>218</v>
      </c>
      <c r="B7">
        <v>7</v>
      </c>
      <c r="D7">
        <v>4</v>
      </c>
      <c r="F7">
        <v>11</v>
      </c>
    </row>
    <row r="8" spans="1:6" x14ac:dyDescent="0.45">
      <c r="A8" s="21" t="s">
        <v>367</v>
      </c>
      <c r="B8">
        <v>4</v>
      </c>
      <c r="F8">
        <v>4</v>
      </c>
    </row>
    <row r="9" spans="1:6" x14ac:dyDescent="0.45">
      <c r="A9" s="21" t="s">
        <v>115</v>
      </c>
      <c r="B9">
        <v>40</v>
      </c>
      <c r="C9">
        <v>3</v>
      </c>
      <c r="D9">
        <v>23</v>
      </c>
      <c r="F9">
        <v>66</v>
      </c>
    </row>
    <row r="10" spans="1:6" x14ac:dyDescent="0.45">
      <c r="A10" s="21" t="s">
        <v>153</v>
      </c>
      <c r="D10">
        <v>2</v>
      </c>
      <c r="F10">
        <v>2</v>
      </c>
    </row>
    <row r="11" spans="1:6" x14ac:dyDescent="0.45">
      <c r="A11" s="21" t="s">
        <v>72</v>
      </c>
      <c r="B11">
        <v>28</v>
      </c>
      <c r="D11">
        <v>16</v>
      </c>
      <c r="F11">
        <v>44</v>
      </c>
    </row>
    <row r="12" spans="1:6" x14ac:dyDescent="0.45">
      <c r="A12" s="21" t="s">
        <v>358</v>
      </c>
      <c r="D12">
        <v>4</v>
      </c>
      <c r="F12">
        <v>4</v>
      </c>
    </row>
    <row r="13" spans="1:6" x14ac:dyDescent="0.45">
      <c r="A13" s="21" t="s">
        <v>225</v>
      </c>
      <c r="B13">
        <v>6</v>
      </c>
      <c r="F13">
        <v>6</v>
      </c>
    </row>
    <row r="14" spans="1:6" x14ac:dyDescent="0.45">
      <c r="A14" s="21" t="s">
        <v>14</v>
      </c>
      <c r="B14">
        <v>73</v>
      </c>
      <c r="D14">
        <v>33</v>
      </c>
      <c r="F14">
        <v>106</v>
      </c>
    </row>
    <row r="15" spans="1:6" x14ac:dyDescent="0.45">
      <c r="A15" s="20">
        <v>2023</v>
      </c>
      <c r="B15">
        <v>152</v>
      </c>
      <c r="C15">
        <v>1</v>
      </c>
      <c r="D15">
        <v>72</v>
      </c>
      <c r="F15">
        <v>225</v>
      </c>
    </row>
    <row r="16" spans="1:6" x14ac:dyDescent="0.45">
      <c r="A16" s="21" t="s">
        <v>261</v>
      </c>
      <c r="D16">
        <v>2</v>
      </c>
      <c r="F16">
        <v>2</v>
      </c>
    </row>
    <row r="17" spans="1:6" x14ac:dyDescent="0.45">
      <c r="A17" s="21" t="s">
        <v>218</v>
      </c>
      <c r="B17">
        <v>6</v>
      </c>
      <c r="D17">
        <v>4</v>
      </c>
      <c r="F17">
        <v>10</v>
      </c>
    </row>
    <row r="18" spans="1:6" x14ac:dyDescent="0.45">
      <c r="A18" s="21" t="s">
        <v>115</v>
      </c>
      <c r="B18">
        <v>14</v>
      </c>
      <c r="C18">
        <v>1</v>
      </c>
      <c r="D18">
        <v>22</v>
      </c>
      <c r="F18">
        <v>37</v>
      </c>
    </row>
    <row r="19" spans="1:6" x14ac:dyDescent="0.45">
      <c r="A19" s="21" t="s">
        <v>153</v>
      </c>
      <c r="D19">
        <v>2</v>
      </c>
      <c r="F19">
        <v>2</v>
      </c>
    </row>
    <row r="20" spans="1:6" x14ac:dyDescent="0.45">
      <c r="A20" s="21" t="s">
        <v>72</v>
      </c>
      <c r="B20">
        <v>39</v>
      </c>
      <c r="D20">
        <v>15</v>
      </c>
      <c r="F20">
        <v>54</v>
      </c>
    </row>
    <row r="21" spans="1:6" x14ac:dyDescent="0.45">
      <c r="A21" s="21" t="s">
        <v>187</v>
      </c>
      <c r="B21">
        <v>1</v>
      </c>
      <c r="F21">
        <v>1</v>
      </c>
    </row>
    <row r="22" spans="1:6" x14ac:dyDescent="0.45">
      <c r="A22" s="21" t="s">
        <v>358</v>
      </c>
      <c r="D22">
        <v>4</v>
      </c>
      <c r="F22">
        <v>4</v>
      </c>
    </row>
    <row r="23" spans="1:6" x14ac:dyDescent="0.45">
      <c r="A23" s="21" t="s">
        <v>330</v>
      </c>
      <c r="B23">
        <v>2</v>
      </c>
      <c r="F23">
        <v>2</v>
      </c>
    </row>
    <row r="24" spans="1:6" x14ac:dyDescent="0.45">
      <c r="A24" s="21" t="s">
        <v>408</v>
      </c>
      <c r="B24">
        <v>3</v>
      </c>
      <c r="F24">
        <v>3</v>
      </c>
    </row>
    <row r="25" spans="1:6" x14ac:dyDescent="0.45">
      <c r="A25" s="21" t="s">
        <v>225</v>
      </c>
      <c r="B25">
        <v>7</v>
      </c>
      <c r="F25">
        <v>7</v>
      </c>
    </row>
    <row r="26" spans="1:6" x14ac:dyDescent="0.45">
      <c r="A26" s="21" t="s">
        <v>14</v>
      </c>
      <c r="B26">
        <v>80</v>
      </c>
      <c r="D26">
        <v>23</v>
      </c>
      <c r="F26">
        <v>103</v>
      </c>
    </row>
    <row r="27" spans="1:6" x14ac:dyDescent="0.45">
      <c r="A27" s="20">
        <v>2024</v>
      </c>
      <c r="B27">
        <v>170</v>
      </c>
      <c r="C27">
        <v>2</v>
      </c>
      <c r="D27">
        <v>67</v>
      </c>
      <c r="F27">
        <v>239</v>
      </c>
    </row>
    <row r="28" spans="1:6" x14ac:dyDescent="0.45">
      <c r="A28" s="21" t="s">
        <v>261</v>
      </c>
      <c r="D28">
        <v>4</v>
      </c>
      <c r="F28">
        <v>4</v>
      </c>
    </row>
    <row r="29" spans="1:6" x14ac:dyDescent="0.45">
      <c r="A29" s="21" t="s">
        <v>218</v>
      </c>
      <c r="B29">
        <v>7</v>
      </c>
      <c r="D29">
        <v>4</v>
      </c>
      <c r="F29">
        <v>11</v>
      </c>
    </row>
    <row r="30" spans="1:6" x14ac:dyDescent="0.45">
      <c r="A30" s="21" t="s">
        <v>367</v>
      </c>
      <c r="B30">
        <v>4</v>
      </c>
      <c r="F30">
        <v>4</v>
      </c>
    </row>
    <row r="31" spans="1:6" x14ac:dyDescent="0.45">
      <c r="A31" s="21" t="s">
        <v>115</v>
      </c>
      <c r="B31">
        <v>30</v>
      </c>
      <c r="C31">
        <v>2</v>
      </c>
      <c r="D31">
        <v>24</v>
      </c>
      <c r="F31">
        <v>56</v>
      </c>
    </row>
    <row r="32" spans="1:6" x14ac:dyDescent="0.45">
      <c r="A32" s="21" t="s">
        <v>153</v>
      </c>
      <c r="D32">
        <v>3</v>
      </c>
      <c r="F32">
        <v>3</v>
      </c>
    </row>
    <row r="33" spans="1:6" x14ac:dyDescent="0.45">
      <c r="A33" s="21" t="s">
        <v>72</v>
      </c>
      <c r="B33">
        <v>46</v>
      </c>
      <c r="D33">
        <v>12</v>
      </c>
      <c r="F33">
        <v>58</v>
      </c>
    </row>
    <row r="34" spans="1:6" x14ac:dyDescent="0.45">
      <c r="A34" s="21" t="s">
        <v>187</v>
      </c>
      <c r="B34">
        <v>1</v>
      </c>
      <c r="D34">
        <v>3</v>
      </c>
      <c r="F34">
        <v>4</v>
      </c>
    </row>
    <row r="35" spans="1:6" x14ac:dyDescent="0.45">
      <c r="A35" s="21" t="s">
        <v>358</v>
      </c>
      <c r="D35">
        <v>5</v>
      </c>
      <c r="F35">
        <v>5</v>
      </c>
    </row>
    <row r="36" spans="1:6" x14ac:dyDescent="0.45">
      <c r="A36" s="21" t="s">
        <v>408</v>
      </c>
      <c r="B36">
        <v>3</v>
      </c>
      <c r="D36">
        <v>2</v>
      </c>
      <c r="F36">
        <v>5</v>
      </c>
    </row>
    <row r="37" spans="1:6" x14ac:dyDescent="0.45">
      <c r="A37" s="21" t="s">
        <v>225</v>
      </c>
      <c r="B37">
        <v>13</v>
      </c>
      <c r="F37">
        <v>13</v>
      </c>
    </row>
    <row r="38" spans="1:6" x14ac:dyDescent="0.45">
      <c r="A38" s="21" t="s">
        <v>14</v>
      </c>
      <c r="B38">
        <v>66</v>
      </c>
      <c r="D38">
        <v>10</v>
      </c>
      <c r="F38">
        <v>76</v>
      </c>
    </row>
    <row r="39" spans="1:6" x14ac:dyDescent="0.45">
      <c r="A39" s="20">
        <v>2025</v>
      </c>
      <c r="B39">
        <v>103</v>
      </c>
      <c r="D39">
        <v>33</v>
      </c>
      <c r="F39">
        <v>136</v>
      </c>
    </row>
    <row r="40" spans="1:6" x14ac:dyDescent="0.45">
      <c r="A40" s="21" t="s">
        <v>261</v>
      </c>
      <c r="B40">
        <v>4</v>
      </c>
      <c r="F40">
        <v>4</v>
      </c>
    </row>
    <row r="41" spans="1:6" x14ac:dyDescent="0.45">
      <c r="A41" s="21" t="s">
        <v>218</v>
      </c>
      <c r="B41">
        <v>1</v>
      </c>
      <c r="F41">
        <v>1</v>
      </c>
    </row>
    <row r="42" spans="1:6" x14ac:dyDescent="0.45">
      <c r="A42" s="21" t="s">
        <v>115</v>
      </c>
      <c r="B42">
        <v>26</v>
      </c>
      <c r="D42">
        <v>8</v>
      </c>
      <c r="F42">
        <v>34</v>
      </c>
    </row>
    <row r="43" spans="1:6" x14ac:dyDescent="0.45">
      <c r="A43" s="21" t="s">
        <v>153</v>
      </c>
      <c r="D43">
        <v>2</v>
      </c>
      <c r="F43">
        <v>2</v>
      </c>
    </row>
    <row r="44" spans="1:6" x14ac:dyDescent="0.45">
      <c r="A44" s="21" t="s">
        <v>72</v>
      </c>
      <c r="B44">
        <v>16</v>
      </c>
      <c r="D44">
        <v>8</v>
      </c>
      <c r="F44">
        <v>24</v>
      </c>
    </row>
    <row r="45" spans="1:6" x14ac:dyDescent="0.45">
      <c r="A45" s="21" t="s">
        <v>187</v>
      </c>
      <c r="B45">
        <v>1</v>
      </c>
      <c r="F45">
        <v>1</v>
      </c>
    </row>
    <row r="46" spans="1:6" x14ac:dyDescent="0.45">
      <c r="A46" s="21" t="s">
        <v>358</v>
      </c>
      <c r="D46">
        <v>3</v>
      </c>
      <c r="F46">
        <v>3</v>
      </c>
    </row>
    <row r="47" spans="1:6" x14ac:dyDescent="0.45">
      <c r="A47" s="21" t="s">
        <v>408</v>
      </c>
      <c r="B47">
        <v>3</v>
      </c>
      <c r="F47">
        <v>3</v>
      </c>
    </row>
    <row r="48" spans="1:6" x14ac:dyDescent="0.45">
      <c r="A48" s="21" t="s">
        <v>225</v>
      </c>
      <c r="B48">
        <v>10</v>
      </c>
      <c r="F48">
        <v>10</v>
      </c>
    </row>
    <row r="49" spans="1:6" x14ac:dyDescent="0.45">
      <c r="A49" s="21" t="s">
        <v>14</v>
      </c>
      <c r="B49">
        <v>42</v>
      </c>
      <c r="D49">
        <v>12</v>
      </c>
      <c r="F49">
        <v>54</v>
      </c>
    </row>
    <row r="50" spans="1:6" x14ac:dyDescent="0.45">
      <c r="A50" s="20">
        <v>2026</v>
      </c>
      <c r="B50">
        <v>78</v>
      </c>
      <c r="C50">
        <v>3</v>
      </c>
      <c r="D50">
        <v>25</v>
      </c>
      <c r="F50">
        <v>106</v>
      </c>
    </row>
    <row r="51" spans="1:6" x14ac:dyDescent="0.45">
      <c r="A51" s="21" t="s">
        <v>261</v>
      </c>
      <c r="D51">
        <v>2</v>
      </c>
      <c r="F51">
        <v>2</v>
      </c>
    </row>
    <row r="52" spans="1:6" x14ac:dyDescent="0.45">
      <c r="A52" s="21" t="s">
        <v>115</v>
      </c>
      <c r="B52">
        <v>16</v>
      </c>
      <c r="C52">
        <v>3</v>
      </c>
      <c r="D52">
        <v>15</v>
      </c>
      <c r="F52">
        <v>34</v>
      </c>
    </row>
    <row r="53" spans="1:6" x14ac:dyDescent="0.45">
      <c r="A53" s="21" t="s">
        <v>72</v>
      </c>
      <c r="B53">
        <v>22</v>
      </c>
      <c r="D53">
        <v>4</v>
      </c>
      <c r="F53">
        <v>26</v>
      </c>
    </row>
    <row r="54" spans="1:6" x14ac:dyDescent="0.45">
      <c r="A54" s="21" t="s">
        <v>225</v>
      </c>
      <c r="B54">
        <v>6</v>
      </c>
      <c r="F54">
        <v>6</v>
      </c>
    </row>
    <row r="55" spans="1:6" x14ac:dyDescent="0.45">
      <c r="A55" s="21" t="s">
        <v>14</v>
      </c>
      <c r="B55">
        <v>34</v>
      </c>
      <c r="D55">
        <v>4</v>
      </c>
      <c r="F55">
        <v>38</v>
      </c>
    </row>
    <row r="56" spans="1:6" x14ac:dyDescent="0.45">
      <c r="A56" s="20">
        <v>2027</v>
      </c>
      <c r="B56">
        <v>63</v>
      </c>
      <c r="D56">
        <v>19</v>
      </c>
      <c r="F56">
        <v>82</v>
      </c>
    </row>
    <row r="57" spans="1:6" x14ac:dyDescent="0.45">
      <c r="A57" s="21" t="s">
        <v>115</v>
      </c>
      <c r="B57">
        <v>26</v>
      </c>
      <c r="D57">
        <v>15</v>
      </c>
      <c r="F57">
        <v>41</v>
      </c>
    </row>
    <row r="58" spans="1:6" x14ac:dyDescent="0.45">
      <c r="A58" s="21" t="s">
        <v>153</v>
      </c>
      <c r="D58">
        <v>4</v>
      </c>
      <c r="F58">
        <v>4</v>
      </c>
    </row>
    <row r="59" spans="1:6" x14ac:dyDescent="0.45">
      <c r="A59" s="21" t="s">
        <v>72</v>
      </c>
      <c r="B59">
        <v>18</v>
      </c>
      <c r="F59">
        <v>18</v>
      </c>
    </row>
    <row r="60" spans="1:6" x14ac:dyDescent="0.45">
      <c r="A60" s="21" t="s">
        <v>187</v>
      </c>
      <c r="B60">
        <v>4</v>
      </c>
      <c r="F60">
        <v>4</v>
      </c>
    </row>
    <row r="61" spans="1:6" x14ac:dyDescent="0.45">
      <c r="A61" s="21" t="s">
        <v>225</v>
      </c>
      <c r="B61">
        <v>3</v>
      </c>
      <c r="F61">
        <v>3</v>
      </c>
    </row>
    <row r="62" spans="1:6" x14ac:dyDescent="0.45">
      <c r="A62" s="21" t="s">
        <v>14</v>
      </c>
      <c r="B62">
        <v>12</v>
      </c>
      <c r="F62">
        <v>12</v>
      </c>
    </row>
    <row r="63" spans="1:6" x14ac:dyDescent="0.45">
      <c r="A63" s="20">
        <v>2028</v>
      </c>
      <c r="B63">
        <v>61</v>
      </c>
      <c r="D63">
        <v>7</v>
      </c>
      <c r="F63">
        <v>68</v>
      </c>
    </row>
    <row r="64" spans="1:6" x14ac:dyDescent="0.45">
      <c r="A64" s="21" t="s">
        <v>261</v>
      </c>
      <c r="B64">
        <v>4</v>
      </c>
      <c r="F64">
        <v>4</v>
      </c>
    </row>
    <row r="65" spans="1:6" x14ac:dyDescent="0.45">
      <c r="A65" s="21" t="s">
        <v>367</v>
      </c>
      <c r="B65">
        <v>4</v>
      </c>
      <c r="F65">
        <v>4</v>
      </c>
    </row>
    <row r="66" spans="1:6" x14ac:dyDescent="0.45">
      <c r="A66" s="21" t="s">
        <v>115</v>
      </c>
      <c r="B66">
        <v>9</v>
      </c>
      <c r="D66">
        <v>7</v>
      </c>
      <c r="F66">
        <v>16</v>
      </c>
    </row>
    <row r="67" spans="1:6" x14ac:dyDescent="0.45">
      <c r="A67" s="21" t="s">
        <v>72</v>
      </c>
      <c r="B67">
        <v>17</v>
      </c>
      <c r="F67">
        <v>17</v>
      </c>
    </row>
    <row r="68" spans="1:6" x14ac:dyDescent="0.45">
      <c r="A68" s="21" t="s">
        <v>225</v>
      </c>
      <c r="B68">
        <v>3</v>
      </c>
      <c r="F68">
        <v>3</v>
      </c>
    </row>
    <row r="69" spans="1:6" x14ac:dyDescent="0.45">
      <c r="A69" s="21" t="s">
        <v>14</v>
      </c>
      <c r="B69">
        <v>24</v>
      </c>
      <c r="F69">
        <v>24</v>
      </c>
    </row>
    <row r="70" spans="1:6" x14ac:dyDescent="0.45">
      <c r="A70" s="20">
        <v>2029</v>
      </c>
      <c r="B70">
        <v>50</v>
      </c>
      <c r="D70">
        <v>14</v>
      </c>
      <c r="F70">
        <v>64</v>
      </c>
    </row>
    <row r="71" spans="1:6" x14ac:dyDescent="0.45">
      <c r="A71" s="21" t="s">
        <v>261</v>
      </c>
      <c r="B71">
        <v>4</v>
      </c>
      <c r="F71">
        <v>4</v>
      </c>
    </row>
    <row r="72" spans="1:6" x14ac:dyDescent="0.45">
      <c r="A72" s="21" t="s">
        <v>115</v>
      </c>
      <c r="B72">
        <v>13</v>
      </c>
      <c r="D72">
        <v>8</v>
      </c>
      <c r="F72">
        <v>21</v>
      </c>
    </row>
    <row r="73" spans="1:6" x14ac:dyDescent="0.45">
      <c r="A73" s="21" t="s">
        <v>153</v>
      </c>
      <c r="D73">
        <v>6</v>
      </c>
      <c r="F73">
        <v>6</v>
      </c>
    </row>
    <row r="74" spans="1:6" x14ac:dyDescent="0.45">
      <c r="A74" s="21" t="s">
        <v>72</v>
      </c>
      <c r="B74">
        <v>20</v>
      </c>
      <c r="F74">
        <v>20</v>
      </c>
    </row>
    <row r="75" spans="1:6" x14ac:dyDescent="0.45">
      <c r="A75" s="21" t="s">
        <v>187</v>
      </c>
      <c r="B75">
        <v>4</v>
      </c>
      <c r="F75">
        <v>4</v>
      </c>
    </row>
    <row r="76" spans="1:6" x14ac:dyDescent="0.45">
      <c r="A76" s="21" t="s">
        <v>14</v>
      </c>
      <c r="B76">
        <v>9</v>
      </c>
      <c r="F76">
        <v>9</v>
      </c>
    </row>
    <row r="77" spans="1:6" x14ac:dyDescent="0.45">
      <c r="A77" s="20">
        <v>2030</v>
      </c>
      <c r="B77">
        <v>27</v>
      </c>
      <c r="D77">
        <v>2</v>
      </c>
      <c r="F77">
        <v>29</v>
      </c>
    </row>
    <row r="78" spans="1:6" x14ac:dyDescent="0.45">
      <c r="A78" s="21" t="s">
        <v>115</v>
      </c>
      <c r="B78">
        <v>15</v>
      </c>
      <c r="F78">
        <v>15</v>
      </c>
    </row>
    <row r="79" spans="1:6" x14ac:dyDescent="0.45">
      <c r="A79" s="21" t="s">
        <v>153</v>
      </c>
      <c r="D79">
        <v>2</v>
      </c>
      <c r="F79">
        <v>2</v>
      </c>
    </row>
    <row r="80" spans="1:6" x14ac:dyDescent="0.45">
      <c r="A80" s="21" t="s">
        <v>72</v>
      </c>
      <c r="B80">
        <v>6</v>
      </c>
      <c r="F80">
        <v>6</v>
      </c>
    </row>
    <row r="81" spans="1:6" x14ac:dyDescent="0.45">
      <c r="A81" s="21" t="s">
        <v>225</v>
      </c>
      <c r="B81">
        <v>3</v>
      </c>
      <c r="F81">
        <v>3</v>
      </c>
    </row>
    <row r="82" spans="1:6" x14ac:dyDescent="0.45">
      <c r="A82" s="21" t="s">
        <v>14</v>
      </c>
      <c r="B82">
        <v>3</v>
      </c>
      <c r="F82">
        <v>3</v>
      </c>
    </row>
    <row r="83" spans="1:6" x14ac:dyDescent="0.45">
      <c r="A83" s="20">
        <v>2031</v>
      </c>
      <c r="B83">
        <v>27</v>
      </c>
      <c r="D83">
        <v>2</v>
      </c>
      <c r="F83">
        <v>29</v>
      </c>
    </row>
    <row r="84" spans="1:6" x14ac:dyDescent="0.45">
      <c r="A84" s="21" t="s">
        <v>115</v>
      </c>
      <c r="B84">
        <v>18</v>
      </c>
      <c r="F84">
        <v>18</v>
      </c>
    </row>
    <row r="85" spans="1:6" x14ac:dyDescent="0.45">
      <c r="A85" s="21" t="s">
        <v>153</v>
      </c>
      <c r="D85">
        <v>2</v>
      </c>
      <c r="F85">
        <v>2</v>
      </c>
    </row>
    <row r="86" spans="1:6" x14ac:dyDescent="0.45">
      <c r="A86" s="21" t="s">
        <v>72</v>
      </c>
      <c r="B86">
        <v>6</v>
      </c>
      <c r="F86">
        <v>6</v>
      </c>
    </row>
    <row r="87" spans="1:6" x14ac:dyDescent="0.45">
      <c r="A87" s="21" t="s">
        <v>14</v>
      </c>
      <c r="B87">
        <v>3</v>
      </c>
      <c r="F87">
        <v>3</v>
      </c>
    </row>
    <row r="88" spans="1:6" x14ac:dyDescent="0.45">
      <c r="A88" s="20">
        <v>2032</v>
      </c>
      <c r="B88">
        <v>9</v>
      </c>
      <c r="D88">
        <v>2</v>
      </c>
      <c r="F88">
        <v>11</v>
      </c>
    </row>
    <row r="89" spans="1:6" x14ac:dyDescent="0.45">
      <c r="A89" s="21" t="s">
        <v>115</v>
      </c>
      <c r="B89">
        <v>3</v>
      </c>
      <c r="F89">
        <v>3</v>
      </c>
    </row>
    <row r="90" spans="1:6" x14ac:dyDescent="0.45">
      <c r="A90" s="21" t="s">
        <v>153</v>
      </c>
      <c r="D90">
        <v>2</v>
      </c>
      <c r="F90">
        <v>2</v>
      </c>
    </row>
    <row r="91" spans="1:6" x14ac:dyDescent="0.45">
      <c r="A91" s="21" t="s">
        <v>72</v>
      </c>
      <c r="B91">
        <v>6</v>
      </c>
      <c r="F91">
        <v>6</v>
      </c>
    </row>
    <row r="92" spans="1:6" x14ac:dyDescent="0.45">
      <c r="A92" s="20">
        <v>2033</v>
      </c>
      <c r="B92">
        <v>15</v>
      </c>
      <c r="D92">
        <v>2</v>
      </c>
      <c r="F92">
        <v>17</v>
      </c>
    </row>
    <row r="93" spans="1:6" x14ac:dyDescent="0.45">
      <c r="A93" s="21" t="s">
        <v>115</v>
      </c>
      <c r="B93">
        <v>6</v>
      </c>
      <c r="F93">
        <v>6</v>
      </c>
    </row>
    <row r="94" spans="1:6" x14ac:dyDescent="0.45">
      <c r="A94" s="21" t="s">
        <v>153</v>
      </c>
      <c r="D94">
        <v>2</v>
      </c>
      <c r="F94">
        <v>2</v>
      </c>
    </row>
    <row r="95" spans="1:6" x14ac:dyDescent="0.45">
      <c r="A95" s="21" t="s">
        <v>72</v>
      </c>
      <c r="B95">
        <v>6</v>
      </c>
      <c r="F95">
        <v>6</v>
      </c>
    </row>
    <row r="96" spans="1:6" x14ac:dyDescent="0.45">
      <c r="A96" s="21" t="s">
        <v>14</v>
      </c>
      <c r="B96">
        <v>3</v>
      </c>
      <c r="F96">
        <v>3</v>
      </c>
    </row>
    <row r="97" spans="1:6" x14ac:dyDescent="0.45">
      <c r="A97" s="20">
        <v>2034</v>
      </c>
      <c r="B97">
        <v>6</v>
      </c>
      <c r="F97">
        <v>6</v>
      </c>
    </row>
    <row r="98" spans="1:6" x14ac:dyDescent="0.45">
      <c r="A98" s="21" t="s">
        <v>115</v>
      </c>
      <c r="B98">
        <v>6</v>
      </c>
      <c r="F98">
        <v>6</v>
      </c>
    </row>
    <row r="99" spans="1:6" x14ac:dyDescent="0.45">
      <c r="A99" s="20">
        <v>2035</v>
      </c>
      <c r="B99">
        <v>24</v>
      </c>
      <c r="F99">
        <v>24</v>
      </c>
    </row>
    <row r="100" spans="1:6" x14ac:dyDescent="0.45">
      <c r="A100" s="21" t="s">
        <v>115</v>
      </c>
      <c r="B100">
        <v>12</v>
      </c>
      <c r="F100">
        <v>12</v>
      </c>
    </row>
    <row r="101" spans="1:6" x14ac:dyDescent="0.45">
      <c r="A101" s="21" t="s">
        <v>72</v>
      </c>
      <c r="B101">
        <v>12</v>
      </c>
      <c r="F101">
        <v>12</v>
      </c>
    </row>
    <row r="102" spans="1:6" x14ac:dyDescent="0.45">
      <c r="A102" s="20" t="s">
        <v>411</v>
      </c>
      <c r="C102">
        <v>2</v>
      </c>
      <c r="F102">
        <v>2</v>
      </c>
    </row>
    <row r="103" spans="1:6" x14ac:dyDescent="0.45">
      <c r="A103" s="21" t="s">
        <v>115</v>
      </c>
      <c r="C103">
        <v>2</v>
      </c>
      <c r="F103">
        <v>2</v>
      </c>
    </row>
    <row r="104" spans="1:6" x14ac:dyDescent="0.45">
      <c r="A104" s="20" t="s">
        <v>440</v>
      </c>
      <c r="C104">
        <v>1</v>
      </c>
      <c r="F104">
        <v>1</v>
      </c>
    </row>
    <row r="105" spans="1:6" x14ac:dyDescent="0.45">
      <c r="A105" s="21" t="s">
        <v>115</v>
      </c>
      <c r="C105">
        <v>1</v>
      </c>
      <c r="F105">
        <v>1</v>
      </c>
    </row>
    <row r="106" spans="1:6" x14ac:dyDescent="0.45">
      <c r="A106" s="21" t="s">
        <v>440</v>
      </c>
    </row>
    <row r="107" spans="1:6" x14ac:dyDescent="0.45">
      <c r="A107" s="20" t="s">
        <v>414</v>
      </c>
      <c r="B107">
        <v>945</v>
      </c>
      <c r="C107">
        <v>12</v>
      </c>
      <c r="D107">
        <v>331</v>
      </c>
      <c r="F107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7F8D-C6E5-448D-A3C2-7DF50A8C7FAB}">
  <dimension ref="A3:F107"/>
  <sheetViews>
    <sheetView topLeftCell="A78" workbookViewId="0">
      <selection activeCell="A3" sqref="A3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  <col min="7" max="7" width="6.265625" bestFit="1" customWidth="1"/>
    <col min="8" max="8" width="8.3984375" bestFit="1" customWidth="1"/>
    <col min="9" max="9" width="10.33203125" bestFit="1" customWidth="1"/>
    <col min="10" max="10" width="14.46484375" bestFit="1" customWidth="1"/>
    <col min="11" max="11" width="11.06640625" bestFit="1" customWidth="1"/>
    <col min="12" max="12" width="8.46484375" bestFit="1" customWidth="1"/>
    <col min="13" max="13" width="8.9296875" bestFit="1" customWidth="1"/>
    <col min="14" max="14" width="5.796875" bestFit="1" customWidth="1"/>
    <col min="15" max="15" width="4.796875" bestFit="1" customWidth="1"/>
    <col min="16" max="16" width="9.46484375" bestFit="1" customWidth="1"/>
    <col min="17" max="17" width="18.3984375" bestFit="1" customWidth="1"/>
    <col min="18" max="18" width="4.73046875" bestFit="1" customWidth="1"/>
    <col min="19" max="19" width="6.86328125" bestFit="1" customWidth="1"/>
    <col min="20" max="20" width="11.3984375" bestFit="1" customWidth="1"/>
    <col min="21" max="21" width="8.33203125" bestFit="1" customWidth="1"/>
    <col min="22" max="22" width="5.73046875" bestFit="1" customWidth="1"/>
    <col min="23" max="23" width="5" bestFit="1" customWidth="1"/>
    <col min="24" max="24" width="10.796875" bestFit="1" customWidth="1"/>
    <col min="25" max="25" width="10.33203125" bestFit="1" customWidth="1"/>
    <col min="26" max="26" width="6.796875" bestFit="1" customWidth="1"/>
    <col min="27" max="27" width="5.46484375" bestFit="1" customWidth="1"/>
    <col min="28" max="28" width="4.53125" bestFit="1" customWidth="1"/>
    <col min="29" max="29" width="8.6640625" bestFit="1" customWidth="1"/>
    <col min="30" max="30" width="6" bestFit="1" customWidth="1"/>
    <col min="31" max="31" width="12.33203125" bestFit="1" customWidth="1"/>
    <col min="32" max="32" width="14.59765625" bestFit="1" customWidth="1"/>
    <col min="33" max="33" width="4.73046875" bestFit="1" customWidth="1"/>
    <col min="34" max="34" width="9.06640625" bestFit="1" customWidth="1"/>
    <col min="35" max="35" width="9.6640625" bestFit="1" customWidth="1"/>
    <col min="36" max="36" width="12" bestFit="1" customWidth="1"/>
    <col min="37" max="37" width="4.796875" bestFit="1" customWidth="1"/>
    <col min="38" max="38" width="12.86328125" bestFit="1" customWidth="1"/>
    <col min="39" max="39" width="10.6640625" bestFit="1" customWidth="1"/>
    <col min="40" max="40" width="11.1328125" bestFit="1" customWidth="1"/>
    <col min="41" max="41" width="7.265625" bestFit="1" customWidth="1"/>
    <col min="42" max="42" width="3.86328125" bestFit="1" customWidth="1"/>
    <col min="43" max="43" width="6.73046875" bestFit="1" customWidth="1"/>
    <col min="44" max="44" width="6.6640625" bestFit="1" customWidth="1"/>
    <col min="45" max="45" width="12.19921875" bestFit="1" customWidth="1"/>
    <col min="46" max="46" width="10.53125" bestFit="1" customWidth="1"/>
    <col min="47" max="47" width="6.3984375" bestFit="1" customWidth="1"/>
    <col min="48" max="48" width="10.19921875" bestFit="1" customWidth="1"/>
    <col min="49" max="49" width="17.59765625" bestFit="1" customWidth="1"/>
    <col min="50" max="50" width="5.265625" bestFit="1" customWidth="1"/>
    <col min="51" max="51" width="10.9296875" bestFit="1" customWidth="1"/>
    <col min="52" max="52" width="15.796875" bestFit="1" customWidth="1"/>
    <col min="53" max="53" width="10.46484375" bestFit="1" customWidth="1"/>
    <col min="54" max="54" width="6.796875" bestFit="1" customWidth="1"/>
    <col min="55" max="55" width="9" bestFit="1" customWidth="1"/>
    <col min="56" max="56" width="9.265625" bestFit="1" customWidth="1"/>
    <col min="57" max="57" width="7.53125" bestFit="1" customWidth="1"/>
    <col min="58" max="58" width="19.9296875" bestFit="1" customWidth="1"/>
    <col min="59" max="59" width="17.46484375" bestFit="1" customWidth="1"/>
    <col min="60" max="60" width="8.33203125" bestFit="1" customWidth="1"/>
    <col min="61" max="61" width="13.73046875" bestFit="1" customWidth="1"/>
    <col min="62" max="62" width="6.3984375" bestFit="1" customWidth="1"/>
    <col min="63" max="63" width="10.19921875" bestFit="1" customWidth="1"/>
  </cols>
  <sheetData>
    <row r="3" spans="1:6" x14ac:dyDescent="0.45">
      <c r="A3" s="19" t="s">
        <v>438</v>
      </c>
      <c r="B3" s="19" t="s">
        <v>441</v>
      </c>
    </row>
    <row r="4" spans="1:6" x14ac:dyDescent="0.45">
      <c r="A4" s="19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0">
        <v>2022</v>
      </c>
      <c r="B5">
        <v>160</v>
      </c>
      <c r="C5">
        <v>3</v>
      </c>
      <c r="D5">
        <v>86</v>
      </c>
      <c r="F5">
        <v>249</v>
      </c>
    </row>
    <row r="6" spans="1:6" x14ac:dyDescent="0.45">
      <c r="A6" s="21" t="s">
        <v>261</v>
      </c>
      <c r="B6">
        <v>2</v>
      </c>
      <c r="D6">
        <v>4</v>
      </c>
      <c r="F6">
        <v>6</v>
      </c>
    </row>
    <row r="7" spans="1:6" x14ac:dyDescent="0.45">
      <c r="A7" s="21" t="s">
        <v>218</v>
      </c>
      <c r="B7">
        <v>7</v>
      </c>
      <c r="D7">
        <v>4</v>
      </c>
      <c r="F7">
        <v>11</v>
      </c>
    </row>
    <row r="8" spans="1:6" x14ac:dyDescent="0.45">
      <c r="A8" s="21" t="s">
        <v>367</v>
      </c>
      <c r="B8">
        <v>4</v>
      </c>
      <c r="F8">
        <v>4</v>
      </c>
    </row>
    <row r="9" spans="1:6" x14ac:dyDescent="0.45">
      <c r="A9" s="21" t="s">
        <v>115</v>
      </c>
      <c r="B9">
        <v>40</v>
      </c>
      <c r="C9">
        <v>3</v>
      </c>
      <c r="D9">
        <v>23</v>
      </c>
      <c r="F9">
        <v>66</v>
      </c>
    </row>
    <row r="10" spans="1:6" x14ac:dyDescent="0.45">
      <c r="A10" s="21" t="s">
        <v>153</v>
      </c>
      <c r="D10">
        <v>2</v>
      </c>
      <c r="F10">
        <v>2</v>
      </c>
    </row>
    <row r="11" spans="1:6" x14ac:dyDescent="0.45">
      <c r="A11" s="21" t="s">
        <v>72</v>
      </c>
      <c r="B11">
        <v>28</v>
      </c>
      <c r="D11">
        <v>16</v>
      </c>
      <c r="F11">
        <v>44</v>
      </c>
    </row>
    <row r="12" spans="1:6" x14ac:dyDescent="0.45">
      <c r="A12" s="21" t="s">
        <v>358</v>
      </c>
      <c r="D12">
        <v>4</v>
      </c>
      <c r="F12">
        <v>4</v>
      </c>
    </row>
    <row r="13" spans="1:6" x14ac:dyDescent="0.45">
      <c r="A13" s="21" t="s">
        <v>225</v>
      </c>
      <c r="B13">
        <v>6</v>
      </c>
      <c r="F13">
        <v>6</v>
      </c>
    </row>
    <row r="14" spans="1:6" x14ac:dyDescent="0.45">
      <c r="A14" s="21" t="s">
        <v>14</v>
      </c>
      <c r="B14">
        <v>73</v>
      </c>
      <c r="D14">
        <v>33</v>
      </c>
      <c r="F14">
        <v>106</v>
      </c>
    </row>
    <row r="15" spans="1:6" x14ac:dyDescent="0.45">
      <c r="A15" s="20">
        <v>2023</v>
      </c>
      <c r="B15">
        <v>152</v>
      </c>
      <c r="C15">
        <v>1</v>
      </c>
      <c r="D15">
        <v>72</v>
      </c>
      <c r="F15">
        <v>225</v>
      </c>
    </row>
    <row r="16" spans="1:6" x14ac:dyDescent="0.45">
      <c r="A16" s="21" t="s">
        <v>261</v>
      </c>
      <c r="D16">
        <v>2</v>
      </c>
      <c r="F16">
        <v>2</v>
      </c>
    </row>
    <row r="17" spans="1:6" x14ac:dyDescent="0.45">
      <c r="A17" s="21" t="s">
        <v>218</v>
      </c>
      <c r="B17">
        <v>6</v>
      </c>
      <c r="D17">
        <v>4</v>
      </c>
      <c r="F17">
        <v>10</v>
      </c>
    </row>
    <row r="18" spans="1:6" x14ac:dyDescent="0.45">
      <c r="A18" s="21" t="s">
        <v>115</v>
      </c>
      <c r="B18">
        <v>14</v>
      </c>
      <c r="C18">
        <v>1</v>
      </c>
      <c r="D18">
        <v>22</v>
      </c>
      <c r="F18">
        <v>37</v>
      </c>
    </row>
    <row r="19" spans="1:6" x14ac:dyDescent="0.45">
      <c r="A19" s="21" t="s">
        <v>153</v>
      </c>
      <c r="D19">
        <v>2</v>
      </c>
      <c r="F19">
        <v>2</v>
      </c>
    </row>
    <row r="20" spans="1:6" x14ac:dyDescent="0.45">
      <c r="A20" s="21" t="s">
        <v>72</v>
      </c>
      <c r="B20">
        <v>39</v>
      </c>
      <c r="D20">
        <v>15</v>
      </c>
      <c r="F20">
        <v>54</v>
      </c>
    </row>
    <row r="21" spans="1:6" x14ac:dyDescent="0.45">
      <c r="A21" s="21" t="s">
        <v>187</v>
      </c>
      <c r="B21">
        <v>1</v>
      </c>
      <c r="F21">
        <v>1</v>
      </c>
    </row>
    <row r="22" spans="1:6" x14ac:dyDescent="0.45">
      <c r="A22" s="21" t="s">
        <v>358</v>
      </c>
      <c r="D22">
        <v>4</v>
      </c>
      <c r="F22">
        <v>4</v>
      </c>
    </row>
    <row r="23" spans="1:6" x14ac:dyDescent="0.45">
      <c r="A23" s="21" t="s">
        <v>330</v>
      </c>
      <c r="B23">
        <v>2</v>
      </c>
      <c r="F23">
        <v>2</v>
      </c>
    </row>
    <row r="24" spans="1:6" x14ac:dyDescent="0.45">
      <c r="A24" s="21" t="s">
        <v>408</v>
      </c>
      <c r="B24">
        <v>3</v>
      </c>
      <c r="F24">
        <v>3</v>
      </c>
    </row>
    <row r="25" spans="1:6" x14ac:dyDescent="0.45">
      <c r="A25" s="21" t="s">
        <v>225</v>
      </c>
      <c r="B25">
        <v>7</v>
      </c>
      <c r="F25">
        <v>7</v>
      </c>
    </row>
    <row r="26" spans="1:6" x14ac:dyDescent="0.45">
      <c r="A26" s="21" t="s">
        <v>14</v>
      </c>
      <c r="B26">
        <v>80</v>
      </c>
      <c r="D26">
        <v>23</v>
      </c>
      <c r="F26">
        <v>103</v>
      </c>
    </row>
    <row r="27" spans="1:6" x14ac:dyDescent="0.45">
      <c r="A27" s="20">
        <v>2024</v>
      </c>
      <c r="B27">
        <v>170</v>
      </c>
      <c r="C27">
        <v>2</v>
      </c>
      <c r="D27">
        <v>67</v>
      </c>
      <c r="F27">
        <v>239</v>
      </c>
    </row>
    <row r="28" spans="1:6" x14ac:dyDescent="0.45">
      <c r="A28" s="21" t="s">
        <v>261</v>
      </c>
      <c r="D28">
        <v>4</v>
      </c>
      <c r="F28">
        <v>4</v>
      </c>
    </row>
    <row r="29" spans="1:6" x14ac:dyDescent="0.45">
      <c r="A29" s="21" t="s">
        <v>218</v>
      </c>
      <c r="B29">
        <v>7</v>
      </c>
      <c r="D29">
        <v>4</v>
      </c>
      <c r="F29">
        <v>11</v>
      </c>
    </row>
    <row r="30" spans="1:6" x14ac:dyDescent="0.45">
      <c r="A30" s="21" t="s">
        <v>367</v>
      </c>
      <c r="B30">
        <v>4</v>
      </c>
      <c r="F30">
        <v>4</v>
      </c>
    </row>
    <row r="31" spans="1:6" x14ac:dyDescent="0.45">
      <c r="A31" s="21" t="s">
        <v>115</v>
      </c>
      <c r="B31">
        <v>30</v>
      </c>
      <c r="C31">
        <v>2</v>
      </c>
      <c r="D31">
        <v>24</v>
      </c>
      <c r="F31">
        <v>56</v>
      </c>
    </row>
    <row r="32" spans="1:6" x14ac:dyDescent="0.45">
      <c r="A32" s="21" t="s">
        <v>153</v>
      </c>
      <c r="D32">
        <v>3</v>
      </c>
      <c r="F32">
        <v>3</v>
      </c>
    </row>
    <row r="33" spans="1:6" x14ac:dyDescent="0.45">
      <c r="A33" s="21" t="s">
        <v>72</v>
      </c>
      <c r="B33">
        <v>46</v>
      </c>
      <c r="D33">
        <v>12</v>
      </c>
      <c r="F33">
        <v>58</v>
      </c>
    </row>
    <row r="34" spans="1:6" x14ac:dyDescent="0.45">
      <c r="A34" s="21" t="s">
        <v>187</v>
      </c>
      <c r="B34">
        <v>1</v>
      </c>
      <c r="D34">
        <v>3</v>
      </c>
      <c r="F34">
        <v>4</v>
      </c>
    </row>
    <row r="35" spans="1:6" x14ac:dyDescent="0.45">
      <c r="A35" s="21" t="s">
        <v>358</v>
      </c>
      <c r="D35">
        <v>5</v>
      </c>
      <c r="F35">
        <v>5</v>
      </c>
    </row>
    <row r="36" spans="1:6" x14ac:dyDescent="0.45">
      <c r="A36" s="21" t="s">
        <v>408</v>
      </c>
      <c r="B36">
        <v>3</v>
      </c>
      <c r="D36">
        <v>2</v>
      </c>
      <c r="F36">
        <v>5</v>
      </c>
    </row>
    <row r="37" spans="1:6" x14ac:dyDescent="0.45">
      <c r="A37" s="21" t="s">
        <v>225</v>
      </c>
      <c r="B37">
        <v>13</v>
      </c>
      <c r="F37">
        <v>13</v>
      </c>
    </row>
    <row r="38" spans="1:6" x14ac:dyDescent="0.45">
      <c r="A38" s="21" t="s">
        <v>14</v>
      </c>
      <c r="B38">
        <v>66</v>
      </c>
      <c r="D38">
        <v>10</v>
      </c>
      <c r="F38">
        <v>76</v>
      </c>
    </row>
    <row r="39" spans="1:6" x14ac:dyDescent="0.45">
      <c r="A39" s="20">
        <v>2025</v>
      </c>
      <c r="B39">
        <v>103</v>
      </c>
      <c r="D39">
        <v>33</v>
      </c>
      <c r="F39">
        <v>136</v>
      </c>
    </row>
    <row r="40" spans="1:6" x14ac:dyDescent="0.45">
      <c r="A40" s="21" t="s">
        <v>261</v>
      </c>
      <c r="B40">
        <v>4</v>
      </c>
      <c r="F40">
        <v>4</v>
      </c>
    </row>
    <row r="41" spans="1:6" x14ac:dyDescent="0.45">
      <c r="A41" s="21" t="s">
        <v>218</v>
      </c>
      <c r="B41">
        <v>1</v>
      </c>
      <c r="F41">
        <v>1</v>
      </c>
    </row>
    <row r="42" spans="1:6" x14ac:dyDescent="0.45">
      <c r="A42" s="21" t="s">
        <v>115</v>
      </c>
      <c r="B42">
        <v>26</v>
      </c>
      <c r="D42">
        <v>8</v>
      </c>
      <c r="F42">
        <v>34</v>
      </c>
    </row>
    <row r="43" spans="1:6" x14ac:dyDescent="0.45">
      <c r="A43" s="21" t="s">
        <v>153</v>
      </c>
      <c r="D43">
        <v>2</v>
      </c>
      <c r="F43">
        <v>2</v>
      </c>
    </row>
    <row r="44" spans="1:6" x14ac:dyDescent="0.45">
      <c r="A44" s="21" t="s">
        <v>72</v>
      </c>
      <c r="B44">
        <v>16</v>
      </c>
      <c r="D44">
        <v>8</v>
      </c>
      <c r="F44">
        <v>24</v>
      </c>
    </row>
    <row r="45" spans="1:6" x14ac:dyDescent="0.45">
      <c r="A45" s="21" t="s">
        <v>187</v>
      </c>
      <c r="B45">
        <v>1</v>
      </c>
      <c r="F45">
        <v>1</v>
      </c>
    </row>
    <row r="46" spans="1:6" x14ac:dyDescent="0.45">
      <c r="A46" s="21" t="s">
        <v>358</v>
      </c>
      <c r="D46">
        <v>3</v>
      </c>
      <c r="F46">
        <v>3</v>
      </c>
    </row>
    <row r="47" spans="1:6" x14ac:dyDescent="0.45">
      <c r="A47" s="21" t="s">
        <v>408</v>
      </c>
      <c r="B47">
        <v>3</v>
      </c>
      <c r="F47">
        <v>3</v>
      </c>
    </row>
    <row r="48" spans="1:6" x14ac:dyDescent="0.45">
      <c r="A48" s="21" t="s">
        <v>225</v>
      </c>
      <c r="B48">
        <v>10</v>
      </c>
      <c r="F48">
        <v>10</v>
      </c>
    </row>
    <row r="49" spans="1:6" x14ac:dyDescent="0.45">
      <c r="A49" s="21" t="s">
        <v>14</v>
      </c>
      <c r="B49">
        <v>42</v>
      </c>
      <c r="D49">
        <v>12</v>
      </c>
      <c r="F49">
        <v>54</v>
      </c>
    </row>
    <row r="50" spans="1:6" x14ac:dyDescent="0.45">
      <c r="A50" s="20">
        <v>2026</v>
      </c>
      <c r="B50">
        <v>78</v>
      </c>
      <c r="C50">
        <v>3</v>
      </c>
      <c r="D50">
        <v>25</v>
      </c>
      <c r="F50">
        <v>106</v>
      </c>
    </row>
    <row r="51" spans="1:6" x14ac:dyDescent="0.45">
      <c r="A51" s="21" t="s">
        <v>261</v>
      </c>
      <c r="D51">
        <v>2</v>
      </c>
      <c r="F51">
        <v>2</v>
      </c>
    </row>
    <row r="52" spans="1:6" x14ac:dyDescent="0.45">
      <c r="A52" s="21" t="s">
        <v>115</v>
      </c>
      <c r="B52">
        <v>16</v>
      </c>
      <c r="C52">
        <v>3</v>
      </c>
      <c r="D52">
        <v>15</v>
      </c>
      <c r="F52">
        <v>34</v>
      </c>
    </row>
    <row r="53" spans="1:6" x14ac:dyDescent="0.45">
      <c r="A53" s="21" t="s">
        <v>72</v>
      </c>
      <c r="B53">
        <v>22</v>
      </c>
      <c r="D53">
        <v>4</v>
      </c>
      <c r="F53">
        <v>26</v>
      </c>
    </row>
    <row r="54" spans="1:6" x14ac:dyDescent="0.45">
      <c r="A54" s="21" t="s">
        <v>225</v>
      </c>
      <c r="B54">
        <v>6</v>
      </c>
      <c r="F54">
        <v>6</v>
      </c>
    </row>
    <row r="55" spans="1:6" x14ac:dyDescent="0.45">
      <c r="A55" s="21" t="s">
        <v>14</v>
      </c>
      <c r="B55">
        <v>34</v>
      </c>
      <c r="D55">
        <v>4</v>
      </c>
      <c r="F55">
        <v>38</v>
      </c>
    </row>
    <row r="56" spans="1:6" x14ac:dyDescent="0.45">
      <c r="A56" s="20">
        <v>2027</v>
      </c>
      <c r="B56">
        <v>63</v>
      </c>
      <c r="D56">
        <v>19</v>
      </c>
      <c r="F56">
        <v>82</v>
      </c>
    </row>
    <row r="57" spans="1:6" x14ac:dyDescent="0.45">
      <c r="A57" s="21" t="s">
        <v>115</v>
      </c>
      <c r="B57">
        <v>26</v>
      </c>
      <c r="D57">
        <v>15</v>
      </c>
      <c r="F57">
        <v>41</v>
      </c>
    </row>
    <row r="58" spans="1:6" x14ac:dyDescent="0.45">
      <c r="A58" s="21" t="s">
        <v>153</v>
      </c>
      <c r="D58">
        <v>4</v>
      </c>
      <c r="F58">
        <v>4</v>
      </c>
    </row>
    <row r="59" spans="1:6" x14ac:dyDescent="0.45">
      <c r="A59" s="21" t="s">
        <v>72</v>
      </c>
      <c r="B59">
        <v>18</v>
      </c>
      <c r="F59">
        <v>18</v>
      </c>
    </row>
    <row r="60" spans="1:6" x14ac:dyDescent="0.45">
      <c r="A60" s="21" t="s">
        <v>187</v>
      </c>
      <c r="B60">
        <v>4</v>
      </c>
      <c r="F60">
        <v>4</v>
      </c>
    </row>
    <row r="61" spans="1:6" x14ac:dyDescent="0.45">
      <c r="A61" s="21" t="s">
        <v>225</v>
      </c>
      <c r="B61">
        <v>3</v>
      </c>
      <c r="F61">
        <v>3</v>
      </c>
    </row>
    <row r="62" spans="1:6" x14ac:dyDescent="0.45">
      <c r="A62" s="21" t="s">
        <v>14</v>
      </c>
      <c r="B62">
        <v>12</v>
      </c>
      <c r="F62">
        <v>12</v>
      </c>
    </row>
    <row r="63" spans="1:6" x14ac:dyDescent="0.45">
      <c r="A63" s="20">
        <v>2028</v>
      </c>
      <c r="B63">
        <v>61</v>
      </c>
      <c r="D63">
        <v>7</v>
      </c>
      <c r="F63">
        <v>68</v>
      </c>
    </row>
    <row r="64" spans="1:6" x14ac:dyDescent="0.45">
      <c r="A64" s="21" t="s">
        <v>261</v>
      </c>
      <c r="B64">
        <v>4</v>
      </c>
      <c r="F64">
        <v>4</v>
      </c>
    </row>
    <row r="65" spans="1:6" x14ac:dyDescent="0.45">
      <c r="A65" s="21" t="s">
        <v>367</v>
      </c>
      <c r="B65">
        <v>4</v>
      </c>
      <c r="F65">
        <v>4</v>
      </c>
    </row>
    <row r="66" spans="1:6" x14ac:dyDescent="0.45">
      <c r="A66" s="21" t="s">
        <v>115</v>
      </c>
      <c r="B66">
        <v>9</v>
      </c>
      <c r="D66">
        <v>7</v>
      </c>
      <c r="F66">
        <v>16</v>
      </c>
    </row>
    <row r="67" spans="1:6" x14ac:dyDescent="0.45">
      <c r="A67" s="21" t="s">
        <v>72</v>
      </c>
      <c r="B67">
        <v>17</v>
      </c>
      <c r="F67">
        <v>17</v>
      </c>
    </row>
    <row r="68" spans="1:6" x14ac:dyDescent="0.45">
      <c r="A68" s="21" t="s">
        <v>225</v>
      </c>
      <c r="B68">
        <v>3</v>
      </c>
      <c r="F68">
        <v>3</v>
      </c>
    </row>
    <row r="69" spans="1:6" x14ac:dyDescent="0.45">
      <c r="A69" s="21" t="s">
        <v>14</v>
      </c>
      <c r="B69">
        <v>24</v>
      </c>
      <c r="F69">
        <v>24</v>
      </c>
    </row>
    <row r="70" spans="1:6" x14ac:dyDescent="0.45">
      <c r="A70" s="20">
        <v>2029</v>
      </c>
      <c r="B70">
        <v>50</v>
      </c>
      <c r="D70">
        <v>14</v>
      </c>
      <c r="F70">
        <v>64</v>
      </c>
    </row>
    <row r="71" spans="1:6" x14ac:dyDescent="0.45">
      <c r="A71" s="21" t="s">
        <v>261</v>
      </c>
      <c r="B71">
        <v>4</v>
      </c>
      <c r="F71">
        <v>4</v>
      </c>
    </row>
    <row r="72" spans="1:6" x14ac:dyDescent="0.45">
      <c r="A72" s="21" t="s">
        <v>115</v>
      </c>
      <c r="B72">
        <v>13</v>
      </c>
      <c r="D72">
        <v>8</v>
      </c>
      <c r="F72">
        <v>21</v>
      </c>
    </row>
    <row r="73" spans="1:6" x14ac:dyDescent="0.45">
      <c r="A73" s="21" t="s">
        <v>153</v>
      </c>
      <c r="D73">
        <v>6</v>
      </c>
      <c r="F73">
        <v>6</v>
      </c>
    </row>
    <row r="74" spans="1:6" x14ac:dyDescent="0.45">
      <c r="A74" s="21" t="s">
        <v>72</v>
      </c>
      <c r="B74">
        <v>20</v>
      </c>
      <c r="F74">
        <v>20</v>
      </c>
    </row>
    <row r="75" spans="1:6" x14ac:dyDescent="0.45">
      <c r="A75" s="21" t="s">
        <v>187</v>
      </c>
      <c r="B75">
        <v>4</v>
      </c>
      <c r="F75">
        <v>4</v>
      </c>
    </row>
    <row r="76" spans="1:6" x14ac:dyDescent="0.45">
      <c r="A76" s="21" t="s">
        <v>14</v>
      </c>
      <c r="B76">
        <v>9</v>
      </c>
      <c r="F76">
        <v>9</v>
      </c>
    </row>
    <row r="77" spans="1:6" x14ac:dyDescent="0.45">
      <c r="A77" s="20">
        <v>2030</v>
      </c>
      <c r="B77">
        <v>27</v>
      </c>
      <c r="D77">
        <v>2</v>
      </c>
      <c r="F77">
        <v>29</v>
      </c>
    </row>
    <row r="78" spans="1:6" x14ac:dyDescent="0.45">
      <c r="A78" s="21" t="s">
        <v>115</v>
      </c>
      <c r="B78">
        <v>15</v>
      </c>
      <c r="F78">
        <v>15</v>
      </c>
    </row>
    <row r="79" spans="1:6" x14ac:dyDescent="0.45">
      <c r="A79" s="21" t="s">
        <v>153</v>
      </c>
      <c r="D79">
        <v>2</v>
      </c>
      <c r="F79">
        <v>2</v>
      </c>
    </row>
    <row r="80" spans="1:6" x14ac:dyDescent="0.45">
      <c r="A80" s="21" t="s">
        <v>72</v>
      </c>
      <c r="B80">
        <v>6</v>
      </c>
      <c r="F80">
        <v>6</v>
      </c>
    </row>
    <row r="81" spans="1:6" x14ac:dyDescent="0.45">
      <c r="A81" s="21" t="s">
        <v>225</v>
      </c>
      <c r="B81">
        <v>3</v>
      </c>
      <c r="F81">
        <v>3</v>
      </c>
    </row>
    <row r="82" spans="1:6" x14ac:dyDescent="0.45">
      <c r="A82" s="21" t="s">
        <v>14</v>
      </c>
      <c r="B82">
        <v>3</v>
      </c>
      <c r="F82">
        <v>3</v>
      </c>
    </row>
    <row r="83" spans="1:6" x14ac:dyDescent="0.45">
      <c r="A83" s="20">
        <v>2031</v>
      </c>
      <c r="B83">
        <v>27</v>
      </c>
      <c r="D83">
        <v>2</v>
      </c>
      <c r="F83">
        <v>29</v>
      </c>
    </row>
    <row r="84" spans="1:6" x14ac:dyDescent="0.45">
      <c r="A84" s="21" t="s">
        <v>115</v>
      </c>
      <c r="B84">
        <v>18</v>
      </c>
      <c r="F84">
        <v>18</v>
      </c>
    </row>
    <row r="85" spans="1:6" x14ac:dyDescent="0.45">
      <c r="A85" s="21" t="s">
        <v>153</v>
      </c>
      <c r="D85">
        <v>2</v>
      </c>
      <c r="F85">
        <v>2</v>
      </c>
    </row>
    <row r="86" spans="1:6" x14ac:dyDescent="0.45">
      <c r="A86" s="21" t="s">
        <v>72</v>
      </c>
      <c r="B86">
        <v>6</v>
      </c>
      <c r="F86">
        <v>6</v>
      </c>
    </row>
    <row r="87" spans="1:6" x14ac:dyDescent="0.45">
      <c r="A87" s="21" t="s">
        <v>14</v>
      </c>
      <c r="B87">
        <v>3</v>
      </c>
      <c r="F87">
        <v>3</v>
      </c>
    </row>
    <row r="88" spans="1:6" x14ac:dyDescent="0.45">
      <c r="A88" s="20">
        <v>2032</v>
      </c>
      <c r="B88">
        <v>9</v>
      </c>
      <c r="D88">
        <v>2</v>
      </c>
      <c r="F88">
        <v>11</v>
      </c>
    </row>
    <row r="89" spans="1:6" x14ac:dyDescent="0.45">
      <c r="A89" s="21" t="s">
        <v>115</v>
      </c>
      <c r="B89">
        <v>3</v>
      </c>
      <c r="F89">
        <v>3</v>
      </c>
    </row>
    <row r="90" spans="1:6" x14ac:dyDescent="0.45">
      <c r="A90" s="21" t="s">
        <v>153</v>
      </c>
      <c r="D90">
        <v>2</v>
      </c>
      <c r="F90">
        <v>2</v>
      </c>
    </row>
    <row r="91" spans="1:6" x14ac:dyDescent="0.45">
      <c r="A91" s="21" t="s">
        <v>72</v>
      </c>
      <c r="B91">
        <v>6</v>
      </c>
      <c r="F91">
        <v>6</v>
      </c>
    </row>
    <row r="92" spans="1:6" x14ac:dyDescent="0.45">
      <c r="A92" s="20">
        <v>2033</v>
      </c>
      <c r="B92">
        <v>15</v>
      </c>
      <c r="D92">
        <v>2</v>
      </c>
      <c r="F92">
        <v>17</v>
      </c>
    </row>
    <row r="93" spans="1:6" x14ac:dyDescent="0.45">
      <c r="A93" s="21" t="s">
        <v>115</v>
      </c>
      <c r="B93">
        <v>6</v>
      </c>
      <c r="F93">
        <v>6</v>
      </c>
    </row>
    <row r="94" spans="1:6" x14ac:dyDescent="0.45">
      <c r="A94" s="21" t="s">
        <v>153</v>
      </c>
      <c r="D94">
        <v>2</v>
      </c>
      <c r="F94">
        <v>2</v>
      </c>
    </row>
    <row r="95" spans="1:6" x14ac:dyDescent="0.45">
      <c r="A95" s="21" t="s">
        <v>72</v>
      </c>
      <c r="B95">
        <v>6</v>
      </c>
      <c r="F95">
        <v>6</v>
      </c>
    </row>
    <row r="96" spans="1:6" x14ac:dyDescent="0.45">
      <c r="A96" s="21" t="s">
        <v>14</v>
      </c>
      <c r="B96">
        <v>3</v>
      </c>
      <c r="F96">
        <v>3</v>
      </c>
    </row>
    <row r="97" spans="1:6" x14ac:dyDescent="0.45">
      <c r="A97" s="20">
        <v>2034</v>
      </c>
      <c r="B97">
        <v>6</v>
      </c>
      <c r="F97">
        <v>6</v>
      </c>
    </row>
    <row r="98" spans="1:6" x14ac:dyDescent="0.45">
      <c r="A98" s="21" t="s">
        <v>115</v>
      </c>
      <c r="B98">
        <v>6</v>
      </c>
      <c r="F98">
        <v>6</v>
      </c>
    </row>
    <row r="99" spans="1:6" x14ac:dyDescent="0.45">
      <c r="A99" s="20">
        <v>2035</v>
      </c>
      <c r="B99">
        <v>24</v>
      </c>
      <c r="F99">
        <v>24</v>
      </c>
    </row>
    <row r="100" spans="1:6" x14ac:dyDescent="0.45">
      <c r="A100" s="21" t="s">
        <v>115</v>
      </c>
      <c r="B100">
        <v>12</v>
      </c>
      <c r="F100">
        <v>12</v>
      </c>
    </row>
    <row r="101" spans="1:6" x14ac:dyDescent="0.45">
      <c r="A101" s="21" t="s">
        <v>72</v>
      </c>
      <c r="B101">
        <v>12</v>
      </c>
      <c r="F101">
        <v>12</v>
      </c>
    </row>
    <row r="102" spans="1:6" x14ac:dyDescent="0.45">
      <c r="A102" s="20" t="s">
        <v>411</v>
      </c>
      <c r="C102">
        <v>2</v>
      </c>
      <c r="F102">
        <v>2</v>
      </c>
    </row>
    <row r="103" spans="1:6" x14ac:dyDescent="0.45">
      <c r="A103" s="21" t="s">
        <v>115</v>
      </c>
      <c r="C103">
        <v>2</v>
      </c>
      <c r="F103">
        <v>2</v>
      </c>
    </row>
    <row r="104" spans="1:6" x14ac:dyDescent="0.45">
      <c r="A104" s="20" t="s">
        <v>440</v>
      </c>
      <c r="C104">
        <v>1</v>
      </c>
      <c r="F104">
        <v>1</v>
      </c>
    </row>
    <row r="105" spans="1:6" x14ac:dyDescent="0.45">
      <c r="A105" s="21" t="s">
        <v>115</v>
      </c>
      <c r="C105">
        <v>1</v>
      </c>
      <c r="F105">
        <v>1</v>
      </c>
    </row>
    <row r="106" spans="1:6" x14ac:dyDescent="0.45">
      <c r="A106" s="21" t="s">
        <v>440</v>
      </c>
    </row>
    <row r="107" spans="1:6" x14ac:dyDescent="0.45">
      <c r="A107" s="20" t="s">
        <v>414</v>
      </c>
      <c r="B107">
        <v>945</v>
      </c>
      <c r="C107">
        <v>12</v>
      </c>
      <c r="D107">
        <v>331</v>
      </c>
      <c r="F107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CEA2-F6C7-495D-9CBE-13D9EBB743CD}">
  <sheetPr>
    <pageSetUpPr fitToPage="1"/>
  </sheetPr>
  <dimension ref="A1:T1057"/>
  <sheetViews>
    <sheetView tabSelected="1" workbookViewId="0">
      <selection activeCell="A2" sqref="A2"/>
    </sheetView>
  </sheetViews>
  <sheetFormatPr defaultColWidth="9.1328125" defaultRowHeight="14.25" outlineLevelRow="1" x14ac:dyDescent="0.45"/>
  <cols>
    <col min="1" max="2" width="9.1328125" style="1"/>
    <col min="3" max="3" width="6.796875" style="1" customWidth="1"/>
    <col min="4" max="4" width="8.46484375" style="1" customWidth="1"/>
    <col min="5" max="5" width="10.53125" style="1" customWidth="1"/>
    <col min="6" max="6" width="11.1328125" style="1" customWidth="1"/>
    <col min="7" max="7" width="85" style="1" customWidth="1"/>
    <col min="8" max="8" width="9.1328125" style="1" customWidth="1"/>
    <col min="9" max="9" width="15.59765625" style="1" hidden="1" customWidth="1"/>
    <col min="10" max="10" width="9.1328125" style="1" hidden="1" customWidth="1"/>
    <col min="11" max="12" width="12.796875" style="1" customWidth="1"/>
    <col min="13" max="13" width="12.3984375" style="1" customWidth="1"/>
    <col min="14" max="14" width="19.265625" style="1" customWidth="1"/>
    <col min="15" max="16" width="30.59765625" style="1" customWidth="1"/>
    <col min="17" max="17" width="30.86328125" style="1" customWidth="1"/>
    <col min="18" max="18" width="15.86328125" style="1" customWidth="1"/>
    <col min="19" max="19" width="11.59765625" style="1" customWidth="1"/>
    <col min="20" max="20" width="28" style="1" customWidth="1"/>
    <col min="21" max="16384" width="9.1328125" style="1"/>
  </cols>
  <sheetData>
    <row r="1" spans="1:20" x14ac:dyDescent="0.45">
      <c r="A1" s="1" t="s">
        <v>716</v>
      </c>
      <c r="B1" s="1" t="s">
        <v>1087</v>
      </c>
      <c r="C1" s="3" t="s">
        <v>9</v>
      </c>
      <c r="D1" s="3" t="s">
        <v>387</v>
      </c>
      <c r="E1" s="3" t="s">
        <v>388</v>
      </c>
      <c r="F1" s="3" t="s">
        <v>389</v>
      </c>
      <c r="G1" s="3" t="s">
        <v>418</v>
      </c>
      <c r="H1" s="4" t="s">
        <v>10</v>
      </c>
      <c r="I1" s="5" t="s">
        <v>11</v>
      </c>
      <c r="J1" s="3" t="s">
        <v>1</v>
      </c>
      <c r="K1" s="3" t="s">
        <v>307</v>
      </c>
      <c r="L1" s="3" t="s">
        <v>396</v>
      </c>
      <c r="M1" s="3" t="s">
        <v>2</v>
      </c>
      <c r="N1" s="3" t="s">
        <v>3</v>
      </c>
      <c r="O1" s="3" t="s">
        <v>4</v>
      </c>
      <c r="P1" s="3" t="s">
        <v>680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x14ac:dyDescent="0.45">
      <c r="A2" s="1">
        <v>4</v>
      </c>
      <c r="B2" s="1">
        <v>30</v>
      </c>
      <c r="C2" s="6">
        <v>2</v>
      </c>
      <c r="D2" s="6">
        <v>2022</v>
      </c>
      <c r="E2" s="23">
        <v>1</v>
      </c>
      <c r="F2" s="6" t="s">
        <v>390</v>
      </c>
      <c r="G2" s="6" t="s">
        <v>12</v>
      </c>
      <c r="H2" s="26">
        <v>95</v>
      </c>
      <c r="I2" s="27">
        <f>C2*H2</f>
        <v>190</v>
      </c>
      <c r="J2" s="6">
        <v>2018</v>
      </c>
      <c r="K2" s="6"/>
      <c r="L2" s="6"/>
      <c r="M2" s="6" t="s">
        <v>13</v>
      </c>
      <c r="N2" s="6" t="s">
        <v>14</v>
      </c>
      <c r="O2" s="6" t="s">
        <v>0</v>
      </c>
      <c r="P2" s="6"/>
      <c r="Q2" s="6" t="s">
        <v>15</v>
      </c>
      <c r="R2" s="6" t="s">
        <v>16</v>
      </c>
      <c r="S2" s="6" t="s">
        <v>17</v>
      </c>
      <c r="T2" s="6" t="s">
        <v>18</v>
      </c>
    </row>
    <row r="3" spans="1:20" x14ac:dyDescent="0.45">
      <c r="A3" s="1">
        <v>4</v>
      </c>
      <c r="B3" s="1">
        <v>30</v>
      </c>
      <c r="C3" s="6">
        <v>3</v>
      </c>
      <c r="D3" s="6">
        <v>2022</v>
      </c>
      <c r="E3" s="23">
        <v>1</v>
      </c>
      <c r="F3" s="6" t="s">
        <v>390</v>
      </c>
      <c r="G3" s="6" t="s">
        <v>62</v>
      </c>
      <c r="H3" s="26">
        <v>75</v>
      </c>
      <c r="I3" s="27">
        <f>C3*H3</f>
        <v>225</v>
      </c>
      <c r="J3" s="6">
        <v>2017</v>
      </c>
      <c r="K3" s="6"/>
      <c r="L3" s="6"/>
      <c r="M3" s="6" t="s">
        <v>13</v>
      </c>
      <c r="N3" s="6" t="s">
        <v>14</v>
      </c>
      <c r="O3" s="6" t="s">
        <v>39</v>
      </c>
      <c r="P3" s="6"/>
      <c r="Q3" s="6" t="s">
        <v>41</v>
      </c>
      <c r="R3" s="6" t="s">
        <v>63</v>
      </c>
      <c r="S3" s="6" t="s">
        <v>17</v>
      </c>
      <c r="T3" s="6" t="s">
        <v>64</v>
      </c>
    </row>
    <row r="4" spans="1:20" x14ac:dyDescent="0.45">
      <c r="A4" s="1">
        <v>4</v>
      </c>
      <c r="B4" s="1">
        <v>30</v>
      </c>
      <c r="C4" s="6">
        <v>3</v>
      </c>
      <c r="D4" s="6">
        <v>2022</v>
      </c>
      <c r="E4" s="23">
        <v>1</v>
      </c>
      <c r="F4" s="6" t="s">
        <v>390</v>
      </c>
      <c r="G4" s="6" t="s">
        <v>210</v>
      </c>
      <c r="H4" s="26">
        <v>57</v>
      </c>
      <c r="I4" s="27">
        <f>C4*H4</f>
        <v>171</v>
      </c>
      <c r="J4" s="6">
        <v>2016</v>
      </c>
      <c r="K4" s="6"/>
      <c r="L4" s="6"/>
      <c r="M4" s="6" t="s">
        <v>13</v>
      </c>
      <c r="N4" s="6" t="s">
        <v>14</v>
      </c>
      <c r="O4" s="6" t="s">
        <v>211</v>
      </c>
      <c r="P4" s="6"/>
      <c r="Q4" s="6" t="s">
        <v>41</v>
      </c>
      <c r="R4" s="6" t="s">
        <v>212</v>
      </c>
      <c r="S4" s="6" t="s">
        <v>17</v>
      </c>
      <c r="T4" s="6" t="s">
        <v>213</v>
      </c>
    </row>
    <row r="5" spans="1:20" x14ac:dyDescent="0.45">
      <c r="A5" s="1">
        <v>4</v>
      </c>
      <c r="B5" s="1">
        <v>30</v>
      </c>
      <c r="C5" s="6">
        <v>2</v>
      </c>
      <c r="D5" s="6">
        <v>2022</v>
      </c>
      <c r="E5" s="23">
        <v>1</v>
      </c>
      <c r="F5" s="6" t="s">
        <v>390</v>
      </c>
      <c r="G5" s="6" t="s">
        <v>145</v>
      </c>
      <c r="H5" s="26">
        <v>40</v>
      </c>
      <c r="I5" s="27">
        <f>C5*H5</f>
        <v>80</v>
      </c>
      <c r="J5" s="6">
        <v>2018</v>
      </c>
      <c r="K5" s="6"/>
      <c r="L5" s="6"/>
      <c r="M5" s="6" t="s">
        <v>13</v>
      </c>
      <c r="N5" s="6" t="s">
        <v>14</v>
      </c>
      <c r="O5" s="6" t="s">
        <v>39</v>
      </c>
      <c r="P5" s="6"/>
      <c r="Q5" s="6" t="s">
        <v>146</v>
      </c>
      <c r="R5" s="6" t="s">
        <v>48</v>
      </c>
      <c r="S5" s="6" t="s">
        <v>147</v>
      </c>
      <c r="T5" s="6" t="s">
        <v>148</v>
      </c>
    </row>
    <row r="6" spans="1:20" x14ac:dyDescent="0.45">
      <c r="A6" s="1">
        <v>4</v>
      </c>
      <c r="B6" s="1">
        <v>30</v>
      </c>
      <c r="C6" s="6">
        <v>2</v>
      </c>
      <c r="D6" s="6">
        <v>2022</v>
      </c>
      <c r="E6" s="23">
        <v>1</v>
      </c>
      <c r="F6" s="6" t="s">
        <v>390</v>
      </c>
      <c r="G6" s="28" t="s">
        <v>149</v>
      </c>
      <c r="H6" s="26">
        <v>42</v>
      </c>
      <c r="I6" s="27">
        <f>C6*H6</f>
        <v>84</v>
      </c>
      <c r="J6" s="6">
        <v>2020</v>
      </c>
      <c r="K6" s="6"/>
      <c r="L6" s="6"/>
      <c r="M6" s="6" t="s">
        <v>13</v>
      </c>
      <c r="N6" s="6" t="s">
        <v>14</v>
      </c>
      <c r="O6" s="6" t="s">
        <v>39</v>
      </c>
      <c r="P6" s="6"/>
      <c r="Q6" s="6" t="s">
        <v>146</v>
      </c>
      <c r="R6" s="6" t="s">
        <v>150</v>
      </c>
      <c r="S6" s="6" t="s">
        <v>147</v>
      </c>
      <c r="T6" s="6" t="s">
        <v>151</v>
      </c>
    </row>
    <row r="7" spans="1:20" x14ac:dyDescent="0.45">
      <c r="A7" s="1">
        <v>4</v>
      </c>
      <c r="B7" s="1">
        <v>30</v>
      </c>
      <c r="C7" s="6">
        <v>3</v>
      </c>
      <c r="D7" s="6">
        <v>2022</v>
      </c>
      <c r="E7" s="23">
        <v>6</v>
      </c>
      <c r="F7" s="6" t="s">
        <v>390</v>
      </c>
      <c r="G7" s="6" t="s">
        <v>140</v>
      </c>
      <c r="H7" s="26">
        <v>89</v>
      </c>
      <c r="I7" s="27">
        <f>C7*H7</f>
        <v>267</v>
      </c>
      <c r="J7" s="6">
        <v>2006</v>
      </c>
      <c r="K7" s="6"/>
      <c r="L7" s="6"/>
      <c r="M7" s="6" t="s">
        <v>13</v>
      </c>
      <c r="N7" s="6" t="s">
        <v>115</v>
      </c>
      <c r="O7" s="6" t="s">
        <v>113</v>
      </c>
      <c r="P7" s="6"/>
      <c r="Q7" s="6" t="s">
        <v>116</v>
      </c>
      <c r="R7" s="6" t="s">
        <v>141</v>
      </c>
      <c r="S7" s="6" t="s">
        <v>17</v>
      </c>
      <c r="T7" s="6" t="s">
        <v>142</v>
      </c>
    </row>
    <row r="8" spans="1:20" x14ac:dyDescent="0.45">
      <c r="A8" s="1">
        <v>4</v>
      </c>
      <c r="B8" s="1">
        <v>30</v>
      </c>
      <c r="C8" s="6">
        <v>3</v>
      </c>
      <c r="D8" s="6">
        <v>2022</v>
      </c>
      <c r="E8" s="23">
        <v>6</v>
      </c>
      <c r="F8" s="6" t="s">
        <v>390</v>
      </c>
      <c r="G8" s="6" t="s">
        <v>206</v>
      </c>
      <c r="H8" s="26">
        <v>95</v>
      </c>
      <c r="I8" s="27">
        <f>C8*H8</f>
        <v>285</v>
      </c>
      <c r="J8" s="6">
        <v>2015</v>
      </c>
      <c r="K8" s="6"/>
      <c r="L8" s="6"/>
      <c r="M8" s="6" t="s">
        <v>13</v>
      </c>
      <c r="N8" s="6" t="s">
        <v>115</v>
      </c>
      <c r="O8" s="6" t="s">
        <v>196</v>
      </c>
      <c r="P8" s="6"/>
      <c r="Q8" s="6" t="s">
        <v>198</v>
      </c>
      <c r="R8" s="6" t="s">
        <v>207</v>
      </c>
      <c r="S8" s="6" t="s">
        <v>200</v>
      </c>
      <c r="T8" s="6" t="s">
        <v>208</v>
      </c>
    </row>
    <row r="9" spans="1:20" x14ac:dyDescent="0.45">
      <c r="A9" s="1">
        <v>4</v>
      </c>
      <c r="B9" s="1">
        <v>30</v>
      </c>
      <c r="C9" s="6">
        <v>3</v>
      </c>
      <c r="D9" s="6">
        <v>2022</v>
      </c>
      <c r="E9" s="23">
        <v>6</v>
      </c>
      <c r="F9" s="6" t="s">
        <v>390</v>
      </c>
      <c r="G9" s="6" t="s">
        <v>118</v>
      </c>
      <c r="H9" s="26">
        <v>98</v>
      </c>
      <c r="I9" s="27">
        <f>C9*H9</f>
        <v>294</v>
      </c>
      <c r="J9" s="6">
        <v>2014</v>
      </c>
      <c r="K9" s="6"/>
      <c r="L9" s="6"/>
      <c r="M9" s="6" t="s">
        <v>13</v>
      </c>
      <c r="N9" s="6" t="s">
        <v>115</v>
      </c>
      <c r="O9" s="6" t="s">
        <v>113</v>
      </c>
      <c r="P9" s="6"/>
      <c r="Q9" s="6" t="s">
        <v>116</v>
      </c>
      <c r="R9" s="6" t="s">
        <v>119</v>
      </c>
      <c r="S9" s="6" t="s">
        <v>17</v>
      </c>
      <c r="T9" s="6" t="s">
        <v>120</v>
      </c>
    </row>
    <row r="10" spans="1:20" x14ac:dyDescent="0.45">
      <c r="A10" s="1">
        <v>4</v>
      </c>
      <c r="B10" s="1">
        <v>30</v>
      </c>
      <c r="C10" s="6">
        <v>3</v>
      </c>
      <c r="D10" s="6">
        <v>2022</v>
      </c>
      <c r="E10" s="23">
        <v>6</v>
      </c>
      <c r="F10" s="6" t="s">
        <v>390</v>
      </c>
      <c r="G10" s="6" t="s">
        <v>130</v>
      </c>
      <c r="H10" s="26">
        <v>98</v>
      </c>
      <c r="I10" s="27">
        <f>C10*H10</f>
        <v>294</v>
      </c>
      <c r="J10" s="6">
        <v>2012</v>
      </c>
      <c r="K10" s="6"/>
      <c r="L10" s="6"/>
      <c r="M10" s="6" t="s">
        <v>13</v>
      </c>
      <c r="N10" s="6" t="s">
        <v>115</v>
      </c>
      <c r="O10" s="6" t="s">
        <v>113</v>
      </c>
      <c r="P10" s="6"/>
      <c r="Q10" s="6" t="s">
        <v>116</v>
      </c>
      <c r="R10" s="6" t="s">
        <v>131</v>
      </c>
      <c r="S10" s="6" t="s">
        <v>17</v>
      </c>
      <c r="T10" s="6" t="s">
        <v>132</v>
      </c>
    </row>
    <row r="11" spans="1:20" x14ac:dyDescent="0.45">
      <c r="A11" s="1">
        <v>4</v>
      </c>
      <c r="B11" s="1">
        <v>31</v>
      </c>
      <c r="C11" s="6">
        <v>2</v>
      </c>
      <c r="D11" s="6">
        <v>2022</v>
      </c>
      <c r="E11" s="6">
        <v>9</v>
      </c>
      <c r="F11" s="6" t="s">
        <v>391</v>
      </c>
      <c r="G11" s="22" t="s">
        <v>282</v>
      </c>
      <c r="H11" s="6">
        <v>40</v>
      </c>
      <c r="I11" s="18">
        <f>H11*C11</f>
        <v>80</v>
      </c>
      <c r="J11" s="6">
        <v>2016</v>
      </c>
      <c r="K11" s="6" t="s">
        <v>345</v>
      </c>
      <c r="L11" s="6"/>
      <c r="M11" s="6"/>
      <c r="N11" s="6" t="s">
        <v>14</v>
      </c>
      <c r="O11" s="6" t="s">
        <v>334</v>
      </c>
      <c r="P11" s="6"/>
      <c r="Q11" s="6" t="s">
        <v>386</v>
      </c>
      <c r="R11" s="6"/>
      <c r="S11" s="6" t="s">
        <v>17</v>
      </c>
      <c r="T11" s="6"/>
    </row>
    <row r="12" spans="1:20" x14ac:dyDescent="0.45">
      <c r="A12" s="1">
        <v>4</v>
      </c>
      <c r="B12" s="1">
        <v>31</v>
      </c>
      <c r="C12" s="6">
        <v>2</v>
      </c>
      <c r="D12" s="6">
        <v>2022</v>
      </c>
      <c r="E12" s="6">
        <v>9</v>
      </c>
      <c r="F12" s="6" t="s">
        <v>391</v>
      </c>
      <c r="G12" s="25" t="s">
        <v>285</v>
      </c>
      <c r="H12" s="6">
        <v>45</v>
      </c>
      <c r="I12" s="18">
        <f>H12*C12</f>
        <v>90</v>
      </c>
      <c r="J12" s="6">
        <v>2017</v>
      </c>
      <c r="K12" s="6" t="s">
        <v>314</v>
      </c>
      <c r="L12" s="6"/>
      <c r="M12" s="6"/>
      <c r="N12" s="6" t="s">
        <v>14</v>
      </c>
      <c r="O12" s="6" t="s">
        <v>334</v>
      </c>
      <c r="P12" s="6"/>
      <c r="Q12" s="6" t="s">
        <v>337</v>
      </c>
      <c r="R12" s="6"/>
      <c r="S12" s="6" t="s">
        <v>147</v>
      </c>
      <c r="T12" s="6"/>
    </row>
    <row r="13" spans="1:20" x14ac:dyDescent="0.45">
      <c r="A13" s="1">
        <v>4</v>
      </c>
      <c r="B13" s="1">
        <v>31</v>
      </c>
      <c r="C13" s="6">
        <v>2</v>
      </c>
      <c r="D13" s="6">
        <v>2022</v>
      </c>
      <c r="E13" s="6">
        <v>9</v>
      </c>
      <c r="F13" s="6" t="s">
        <v>391</v>
      </c>
      <c r="G13" s="22" t="s">
        <v>286</v>
      </c>
      <c r="H13" s="6">
        <v>120</v>
      </c>
      <c r="I13" s="18">
        <f>H13*C13</f>
        <v>240</v>
      </c>
      <c r="J13" s="6">
        <v>2017</v>
      </c>
      <c r="K13" s="6" t="s">
        <v>338</v>
      </c>
      <c r="L13" s="6"/>
      <c r="M13" s="6"/>
      <c r="N13" s="6" t="s">
        <v>14</v>
      </c>
      <c r="O13" s="6" t="s">
        <v>334</v>
      </c>
      <c r="P13" s="6"/>
      <c r="Q13" s="6" t="s">
        <v>339</v>
      </c>
      <c r="R13" s="6"/>
      <c r="S13" s="6" t="s">
        <v>17</v>
      </c>
      <c r="T13" s="6"/>
    </row>
    <row r="14" spans="1:20" x14ac:dyDescent="0.45">
      <c r="A14" s="1">
        <v>4</v>
      </c>
      <c r="B14" s="1">
        <v>31</v>
      </c>
      <c r="C14" s="6">
        <v>2</v>
      </c>
      <c r="D14" s="6">
        <v>2022</v>
      </c>
      <c r="E14" s="6">
        <v>9</v>
      </c>
      <c r="F14" s="6" t="s">
        <v>391</v>
      </c>
      <c r="G14" s="25" t="s">
        <v>284</v>
      </c>
      <c r="H14" s="6">
        <v>37</v>
      </c>
      <c r="I14" s="18">
        <f>H14*C14</f>
        <v>74</v>
      </c>
      <c r="J14" s="6">
        <v>2018</v>
      </c>
      <c r="K14" s="6" t="s">
        <v>336</v>
      </c>
      <c r="L14" s="6"/>
      <c r="M14" s="6"/>
      <c r="N14" s="6" t="s">
        <v>14</v>
      </c>
      <c r="O14" s="6" t="s">
        <v>334</v>
      </c>
      <c r="P14" s="6"/>
      <c r="Q14" s="6" t="s">
        <v>167</v>
      </c>
      <c r="R14" s="6"/>
      <c r="S14" s="6" t="s">
        <v>147</v>
      </c>
      <c r="T14" s="6"/>
    </row>
    <row r="15" spans="1:20" x14ac:dyDescent="0.45">
      <c r="A15" s="1">
        <v>4</v>
      </c>
      <c r="B15" s="1">
        <v>31</v>
      </c>
      <c r="C15" s="6">
        <v>2</v>
      </c>
      <c r="D15" s="6">
        <v>2022</v>
      </c>
      <c r="E15" s="6">
        <v>9</v>
      </c>
      <c r="F15" s="6" t="s">
        <v>391</v>
      </c>
      <c r="G15" s="22" t="s">
        <v>287</v>
      </c>
      <c r="H15" s="6">
        <v>125</v>
      </c>
      <c r="I15" s="18">
        <f>H15*C15</f>
        <v>250</v>
      </c>
      <c r="J15" s="6">
        <v>2018</v>
      </c>
      <c r="K15" s="6" t="s">
        <v>311</v>
      </c>
      <c r="L15" s="6"/>
      <c r="M15" s="6"/>
      <c r="N15" s="6" t="s">
        <v>14</v>
      </c>
      <c r="O15" s="6" t="s">
        <v>334</v>
      </c>
      <c r="P15" s="6"/>
      <c r="Q15" s="6" t="s">
        <v>340</v>
      </c>
      <c r="R15" s="6"/>
      <c r="S15" s="6" t="s">
        <v>17</v>
      </c>
      <c r="T15" s="6"/>
    </row>
    <row r="16" spans="1:20" x14ac:dyDescent="0.45">
      <c r="A16" s="1">
        <v>4</v>
      </c>
      <c r="B16" s="1">
        <v>31</v>
      </c>
      <c r="C16" s="6">
        <v>2</v>
      </c>
      <c r="D16" s="6">
        <v>2022</v>
      </c>
      <c r="E16" s="6">
        <v>9</v>
      </c>
      <c r="F16" s="6" t="s">
        <v>391</v>
      </c>
      <c r="G16" s="22" t="s">
        <v>283</v>
      </c>
      <c r="H16" s="6">
        <v>30</v>
      </c>
      <c r="I16" s="18">
        <f>H16*C16</f>
        <v>60</v>
      </c>
      <c r="J16" s="6">
        <v>2019</v>
      </c>
      <c r="K16" s="6" t="s">
        <v>311</v>
      </c>
      <c r="L16" s="6"/>
      <c r="M16" s="6"/>
      <c r="N16" s="6" t="s">
        <v>14</v>
      </c>
      <c r="O16" s="6" t="s">
        <v>334</v>
      </c>
      <c r="P16" s="6"/>
      <c r="Q16" s="6" t="s">
        <v>335</v>
      </c>
      <c r="R16" s="6"/>
      <c r="S16" s="6" t="s">
        <v>17</v>
      </c>
      <c r="T16" s="6"/>
    </row>
    <row r="17" spans="1:20" x14ac:dyDescent="0.45">
      <c r="A17" s="1">
        <v>4</v>
      </c>
      <c r="B17" s="1">
        <v>30</v>
      </c>
      <c r="C17" s="6">
        <v>2</v>
      </c>
      <c r="D17" s="6">
        <v>2022</v>
      </c>
      <c r="E17" s="6">
        <v>14</v>
      </c>
      <c r="F17" s="6" t="s">
        <v>391</v>
      </c>
      <c r="G17" s="22" t="s">
        <v>275</v>
      </c>
      <c r="H17" s="6">
        <v>40</v>
      </c>
      <c r="I17" s="18">
        <f>H17*C17</f>
        <v>80</v>
      </c>
      <c r="J17" s="6">
        <v>2015</v>
      </c>
      <c r="K17" s="6" t="s">
        <v>311</v>
      </c>
      <c r="L17" s="6"/>
      <c r="M17" s="6"/>
      <c r="N17" s="6" t="s">
        <v>72</v>
      </c>
      <c r="O17" s="6" t="s">
        <v>312</v>
      </c>
      <c r="P17" s="6"/>
      <c r="Q17" s="6" t="s">
        <v>313</v>
      </c>
      <c r="R17" s="6"/>
      <c r="S17" s="6" t="s">
        <v>17</v>
      </c>
      <c r="T17" s="6"/>
    </row>
    <row r="18" spans="1:20" x14ac:dyDescent="0.45">
      <c r="A18" s="1">
        <v>4</v>
      </c>
      <c r="B18" s="1">
        <v>30</v>
      </c>
      <c r="C18" s="24">
        <v>4</v>
      </c>
      <c r="D18" s="6">
        <v>2022</v>
      </c>
      <c r="E18" s="6">
        <v>14</v>
      </c>
      <c r="F18" s="6" t="s">
        <v>391</v>
      </c>
      <c r="G18" s="22" t="s">
        <v>276</v>
      </c>
      <c r="H18" s="6">
        <v>25</v>
      </c>
      <c r="I18" s="18">
        <f>H18*C18</f>
        <v>100</v>
      </c>
      <c r="J18" s="6">
        <v>2015</v>
      </c>
      <c r="K18" s="6" t="s">
        <v>314</v>
      </c>
      <c r="L18" s="6"/>
      <c r="M18" s="6"/>
      <c r="N18" s="6" t="s">
        <v>14</v>
      </c>
      <c r="O18" s="6" t="s">
        <v>315</v>
      </c>
      <c r="P18" s="6"/>
      <c r="Q18" s="6" t="s">
        <v>316</v>
      </c>
      <c r="R18" s="6"/>
      <c r="S18" s="6" t="s">
        <v>17</v>
      </c>
      <c r="T18" s="6"/>
    </row>
    <row r="19" spans="1:20" x14ac:dyDescent="0.45">
      <c r="A19" s="1">
        <v>4</v>
      </c>
      <c r="B19" s="1">
        <v>30</v>
      </c>
      <c r="C19" s="6">
        <v>2</v>
      </c>
      <c r="D19" s="6">
        <v>2022</v>
      </c>
      <c r="E19" s="6">
        <v>14</v>
      </c>
      <c r="F19" s="6" t="s">
        <v>391</v>
      </c>
      <c r="G19" s="22" t="s">
        <v>277</v>
      </c>
      <c r="H19" s="6">
        <v>20</v>
      </c>
      <c r="I19" s="18">
        <f>H19*C19</f>
        <v>40</v>
      </c>
      <c r="J19" s="6">
        <v>2017</v>
      </c>
      <c r="K19" s="6" t="s">
        <v>320</v>
      </c>
      <c r="L19" s="6"/>
      <c r="M19" s="6"/>
      <c r="N19" s="6" t="s">
        <v>261</v>
      </c>
      <c r="O19" s="6" t="s">
        <v>321</v>
      </c>
      <c r="P19" s="6"/>
      <c r="Q19" s="6" t="s">
        <v>322</v>
      </c>
      <c r="R19" s="6"/>
      <c r="S19" s="6" t="s">
        <v>17</v>
      </c>
      <c r="T19" s="6"/>
    </row>
    <row r="20" spans="1:20" x14ac:dyDescent="0.45">
      <c r="A20" s="1">
        <v>4</v>
      </c>
      <c r="B20" s="1">
        <v>30</v>
      </c>
      <c r="C20" s="6">
        <v>4</v>
      </c>
      <c r="D20" s="6">
        <v>2022</v>
      </c>
      <c r="E20" s="6">
        <v>14</v>
      </c>
      <c r="F20" s="6" t="s">
        <v>391</v>
      </c>
      <c r="G20" s="25" t="s">
        <v>263</v>
      </c>
      <c r="H20" s="6">
        <v>15</v>
      </c>
      <c r="I20" s="18">
        <f>H20*C20</f>
        <v>60</v>
      </c>
      <c r="J20" s="6">
        <v>2020</v>
      </c>
      <c r="K20" s="6" t="s">
        <v>317</v>
      </c>
      <c r="L20" s="6"/>
      <c r="M20" s="6"/>
      <c r="N20" s="6" t="s">
        <v>72</v>
      </c>
      <c r="O20" s="6" t="s">
        <v>379</v>
      </c>
      <c r="P20" s="6"/>
      <c r="Q20" s="6" t="s">
        <v>378</v>
      </c>
      <c r="R20" s="6"/>
      <c r="S20" s="6" t="s">
        <v>147</v>
      </c>
      <c r="T20" s="6"/>
    </row>
    <row r="21" spans="1:20" x14ac:dyDescent="0.45">
      <c r="A21" s="1">
        <v>4</v>
      </c>
      <c r="B21" s="1">
        <v>30</v>
      </c>
      <c r="C21" s="6">
        <v>2</v>
      </c>
      <c r="D21" s="6">
        <v>2022</v>
      </c>
      <c r="E21" s="6">
        <v>21</v>
      </c>
      <c r="F21" s="6" t="s">
        <v>435</v>
      </c>
      <c r="G21" s="6" t="s">
        <v>400</v>
      </c>
      <c r="H21" s="18">
        <f>I21/12</f>
        <v>73.333333333333329</v>
      </c>
      <c r="I21" s="18">
        <v>880</v>
      </c>
      <c r="J21" s="6">
        <v>2018</v>
      </c>
      <c r="K21" s="6" t="s">
        <v>273</v>
      </c>
      <c r="L21" s="32"/>
      <c r="M21" s="6"/>
      <c r="N21" s="6" t="s">
        <v>115</v>
      </c>
      <c r="O21" s="6" t="s">
        <v>171</v>
      </c>
      <c r="P21" s="6" t="s">
        <v>630</v>
      </c>
      <c r="Q21" s="6" t="s">
        <v>167</v>
      </c>
      <c r="R21" s="6" t="s">
        <v>631</v>
      </c>
      <c r="S21" s="6" t="s">
        <v>147</v>
      </c>
      <c r="T21" s="6"/>
    </row>
    <row r="22" spans="1:20" x14ac:dyDescent="0.45">
      <c r="A22" s="1">
        <v>4</v>
      </c>
      <c r="B22" s="1">
        <v>30</v>
      </c>
      <c r="C22" s="6">
        <v>2</v>
      </c>
      <c r="D22" s="6">
        <v>2022</v>
      </c>
      <c r="E22" s="6">
        <v>21</v>
      </c>
      <c r="F22" s="6" t="s">
        <v>419</v>
      </c>
      <c r="G22" s="28" t="s">
        <v>415</v>
      </c>
      <c r="H22" s="6">
        <v>30</v>
      </c>
      <c r="I22" s="18"/>
      <c r="J22" s="6"/>
      <c r="K22" s="6"/>
      <c r="L22" s="6"/>
      <c r="M22" s="6"/>
      <c r="N22" s="6" t="s">
        <v>14</v>
      </c>
      <c r="O22" s="6" t="s">
        <v>0</v>
      </c>
      <c r="P22" s="6"/>
      <c r="Q22" s="6" t="s">
        <v>357</v>
      </c>
      <c r="R22" s="6"/>
      <c r="S22" s="6" t="s">
        <v>147</v>
      </c>
      <c r="T22" s="6"/>
    </row>
    <row r="23" spans="1:20" x14ac:dyDescent="0.45">
      <c r="A23" s="1">
        <v>4</v>
      </c>
      <c r="B23" s="1">
        <v>30</v>
      </c>
      <c r="C23" s="6">
        <v>2</v>
      </c>
      <c r="D23" s="6">
        <v>2022</v>
      </c>
      <c r="E23" s="6">
        <v>21</v>
      </c>
      <c r="F23" s="6" t="s">
        <v>435</v>
      </c>
      <c r="G23" s="6" t="s">
        <v>409</v>
      </c>
      <c r="H23" s="18">
        <v>14</v>
      </c>
      <c r="I23" s="18"/>
      <c r="J23" s="6">
        <v>2020</v>
      </c>
      <c r="K23" s="6" t="s">
        <v>314</v>
      </c>
      <c r="L23" s="6"/>
      <c r="M23" s="6"/>
      <c r="N23" s="6" t="s">
        <v>115</v>
      </c>
      <c r="O23" s="6" t="s">
        <v>171</v>
      </c>
      <c r="P23" s="6" t="s">
        <v>632</v>
      </c>
      <c r="Q23" s="6" t="s">
        <v>167</v>
      </c>
      <c r="R23" s="6" t="s">
        <v>633</v>
      </c>
      <c r="S23" s="6" t="s">
        <v>147</v>
      </c>
      <c r="T23" s="6"/>
    </row>
    <row r="24" spans="1:20" x14ac:dyDescent="0.45">
      <c r="A24" s="1">
        <v>4</v>
      </c>
      <c r="B24" s="1">
        <v>30</v>
      </c>
      <c r="C24" s="6">
        <v>2</v>
      </c>
      <c r="D24" s="6">
        <v>2022</v>
      </c>
      <c r="E24" s="6">
        <v>23</v>
      </c>
      <c r="F24" s="6" t="s">
        <v>435</v>
      </c>
      <c r="G24" s="6" t="s">
        <v>400</v>
      </c>
      <c r="H24" s="18">
        <f>I24/12</f>
        <v>73.333333333333329</v>
      </c>
      <c r="I24" s="18">
        <v>880</v>
      </c>
      <c r="J24" s="6">
        <v>2018</v>
      </c>
      <c r="K24" s="6" t="s">
        <v>273</v>
      </c>
      <c r="L24" s="32"/>
      <c r="M24" s="6"/>
      <c r="N24" s="6" t="s">
        <v>115</v>
      </c>
      <c r="O24" s="6" t="s">
        <v>171</v>
      </c>
      <c r="P24" s="6" t="s">
        <v>630</v>
      </c>
      <c r="Q24" s="6" t="s">
        <v>167</v>
      </c>
      <c r="R24" s="6" t="s">
        <v>631</v>
      </c>
      <c r="S24" s="6" t="s">
        <v>147</v>
      </c>
      <c r="T24" s="6"/>
    </row>
    <row r="25" spans="1:20" x14ac:dyDescent="0.45">
      <c r="A25" s="1">
        <v>4</v>
      </c>
      <c r="B25" s="1">
        <v>30</v>
      </c>
      <c r="C25" s="6">
        <v>2</v>
      </c>
      <c r="D25" s="6">
        <v>2022</v>
      </c>
      <c r="E25" s="6">
        <v>23</v>
      </c>
      <c r="F25" s="6" t="s">
        <v>475</v>
      </c>
      <c r="G25" s="6" t="s">
        <v>476</v>
      </c>
      <c r="H25" s="18">
        <v>25</v>
      </c>
      <c r="I25" s="18"/>
      <c r="J25" s="6"/>
      <c r="K25" s="6"/>
      <c r="L25" s="32"/>
      <c r="M25" s="6"/>
      <c r="N25" s="6" t="s">
        <v>358</v>
      </c>
      <c r="O25" s="6" t="s">
        <v>359</v>
      </c>
      <c r="P25" s="6"/>
      <c r="Q25" s="6" t="s">
        <v>146</v>
      </c>
      <c r="R25" s="6"/>
      <c r="S25" s="6" t="s">
        <v>147</v>
      </c>
      <c r="T25" s="6"/>
    </row>
    <row r="26" spans="1:20" x14ac:dyDescent="0.45">
      <c r="A26" s="1">
        <v>4</v>
      </c>
      <c r="B26" s="1">
        <v>30</v>
      </c>
      <c r="C26" s="6">
        <v>2</v>
      </c>
      <c r="D26" s="6">
        <v>2022</v>
      </c>
      <c r="E26" s="6">
        <v>23</v>
      </c>
      <c r="F26" s="6" t="s">
        <v>435</v>
      </c>
      <c r="G26" s="6" t="s">
        <v>397</v>
      </c>
      <c r="H26" s="18">
        <f>I26/12</f>
        <v>33.333333333333336</v>
      </c>
      <c r="I26" s="18">
        <v>400</v>
      </c>
      <c r="J26" s="6">
        <v>2019</v>
      </c>
      <c r="K26" s="6" t="s">
        <v>447</v>
      </c>
      <c r="L26" s="32"/>
      <c r="M26" s="6"/>
      <c r="N26" s="6" t="s">
        <v>115</v>
      </c>
      <c r="O26" s="6" t="s">
        <v>159</v>
      </c>
      <c r="P26" s="6"/>
      <c r="Q26" s="6" t="s">
        <v>448</v>
      </c>
      <c r="R26" s="6"/>
      <c r="S26" s="6" t="s">
        <v>147</v>
      </c>
      <c r="T26" s="6"/>
    </row>
    <row r="27" spans="1:20" x14ac:dyDescent="0.45">
      <c r="A27" s="1">
        <v>4</v>
      </c>
      <c r="C27" s="6">
        <v>3</v>
      </c>
      <c r="D27" s="6">
        <v>2022</v>
      </c>
      <c r="E27" s="6">
        <v>24</v>
      </c>
      <c r="F27" s="6" t="s">
        <v>435</v>
      </c>
      <c r="G27" s="6" t="s">
        <v>410</v>
      </c>
      <c r="H27" s="18">
        <v>35</v>
      </c>
      <c r="I27" s="18"/>
      <c r="J27" s="6"/>
      <c r="K27" s="6" t="s">
        <v>449</v>
      </c>
      <c r="L27" s="6"/>
      <c r="M27" s="6"/>
      <c r="N27" s="6" t="s">
        <v>14</v>
      </c>
      <c r="O27" s="6" t="s">
        <v>39</v>
      </c>
      <c r="P27" s="6"/>
      <c r="Q27" s="6" t="s">
        <v>450</v>
      </c>
      <c r="R27" s="6"/>
      <c r="S27" s="6" t="s">
        <v>17</v>
      </c>
      <c r="T27" s="6"/>
    </row>
    <row r="28" spans="1:20" x14ac:dyDescent="0.45">
      <c r="A28" s="1">
        <v>4</v>
      </c>
      <c r="B28" s="1">
        <v>30</v>
      </c>
      <c r="C28" s="6">
        <v>2</v>
      </c>
      <c r="D28" s="6">
        <v>2022</v>
      </c>
      <c r="E28" s="6">
        <v>40</v>
      </c>
      <c r="F28" s="6" t="s">
        <v>436</v>
      </c>
      <c r="G28" s="29" t="s">
        <v>433</v>
      </c>
      <c r="H28" s="6">
        <f>375/12</f>
        <v>31.25</v>
      </c>
      <c r="I28" s="18"/>
      <c r="J28" s="6"/>
      <c r="K28" s="6" t="s">
        <v>273</v>
      </c>
      <c r="L28" s="6"/>
      <c r="M28" s="6"/>
      <c r="N28" s="6" t="s">
        <v>115</v>
      </c>
      <c r="O28" s="6" t="s">
        <v>239</v>
      </c>
      <c r="P28" s="6"/>
      <c r="Q28" s="6" t="s">
        <v>454</v>
      </c>
      <c r="R28" s="6"/>
      <c r="S28" s="6" t="s">
        <v>147</v>
      </c>
      <c r="T28" s="6"/>
    </row>
    <row r="29" spans="1:20" x14ac:dyDescent="0.45">
      <c r="A29" s="1">
        <v>4</v>
      </c>
      <c r="B29" s="1">
        <v>30</v>
      </c>
      <c r="C29" s="6">
        <v>2</v>
      </c>
      <c r="D29" s="6">
        <v>2022</v>
      </c>
      <c r="E29" s="6">
        <v>40</v>
      </c>
      <c r="F29" s="6" t="s">
        <v>436</v>
      </c>
      <c r="G29" s="29" t="s">
        <v>492</v>
      </c>
      <c r="H29" s="6">
        <v>30</v>
      </c>
      <c r="I29" s="18"/>
      <c r="J29" s="6"/>
      <c r="K29" s="6" t="s">
        <v>497</v>
      </c>
      <c r="L29" s="6"/>
      <c r="M29" s="6"/>
      <c r="N29" s="6" t="s">
        <v>14</v>
      </c>
      <c r="O29" s="6" t="s">
        <v>39</v>
      </c>
      <c r="P29" s="6"/>
      <c r="Q29" s="6" t="s">
        <v>167</v>
      </c>
      <c r="R29" s="6"/>
      <c r="S29" s="6" t="s">
        <v>147</v>
      </c>
      <c r="T29" s="6"/>
    </row>
    <row r="30" spans="1:20" x14ac:dyDescent="0.45">
      <c r="A30" s="1">
        <v>4</v>
      </c>
      <c r="B30" s="1">
        <v>30</v>
      </c>
      <c r="C30" s="1">
        <v>2</v>
      </c>
      <c r="D30" s="1">
        <v>2022</v>
      </c>
      <c r="E30" s="1">
        <v>40</v>
      </c>
      <c r="F30" s="1" t="s">
        <v>436</v>
      </c>
      <c r="G30" s="9" t="s">
        <v>493</v>
      </c>
      <c r="H30" s="1">
        <v>25</v>
      </c>
      <c r="I30" s="2"/>
      <c r="K30" s="1" t="s">
        <v>497</v>
      </c>
      <c r="N30" s="1" t="s">
        <v>72</v>
      </c>
      <c r="O30" s="1" t="s">
        <v>379</v>
      </c>
      <c r="Q30" s="1" t="s">
        <v>498</v>
      </c>
      <c r="S30" s="1" t="s">
        <v>147</v>
      </c>
    </row>
    <row r="31" spans="1:20" x14ac:dyDescent="0.45">
      <c r="A31" s="1">
        <v>4</v>
      </c>
      <c r="B31" s="1">
        <v>30</v>
      </c>
      <c r="C31" s="1">
        <v>2</v>
      </c>
      <c r="D31" s="1">
        <v>2022</v>
      </c>
      <c r="E31" s="1">
        <v>46</v>
      </c>
      <c r="F31" s="1" t="s">
        <v>638</v>
      </c>
      <c r="G31" s="1" t="s">
        <v>651</v>
      </c>
      <c r="H31" s="1">
        <v>27</v>
      </c>
      <c r="I31" s="2"/>
      <c r="N31" s="1" t="s">
        <v>115</v>
      </c>
      <c r="O31" s="1" t="s">
        <v>243</v>
      </c>
      <c r="Q31" s="1" t="s">
        <v>652</v>
      </c>
      <c r="R31" s="1" t="s">
        <v>653</v>
      </c>
      <c r="S31" s="1" t="s">
        <v>17</v>
      </c>
    </row>
    <row r="32" spans="1:20" x14ac:dyDescent="0.45">
      <c r="A32" s="1">
        <v>4</v>
      </c>
      <c r="B32" s="1">
        <v>30</v>
      </c>
      <c r="C32" s="1">
        <v>4</v>
      </c>
      <c r="D32" s="1">
        <v>2022</v>
      </c>
      <c r="E32" s="1">
        <v>46</v>
      </c>
      <c r="F32" s="1" t="s">
        <v>638</v>
      </c>
      <c r="G32" s="1" t="s">
        <v>636</v>
      </c>
      <c r="H32" s="1">
        <v>40</v>
      </c>
      <c r="I32" s="2"/>
      <c r="N32" s="1" t="s">
        <v>115</v>
      </c>
      <c r="O32" s="1" t="s">
        <v>323</v>
      </c>
      <c r="Q32" s="1" t="s">
        <v>322</v>
      </c>
      <c r="R32" s="1" t="s">
        <v>637</v>
      </c>
      <c r="S32" s="1" t="s">
        <v>17</v>
      </c>
    </row>
    <row r="33" spans="1:20" x14ac:dyDescent="0.45">
      <c r="A33" s="1">
        <v>4</v>
      </c>
      <c r="B33" s="1">
        <v>30</v>
      </c>
      <c r="C33" s="1">
        <v>2</v>
      </c>
      <c r="D33" s="1">
        <v>2022</v>
      </c>
      <c r="E33" s="1">
        <v>47</v>
      </c>
      <c r="F33" s="1" t="s">
        <v>638</v>
      </c>
      <c r="G33" s="1" t="s">
        <v>645</v>
      </c>
      <c r="H33" s="1">
        <v>33</v>
      </c>
      <c r="I33" s="2"/>
      <c r="N33" s="1" t="s">
        <v>72</v>
      </c>
      <c r="O33" s="1" t="s">
        <v>379</v>
      </c>
      <c r="Q33" s="1" t="s">
        <v>646</v>
      </c>
      <c r="R33" s="1" t="s">
        <v>647</v>
      </c>
      <c r="S33" s="1" t="s">
        <v>200</v>
      </c>
    </row>
    <row r="34" spans="1:20" x14ac:dyDescent="0.45">
      <c r="A34" s="1">
        <v>4</v>
      </c>
      <c r="B34" s="1">
        <v>30</v>
      </c>
      <c r="C34" s="1">
        <v>4</v>
      </c>
      <c r="D34" s="1">
        <v>2022</v>
      </c>
      <c r="E34" s="1">
        <v>47</v>
      </c>
      <c r="F34" s="1" t="s">
        <v>638</v>
      </c>
      <c r="G34" s="1" t="s">
        <v>643</v>
      </c>
      <c r="H34" s="1">
        <v>40</v>
      </c>
      <c r="I34" s="2"/>
      <c r="N34" s="1" t="s">
        <v>72</v>
      </c>
      <c r="O34" s="1" t="s">
        <v>85</v>
      </c>
      <c r="Q34" s="1" t="s">
        <v>541</v>
      </c>
      <c r="R34" s="1" t="s">
        <v>644</v>
      </c>
      <c r="S34" s="1" t="s">
        <v>17</v>
      </c>
    </row>
    <row r="35" spans="1:20" x14ac:dyDescent="0.45">
      <c r="A35" s="1">
        <v>4</v>
      </c>
      <c r="B35" s="1">
        <v>30</v>
      </c>
      <c r="C35" s="1">
        <v>2</v>
      </c>
      <c r="D35" s="1">
        <v>2022</v>
      </c>
      <c r="E35" s="1">
        <v>50</v>
      </c>
      <c r="F35" s="1" t="s">
        <v>638</v>
      </c>
      <c r="G35" s="1" t="s">
        <v>661</v>
      </c>
      <c r="H35" s="1">
        <v>30</v>
      </c>
      <c r="I35" s="2"/>
      <c r="N35" s="1" t="s">
        <v>72</v>
      </c>
      <c r="O35" s="1" t="s">
        <v>326</v>
      </c>
      <c r="Q35" s="1" t="s">
        <v>667</v>
      </c>
      <c r="R35" s="1" t="s">
        <v>666</v>
      </c>
      <c r="S35" s="1" t="s">
        <v>17</v>
      </c>
    </row>
    <row r="36" spans="1:20" x14ac:dyDescent="0.45">
      <c r="A36" s="1">
        <v>4</v>
      </c>
      <c r="B36" s="1">
        <v>30</v>
      </c>
      <c r="C36" s="1">
        <v>2</v>
      </c>
      <c r="D36" s="1">
        <v>2022</v>
      </c>
      <c r="E36" s="1">
        <v>50</v>
      </c>
      <c r="F36" s="1" t="s">
        <v>638</v>
      </c>
      <c r="G36" s="1" t="s">
        <v>663</v>
      </c>
      <c r="H36" s="1">
        <v>35</v>
      </c>
      <c r="I36" s="2"/>
      <c r="N36" s="1" t="s">
        <v>72</v>
      </c>
      <c r="O36" s="1" t="s">
        <v>326</v>
      </c>
      <c r="Q36" s="1" t="s">
        <v>669</v>
      </c>
      <c r="R36" s="1" t="s">
        <v>666</v>
      </c>
      <c r="S36" s="1" t="s">
        <v>641</v>
      </c>
    </row>
    <row r="37" spans="1:20" x14ac:dyDescent="0.45">
      <c r="A37" s="1">
        <v>4</v>
      </c>
      <c r="B37" s="1">
        <v>30</v>
      </c>
      <c r="C37" s="1">
        <v>2</v>
      </c>
      <c r="D37" s="1">
        <v>2022</v>
      </c>
      <c r="E37" s="1">
        <v>50</v>
      </c>
      <c r="F37" s="1" t="s">
        <v>638</v>
      </c>
      <c r="G37" s="1" t="s">
        <v>660</v>
      </c>
      <c r="H37" s="1">
        <v>35</v>
      </c>
      <c r="I37" s="2"/>
      <c r="N37" s="1" t="s">
        <v>72</v>
      </c>
      <c r="O37" s="1" t="s">
        <v>326</v>
      </c>
      <c r="Q37" s="1" t="s">
        <v>665</v>
      </c>
      <c r="R37" s="1" t="s">
        <v>666</v>
      </c>
      <c r="S37" s="1" t="s">
        <v>17</v>
      </c>
    </row>
    <row r="38" spans="1:20" x14ac:dyDescent="0.45">
      <c r="A38" s="1">
        <v>4</v>
      </c>
      <c r="B38" s="1">
        <v>30</v>
      </c>
      <c r="C38" s="1">
        <v>2</v>
      </c>
      <c r="D38" s="1">
        <v>2022</v>
      </c>
      <c r="E38" s="1">
        <v>51</v>
      </c>
      <c r="F38" s="1" t="s">
        <v>638</v>
      </c>
      <c r="G38" s="1" t="s">
        <v>730</v>
      </c>
      <c r="H38" s="1">
        <v>41</v>
      </c>
      <c r="N38" s="1" t="s">
        <v>115</v>
      </c>
      <c r="O38" s="1" t="s">
        <v>584</v>
      </c>
      <c r="Q38" s="1" t="s">
        <v>675</v>
      </c>
      <c r="S38" s="1" t="s">
        <v>17</v>
      </c>
      <c r="T38" s="1" t="s">
        <v>731</v>
      </c>
    </row>
    <row r="39" spans="1:20" x14ac:dyDescent="0.45">
      <c r="A39" s="1">
        <v>4</v>
      </c>
      <c r="B39" s="1">
        <v>30</v>
      </c>
      <c r="C39" s="1">
        <v>2</v>
      </c>
      <c r="D39" s="1">
        <v>2022</v>
      </c>
      <c r="E39" s="1">
        <v>51</v>
      </c>
      <c r="F39" s="1" t="s">
        <v>638</v>
      </c>
      <c r="G39" s="1" t="s">
        <v>732</v>
      </c>
      <c r="H39" s="1">
        <v>33</v>
      </c>
      <c r="N39" s="1" t="s">
        <v>115</v>
      </c>
      <c r="O39" s="1" t="s">
        <v>362</v>
      </c>
      <c r="Q39" s="1" t="s">
        <v>733</v>
      </c>
      <c r="S39" s="1" t="s">
        <v>641</v>
      </c>
      <c r="T39" s="1" t="s">
        <v>734</v>
      </c>
    </row>
    <row r="40" spans="1:20" x14ac:dyDescent="0.45">
      <c r="A40" s="1">
        <v>4</v>
      </c>
      <c r="B40" s="1">
        <v>30</v>
      </c>
      <c r="C40" s="1">
        <v>1</v>
      </c>
      <c r="D40" s="1">
        <v>2022</v>
      </c>
      <c r="E40" s="1">
        <v>51</v>
      </c>
      <c r="F40" s="1" t="s">
        <v>638</v>
      </c>
      <c r="G40" s="1" t="s">
        <v>737</v>
      </c>
      <c r="H40" s="1">
        <v>27</v>
      </c>
      <c r="N40" s="1" t="s">
        <v>115</v>
      </c>
      <c r="O40" s="1" t="s">
        <v>362</v>
      </c>
      <c r="Q40" s="1" t="s">
        <v>15</v>
      </c>
      <c r="S40" s="1" t="s">
        <v>738</v>
      </c>
      <c r="T40" s="1" t="s">
        <v>736</v>
      </c>
    </row>
    <row r="41" spans="1:20" x14ac:dyDescent="0.45">
      <c r="A41" s="1">
        <v>4</v>
      </c>
      <c r="B41" s="1">
        <v>30</v>
      </c>
      <c r="C41" s="1">
        <v>1</v>
      </c>
      <c r="D41" s="1">
        <v>2022</v>
      </c>
      <c r="E41" s="1">
        <v>51</v>
      </c>
      <c r="F41" s="1" t="s">
        <v>638</v>
      </c>
      <c r="G41" s="1" t="s">
        <v>743</v>
      </c>
      <c r="H41" s="1">
        <v>28</v>
      </c>
      <c r="N41" s="1" t="s">
        <v>115</v>
      </c>
      <c r="O41" s="1" t="s">
        <v>362</v>
      </c>
      <c r="Q41" s="1" t="s">
        <v>744</v>
      </c>
      <c r="S41" s="1" t="s">
        <v>147</v>
      </c>
      <c r="T41" s="1" t="s">
        <v>736</v>
      </c>
    </row>
    <row r="42" spans="1:20" x14ac:dyDescent="0.45">
      <c r="A42" s="1">
        <v>4</v>
      </c>
      <c r="B42" s="1">
        <v>30</v>
      </c>
      <c r="C42" s="1">
        <v>2</v>
      </c>
      <c r="D42" s="1">
        <v>2022</v>
      </c>
      <c r="E42" s="1">
        <v>52</v>
      </c>
      <c r="F42" s="1" t="s">
        <v>638</v>
      </c>
      <c r="G42" s="1" t="s">
        <v>735</v>
      </c>
      <c r="H42" s="1">
        <v>36</v>
      </c>
      <c r="N42" s="1" t="s">
        <v>115</v>
      </c>
      <c r="O42" s="1" t="s">
        <v>362</v>
      </c>
      <c r="Q42" s="1" t="s">
        <v>733</v>
      </c>
      <c r="S42" s="1" t="s">
        <v>641</v>
      </c>
      <c r="T42" s="1" t="s">
        <v>736</v>
      </c>
    </row>
    <row r="43" spans="1:20" x14ac:dyDescent="0.45">
      <c r="A43" s="1">
        <v>4</v>
      </c>
      <c r="B43" s="1">
        <v>30</v>
      </c>
      <c r="C43" s="1">
        <v>2</v>
      </c>
      <c r="D43" s="1">
        <v>2022</v>
      </c>
      <c r="E43" s="1">
        <v>52</v>
      </c>
      <c r="F43" s="1" t="s">
        <v>638</v>
      </c>
      <c r="G43" s="1" t="s">
        <v>740</v>
      </c>
      <c r="H43" s="1">
        <v>28</v>
      </c>
      <c r="N43" s="1" t="s">
        <v>115</v>
      </c>
      <c r="O43" s="1" t="s">
        <v>362</v>
      </c>
      <c r="Q43" s="1" t="s">
        <v>741</v>
      </c>
      <c r="S43" s="1" t="s">
        <v>147</v>
      </c>
      <c r="T43" s="1" t="s">
        <v>736</v>
      </c>
    </row>
    <row r="44" spans="1:20" x14ac:dyDescent="0.45">
      <c r="A44" s="1">
        <v>4</v>
      </c>
      <c r="B44" s="1">
        <v>30</v>
      </c>
      <c r="C44" s="1">
        <v>2</v>
      </c>
      <c r="D44" s="1">
        <v>2022</v>
      </c>
      <c r="E44" s="1">
        <v>52</v>
      </c>
      <c r="F44" s="1" t="s">
        <v>638</v>
      </c>
      <c r="G44" s="1" t="s">
        <v>745</v>
      </c>
      <c r="H44" s="1">
        <v>36</v>
      </c>
      <c r="N44" s="1" t="s">
        <v>115</v>
      </c>
      <c r="O44" s="1" t="s">
        <v>362</v>
      </c>
      <c r="Q44" s="1" t="s">
        <v>746</v>
      </c>
      <c r="S44" s="1" t="s">
        <v>641</v>
      </c>
      <c r="T44" s="1" t="s">
        <v>736</v>
      </c>
    </row>
    <row r="45" spans="1:20" x14ac:dyDescent="0.45">
      <c r="A45" s="1">
        <v>4</v>
      </c>
      <c r="B45" s="1">
        <v>30</v>
      </c>
      <c r="C45" s="1">
        <v>2</v>
      </c>
      <c r="D45" s="1">
        <v>2022</v>
      </c>
      <c r="E45" s="1">
        <v>61</v>
      </c>
      <c r="F45" s="1" t="s">
        <v>817</v>
      </c>
      <c r="G45" s="1" t="s">
        <v>822</v>
      </c>
      <c r="H45" s="1">
        <v>82</v>
      </c>
      <c r="N45" s="1" t="s">
        <v>14</v>
      </c>
      <c r="O45" s="1" t="s">
        <v>39</v>
      </c>
      <c r="P45" s="1" t="s">
        <v>839</v>
      </c>
      <c r="Q45" s="1" t="s">
        <v>15</v>
      </c>
      <c r="S45" s="1" t="s">
        <v>17</v>
      </c>
    </row>
    <row r="46" spans="1:20" x14ac:dyDescent="0.45">
      <c r="A46" s="1">
        <v>4</v>
      </c>
      <c r="B46" s="1">
        <v>30</v>
      </c>
      <c r="C46" s="1">
        <v>2</v>
      </c>
      <c r="D46" s="1">
        <v>2022</v>
      </c>
      <c r="E46" s="1">
        <v>61</v>
      </c>
      <c r="F46" s="1" t="s">
        <v>817</v>
      </c>
      <c r="G46" s="1" t="s">
        <v>823</v>
      </c>
      <c r="H46" s="1">
        <v>55</v>
      </c>
      <c r="N46" s="1" t="s">
        <v>14</v>
      </c>
      <c r="O46" s="1" t="s">
        <v>39</v>
      </c>
      <c r="P46" s="1" t="s">
        <v>839</v>
      </c>
      <c r="Q46" s="1" t="s">
        <v>15</v>
      </c>
      <c r="S46" s="1" t="s">
        <v>17</v>
      </c>
    </row>
    <row r="47" spans="1:20" x14ac:dyDescent="0.45">
      <c r="A47" s="1">
        <v>4</v>
      </c>
      <c r="B47" s="1">
        <v>30</v>
      </c>
      <c r="C47" s="1">
        <v>2</v>
      </c>
      <c r="D47" s="1">
        <v>2022</v>
      </c>
      <c r="E47" s="1">
        <v>61</v>
      </c>
      <c r="F47" s="1" t="s">
        <v>595</v>
      </c>
      <c r="G47" s="1" t="s">
        <v>582</v>
      </c>
      <c r="H47" s="1">
        <v>38</v>
      </c>
      <c r="I47" s="2"/>
      <c r="K47" s="1" t="s">
        <v>586</v>
      </c>
      <c r="N47" s="1" t="s">
        <v>72</v>
      </c>
      <c r="O47" s="1" t="s">
        <v>521</v>
      </c>
      <c r="Q47" s="1" t="s">
        <v>590</v>
      </c>
      <c r="S47" s="1" t="s">
        <v>17</v>
      </c>
    </row>
    <row r="48" spans="1:20" x14ac:dyDescent="0.45">
      <c r="A48" s="1">
        <v>4</v>
      </c>
      <c r="B48" s="1">
        <v>30</v>
      </c>
      <c r="C48" s="1">
        <v>2</v>
      </c>
      <c r="D48" s="1">
        <v>2022</v>
      </c>
      <c r="E48" s="1">
        <v>61</v>
      </c>
      <c r="F48" s="1" t="s">
        <v>671</v>
      </c>
      <c r="G48" s="1" t="s">
        <v>888</v>
      </c>
      <c r="H48" s="1">
        <v>80</v>
      </c>
      <c r="N48" s="1" t="s">
        <v>72</v>
      </c>
      <c r="O48" s="1" t="s">
        <v>804</v>
      </c>
      <c r="Q48" s="1" t="s">
        <v>889</v>
      </c>
      <c r="S48" s="1" t="s">
        <v>641</v>
      </c>
      <c r="T48" s="1" t="s">
        <v>890</v>
      </c>
    </row>
    <row r="49" spans="1:20" x14ac:dyDescent="0.45">
      <c r="A49" s="1">
        <v>4</v>
      </c>
      <c r="B49" s="1">
        <v>30</v>
      </c>
      <c r="C49" s="1">
        <v>2</v>
      </c>
      <c r="D49" s="1">
        <v>2022</v>
      </c>
      <c r="E49" s="1">
        <v>61</v>
      </c>
      <c r="F49" s="1" t="s">
        <v>671</v>
      </c>
      <c r="G49" s="1" t="s">
        <v>892</v>
      </c>
      <c r="H49" s="1">
        <v>160</v>
      </c>
      <c r="N49" s="1" t="s">
        <v>72</v>
      </c>
      <c r="O49" s="1" t="s">
        <v>804</v>
      </c>
      <c r="Q49" s="1" t="s">
        <v>893</v>
      </c>
      <c r="S49" s="1" t="s">
        <v>17</v>
      </c>
      <c r="T49" s="1" t="s">
        <v>807</v>
      </c>
    </row>
    <row r="50" spans="1:20" x14ac:dyDescent="0.45">
      <c r="A50" s="1">
        <v>4</v>
      </c>
      <c r="B50" s="1">
        <v>30</v>
      </c>
      <c r="C50" s="1">
        <v>1</v>
      </c>
      <c r="D50" s="1">
        <v>2022</v>
      </c>
      <c r="E50" s="1">
        <v>62</v>
      </c>
      <c r="F50" s="1" t="s">
        <v>817</v>
      </c>
      <c r="G50" s="1" t="s">
        <v>824</v>
      </c>
      <c r="H50" s="1">
        <v>68</v>
      </c>
      <c r="N50" s="1" t="s">
        <v>14</v>
      </c>
      <c r="O50" s="1" t="s">
        <v>39</v>
      </c>
      <c r="P50" s="1" t="s">
        <v>840</v>
      </c>
      <c r="Q50" s="1" t="s">
        <v>15</v>
      </c>
      <c r="S50" s="1" t="s">
        <v>17</v>
      </c>
    </row>
    <row r="51" spans="1:20" x14ac:dyDescent="0.45">
      <c r="A51" s="1">
        <v>4</v>
      </c>
      <c r="B51" s="1">
        <v>30</v>
      </c>
      <c r="C51" s="1">
        <v>1</v>
      </c>
      <c r="D51" s="1">
        <v>2022</v>
      </c>
      <c r="E51" s="1">
        <v>62</v>
      </c>
      <c r="F51" s="1" t="s">
        <v>817</v>
      </c>
      <c r="G51" s="1" t="s">
        <v>825</v>
      </c>
      <c r="H51" s="1">
        <v>64</v>
      </c>
      <c r="N51" s="1" t="s">
        <v>14</v>
      </c>
      <c r="O51" s="1" t="s">
        <v>39</v>
      </c>
      <c r="P51" s="1" t="s">
        <v>841</v>
      </c>
      <c r="Q51" s="1" t="s">
        <v>15</v>
      </c>
      <c r="S51" s="1" t="s">
        <v>17</v>
      </c>
    </row>
    <row r="52" spans="1:20" x14ac:dyDescent="0.45">
      <c r="A52" s="1">
        <v>4</v>
      </c>
      <c r="B52" s="1">
        <v>30</v>
      </c>
      <c r="C52" s="1">
        <v>2</v>
      </c>
      <c r="D52" s="1">
        <v>2022</v>
      </c>
      <c r="E52" s="1">
        <v>62</v>
      </c>
      <c r="F52" s="1" t="s">
        <v>817</v>
      </c>
      <c r="G52" s="1" t="s">
        <v>826</v>
      </c>
      <c r="H52" s="1">
        <v>95</v>
      </c>
      <c r="N52" s="1" t="s">
        <v>14</v>
      </c>
      <c r="O52" s="1" t="s">
        <v>39</v>
      </c>
      <c r="P52" s="1" t="s">
        <v>797</v>
      </c>
      <c r="Q52" s="1" t="s">
        <v>15</v>
      </c>
      <c r="S52" s="1" t="s">
        <v>17</v>
      </c>
    </row>
    <row r="53" spans="1:20" x14ac:dyDescent="0.45">
      <c r="A53" s="1">
        <v>4</v>
      </c>
      <c r="B53" s="1">
        <v>30</v>
      </c>
      <c r="C53" s="1">
        <v>2</v>
      </c>
      <c r="D53" s="1">
        <v>2022</v>
      </c>
      <c r="E53" s="1">
        <v>62</v>
      </c>
      <c r="F53" s="1" t="s">
        <v>671</v>
      </c>
      <c r="G53" s="1" t="s">
        <v>891</v>
      </c>
      <c r="H53" s="1">
        <v>93</v>
      </c>
      <c r="N53" s="1" t="s">
        <v>72</v>
      </c>
      <c r="O53" s="1" t="s">
        <v>804</v>
      </c>
      <c r="Q53" s="1" t="s">
        <v>806</v>
      </c>
      <c r="S53" s="1" t="s">
        <v>641</v>
      </c>
      <c r="T53" s="1" t="s">
        <v>807</v>
      </c>
    </row>
    <row r="54" spans="1:20" x14ac:dyDescent="0.45">
      <c r="A54" s="1">
        <v>4</v>
      </c>
      <c r="B54" s="1">
        <v>30</v>
      </c>
      <c r="C54" s="1">
        <v>2</v>
      </c>
      <c r="D54" s="1">
        <v>2022</v>
      </c>
      <c r="E54" s="1">
        <v>62</v>
      </c>
      <c r="F54" s="1" t="s">
        <v>595</v>
      </c>
      <c r="G54" s="1" t="s">
        <v>583</v>
      </c>
      <c r="H54" s="1">
        <v>34</v>
      </c>
      <c r="I54" s="2"/>
      <c r="K54" s="1" t="s">
        <v>591</v>
      </c>
      <c r="N54" s="1" t="s">
        <v>72</v>
      </c>
      <c r="O54" s="1" t="s">
        <v>85</v>
      </c>
      <c r="Q54" s="1" t="s">
        <v>592</v>
      </c>
      <c r="S54" s="1" t="s">
        <v>17</v>
      </c>
    </row>
    <row r="55" spans="1:20" x14ac:dyDescent="0.45">
      <c r="A55" s="1">
        <v>4</v>
      </c>
      <c r="B55" s="1">
        <v>30</v>
      </c>
      <c r="C55" s="1">
        <v>2</v>
      </c>
      <c r="D55" s="1">
        <v>2022</v>
      </c>
      <c r="E55" s="1">
        <v>62</v>
      </c>
      <c r="F55" s="1" t="s">
        <v>595</v>
      </c>
      <c r="G55" s="1" t="s">
        <v>582</v>
      </c>
      <c r="H55" s="1">
        <v>38</v>
      </c>
      <c r="I55" s="2"/>
      <c r="K55" s="1" t="s">
        <v>586</v>
      </c>
      <c r="N55" s="1" t="s">
        <v>72</v>
      </c>
      <c r="O55" s="1" t="s">
        <v>521</v>
      </c>
      <c r="Q55" s="1" t="s">
        <v>590</v>
      </c>
      <c r="S55" s="1" t="s">
        <v>17</v>
      </c>
    </row>
    <row r="56" spans="1:20" x14ac:dyDescent="0.45">
      <c r="A56" s="1">
        <v>4</v>
      </c>
      <c r="B56" s="1">
        <v>30</v>
      </c>
      <c r="C56" s="1">
        <v>2</v>
      </c>
      <c r="D56" s="1">
        <v>2022</v>
      </c>
      <c r="E56" s="1">
        <v>63</v>
      </c>
      <c r="F56" s="1" t="s">
        <v>1015</v>
      </c>
      <c r="G56" s="1" t="s">
        <v>1012</v>
      </c>
      <c r="H56" s="1">
        <v>55</v>
      </c>
      <c r="N56" s="1" t="s">
        <v>14</v>
      </c>
      <c r="O56" s="1" t="s">
        <v>39</v>
      </c>
      <c r="P56" s="1" t="s">
        <v>754</v>
      </c>
      <c r="Q56" s="1" t="s">
        <v>167</v>
      </c>
      <c r="S56" s="1" t="s">
        <v>147</v>
      </c>
    </row>
    <row r="57" spans="1:20" x14ac:dyDescent="0.45">
      <c r="A57" s="1">
        <v>4</v>
      </c>
      <c r="B57" s="1">
        <v>30</v>
      </c>
      <c r="C57" s="1">
        <v>2</v>
      </c>
      <c r="D57" s="1">
        <v>2022</v>
      </c>
      <c r="E57" s="1">
        <v>63</v>
      </c>
      <c r="F57" s="1" t="s">
        <v>1015</v>
      </c>
      <c r="G57" s="1" t="s">
        <v>1013</v>
      </c>
      <c r="H57" s="1">
        <v>75</v>
      </c>
      <c r="N57" s="1" t="s">
        <v>14</v>
      </c>
      <c r="O57" s="1" t="s">
        <v>39</v>
      </c>
      <c r="P57" s="1" t="s">
        <v>754</v>
      </c>
      <c r="Q57" s="1" t="s">
        <v>15</v>
      </c>
      <c r="S57" s="1" t="s">
        <v>17</v>
      </c>
    </row>
    <row r="58" spans="1:20" x14ac:dyDescent="0.45">
      <c r="A58" s="1">
        <v>4</v>
      </c>
      <c r="B58" s="1">
        <v>30</v>
      </c>
      <c r="C58" s="1">
        <v>2</v>
      </c>
      <c r="D58" s="1">
        <v>2022</v>
      </c>
      <c r="E58" s="1">
        <v>63</v>
      </c>
      <c r="F58" s="1" t="s">
        <v>1015</v>
      </c>
      <c r="G58" s="1" t="s">
        <v>1014</v>
      </c>
      <c r="H58" s="1">
        <v>85</v>
      </c>
      <c r="N58" s="1" t="s">
        <v>14</v>
      </c>
      <c r="O58" s="1" t="s">
        <v>39</v>
      </c>
      <c r="P58" s="1" t="s">
        <v>754</v>
      </c>
      <c r="Q58" s="1" t="s">
        <v>15</v>
      </c>
      <c r="S58" s="1" t="s">
        <v>17</v>
      </c>
    </row>
    <row r="59" spans="1:20" x14ac:dyDescent="0.45">
      <c r="A59" s="1">
        <v>4</v>
      </c>
      <c r="B59" s="1">
        <v>30</v>
      </c>
      <c r="C59" s="1">
        <v>4</v>
      </c>
      <c r="D59" s="1">
        <v>2022</v>
      </c>
      <c r="E59" s="1">
        <v>64</v>
      </c>
      <c r="F59" s="1" t="s">
        <v>785</v>
      </c>
      <c r="G59" s="1" t="s">
        <v>982</v>
      </c>
      <c r="H59" s="1">
        <v>125</v>
      </c>
      <c r="N59" s="1" t="s">
        <v>115</v>
      </c>
      <c r="O59" s="1" t="s">
        <v>171</v>
      </c>
      <c r="P59" s="1" t="s">
        <v>999</v>
      </c>
      <c r="Q59" s="1" t="s">
        <v>996</v>
      </c>
      <c r="S59" s="1" t="s">
        <v>17</v>
      </c>
    </row>
    <row r="60" spans="1:20" x14ac:dyDescent="0.45">
      <c r="A60" s="1">
        <v>4</v>
      </c>
      <c r="B60" s="1">
        <v>30</v>
      </c>
      <c r="C60" s="1">
        <v>2</v>
      </c>
      <c r="D60" s="1">
        <v>2022</v>
      </c>
      <c r="E60" s="1">
        <v>64</v>
      </c>
      <c r="F60" s="1" t="s">
        <v>785</v>
      </c>
      <c r="G60" s="1" t="s">
        <v>983</v>
      </c>
      <c r="H60" s="1">
        <v>79</v>
      </c>
      <c r="N60" s="1" t="s">
        <v>115</v>
      </c>
      <c r="O60" s="1" t="s">
        <v>171</v>
      </c>
      <c r="P60" s="1" t="s">
        <v>1000</v>
      </c>
      <c r="Q60" s="1" t="s">
        <v>167</v>
      </c>
      <c r="S60" s="1" t="s">
        <v>147</v>
      </c>
    </row>
    <row r="61" spans="1:20" x14ac:dyDescent="0.45">
      <c r="A61" s="1">
        <v>4</v>
      </c>
      <c r="B61" s="1">
        <v>30</v>
      </c>
      <c r="C61" s="1">
        <v>1</v>
      </c>
      <c r="D61" s="1">
        <v>2022</v>
      </c>
      <c r="E61" s="1">
        <v>65</v>
      </c>
      <c r="F61" s="1" t="s">
        <v>785</v>
      </c>
      <c r="G61" s="1" t="s">
        <v>955</v>
      </c>
      <c r="H61" s="1">
        <v>200</v>
      </c>
      <c r="K61" s="1" t="s">
        <v>866</v>
      </c>
      <c r="N61" s="1" t="s">
        <v>115</v>
      </c>
      <c r="O61" s="1" t="s">
        <v>171</v>
      </c>
      <c r="P61" s="1" t="s">
        <v>959</v>
      </c>
      <c r="Q61" s="36" t="s">
        <v>15</v>
      </c>
      <c r="S61" s="1" t="s">
        <v>17</v>
      </c>
      <c r="T61" s="1" t="s">
        <v>960</v>
      </c>
    </row>
    <row r="62" spans="1:20" x14ac:dyDescent="0.45">
      <c r="A62" s="1">
        <v>4</v>
      </c>
      <c r="B62" s="1">
        <v>30</v>
      </c>
      <c r="C62" s="1">
        <v>1</v>
      </c>
      <c r="D62" s="1">
        <v>2022</v>
      </c>
      <c r="E62" s="1">
        <v>65</v>
      </c>
      <c r="F62" s="1" t="s">
        <v>785</v>
      </c>
      <c r="G62" s="1" t="s">
        <v>956</v>
      </c>
      <c r="H62" s="1">
        <v>250</v>
      </c>
      <c r="K62" s="1" t="s">
        <v>866</v>
      </c>
      <c r="N62" s="1" t="s">
        <v>115</v>
      </c>
      <c r="O62" s="1" t="s">
        <v>171</v>
      </c>
      <c r="P62" s="1" t="s">
        <v>959</v>
      </c>
      <c r="Q62" s="36" t="s">
        <v>15</v>
      </c>
      <c r="S62" s="1" t="s">
        <v>17</v>
      </c>
      <c r="T62" s="1" t="s">
        <v>960</v>
      </c>
    </row>
    <row r="63" spans="1:20" x14ac:dyDescent="0.45">
      <c r="A63" s="1">
        <v>4</v>
      </c>
      <c r="B63" s="1">
        <v>30</v>
      </c>
      <c r="C63" s="1">
        <v>1</v>
      </c>
      <c r="D63" s="1">
        <v>2022</v>
      </c>
      <c r="E63" s="1">
        <v>65</v>
      </c>
      <c r="F63" s="1" t="s">
        <v>785</v>
      </c>
      <c r="G63" s="1" t="s">
        <v>958</v>
      </c>
      <c r="H63" s="1">
        <v>140</v>
      </c>
      <c r="K63" s="1" t="s">
        <v>866</v>
      </c>
      <c r="N63" s="1" t="s">
        <v>115</v>
      </c>
      <c r="O63" s="1" t="s">
        <v>171</v>
      </c>
      <c r="P63" s="1" t="s">
        <v>959</v>
      </c>
      <c r="Q63" s="36" t="s">
        <v>15</v>
      </c>
      <c r="S63" s="1" t="s">
        <v>17</v>
      </c>
      <c r="T63" s="1" t="s">
        <v>960</v>
      </c>
    </row>
    <row r="64" spans="1:20" x14ac:dyDescent="0.45">
      <c r="A64" s="1">
        <v>4</v>
      </c>
      <c r="B64" s="1">
        <v>30</v>
      </c>
      <c r="C64" s="1">
        <v>1</v>
      </c>
      <c r="D64" s="1">
        <v>2022</v>
      </c>
      <c r="E64" s="1">
        <v>65</v>
      </c>
      <c r="F64" s="1" t="s">
        <v>785</v>
      </c>
      <c r="G64" s="1" t="s">
        <v>957</v>
      </c>
      <c r="H64" s="1">
        <v>200</v>
      </c>
      <c r="K64" s="1" t="s">
        <v>866</v>
      </c>
      <c r="N64" s="1" t="s">
        <v>115</v>
      </c>
      <c r="O64" s="1" t="s">
        <v>171</v>
      </c>
      <c r="P64" s="1" t="s">
        <v>959</v>
      </c>
      <c r="Q64" s="36" t="s">
        <v>15</v>
      </c>
      <c r="S64" s="1" t="s">
        <v>17</v>
      </c>
      <c r="T64" s="1" t="s">
        <v>960</v>
      </c>
    </row>
    <row r="65" spans="1:20" x14ac:dyDescent="0.45">
      <c r="A65" s="1">
        <v>4</v>
      </c>
      <c r="B65" s="1">
        <v>30</v>
      </c>
      <c r="C65" s="1">
        <v>2</v>
      </c>
      <c r="D65" s="1">
        <v>2022</v>
      </c>
      <c r="E65" s="1">
        <v>65</v>
      </c>
      <c r="F65" s="1" t="s">
        <v>785</v>
      </c>
      <c r="G65" s="1" t="s">
        <v>954</v>
      </c>
      <c r="H65" s="1">
        <v>150</v>
      </c>
      <c r="K65" s="1" t="s">
        <v>866</v>
      </c>
      <c r="N65" s="1" t="s">
        <v>115</v>
      </c>
      <c r="O65" s="1" t="s">
        <v>171</v>
      </c>
      <c r="P65" s="1" t="s">
        <v>959</v>
      </c>
      <c r="Q65" s="36" t="s">
        <v>15</v>
      </c>
      <c r="S65" s="1" t="s">
        <v>17</v>
      </c>
      <c r="T65" s="1" t="s">
        <v>960</v>
      </c>
    </row>
    <row r="66" spans="1:20" x14ac:dyDescent="0.45">
      <c r="A66" s="1">
        <v>4</v>
      </c>
      <c r="B66" s="1">
        <v>30</v>
      </c>
      <c r="C66" s="1">
        <v>3</v>
      </c>
      <c r="D66" s="1">
        <v>2022</v>
      </c>
      <c r="E66" s="1">
        <v>67</v>
      </c>
      <c r="F66" s="1" t="s">
        <v>781</v>
      </c>
      <c r="G66" s="1" t="s">
        <v>949</v>
      </c>
      <c r="H66" s="1">
        <v>45</v>
      </c>
      <c r="K66" s="1" t="s">
        <v>800</v>
      </c>
      <c r="N66" s="1" t="s">
        <v>14</v>
      </c>
      <c r="O66" s="1" t="s">
        <v>39</v>
      </c>
      <c r="P66" s="1" t="s">
        <v>341</v>
      </c>
      <c r="Q66" s="1" t="s">
        <v>342</v>
      </c>
      <c r="S66" s="1" t="s">
        <v>17</v>
      </c>
    </row>
    <row r="67" spans="1:20" x14ac:dyDescent="0.45">
      <c r="A67" s="1">
        <v>4</v>
      </c>
      <c r="B67" s="1">
        <v>30</v>
      </c>
      <c r="C67" s="1">
        <v>1</v>
      </c>
      <c r="D67" s="1">
        <v>2022</v>
      </c>
      <c r="E67" s="1">
        <v>67</v>
      </c>
      <c r="F67" s="1" t="s">
        <v>785</v>
      </c>
      <c r="G67" s="1" t="s">
        <v>577</v>
      </c>
      <c r="H67" s="1">
        <v>99</v>
      </c>
      <c r="N67" s="1" t="s">
        <v>115</v>
      </c>
      <c r="O67" s="1" t="s">
        <v>239</v>
      </c>
      <c r="P67" s="1" t="s">
        <v>755</v>
      </c>
      <c r="Q67" s="1" t="s">
        <v>342</v>
      </c>
      <c r="S67" s="1" t="s">
        <v>17</v>
      </c>
    </row>
    <row r="68" spans="1:20" x14ac:dyDescent="0.45">
      <c r="A68" s="1">
        <v>4</v>
      </c>
      <c r="B68" s="1">
        <v>30</v>
      </c>
      <c r="C68" s="1">
        <v>1</v>
      </c>
      <c r="D68" s="1">
        <v>2022</v>
      </c>
      <c r="E68" s="1">
        <v>67</v>
      </c>
      <c r="F68" s="1" t="s">
        <v>785</v>
      </c>
      <c r="G68" s="1" t="s">
        <v>989</v>
      </c>
      <c r="H68" s="1">
        <v>99</v>
      </c>
      <c r="N68" s="1" t="s">
        <v>115</v>
      </c>
      <c r="O68" s="1" t="s">
        <v>239</v>
      </c>
      <c r="P68" s="1" t="s">
        <v>755</v>
      </c>
      <c r="Q68" s="1" t="s">
        <v>342</v>
      </c>
      <c r="S68" s="1" t="s">
        <v>17</v>
      </c>
    </row>
    <row r="69" spans="1:20" x14ac:dyDescent="0.45">
      <c r="A69" s="1">
        <v>4</v>
      </c>
      <c r="B69" s="1">
        <v>30</v>
      </c>
      <c r="C69" s="1">
        <v>1</v>
      </c>
      <c r="D69" s="1">
        <v>2022</v>
      </c>
      <c r="E69" s="1">
        <v>67</v>
      </c>
      <c r="F69" s="1" t="s">
        <v>785</v>
      </c>
      <c r="G69" s="1" t="s">
        <v>990</v>
      </c>
      <c r="H69" s="1">
        <v>99</v>
      </c>
      <c r="N69" s="1" t="s">
        <v>115</v>
      </c>
      <c r="O69" s="1" t="s">
        <v>239</v>
      </c>
      <c r="P69" s="1" t="s">
        <v>755</v>
      </c>
      <c r="Q69" s="1" t="s">
        <v>342</v>
      </c>
      <c r="S69" s="1" t="s">
        <v>17</v>
      </c>
    </row>
    <row r="70" spans="1:20" x14ac:dyDescent="0.45">
      <c r="A70" s="1">
        <v>4</v>
      </c>
      <c r="B70" s="1">
        <v>30</v>
      </c>
      <c r="C70" s="1">
        <v>2</v>
      </c>
      <c r="D70" s="1">
        <v>2022</v>
      </c>
      <c r="E70" s="1">
        <v>68</v>
      </c>
      <c r="F70" s="1" t="s">
        <v>785</v>
      </c>
      <c r="G70" s="1" t="s">
        <v>915</v>
      </c>
      <c r="H70" s="1">
        <v>50</v>
      </c>
      <c r="K70" s="1" t="s">
        <v>800</v>
      </c>
      <c r="N70" s="1" t="s">
        <v>14</v>
      </c>
      <c r="O70" s="1" t="s">
        <v>0</v>
      </c>
      <c r="P70" s="1" t="s">
        <v>918</v>
      </c>
      <c r="Q70" s="1" t="s">
        <v>15</v>
      </c>
      <c r="S70" s="1" t="s">
        <v>17</v>
      </c>
    </row>
    <row r="71" spans="1:20" x14ac:dyDescent="0.45">
      <c r="A71" s="1">
        <v>4</v>
      </c>
      <c r="B71" s="1">
        <v>30</v>
      </c>
      <c r="C71" s="1">
        <v>2</v>
      </c>
      <c r="D71" s="1">
        <v>2022</v>
      </c>
      <c r="E71" s="1">
        <v>68</v>
      </c>
      <c r="F71" s="1" t="s">
        <v>785</v>
      </c>
      <c r="G71" s="1" t="s">
        <v>916</v>
      </c>
      <c r="H71" s="1">
        <v>50</v>
      </c>
      <c r="K71" s="1" t="s">
        <v>800</v>
      </c>
      <c r="N71" s="1" t="s">
        <v>14</v>
      </c>
      <c r="O71" s="1" t="s">
        <v>0</v>
      </c>
      <c r="P71" s="1" t="s">
        <v>918</v>
      </c>
      <c r="Q71" s="1" t="s">
        <v>15</v>
      </c>
      <c r="S71" s="1" t="s">
        <v>17</v>
      </c>
    </row>
    <row r="72" spans="1:20" x14ac:dyDescent="0.45">
      <c r="A72" s="1">
        <v>4</v>
      </c>
      <c r="B72" s="1">
        <v>30</v>
      </c>
      <c r="C72" s="1">
        <v>2</v>
      </c>
      <c r="D72" s="1">
        <v>2022</v>
      </c>
      <c r="E72" s="1">
        <v>68</v>
      </c>
      <c r="F72" s="1" t="s">
        <v>785</v>
      </c>
      <c r="G72" s="1" t="s">
        <v>942</v>
      </c>
      <c r="H72" s="1">
        <v>45</v>
      </c>
      <c r="K72" s="1" t="s">
        <v>866</v>
      </c>
      <c r="N72" s="1" t="s">
        <v>72</v>
      </c>
      <c r="O72" s="1" t="s">
        <v>85</v>
      </c>
      <c r="Q72" s="1" t="s">
        <v>943</v>
      </c>
      <c r="S72" s="1" t="s">
        <v>17</v>
      </c>
    </row>
    <row r="73" spans="1:20" x14ac:dyDescent="0.45">
      <c r="A73" s="1">
        <v>4</v>
      </c>
      <c r="B73" s="1">
        <v>30</v>
      </c>
      <c r="C73" s="1">
        <v>2</v>
      </c>
      <c r="D73" s="1">
        <v>2022</v>
      </c>
      <c r="E73" s="1">
        <v>69</v>
      </c>
      <c r="F73" s="1" t="s">
        <v>785</v>
      </c>
      <c r="G73" s="1" t="s">
        <v>975</v>
      </c>
      <c r="H73" s="1">
        <v>39</v>
      </c>
      <c r="K73" s="1" t="s">
        <v>775</v>
      </c>
      <c r="N73" s="1" t="s">
        <v>14</v>
      </c>
      <c r="O73" s="1" t="s">
        <v>39</v>
      </c>
      <c r="P73" s="1" t="s">
        <v>976</v>
      </c>
      <c r="Q73" s="1" t="s">
        <v>15</v>
      </c>
      <c r="S73" s="1" t="s">
        <v>17</v>
      </c>
    </row>
    <row r="74" spans="1:20" x14ac:dyDescent="0.45">
      <c r="A74" s="1">
        <v>4</v>
      </c>
      <c r="B74" s="1">
        <v>30</v>
      </c>
      <c r="C74" s="1">
        <v>2</v>
      </c>
      <c r="D74" s="1">
        <v>2022</v>
      </c>
      <c r="E74" s="1">
        <v>69</v>
      </c>
      <c r="F74" s="1" t="s">
        <v>1024</v>
      </c>
      <c r="G74" s="1" t="s">
        <v>1022</v>
      </c>
      <c r="H74" s="1">
        <v>50</v>
      </c>
      <c r="N74" s="1" t="s">
        <v>14</v>
      </c>
      <c r="O74" s="1" t="s">
        <v>39</v>
      </c>
      <c r="P74" s="1" t="s">
        <v>754</v>
      </c>
      <c r="Q74" s="1" t="s">
        <v>15</v>
      </c>
      <c r="S74" s="1" t="s">
        <v>17</v>
      </c>
    </row>
    <row r="75" spans="1:20" x14ac:dyDescent="0.45">
      <c r="A75" s="1">
        <v>4</v>
      </c>
      <c r="B75" s="1">
        <v>30</v>
      </c>
      <c r="C75" s="1">
        <v>2</v>
      </c>
      <c r="D75" s="1">
        <v>2022</v>
      </c>
      <c r="E75" s="1">
        <v>69</v>
      </c>
      <c r="F75" s="1" t="s">
        <v>1024</v>
      </c>
      <c r="G75" s="1" t="s">
        <v>1023</v>
      </c>
      <c r="H75" s="1">
        <v>34</v>
      </c>
      <c r="N75" s="1" t="s">
        <v>14</v>
      </c>
      <c r="O75" s="1" t="s">
        <v>39</v>
      </c>
      <c r="P75" s="1" t="s">
        <v>754</v>
      </c>
      <c r="Q75" s="1" t="s">
        <v>146</v>
      </c>
      <c r="S75" s="1" t="s">
        <v>147</v>
      </c>
    </row>
    <row r="76" spans="1:20" x14ac:dyDescent="0.45">
      <c r="A76" s="1">
        <v>4</v>
      </c>
      <c r="B76" s="1">
        <v>30</v>
      </c>
      <c r="C76" s="1">
        <v>2</v>
      </c>
      <c r="D76" s="1">
        <v>2022</v>
      </c>
      <c r="E76" s="1">
        <v>71</v>
      </c>
      <c r="F76" s="1" t="s">
        <v>785</v>
      </c>
      <c r="G76" s="1" t="s">
        <v>1058</v>
      </c>
      <c r="H76" s="1">
        <v>50</v>
      </c>
      <c r="K76" s="1" t="s">
        <v>775</v>
      </c>
      <c r="N76" s="1" t="s">
        <v>153</v>
      </c>
      <c r="O76" s="1" t="s">
        <v>360</v>
      </c>
      <c r="P76" s="1" t="s">
        <v>1059</v>
      </c>
      <c r="Q76" s="1" t="s">
        <v>155</v>
      </c>
      <c r="S76" s="1" t="s">
        <v>147</v>
      </c>
    </row>
    <row r="77" spans="1:20" x14ac:dyDescent="0.45">
      <c r="A77" s="1">
        <v>4</v>
      </c>
      <c r="B77" s="1">
        <v>30</v>
      </c>
      <c r="C77" s="1">
        <v>2</v>
      </c>
      <c r="D77" s="1">
        <v>2022</v>
      </c>
      <c r="E77" s="1">
        <v>71</v>
      </c>
      <c r="F77" s="1" t="s">
        <v>785</v>
      </c>
      <c r="G77" s="1" t="s">
        <v>1066</v>
      </c>
      <c r="H77" s="1">
        <v>160</v>
      </c>
      <c r="K77" s="1" t="s">
        <v>1067</v>
      </c>
      <c r="N77" s="1" t="s">
        <v>115</v>
      </c>
      <c r="O77" s="1" t="s">
        <v>113</v>
      </c>
      <c r="P77" s="1" t="s">
        <v>1068</v>
      </c>
      <c r="Q77" s="1" t="s">
        <v>1069</v>
      </c>
      <c r="S77" s="1" t="s">
        <v>17</v>
      </c>
    </row>
    <row r="78" spans="1:20" x14ac:dyDescent="0.45">
      <c r="A78" s="1">
        <v>4</v>
      </c>
      <c r="B78" s="1">
        <v>30</v>
      </c>
      <c r="C78" s="1">
        <v>2</v>
      </c>
      <c r="D78" s="1">
        <v>2022</v>
      </c>
      <c r="E78" s="1">
        <v>71</v>
      </c>
      <c r="F78" s="1" t="s">
        <v>785</v>
      </c>
      <c r="G78" s="1" t="s">
        <v>1073</v>
      </c>
      <c r="H78" s="1">
        <v>150</v>
      </c>
      <c r="K78" s="1" t="s">
        <v>800</v>
      </c>
      <c r="N78" s="1" t="s">
        <v>115</v>
      </c>
      <c r="O78" s="1" t="s">
        <v>113</v>
      </c>
      <c r="P78" s="1" t="s">
        <v>1068</v>
      </c>
      <c r="Q78" s="1" t="s">
        <v>1069</v>
      </c>
      <c r="S78" s="1" t="s">
        <v>17</v>
      </c>
    </row>
    <row r="79" spans="1:20" x14ac:dyDescent="0.45">
      <c r="A79" s="1">
        <v>4</v>
      </c>
      <c r="B79" s="1">
        <v>30</v>
      </c>
      <c r="C79" s="1">
        <v>3</v>
      </c>
      <c r="D79" s="1">
        <v>2022</v>
      </c>
      <c r="E79" s="1">
        <v>76</v>
      </c>
      <c r="F79" s="1" t="s">
        <v>785</v>
      </c>
      <c r="G79" s="1" t="s">
        <v>1111</v>
      </c>
      <c r="H79" s="1">
        <v>165</v>
      </c>
      <c r="K79" s="1" t="s">
        <v>325</v>
      </c>
      <c r="N79" s="1" t="s">
        <v>14</v>
      </c>
      <c r="O79" s="1" t="s">
        <v>39</v>
      </c>
      <c r="P79" s="1" t="s">
        <v>1114</v>
      </c>
      <c r="Q79" s="1" t="s">
        <v>342</v>
      </c>
      <c r="S79" s="1" t="s">
        <v>17</v>
      </c>
    </row>
    <row r="80" spans="1:20" x14ac:dyDescent="0.45">
      <c r="A80" s="1">
        <v>4</v>
      </c>
      <c r="B80" s="1">
        <v>30</v>
      </c>
      <c r="C80" s="1">
        <v>3</v>
      </c>
      <c r="D80" s="1">
        <v>2022</v>
      </c>
      <c r="E80" s="1">
        <v>76</v>
      </c>
      <c r="F80" s="1" t="s">
        <v>785</v>
      </c>
      <c r="G80" s="1" t="s">
        <v>1113</v>
      </c>
      <c r="H80" s="1">
        <v>79</v>
      </c>
      <c r="K80" s="1" t="s">
        <v>1116</v>
      </c>
      <c r="N80" s="1" t="s">
        <v>14</v>
      </c>
      <c r="O80" s="1" t="s">
        <v>39</v>
      </c>
      <c r="P80" s="1" t="s">
        <v>1114</v>
      </c>
      <c r="Q80" s="1" t="s">
        <v>1115</v>
      </c>
      <c r="S80" s="1" t="s">
        <v>17</v>
      </c>
    </row>
    <row r="81" spans="1:20" x14ac:dyDescent="0.45">
      <c r="A81" s="1">
        <v>4</v>
      </c>
      <c r="B81" s="1">
        <v>30</v>
      </c>
      <c r="C81" s="1">
        <v>1</v>
      </c>
      <c r="D81" s="1">
        <v>2022</v>
      </c>
      <c r="E81" s="1" t="s">
        <v>790</v>
      </c>
      <c r="F81" s="1" t="s">
        <v>575</v>
      </c>
      <c r="G81" s="1" t="s">
        <v>606</v>
      </c>
      <c r="H81" s="1">
        <v>125</v>
      </c>
      <c r="I81" s="2"/>
      <c r="K81" s="1" t="s">
        <v>617</v>
      </c>
      <c r="N81" s="1" t="s">
        <v>115</v>
      </c>
      <c r="O81" s="1" t="s">
        <v>171</v>
      </c>
      <c r="P81" s="1" t="s">
        <v>618</v>
      </c>
      <c r="Q81" s="1" t="s">
        <v>15</v>
      </c>
      <c r="R81" s="1" t="s">
        <v>619</v>
      </c>
      <c r="S81" s="1" t="s">
        <v>17</v>
      </c>
    </row>
    <row r="82" spans="1:20" x14ac:dyDescent="0.45">
      <c r="A82" s="1">
        <v>4</v>
      </c>
      <c r="B82" s="1">
        <v>30</v>
      </c>
      <c r="C82" s="1">
        <v>1</v>
      </c>
      <c r="D82" s="1">
        <v>2022</v>
      </c>
      <c r="E82" s="1" t="s">
        <v>790</v>
      </c>
      <c r="F82" s="1" t="s">
        <v>575</v>
      </c>
      <c r="G82" s="1" t="s">
        <v>555</v>
      </c>
      <c r="H82" s="1">
        <v>120</v>
      </c>
      <c r="I82" s="2"/>
      <c r="K82" s="1" t="s">
        <v>561</v>
      </c>
      <c r="N82" s="1" t="s">
        <v>115</v>
      </c>
      <c r="O82" s="1" t="s">
        <v>171</v>
      </c>
      <c r="P82" s="1" t="s">
        <v>614</v>
      </c>
      <c r="Q82" s="1" t="s">
        <v>167</v>
      </c>
      <c r="R82" s="1" t="s">
        <v>174</v>
      </c>
      <c r="S82" s="1" t="s">
        <v>147</v>
      </c>
    </row>
    <row r="83" spans="1:20" x14ac:dyDescent="0.45">
      <c r="A83" s="1">
        <v>4</v>
      </c>
      <c r="B83" s="1">
        <v>30</v>
      </c>
      <c r="C83" s="1">
        <v>1</v>
      </c>
      <c r="D83" s="1">
        <v>2022</v>
      </c>
      <c r="E83" s="1" t="s">
        <v>790</v>
      </c>
      <c r="F83" s="1" t="s">
        <v>681</v>
      </c>
      <c r="G83" s="1" t="s">
        <v>685</v>
      </c>
      <c r="H83" s="1">
        <v>140</v>
      </c>
      <c r="I83" s="2"/>
      <c r="N83" s="1" t="s">
        <v>115</v>
      </c>
      <c r="O83" s="1" t="s">
        <v>171</v>
      </c>
      <c r="P83" s="1" t="s">
        <v>690</v>
      </c>
      <c r="Q83" s="1" t="s">
        <v>15</v>
      </c>
      <c r="S83" s="1" t="s">
        <v>17</v>
      </c>
      <c r="T83" s="1" t="s">
        <v>695</v>
      </c>
    </row>
    <row r="84" spans="1:20" x14ac:dyDescent="0.45">
      <c r="A84" s="1">
        <v>4</v>
      </c>
      <c r="B84" s="1">
        <v>30</v>
      </c>
      <c r="C84" s="1">
        <v>1</v>
      </c>
      <c r="D84" s="1">
        <v>2022</v>
      </c>
      <c r="E84" s="1" t="s">
        <v>790</v>
      </c>
      <c r="F84" s="1" t="s">
        <v>681</v>
      </c>
      <c r="G84" s="1" t="s">
        <v>686</v>
      </c>
      <c r="H84" s="1">
        <v>165</v>
      </c>
      <c r="I84" s="2"/>
      <c r="N84" s="1" t="s">
        <v>115</v>
      </c>
      <c r="O84" s="1" t="s">
        <v>171</v>
      </c>
      <c r="P84" s="1" t="s">
        <v>612</v>
      </c>
      <c r="Q84" s="1" t="s">
        <v>15</v>
      </c>
      <c r="S84" s="1" t="s">
        <v>17</v>
      </c>
      <c r="T84" s="1" t="s">
        <v>698</v>
      </c>
    </row>
    <row r="85" spans="1:20" x14ac:dyDescent="0.45">
      <c r="A85" s="1">
        <v>4</v>
      </c>
      <c r="B85" s="1">
        <v>30</v>
      </c>
      <c r="C85" s="1">
        <v>1</v>
      </c>
      <c r="D85" s="1">
        <v>2022</v>
      </c>
      <c r="E85" s="1" t="s">
        <v>790</v>
      </c>
      <c r="F85" s="1" t="s">
        <v>681</v>
      </c>
      <c r="G85" s="1" t="s">
        <v>687</v>
      </c>
      <c r="H85" s="1">
        <v>135</v>
      </c>
      <c r="I85" s="2"/>
      <c r="N85" s="1" t="s">
        <v>115</v>
      </c>
      <c r="O85" s="1" t="s">
        <v>171</v>
      </c>
      <c r="P85" s="1" t="s">
        <v>691</v>
      </c>
      <c r="Q85" s="1" t="s">
        <v>15</v>
      </c>
      <c r="S85" s="1" t="s">
        <v>17</v>
      </c>
      <c r="T85" s="1" t="s">
        <v>696</v>
      </c>
    </row>
    <row r="86" spans="1:20" x14ac:dyDescent="0.45">
      <c r="A86" s="1">
        <v>4</v>
      </c>
      <c r="B86" s="1">
        <v>30</v>
      </c>
      <c r="C86" s="1">
        <v>1</v>
      </c>
      <c r="D86" s="1">
        <v>2022</v>
      </c>
      <c r="E86" s="1" t="s">
        <v>790</v>
      </c>
      <c r="F86" s="1" t="s">
        <v>681</v>
      </c>
      <c r="G86" s="1" t="s">
        <v>682</v>
      </c>
      <c r="H86" s="1">
        <v>425</v>
      </c>
      <c r="I86" s="2"/>
      <c r="N86" s="1" t="s">
        <v>115</v>
      </c>
      <c r="O86" s="1" t="s">
        <v>171</v>
      </c>
      <c r="P86" s="1" t="s">
        <v>618</v>
      </c>
      <c r="Q86" s="1" t="s">
        <v>15</v>
      </c>
      <c r="S86" s="1" t="s">
        <v>17</v>
      </c>
      <c r="T86" s="1" t="s">
        <v>693</v>
      </c>
    </row>
    <row r="87" spans="1:20" x14ac:dyDescent="0.45">
      <c r="A87" s="1">
        <v>4</v>
      </c>
      <c r="B87" s="1">
        <v>30</v>
      </c>
      <c r="C87" s="1">
        <v>1</v>
      </c>
      <c r="D87" s="1">
        <v>2022</v>
      </c>
      <c r="E87" s="1" t="s">
        <v>791</v>
      </c>
      <c r="F87" s="1" t="s">
        <v>575</v>
      </c>
      <c r="G87" s="1" t="s">
        <v>576</v>
      </c>
      <c r="H87" s="1">
        <v>60</v>
      </c>
      <c r="I87" s="2"/>
      <c r="K87" s="1" t="s">
        <v>501</v>
      </c>
      <c r="N87" s="1" t="s">
        <v>115</v>
      </c>
      <c r="O87" s="1" t="s">
        <v>171</v>
      </c>
      <c r="P87" s="1" t="s">
        <v>611</v>
      </c>
      <c r="Q87" s="1" t="s">
        <v>167</v>
      </c>
      <c r="R87" s="1" t="s">
        <v>609</v>
      </c>
      <c r="S87" s="1" t="s">
        <v>147</v>
      </c>
    </row>
    <row r="88" spans="1:20" x14ac:dyDescent="0.45">
      <c r="A88" s="1">
        <v>4</v>
      </c>
      <c r="B88" s="1">
        <v>30</v>
      </c>
      <c r="C88" s="1">
        <v>1</v>
      </c>
      <c r="D88" s="1">
        <v>2022</v>
      </c>
      <c r="E88" s="1" t="s">
        <v>791</v>
      </c>
      <c r="F88" s="1" t="s">
        <v>575</v>
      </c>
      <c r="G88" s="1" t="s">
        <v>605</v>
      </c>
      <c r="H88" s="1">
        <v>40</v>
      </c>
      <c r="I88" s="2"/>
      <c r="K88" s="1" t="s">
        <v>501</v>
      </c>
      <c r="N88" s="1" t="s">
        <v>115</v>
      </c>
      <c r="O88" s="1" t="s">
        <v>171</v>
      </c>
      <c r="P88" s="1" t="s">
        <v>612</v>
      </c>
      <c r="Q88" s="1" t="s">
        <v>15</v>
      </c>
      <c r="R88" s="1" t="s">
        <v>613</v>
      </c>
      <c r="S88" s="1" t="s">
        <v>17</v>
      </c>
    </row>
    <row r="89" spans="1:20" x14ac:dyDescent="0.45">
      <c r="A89" s="1">
        <v>4</v>
      </c>
      <c r="B89" s="1">
        <v>30</v>
      </c>
      <c r="C89" s="1">
        <v>1</v>
      </c>
      <c r="D89" s="1">
        <v>2022</v>
      </c>
      <c r="E89" s="1" t="s">
        <v>791</v>
      </c>
      <c r="F89" s="1" t="s">
        <v>681</v>
      </c>
      <c r="G89" s="1" t="s">
        <v>685</v>
      </c>
      <c r="H89" s="1">
        <v>140</v>
      </c>
      <c r="I89" s="2"/>
      <c r="N89" s="1" t="s">
        <v>115</v>
      </c>
      <c r="O89" s="1" t="s">
        <v>171</v>
      </c>
      <c r="P89" s="1" t="s">
        <v>690</v>
      </c>
      <c r="Q89" s="1" t="s">
        <v>15</v>
      </c>
      <c r="S89" s="1" t="s">
        <v>17</v>
      </c>
      <c r="T89" s="1" t="s">
        <v>695</v>
      </c>
    </row>
    <row r="90" spans="1:20" x14ac:dyDescent="0.45">
      <c r="A90" s="1">
        <v>4</v>
      </c>
      <c r="B90" s="1">
        <v>30</v>
      </c>
      <c r="C90" s="1">
        <v>1</v>
      </c>
      <c r="D90" s="1">
        <v>2022</v>
      </c>
      <c r="E90" s="1" t="s">
        <v>791</v>
      </c>
      <c r="F90" s="1" t="s">
        <v>681</v>
      </c>
      <c r="G90" s="1" t="s">
        <v>686</v>
      </c>
      <c r="H90" s="1">
        <v>165</v>
      </c>
      <c r="I90" s="2"/>
      <c r="N90" s="1" t="s">
        <v>115</v>
      </c>
      <c r="O90" s="1" t="s">
        <v>171</v>
      </c>
      <c r="P90" s="1" t="s">
        <v>612</v>
      </c>
      <c r="Q90" s="1" t="s">
        <v>15</v>
      </c>
      <c r="S90" s="1" t="s">
        <v>17</v>
      </c>
      <c r="T90" s="1" t="s">
        <v>698</v>
      </c>
    </row>
    <row r="91" spans="1:20" x14ac:dyDescent="0.45">
      <c r="A91" s="1">
        <v>4</v>
      </c>
      <c r="B91" s="1">
        <v>30</v>
      </c>
      <c r="C91" s="1">
        <v>1</v>
      </c>
      <c r="D91" s="1">
        <v>2022</v>
      </c>
      <c r="E91" s="1" t="s">
        <v>791</v>
      </c>
      <c r="F91" s="1" t="s">
        <v>681</v>
      </c>
      <c r="G91" s="1" t="s">
        <v>683</v>
      </c>
      <c r="H91" s="1">
        <v>325</v>
      </c>
      <c r="I91" s="2"/>
      <c r="N91" s="1" t="s">
        <v>115</v>
      </c>
      <c r="O91" s="1" t="s">
        <v>171</v>
      </c>
      <c r="P91" s="1" t="s">
        <v>611</v>
      </c>
      <c r="Q91" s="1" t="s">
        <v>15</v>
      </c>
      <c r="S91" s="1" t="s">
        <v>17</v>
      </c>
      <c r="T91" s="1" t="s">
        <v>694</v>
      </c>
    </row>
    <row r="92" spans="1:20" x14ac:dyDescent="0.45">
      <c r="A92" s="1">
        <v>4</v>
      </c>
      <c r="B92" s="1">
        <v>30</v>
      </c>
      <c r="C92" s="1">
        <v>1</v>
      </c>
      <c r="D92" s="1">
        <v>2022</v>
      </c>
      <c r="E92" s="1" t="s">
        <v>791</v>
      </c>
      <c r="F92" s="1" t="s">
        <v>681</v>
      </c>
      <c r="G92" s="1" t="s">
        <v>684</v>
      </c>
      <c r="H92" s="1">
        <v>180</v>
      </c>
      <c r="I92" s="2"/>
      <c r="N92" s="1" t="s">
        <v>115</v>
      </c>
      <c r="O92" s="1" t="s">
        <v>171</v>
      </c>
      <c r="P92" s="1" t="s">
        <v>689</v>
      </c>
      <c r="Q92" s="1" t="s">
        <v>15</v>
      </c>
      <c r="S92" s="1" t="s">
        <v>17</v>
      </c>
      <c r="T92" s="1" t="s">
        <v>695</v>
      </c>
    </row>
    <row r="93" spans="1:20" x14ac:dyDescent="0.45">
      <c r="A93" s="1">
        <v>4</v>
      </c>
      <c r="B93" s="1">
        <v>30</v>
      </c>
      <c r="C93" s="1">
        <v>1</v>
      </c>
      <c r="D93" s="1">
        <v>2022</v>
      </c>
      <c r="E93" s="1" t="s">
        <v>794</v>
      </c>
      <c r="F93" s="1" t="s">
        <v>575</v>
      </c>
      <c r="G93" s="1" t="s">
        <v>412</v>
      </c>
      <c r="H93" s="1">
        <v>65</v>
      </c>
      <c r="I93" s="2"/>
      <c r="K93" s="1" t="s">
        <v>449</v>
      </c>
      <c r="N93" s="1" t="s">
        <v>115</v>
      </c>
      <c r="O93" s="1" t="s">
        <v>171</v>
      </c>
      <c r="P93" s="1" t="s">
        <v>615</v>
      </c>
      <c r="Q93" s="1" t="s">
        <v>15</v>
      </c>
      <c r="R93" s="1" t="s">
        <v>616</v>
      </c>
      <c r="S93" s="1" t="s">
        <v>17</v>
      </c>
    </row>
    <row r="94" spans="1:20" x14ac:dyDescent="0.45">
      <c r="A94" s="1">
        <v>4</v>
      </c>
      <c r="B94" s="1">
        <v>30</v>
      </c>
      <c r="C94" s="1">
        <v>1</v>
      </c>
      <c r="D94" s="1">
        <v>2022</v>
      </c>
      <c r="E94" s="1" t="s">
        <v>794</v>
      </c>
      <c r="F94" s="1" t="s">
        <v>575</v>
      </c>
      <c r="G94" s="1" t="s">
        <v>412</v>
      </c>
      <c r="H94" s="1">
        <v>65</v>
      </c>
      <c r="I94" s="2"/>
      <c r="K94" s="1" t="s">
        <v>449</v>
      </c>
      <c r="N94" s="1" t="s">
        <v>115</v>
      </c>
      <c r="O94" s="1" t="s">
        <v>171</v>
      </c>
      <c r="P94" s="1" t="s">
        <v>615</v>
      </c>
      <c r="Q94" s="1" t="s">
        <v>15</v>
      </c>
      <c r="R94" s="1" t="s">
        <v>616</v>
      </c>
      <c r="S94" s="1" t="s">
        <v>17</v>
      </c>
    </row>
    <row r="95" spans="1:20" x14ac:dyDescent="0.45">
      <c r="A95" s="1">
        <v>4</v>
      </c>
      <c r="B95" s="1">
        <v>30</v>
      </c>
      <c r="C95" s="1">
        <v>1</v>
      </c>
      <c r="D95" s="1">
        <v>2022</v>
      </c>
      <c r="E95" s="1" t="s">
        <v>794</v>
      </c>
      <c r="F95" s="1" t="s">
        <v>575</v>
      </c>
      <c r="G95" s="1" t="s">
        <v>605</v>
      </c>
      <c r="H95" s="1">
        <v>40</v>
      </c>
      <c r="I95" s="2"/>
      <c r="K95" s="1" t="s">
        <v>501</v>
      </c>
      <c r="N95" s="1" t="s">
        <v>115</v>
      </c>
      <c r="O95" s="1" t="s">
        <v>171</v>
      </c>
      <c r="P95" s="1" t="s">
        <v>612</v>
      </c>
      <c r="Q95" s="1" t="s">
        <v>15</v>
      </c>
      <c r="R95" s="1" t="s">
        <v>613</v>
      </c>
      <c r="S95" s="1" t="s">
        <v>17</v>
      </c>
    </row>
    <row r="96" spans="1:20" x14ac:dyDescent="0.45">
      <c r="A96" s="1">
        <v>4</v>
      </c>
      <c r="B96" s="1">
        <v>30</v>
      </c>
      <c r="C96" s="1">
        <v>1</v>
      </c>
      <c r="D96" s="1">
        <v>2022</v>
      </c>
      <c r="E96" s="1" t="s">
        <v>794</v>
      </c>
      <c r="F96" s="1" t="s">
        <v>575</v>
      </c>
      <c r="G96" s="1" t="s">
        <v>605</v>
      </c>
      <c r="H96" s="1">
        <v>40</v>
      </c>
      <c r="I96" s="2"/>
      <c r="K96" s="1" t="s">
        <v>501</v>
      </c>
      <c r="N96" s="1" t="s">
        <v>115</v>
      </c>
      <c r="O96" s="1" t="s">
        <v>171</v>
      </c>
      <c r="P96" s="1" t="s">
        <v>612</v>
      </c>
      <c r="Q96" s="1" t="s">
        <v>15</v>
      </c>
      <c r="R96" s="1" t="s">
        <v>613</v>
      </c>
      <c r="S96" s="1" t="s">
        <v>17</v>
      </c>
    </row>
    <row r="97" spans="1:20" x14ac:dyDescent="0.45">
      <c r="A97" s="1">
        <v>4</v>
      </c>
      <c r="B97" s="1">
        <v>30</v>
      </c>
      <c r="C97" s="1">
        <v>1</v>
      </c>
      <c r="D97" s="1">
        <v>2022</v>
      </c>
      <c r="E97" s="1" t="s">
        <v>794</v>
      </c>
      <c r="F97" s="1" t="s">
        <v>575</v>
      </c>
      <c r="G97" s="1" t="s">
        <v>605</v>
      </c>
      <c r="H97" s="1">
        <v>40</v>
      </c>
      <c r="I97" s="2"/>
      <c r="K97" s="1" t="s">
        <v>501</v>
      </c>
      <c r="N97" s="1" t="s">
        <v>115</v>
      </c>
      <c r="O97" s="1" t="s">
        <v>171</v>
      </c>
      <c r="P97" s="1" t="s">
        <v>612</v>
      </c>
      <c r="Q97" s="1" t="s">
        <v>15</v>
      </c>
      <c r="R97" s="1" t="s">
        <v>613</v>
      </c>
      <c r="S97" s="1" t="s">
        <v>17</v>
      </c>
    </row>
    <row r="98" spans="1:20" x14ac:dyDescent="0.45">
      <c r="A98" s="1">
        <v>4</v>
      </c>
      <c r="B98" s="1">
        <v>30</v>
      </c>
      <c r="C98" s="1">
        <v>1</v>
      </c>
      <c r="D98" s="1">
        <v>2022</v>
      </c>
      <c r="E98" s="1" t="s">
        <v>794</v>
      </c>
      <c r="F98" s="1" t="s">
        <v>575</v>
      </c>
      <c r="G98" s="1" t="s">
        <v>555</v>
      </c>
      <c r="H98" s="1">
        <v>120</v>
      </c>
      <c r="I98" s="2"/>
      <c r="K98" s="1" t="s">
        <v>561</v>
      </c>
      <c r="N98" s="1" t="s">
        <v>115</v>
      </c>
      <c r="O98" s="1" t="s">
        <v>171</v>
      </c>
      <c r="P98" s="1" t="s">
        <v>614</v>
      </c>
      <c r="Q98" s="1" t="s">
        <v>167</v>
      </c>
      <c r="R98" s="1" t="s">
        <v>174</v>
      </c>
      <c r="S98" s="1" t="s">
        <v>147</v>
      </c>
    </row>
    <row r="99" spans="1:20" x14ac:dyDescent="0.45">
      <c r="A99" s="1">
        <v>4</v>
      </c>
      <c r="B99" s="1" t="s">
        <v>1117</v>
      </c>
      <c r="C99" s="1">
        <v>2</v>
      </c>
      <c r="D99" s="1">
        <v>2022</v>
      </c>
      <c r="E99" s="1" t="s">
        <v>413</v>
      </c>
      <c r="F99" s="1" t="s">
        <v>419</v>
      </c>
      <c r="G99" s="7" t="s">
        <v>417</v>
      </c>
      <c r="H99" s="1">
        <v>40</v>
      </c>
      <c r="I99" s="2"/>
      <c r="N99" s="1" t="s">
        <v>14</v>
      </c>
      <c r="O99" s="1" t="s">
        <v>0</v>
      </c>
      <c r="Q99" s="1" t="s">
        <v>167</v>
      </c>
      <c r="S99" s="1" t="s">
        <v>147</v>
      </c>
    </row>
    <row r="100" spans="1:20" x14ac:dyDescent="0.45">
      <c r="A100" s="1">
        <v>4</v>
      </c>
      <c r="B100" s="1" t="s">
        <v>1117</v>
      </c>
      <c r="C100" s="1">
        <v>4</v>
      </c>
      <c r="D100" s="1">
        <v>2022</v>
      </c>
      <c r="E100" s="1" t="s">
        <v>413</v>
      </c>
      <c r="F100" s="1" t="s">
        <v>419</v>
      </c>
      <c r="G100" s="7" t="s">
        <v>420</v>
      </c>
      <c r="H100" s="1">
        <v>60</v>
      </c>
      <c r="I100" s="2"/>
      <c r="N100" s="1" t="s">
        <v>14</v>
      </c>
      <c r="O100" s="1" t="s">
        <v>0</v>
      </c>
      <c r="Q100" s="1" t="s">
        <v>15</v>
      </c>
      <c r="S100" s="1" t="s">
        <v>17</v>
      </c>
    </row>
    <row r="101" spans="1:20" x14ac:dyDescent="0.45">
      <c r="A101" s="1">
        <v>4</v>
      </c>
      <c r="B101" s="1">
        <v>28</v>
      </c>
      <c r="C101" s="1">
        <v>3</v>
      </c>
      <c r="D101" s="1">
        <v>2023</v>
      </c>
      <c r="E101" s="14">
        <v>2</v>
      </c>
      <c r="F101" s="1" t="s">
        <v>390</v>
      </c>
      <c r="G101" s="1" t="s">
        <v>40</v>
      </c>
      <c r="H101" s="11">
        <v>75</v>
      </c>
      <c r="I101" s="12">
        <f t="shared" ref="I101:I119" si="0">C101*H101</f>
        <v>225</v>
      </c>
      <c r="J101" s="1">
        <v>2011</v>
      </c>
      <c r="M101" s="1" t="s">
        <v>13</v>
      </c>
      <c r="N101" s="1" t="s">
        <v>14</v>
      </c>
      <c r="O101" s="1" t="s">
        <v>39</v>
      </c>
      <c r="Q101" s="1" t="s">
        <v>41</v>
      </c>
      <c r="R101" s="1" t="s">
        <v>42</v>
      </c>
      <c r="S101" s="1" t="s">
        <v>17</v>
      </c>
      <c r="T101" s="1" t="s">
        <v>43</v>
      </c>
    </row>
    <row r="102" spans="1:20" x14ac:dyDescent="0.45">
      <c r="A102" s="1">
        <v>4</v>
      </c>
      <c r="B102" s="1">
        <v>28</v>
      </c>
      <c r="C102" s="1">
        <v>2</v>
      </c>
      <c r="D102" s="1">
        <v>2023</v>
      </c>
      <c r="E102" s="14">
        <v>2</v>
      </c>
      <c r="F102" s="1" t="s">
        <v>390</v>
      </c>
      <c r="G102" s="1" t="s">
        <v>50</v>
      </c>
      <c r="H102" s="11">
        <v>50</v>
      </c>
      <c r="I102" s="12">
        <f t="shared" si="0"/>
        <v>100</v>
      </c>
      <c r="J102" s="1">
        <v>2012</v>
      </c>
      <c r="M102" s="1" t="s">
        <v>13</v>
      </c>
      <c r="N102" s="1" t="s">
        <v>14</v>
      </c>
      <c r="O102" s="1" t="s">
        <v>39</v>
      </c>
      <c r="Q102" s="1" t="s">
        <v>41</v>
      </c>
      <c r="R102" s="1" t="s">
        <v>48</v>
      </c>
      <c r="S102" s="1" t="s">
        <v>17</v>
      </c>
      <c r="T102" s="1" t="s">
        <v>51</v>
      </c>
    </row>
    <row r="103" spans="1:20" x14ac:dyDescent="0.45">
      <c r="A103" s="1">
        <v>4</v>
      </c>
      <c r="B103" s="1">
        <v>28</v>
      </c>
      <c r="C103" s="1">
        <v>3</v>
      </c>
      <c r="D103" s="1">
        <v>2023</v>
      </c>
      <c r="E103" s="14">
        <v>2</v>
      </c>
      <c r="F103" s="1" t="s">
        <v>390</v>
      </c>
      <c r="G103" s="1" t="s">
        <v>59</v>
      </c>
      <c r="H103" s="11">
        <v>49</v>
      </c>
      <c r="I103" s="12">
        <f t="shared" si="0"/>
        <v>147</v>
      </c>
      <c r="J103" s="1">
        <v>2016</v>
      </c>
      <c r="M103" s="1" t="s">
        <v>13</v>
      </c>
      <c r="N103" s="1" t="s">
        <v>14</v>
      </c>
      <c r="O103" s="1" t="s">
        <v>39</v>
      </c>
      <c r="Q103" s="1" t="s">
        <v>41</v>
      </c>
      <c r="R103" s="1" t="s">
        <v>60</v>
      </c>
      <c r="S103" s="1" t="s">
        <v>17</v>
      </c>
      <c r="T103" s="1" t="s">
        <v>61</v>
      </c>
    </row>
    <row r="104" spans="1:20" x14ac:dyDescent="0.45">
      <c r="A104" s="1">
        <v>4</v>
      </c>
      <c r="B104" s="1">
        <v>28</v>
      </c>
      <c r="C104" s="1">
        <v>2</v>
      </c>
      <c r="D104" s="1">
        <v>2023</v>
      </c>
      <c r="E104" s="14">
        <v>2</v>
      </c>
      <c r="F104" s="1" t="s">
        <v>390</v>
      </c>
      <c r="G104" s="1" t="s">
        <v>30</v>
      </c>
      <c r="H104" s="11">
        <v>59</v>
      </c>
      <c r="I104" s="12">
        <f t="shared" si="0"/>
        <v>118</v>
      </c>
      <c r="J104" s="1">
        <v>2017</v>
      </c>
      <c r="M104" s="1" t="s">
        <v>13</v>
      </c>
      <c r="N104" s="1" t="s">
        <v>14</v>
      </c>
      <c r="O104" s="1" t="s">
        <v>0</v>
      </c>
      <c r="Q104" s="1" t="s">
        <v>15</v>
      </c>
      <c r="R104" s="1" t="s">
        <v>31</v>
      </c>
      <c r="S104" s="1" t="s">
        <v>17</v>
      </c>
      <c r="T104" s="1" t="s">
        <v>29</v>
      </c>
    </row>
    <row r="105" spans="1:20" x14ac:dyDescent="0.45">
      <c r="A105" s="1">
        <v>4</v>
      </c>
      <c r="B105" s="1">
        <v>28</v>
      </c>
      <c r="C105" s="1">
        <v>2</v>
      </c>
      <c r="D105" s="1">
        <v>2023</v>
      </c>
      <c r="E105" s="14">
        <v>2</v>
      </c>
      <c r="F105" s="1" t="s">
        <v>390</v>
      </c>
      <c r="G105" s="1" t="s">
        <v>65</v>
      </c>
      <c r="H105" s="11">
        <v>77</v>
      </c>
      <c r="I105" s="12">
        <f t="shared" si="0"/>
        <v>154</v>
      </c>
      <c r="J105" s="1">
        <v>2016</v>
      </c>
      <c r="M105" s="1" t="s">
        <v>13</v>
      </c>
      <c r="N105" s="1" t="s">
        <v>14</v>
      </c>
      <c r="O105" s="1" t="s">
        <v>39</v>
      </c>
      <c r="Q105" s="1" t="s">
        <v>41</v>
      </c>
      <c r="R105" s="1" t="s">
        <v>66</v>
      </c>
      <c r="S105" s="1" t="s">
        <v>17</v>
      </c>
      <c r="T105" s="1" t="s">
        <v>67</v>
      </c>
    </row>
    <row r="106" spans="1:20" x14ac:dyDescent="0.45">
      <c r="A106" s="1">
        <v>4</v>
      </c>
      <c r="B106" s="1">
        <v>28</v>
      </c>
      <c r="C106" s="1">
        <v>1</v>
      </c>
      <c r="D106" s="1">
        <v>2023</v>
      </c>
      <c r="E106" s="14">
        <v>3</v>
      </c>
      <c r="F106" s="1" t="s">
        <v>390</v>
      </c>
      <c r="G106" s="1" t="s">
        <v>197</v>
      </c>
      <c r="H106" s="11">
        <v>110</v>
      </c>
      <c r="I106" s="12">
        <f t="shared" si="0"/>
        <v>110</v>
      </c>
      <c r="J106" s="1">
        <v>2013</v>
      </c>
      <c r="M106" s="1" t="s">
        <v>13</v>
      </c>
      <c r="N106" s="1" t="s">
        <v>115</v>
      </c>
      <c r="O106" s="1" t="s">
        <v>196</v>
      </c>
      <c r="Q106" s="1" t="s">
        <v>198</v>
      </c>
      <c r="R106" s="1" t="s">
        <v>199</v>
      </c>
      <c r="S106" s="1" t="s">
        <v>200</v>
      </c>
      <c r="T106" s="1" t="s">
        <v>201</v>
      </c>
    </row>
    <row r="107" spans="1:20" x14ac:dyDescent="0.45">
      <c r="A107" s="1">
        <v>4</v>
      </c>
      <c r="B107" s="1">
        <v>28</v>
      </c>
      <c r="C107" s="1">
        <v>3</v>
      </c>
      <c r="D107" s="1">
        <v>2023</v>
      </c>
      <c r="E107" s="14">
        <v>3</v>
      </c>
      <c r="F107" s="1" t="s">
        <v>390</v>
      </c>
      <c r="G107" s="1" t="s">
        <v>47</v>
      </c>
      <c r="H107" s="11">
        <v>69</v>
      </c>
      <c r="I107" s="12">
        <f t="shared" si="0"/>
        <v>207</v>
      </c>
      <c r="J107" s="1">
        <v>2011</v>
      </c>
      <c r="M107" s="1" t="s">
        <v>13</v>
      </c>
      <c r="N107" s="1" t="s">
        <v>14</v>
      </c>
      <c r="O107" s="1" t="s">
        <v>39</v>
      </c>
      <c r="Q107" s="1" t="s">
        <v>41</v>
      </c>
      <c r="R107" s="1" t="s">
        <v>48</v>
      </c>
      <c r="S107" s="1" t="s">
        <v>17</v>
      </c>
      <c r="T107" s="1" t="s">
        <v>49</v>
      </c>
    </row>
    <row r="108" spans="1:20" x14ac:dyDescent="0.45">
      <c r="A108" s="1">
        <v>4</v>
      </c>
      <c r="B108" s="1">
        <v>28</v>
      </c>
      <c r="C108" s="1">
        <v>1</v>
      </c>
      <c r="D108" s="1">
        <v>2023</v>
      </c>
      <c r="E108" s="14">
        <v>3</v>
      </c>
      <c r="F108" s="1" t="s">
        <v>390</v>
      </c>
      <c r="G108" s="1" t="s">
        <v>50</v>
      </c>
      <c r="H108" s="11">
        <v>50</v>
      </c>
      <c r="I108" s="12">
        <f t="shared" si="0"/>
        <v>50</v>
      </c>
      <c r="J108" s="1">
        <v>2012</v>
      </c>
      <c r="M108" s="1" t="s">
        <v>13</v>
      </c>
      <c r="N108" s="1" t="s">
        <v>14</v>
      </c>
      <c r="O108" s="1" t="s">
        <v>39</v>
      </c>
      <c r="Q108" s="1" t="s">
        <v>41</v>
      </c>
      <c r="R108" s="1" t="s">
        <v>48</v>
      </c>
      <c r="S108" s="1" t="s">
        <v>17</v>
      </c>
      <c r="T108" s="1" t="s">
        <v>51</v>
      </c>
    </row>
    <row r="109" spans="1:20" x14ac:dyDescent="0.45">
      <c r="A109" s="1">
        <v>4</v>
      </c>
      <c r="B109" s="1">
        <v>28</v>
      </c>
      <c r="C109" s="1">
        <v>3</v>
      </c>
      <c r="D109" s="1">
        <v>2023</v>
      </c>
      <c r="E109" s="14">
        <v>3</v>
      </c>
      <c r="F109" s="1" t="s">
        <v>390</v>
      </c>
      <c r="G109" s="1" t="s">
        <v>193</v>
      </c>
      <c r="H109" s="11">
        <v>65</v>
      </c>
      <c r="I109" s="12">
        <f t="shared" si="0"/>
        <v>195</v>
      </c>
      <c r="J109" s="1">
        <v>2018</v>
      </c>
      <c r="M109" s="1" t="s">
        <v>13</v>
      </c>
      <c r="N109" s="1" t="s">
        <v>14</v>
      </c>
      <c r="O109" s="1" t="s">
        <v>39</v>
      </c>
      <c r="Q109" s="1" t="s">
        <v>167</v>
      </c>
      <c r="R109" s="1" t="s">
        <v>194</v>
      </c>
      <c r="S109" s="1" t="s">
        <v>147</v>
      </c>
      <c r="T109" s="1" t="s">
        <v>195</v>
      </c>
    </row>
    <row r="110" spans="1:20" x14ac:dyDescent="0.45">
      <c r="A110" s="1">
        <v>4</v>
      </c>
      <c r="B110" s="1">
        <v>28</v>
      </c>
      <c r="C110" s="1">
        <v>4</v>
      </c>
      <c r="D110" s="1">
        <v>2023</v>
      </c>
      <c r="E110" s="14">
        <v>3</v>
      </c>
      <c r="F110" s="1" t="s">
        <v>390</v>
      </c>
      <c r="G110" s="1" t="s">
        <v>32</v>
      </c>
      <c r="H110" s="11">
        <v>70</v>
      </c>
      <c r="I110" s="12">
        <f t="shared" si="0"/>
        <v>280</v>
      </c>
      <c r="J110" s="1">
        <v>2018</v>
      </c>
      <c r="M110" s="1" t="s">
        <v>13</v>
      </c>
      <c r="N110" s="1" t="s">
        <v>14</v>
      </c>
      <c r="O110" s="1" t="s">
        <v>0</v>
      </c>
      <c r="Q110" s="1" t="s">
        <v>15</v>
      </c>
      <c r="S110" s="1" t="s">
        <v>17</v>
      </c>
      <c r="T110" s="1" t="s">
        <v>33</v>
      </c>
    </row>
    <row r="111" spans="1:20" x14ac:dyDescent="0.45">
      <c r="A111" s="1">
        <v>4</v>
      </c>
      <c r="B111" s="1">
        <v>28</v>
      </c>
      <c r="C111" s="1">
        <v>3</v>
      </c>
      <c r="D111" s="1">
        <v>2023</v>
      </c>
      <c r="E111" s="1">
        <v>3</v>
      </c>
      <c r="F111" s="1" t="s">
        <v>390</v>
      </c>
      <c r="G111" s="1" t="s">
        <v>179</v>
      </c>
      <c r="H111" s="11">
        <v>45</v>
      </c>
      <c r="I111" s="12">
        <f t="shared" si="0"/>
        <v>135</v>
      </c>
      <c r="J111" s="1">
        <v>2019</v>
      </c>
      <c r="M111" s="1" t="s">
        <v>13</v>
      </c>
      <c r="N111" s="1" t="s">
        <v>72</v>
      </c>
      <c r="O111" s="1" t="s">
        <v>180</v>
      </c>
      <c r="Q111" s="1" t="s">
        <v>160</v>
      </c>
      <c r="R111" s="1" t="s">
        <v>181</v>
      </c>
      <c r="S111" s="1" t="s">
        <v>147</v>
      </c>
      <c r="T111" s="1" t="s">
        <v>182</v>
      </c>
    </row>
    <row r="112" spans="1:20" x14ac:dyDescent="0.45">
      <c r="A112" s="1">
        <v>4</v>
      </c>
      <c r="B112" s="1">
        <v>28</v>
      </c>
      <c r="C112" s="1">
        <v>3</v>
      </c>
      <c r="D112" s="1">
        <v>2023</v>
      </c>
      <c r="E112" s="14">
        <v>4</v>
      </c>
      <c r="F112" s="1" t="s">
        <v>390</v>
      </c>
      <c r="G112" s="1" t="s">
        <v>73</v>
      </c>
      <c r="H112" s="11">
        <v>57</v>
      </c>
      <c r="I112" s="12">
        <f t="shared" si="0"/>
        <v>171</v>
      </c>
      <c r="J112" s="1">
        <v>2012</v>
      </c>
      <c r="M112" s="1" t="s">
        <v>13</v>
      </c>
      <c r="N112" s="1" t="s">
        <v>72</v>
      </c>
      <c r="O112" s="1" t="s">
        <v>74</v>
      </c>
      <c r="Q112" s="1" t="s">
        <v>75</v>
      </c>
      <c r="R112" s="1" t="s">
        <v>76</v>
      </c>
      <c r="S112" s="1" t="s">
        <v>17</v>
      </c>
      <c r="T112" s="1" t="s">
        <v>77</v>
      </c>
    </row>
    <row r="113" spans="1:20" x14ac:dyDescent="0.45">
      <c r="A113" s="1">
        <v>4</v>
      </c>
      <c r="B113" s="1">
        <v>28</v>
      </c>
      <c r="C113" s="1">
        <v>3</v>
      </c>
      <c r="D113" s="1">
        <v>2023</v>
      </c>
      <c r="E113" s="14">
        <v>4</v>
      </c>
      <c r="F113" s="1" t="s">
        <v>390</v>
      </c>
      <c r="G113" s="1" t="s">
        <v>108</v>
      </c>
      <c r="H113" s="11">
        <v>80</v>
      </c>
      <c r="I113" s="12">
        <f t="shared" si="0"/>
        <v>240</v>
      </c>
      <c r="J113" s="1">
        <v>2007</v>
      </c>
      <c r="M113" s="1" t="s">
        <v>13</v>
      </c>
      <c r="N113" s="1" t="s">
        <v>72</v>
      </c>
      <c r="O113" s="1" t="s">
        <v>85</v>
      </c>
      <c r="Q113" s="1" t="s">
        <v>86</v>
      </c>
      <c r="R113" s="1" t="s">
        <v>63</v>
      </c>
      <c r="S113" s="1" t="s">
        <v>17</v>
      </c>
      <c r="T113" s="1" t="s">
        <v>109</v>
      </c>
    </row>
    <row r="114" spans="1:20" x14ac:dyDescent="0.45">
      <c r="A114" s="1">
        <v>4</v>
      </c>
      <c r="B114" s="1">
        <v>28</v>
      </c>
      <c r="C114" s="1">
        <v>3</v>
      </c>
      <c r="D114" s="1">
        <v>2023</v>
      </c>
      <c r="E114" s="14">
        <v>4</v>
      </c>
      <c r="F114" s="1" t="s">
        <v>390</v>
      </c>
      <c r="G114" s="1" t="s">
        <v>25</v>
      </c>
      <c r="H114" s="11">
        <v>69</v>
      </c>
      <c r="I114" s="12">
        <f t="shared" si="0"/>
        <v>207</v>
      </c>
      <c r="J114" s="1">
        <v>2017</v>
      </c>
      <c r="M114" s="1" t="s">
        <v>13</v>
      </c>
      <c r="N114" s="1" t="s">
        <v>14</v>
      </c>
      <c r="O114" s="1" t="s">
        <v>0</v>
      </c>
      <c r="Q114" s="1" t="s">
        <v>15</v>
      </c>
      <c r="R114" s="1" t="s">
        <v>26</v>
      </c>
      <c r="S114" s="1" t="s">
        <v>17</v>
      </c>
      <c r="T114" s="1" t="s">
        <v>27</v>
      </c>
    </row>
    <row r="115" spans="1:20" x14ac:dyDescent="0.45">
      <c r="A115" s="1">
        <v>4</v>
      </c>
      <c r="B115" s="1">
        <v>28</v>
      </c>
      <c r="C115" s="1">
        <v>3</v>
      </c>
      <c r="D115" s="1">
        <v>2023</v>
      </c>
      <c r="E115" s="14">
        <v>4</v>
      </c>
      <c r="F115" s="1" t="s">
        <v>390</v>
      </c>
      <c r="G115" s="1" t="s">
        <v>221</v>
      </c>
      <c r="H115" s="11">
        <v>59</v>
      </c>
      <c r="I115" s="12">
        <f t="shared" si="0"/>
        <v>177</v>
      </c>
      <c r="J115" s="1">
        <v>2007</v>
      </c>
      <c r="M115" s="1" t="s">
        <v>13</v>
      </c>
      <c r="N115" s="1" t="s">
        <v>218</v>
      </c>
      <c r="O115" s="1" t="s">
        <v>180</v>
      </c>
      <c r="Q115" s="1" t="s">
        <v>215</v>
      </c>
      <c r="R115" s="1" t="s">
        <v>222</v>
      </c>
      <c r="S115" s="1" t="s">
        <v>17</v>
      </c>
      <c r="T115" s="1" t="s">
        <v>223</v>
      </c>
    </row>
    <row r="116" spans="1:20" x14ac:dyDescent="0.45">
      <c r="A116" s="1">
        <v>4</v>
      </c>
      <c r="B116" s="1">
        <v>28</v>
      </c>
      <c r="C116" s="1">
        <v>3</v>
      </c>
      <c r="D116" s="1">
        <v>2023</v>
      </c>
      <c r="E116" s="14">
        <v>5</v>
      </c>
      <c r="F116" s="1" t="s">
        <v>390</v>
      </c>
      <c r="G116" s="1" t="s">
        <v>78</v>
      </c>
      <c r="H116" s="11">
        <v>67</v>
      </c>
      <c r="I116" s="12">
        <f t="shared" si="0"/>
        <v>201</v>
      </c>
      <c r="J116" s="1">
        <v>2010</v>
      </c>
      <c r="M116" s="1" t="s">
        <v>13</v>
      </c>
      <c r="N116" s="1" t="s">
        <v>72</v>
      </c>
      <c r="O116" s="1" t="s">
        <v>74</v>
      </c>
      <c r="Q116" s="1" t="s">
        <v>75</v>
      </c>
      <c r="R116" s="1" t="s">
        <v>79</v>
      </c>
      <c r="S116" s="1" t="s">
        <v>17</v>
      </c>
      <c r="T116" s="1" t="s">
        <v>80</v>
      </c>
    </row>
    <row r="117" spans="1:20" x14ac:dyDescent="0.45">
      <c r="A117" s="1">
        <v>4</v>
      </c>
      <c r="B117" s="1">
        <v>28</v>
      </c>
      <c r="C117" s="1">
        <v>3</v>
      </c>
      <c r="D117" s="1">
        <v>2023</v>
      </c>
      <c r="E117" s="14">
        <v>5</v>
      </c>
      <c r="F117" s="1" t="s">
        <v>390</v>
      </c>
      <c r="G117" s="1" t="s">
        <v>110</v>
      </c>
      <c r="H117" s="11">
        <v>99</v>
      </c>
      <c r="I117" s="12">
        <f t="shared" si="0"/>
        <v>297</v>
      </c>
      <c r="J117" s="1">
        <v>2007</v>
      </c>
      <c r="M117" s="1" t="s">
        <v>13</v>
      </c>
      <c r="N117" s="1" t="s">
        <v>72</v>
      </c>
      <c r="O117" s="1" t="s">
        <v>85</v>
      </c>
      <c r="Q117" s="1" t="s">
        <v>86</v>
      </c>
      <c r="R117" s="1" t="s">
        <v>111</v>
      </c>
      <c r="S117" s="1" t="s">
        <v>17</v>
      </c>
      <c r="T117" s="1" t="s">
        <v>112</v>
      </c>
    </row>
    <row r="118" spans="1:20" x14ac:dyDescent="0.45">
      <c r="A118" s="1">
        <v>4</v>
      </c>
      <c r="B118" s="1">
        <v>28</v>
      </c>
      <c r="C118" s="1">
        <v>3</v>
      </c>
      <c r="D118" s="1">
        <v>2023</v>
      </c>
      <c r="E118" s="14">
        <v>5</v>
      </c>
      <c r="F118" s="1" t="s">
        <v>390</v>
      </c>
      <c r="G118" s="1" t="s">
        <v>214</v>
      </c>
      <c r="H118" s="11">
        <v>49</v>
      </c>
      <c r="I118" s="12">
        <f t="shared" si="0"/>
        <v>147</v>
      </c>
      <c r="J118" s="1">
        <v>2018</v>
      </c>
      <c r="M118" s="1" t="s">
        <v>13</v>
      </c>
      <c r="N118" s="1" t="s">
        <v>14</v>
      </c>
      <c r="O118" s="1" t="s">
        <v>211</v>
      </c>
      <c r="Q118" s="1" t="s">
        <v>215</v>
      </c>
      <c r="R118" s="1" t="s">
        <v>212</v>
      </c>
      <c r="S118" s="1" t="s">
        <v>17</v>
      </c>
      <c r="T118" s="1" t="s">
        <v>216</v>
      </c>
    </row>
    <row r="119" spans="1:20" x14ac:dyDescent="0.45">
      <c r="A119" s="1">
        <v>4</v>
      </c>
      <c r="B119" s="1">
        <v>28</v>
      </c>
      <c r="C119" s="1">
        <v>3</v>
      </c>
      <c r="D119" s="1">
        <v>2023</v>
      </c>
      <c r="E119" s="14">
        <v>5</v>
      </c>
      <c r="F119" s="1" t="s">
        <v>390</v>
      </c>
      <c r="G119" s="1" t="s">
        <v>101</v>
      </c>
      <c r="H119" s="11">
        <v>79</v>
      </c>
      <c r="I119" s="12">
        <f t="shared" si="0"/>
        <v>237</v>
      </c>
      <c r="J119" s="1">
        <v>2016</v>
      </c>
      <c r="M119" s="1" t="s">
        <v>13</v>
      </c>
      <c r="N119" s="1" t="s">
        <v>72</v>
      </c>
      <c r="O119" s="1" t="s">
        <v>74</v>
      </c>
      <c r="Q119" s="1" t="s">
        <v>102</v>
      </c>
      <c r="R119" s="1" t="s">
        <v>103</v>
      </c>
      <c r="S119" s="1" t="s">
        <v>17</v>
      </c>
      <c r="T119" s="1" t="s">
        <v>104</v>
      </c>
    </row>
    <row r="120" spans="1:20" x14ac:dyDescent="0.45">
      <c r="A120" s="1">
        <v>4</v>
      </c>
      <c r="B120" s="1">
        <v>28</v>
      </c>
      <c r="C120" s="1">
        <v>2</v>
      </c>
      <c r="D120" s="1">
        <v>2023</v>
      </c>
      <c r="E120" s="1">
        <v>7</v>
      </c>
      <c r="F120" s="1" t="s">
        <v>391</v>
      </c>
      <c r="G120" s="8" t="s">
        <v>262</v>
      </c>
      <c r="H120" s="1">
        <v>150</v>
      </c>
      <c r="I120" s="2">
        <f t="shared" ref="I120:I144" si="1">H120*C120</f>
        <v>300</v>
      </c>
      <c r="J120" s="1">
        <v>2016</v>
      </c>
      <c r="K120" s="1" t="s">
        <v>311</v>
      </c>
      <c r="N120" s="1" t="s">
        <v>14</v>
      </c>
      <c r="O120" s="1" t="s">
        <v>365</v>
      </c>
      <c r="Q120" s="1" t="s">
        <v>370</v>
      </c>
      <c r="S120" s="1" t="s">
        <v>17</v>
      </c>
    </row>
    <row r="121" spans="1:20" x14ac:dyDescent="0.45">
      <c r="A121" s="1">
        <v>4</v>
      </c>
      <c r="B121" s="1">
        <v>28</v>
      </c>
      <c r="C121" s="1">
        <v>2</v>
      </c>
      <c r="D121" s="1">
        <v>2023</v>
      </c>
      <c r="E121" s="1">
        <v>7</v>
      </c>
      <c r="F121" s="1" t="s">
        <v>391</v>
      </c>
      <c r="G121" s="8" t="s">
        <v>281</v>
      </c>
      <c r="H121" s="1">
        <v>38</v>
      </c>
      <c r="I121" s="2">
        <f t="shared" si="1"/>
        <v>76</v>
      </c>
      <c r="J121" s="1">
        <v>2017</v>
      </c>
      <c r="K121" s="1" t="s">
        <v>329</v>
      </c>
      <c r="N121" s="1" t="s">
        <v>330</v>
      </c>
      <c r="O121" s="1" t="s">
        <v>331</v>
      </c>
      <c r="Q121" s="1" t="s">
        <v>332</v>
      </c>
      <c r="S121" s="1" t="s">
        <v>333</v>
      </c>
    </row>
    <row r="122" spans="1:20" x14ac:dyDescent="0.45">
      <c r="A122" s="1">
        <v>4</v>
      </c>
      <c r="B122" s="1">
        <v>28</v>
      </c>
      <c r="C122" s="1">
        <v>2</v>
      </c>
      <c r="D122" s="1">
        <v>2023</v>
      </c>
      <c r="E122" s="1">
        <v>7</v>
      </c>
      <c r="F122" s="1" t="s">
        <v>391</v>
      </c>
      <c r="G122" s="15" t="s">
        <v>301</v>
      </c>
      <c r="H122" s="1">
        <v>100</v>
      </c>
      <c r="I122" s="2">
        <f t="shared" si="1"/>
        <v>200</v>
      </c>
      <c r="J122" s="1">
        <v>2018</v>
      </c>
      <c r="K122" s="1" t="s">
        <v>273</v>
      </c>
      <c r="N122" s="1" t="s">
        <v>115</v>
      </c>
      <c r="O122" s="1" t="s">
        <v>239</v>
      </c>
      <c r="Q122" s="1" t="s">
        <v>357</v>
      </c>
      <c r="S122" s="1" t="s">
        <v>147</v>
      </c>
    </row>
    <row r="123" spans="1:20" x14ac:dyDescent="0.45">
      <c r="A123" s="1">
        <v>4</v>
      </c>
      <c r="B123" s="1">
        <v>28</v>
      </c>
      <c r="C123" s="1">
        <v>4</v>
      </c>
      <c r="D123" s="1">
        <v>2023</v>
      </c>
      <c r="E123" s="1">
        <v>7</v>
      </c>
      <c r="F123" s="1" t="s">
        <v>391</v>
      </c>
      <c r="G123" s="8" t="s">
        <v>293</v>
      </c>
      <c r="H123" s="1">
        <v>20</v>
      </c>
      <c r="I123" s="2">
        <f t="shared" si="1"/>
        <v>80</v>
      </c>
      <c r="J123" s="1">
        <v>2018</v>
      </c>
      <c r="K123" s="1" t="s">
        <v>314</v>
      </c>
      <c r="N123" s="1" t="s">
        <v>115</v>
      </c>
      <c r="O123" s="1" t="s">
        <v>159</v>
      </c>
      <c r="Q123" s="1" t="s">
        <v>349</v>
      </c>
      <c r="S123" s="1" t="s">
        <v>17</v>
      </c>
    </row>
    <row r="124" spans="1:20" x14ac:dyDescent="0.45">
      <c r="A124" s="1">
        <v>4</v>
      </c>
      <c r="B124" s="1">
        <v>28</v>
      </c>
      <c r="C124" s="1">
        <v>2</v>
      </c>
      <c r="D124" s="1">
        <v>2023</v>
      </c>
      <c r="E124" s="1">
        <v>7</v>
      </c>
      <c r="F124" s="1" t="s">
        <v>391</v>
      </c>
      <c r="G124" s="15" t="s">
        <v>303</v>
      </c>
      <c r="H124" s="1">
        <v>45</v>
      </c>
      <c r="I124" s="2">
        <f t="shared" si="1"/>
        <v>90</v>
      </c>
      <c r="J124" s="1">
        <v>2018</v>
      </c>
      <c r="K124" s="1" t="s">
        <v>338</v>
      </c>
      <c r="N124" s="1" t="s">
        <v>153</v>
      </c>
      <c r="O124" s="1" t="s">
        <v>360</v>
      </c>
      <c r="Q124" s="1" t="s">
        <v>155</v>
      </c>
      <c r="S124" s="1" t="s">
        <v>147</v>
      </c>
    </row>
    <row r="125" spans="1:20" x14ac:dyDescent="0.45">
      <c r="A125" s="1">
        <v>4</v>
      </c>
      <c r="B125" s="1">
        <v>28</v>
      </c>
      <c r="C125" s="1">
        <v>4</v>
      </c>
      <c r="D125" s="1">
        <v>2023</v>
      </c>
      <c r="E125" s="1">
        <v>8</v>
      </c>
      <c r="F125" s="1" t="s">
        <v>391</v>
      </c>
      <c r="G125" s="8" t="s">
        <v>259</v>
      </c>
      <c r="H125" s="1">
        <v>20</v>
      </c>
      <c r="I125" s="2">
        <f t="shared" si="1"/>
        <v>80</v>
      </c>
      <c r="J125" s="1">
        <v>2016</v>
      </c>
      <c r="K125" s="1" t="s">
        <v>343</v>
      </c>
      <c r="N125" s="1" t="s">
        <v>72</v>
      </c>
      <c r="O125" s="1" t="s">
        <v>74</v>
      </c>
      <c r="Q125" s="1" t="s">
        <v>377</v>
      </c>
      <c r="S125" s="1" t="s">
        <v>17</v>
      </c>
    </row>
    <row r="126" spans="1:20" x14ac:dyDescent="0.45">
      <c r="A126" s="1">
        <v>4</v>
      </c>
      <c r="B126" s="1">
        <v>28</v>
      </c>
      <c r="C126" s="1">
        <v>4</v>
      </c>
      <c r="D126" s="1">
        <v>2023</v>
      </c>
      <c r="E126" s="1">
        <v>8</v>
      </c>
      <c r="F126" s="1" t="s">
        <v>391</v>
      </c>
      <c r="G126" s="8" t="s">
        <v>255</v>
      </c>
      <c r="H126" s="1">
        <v>49</v>
      </c>
      <c r="I126" s="2">
        <f t="shared" si="1"/>
        <v>196</v>
      </c>
      <c r="J126" s="1">
        <v>2016</v>
      </c>
      <c r="K126" s="1" t="s">
        <v>329</v>
      </c>
      <c r="N126" s="1" t="s">
        <v>72</v>
      </c>
      <c r="O126" s="1" t="s">
        <v>74</v>
      </c>
      <c r="Q126" s="1" t="s">
        <v>75</v>
      </c>
      <c r="S126" s="1" t="s">
        <v>17</v>
      </c>
    </row>
    <row r="127" spans="1:20" x14ac:dyDescent="0.45">
      <c r="A127" s="1">
        <v>4</v>
      </c>
      <c r="B127" s="1">
        <v>28</v>
      </c>
      <c r="C127" s="1">
        <v>2</v>
      </c>
      <c r="D127" s="1">
        <v>2023</v>
      </c>
      <c r="E127" s="1">
        <v>8</v>
      </c>
      <c r="F127" s="1" t="s">
        <v>391</v>
      </c>
      <c r="G127" s="15" t="s">
        <v>306</v>
      </c>
      <c r="H127" s="1">
        <v>19</v>
      </c>
      <c r="I127" s="2">
        <f t="shared" si="1"/>
        <v>38</v>
      </c>
      <c r="J127" s="1">
        <v>2020</v>
      </c>
      <c r="K127" s="1" t="s">
        <v>325</v>
      </c>
      <c r="N127" s="1" t="s">
        <v>72</v>
      </c>
      <c r="O127" s="1" t="s">
        <v>363</v>
      </c>
      <c r="Q127" s="1" t="s">
        <v>364</v>
      </c>
      <c r="S127" s="1" t="s">
        <v>147</v>
      </c>
    </row>
    <row r="128" spans="1:20" x14ac:dyDescent="0.45">
      <c r="A128" s="1">
        <v>4</v>
      </c>
      <c r="B128" s="1">
        <v>28</v>
      </c>
      <c r="C128" s="1">
        <v>2</v>
      </c>
      <c r="D128" s="1">
        <v>2023</v>
      </c>
      <c r="E128" s="1">
        <v>8</v>
      </c>
      <c r="F128" s="1" t="s">
        <v>391</v>
      </c>
      <c r="G128" s="15" t="s">
        <v>263</v>
      </c>
      <c r="H128" s="1">
        <v>15</v>
      </c>
      <c r="I128" s="2">
        <f t="shared" si="1"/>
        <v>30</v>
      </c>
      <c r="J128" s="1">
        <v>2020</v>
      </c>
      <c r="K128" s="1" t="s">
        <v>317</v>
      </c>
      <c r="N128" s="1" t="s">
        <v>72</v>
      </c>
      <c r="O128" s="1" t="s">
        <v>379</v>
      </c>
      <c r="Q128" s="1" t="s">
        <v>378</v>
      </c>
      <c r="S128" s="1" t="s">
        <v>147</v>
      </c>
    </row>
    <row r="129" spans="1:19" x14ac:dyDescent="0.45">
      <c r="A129" s="1">
        <v>4</v>
      </c>
      <c r="B129" s="1">
        <v>28</v>
      </c>
      <c r="C129" s="1">
        <v>4</v>
      </c>
      <c r="D129" s="1">
        <v>2023</v>
      </c>
      <c r="E129" s="1">
        <v>9</v>
      </c>
      <c r="F129" s="1" t="s">
        <v>391</v>
      </c>
      <c r="G129" s="8" t="s">
        <v>295</v>
      </c>
      <c r="H129" s="1">
        <v>45</v>
      </c>
      <c r="I129" s="2">
        <f t="shared" si="1"/>
        <v>180</v>
      </c>
      <c r="J129" s="1">
        <v>2015</v>
      </c>
      <c r="K129" s="1" t="s">
        <v>273</v>
      </c>
      <c r="N129" s="1" t="s">
        <v>72</v>
      </c>
      <c r="O129" s="1" t="s">
        <v>350</v>
      </c>
      <c r="Q129" s="1" t="s">
        <v>231</v>
      </c>
      <c r="S129" s="1" t="s">
        <v>17</v>
      </c>
    </row>
    <row r="130" spans="1:19" x14ac:dyDescent="0.45">
      <c r="A130" s="1">
        <v>4</v>
      </c>
      <c r="B130" s="1">
        <v>28</v>
      </c>
      <c r="C130" s="1">
        <v>4</v>
      </c>
      <c r="D130" s="1">
        <v>2023</v>
      </c>
      <c r="E130" s="1">
        <v>9</v>
      </c>
      <c r="F130" s="1" t="s">
        <v>391</v>
      </c>
      <c r="G130" s="8" t="s">
        <v>258</v>
      </c>
      <c r="H130" s="1">
        <v>28</v>
      </c>
      <c r="I130" s="2">
        <f t="shared" si="1"/>
        <v>112</v>
      </c>
      <c r="J130" s="1">
        <v>2018</v>
      </c>
      <c r="K130" s="1" t="s">
        <v>311</v>
      </c>
      <c r="N130" s="1" t="s">
        <v>14</v>
      </c>
      <c r="O130" s="1" t="s">
        <v>365</v>
      </c>
      <c r="Q130" s="1" t="s">
        <v>374</v>
      </c>
      <c r="S130" s="1" t="s">
        <v>17</v>
      </c>
    </row>
    <row r="131" spans="1:19" x14ac:dyDescent="0.45">
      <c r="A131" s="1">
        <v>4</v>
      </c>
      <c r="B131" s="1">
        <v>28</v>
      </c>
      <c r="C131" s="1">
        <v>2</v>
      </c>
      <c r="D131" s="1">
        <v>2023</v>
      </c>
      <c r="E131" s="1">
        <v>9</v>
      </c>
      <c r="F131" s="1" t="s">
        <v>391</v>
      </c>
      <c r="G131" s="7" t="s">
        <v>279</v>
      </c>
      <c r="H131" s="1">
        <v>19</v>
      </c>
      <c r="I131" s="2">
        <f t="shared" si="1"/>
        <v>38</v>
      </c>
      <c r="J131" s="1">
        <v>2020</v>
      </c>
      <c r="K131" s="1" t="s">
        <v>273</v>
      </c>
      <c r="N131" s="1" t="s">
        <v>72</v>
      </c>
      <c r="O131" s="1" t="s">
        <v>85</v>
      </c>
      <c r="Q131" s="1" t="s">
        <v>310</v>
      </c>
      <c r="S131" s="1" t="s">
        <v>147</v>
      </c>
    </row>
    <row r="132" spans="1:19" x14ac:dyDescent="0.45">
      <c r="A132" s="1">
        <v>4</v>
      </c>
      <c r="B132" s="1">
        <v>28</v>
      </c>
      <c r="C132" s="1">
        <v>2</v>
      </c>
      <c r="D132" s="1">
        <v>2023</v>
      </c>
      <c r="E132" s="1">
        <v>9</v>
      </c>
      <c r="F132" s="1" t="s">
        <v>391</v>
      </c>
      <c r="G132" s="15" t="s">
        <v>263</v>
      </c>
      <c r="H132" s="1">
        <v>15</v>
      </c>
      <c r="I132" s="2">
        <f t="shared" si="1"/>
        <v>30</v>
      </c>
      <c r="J132" s="1">
        <v>2020</v>
      </c>
      <c r="K132" s="1" t="s">
        <v>317</v>
      </c>
      <c r="N132" s="1" t="s">
        <v>72</v>
      </c>
      <c r="O132" s="1" t="s">
        <v>379</v>
      </c>
      <c r="Q132" s="1" t="s">
        <v>378</v>
      </c>
      <c r="S132" s="1" t="s">
        <v>147</v>
      </c>
    </row>
    <row r="133" spans="1:19" x14ac:dyDescent="0.45">
      <c r="A133" s="1">
        <v>4</v>
      </c>
      <c r="B133" s="1">
        <v>28</v>
      </c>
      <c r="C133" s="30">
        <v>6</v>
      </c>
      <c r="D133" s="1">
        <v>2023</v>
      </c>
      <c r="E133" s="1">
        <v>10</v>
      </c>
      <c r="F133" s="1" t="s">
        <v>391</v>
      </c>
      <c r="G133" s="8" t="s">
        <v>276</v>
      </c>
      <c r="H133" s="1">
        <v>25</v>
      </c>
      <c r="I133" s="2">
        <f t="shared" si="1"/>
        <v>150</v>
      </c>
      <c r="J133" s="1">
        <v>2015</v>
      </c>
      <c r="K133" s="1" t="s">
        <v>314</v>
      </c>
      <c r="N133" s="1" t="s">
        <v>14</v>
      </c>
      <c r="O133" s="1" t="s">
        <v>315</v>
      </c>
      <c r="Q133" s="1" t="s">
        <v>316</v>
      </c>
      <c r="S133" s="1" t="s">
        <v>17</v>
      </c>
    </row>
    <row r="134" spans="1:19" x14ac:dyDescent="0.45">
      <c r="A134" s="1">
        <v>4</v>
      </c>
      <c r="B134" s="1">
        <v>28</v>
      </c>
      <c r="C134" s="1">
        <v>4</v>
      </c>
      <c r="D134" s="1">
        <v>2023</v>
      </c>
      <c r="E134" s="1">
        <v>10</v>
      </c>
      <c r="F134" s="1" t="s">
        <v>391</v>
      </c>
      <c r="G134" s="8" t="s">
        <v>265</v>
      </c>
      <c r="H134" s="1">
        <v>15</v>
      </c>
      <c r="I134" s="2">
        <f t="shared" si="1"/>
        <v>60</v>
      </c>
      <c r="J134" s="1">
        <v>2018</v>
      </c>
      <c r="K134" s="1" t="s">
        <v>325</v>
      </c>
      <c r="N134" s="1" t="s">
        <v>14</v>
      </c>
      <c r="O134" s="1" t="s">
        <v>380</v>
      </c>
      <c r="Q134" s="1" t="s">
        <v>381</v>
      </c>
      <c r="S134" s="1" t="s">
        <v>17</v>
      </c>
    </row>
    <row r="135" spans="1:19" x14ac:dyDescent="0.45">
      <c r="A135" s="1">
        <v>4</v>
      </c>
      <c r="B135" s="1">
        <v>28</v>
      </c>
      <c r="C135" s="1">
        <v>2</v>
      </c>
      <c r="D135" s="1">
        <v>2023</v>
      </c>
      <c r="E135" s="1">
        <v>10</v>
      </c>
      <c r="F135" s="1" t="s">
        <v>391</v>
      </c>
      <c r="G135" s="15" t="s">
        <v>302</v>
      </c>
      <c r="H135" s="1">
        <v>19</v>
      </c>
      <c r="I135" s="2">
        <f t="shared" si="1"/>
        <v>38</v>
      </c>
      <c r="J135" s="1">
        <v>2020</v>
      </c>
      <c r="K135" s="1" t="s">
        <v>314</v>
      </c>
      <c r="N135" s="1" t="s">
        <v>358</v>
      </c>
      <c r="O135" s="1" t="s">
        <v>359</v>
      </c>
      <c r="Q135" s="1" t="s">
        <v>146</v>
      </c>
      <c r="S135" s="1" t="s">
        <v>147</v>
      </c>
    </row>
    <row r="136" spans="1:19" x14ac:dyDescent="0.45">
      <c r="A136" s="1">
        <v>4</v>
      </c>
      <c r="B136" s="1">
        <v>28</v>
      </c>
      <c r="C136" s="1">
        <v>4</v>
      </c>
      <c r="D136" s="1">
        <v>2023</v>
      </c>
      <c r="E136" s="1">
        <v>11</v>
      </c>
      <c r="F136" s="1" t="s">
        <v>391</v>
      </c>
      <c r="G136" s="8" t="s">
        <v>271</v>
      </c>
      <c r="H136" s="1">
        <v>16</v>
      </c>
      <c r="I136" s="2">
        <f t="shared" si="1"/>
        <v>64</v>
      </c>
      <c r="J136" s="1">
        <v>2014</v>
      </c>
      <c r="K136" s="1" t="s">
        <v>343</v>
      </c>
      <c r="N136" s="1" t="s">
        <v>225</v>
      </c>
      <c r="O136" s="1" t="s">
        <v>385</v>
      </c>
      <c r="Q136" s="1" t="s">
        <v>384</v>
      </c>
      <c r="S136" s="1" t="s">
        <v>17</v>
      </c>
    </row>
    <row r="137" spans="1:19" x14ac:dyDescent="0.45">
      <c r="A137" s="1">
        <v>4</v>
      </c>
      <c r="B137" s="1">
        <v>28</v>
      </c>
      <c r="C137" s="30">
        <v>2</v>
      </c>
      <c r="D137" s="1">
        <v>2023</v>
      </c>
      <c r="E137" s="1">
        <v>11</v>
      </c>
      <c r="F137" s="1" t="s">
        <v>391</v>
      </c>
      <c r="G137" s="8" t="s">
        <v>276</v>
      </c>
      <c r="H137" s="1">
        <v>25</v>
      </c>
      <c r="I137" s="2">
        <f t="shared" si="1"/>
        <v>50</v>
      </c>
      <c r="J137" s="1">
        <v>2015</v>
      </c>
      <c r="K137" s="1" t="s">
        <v>314</v>
      </c>
      <c r="N137" s="1" t="s">
        <v>14</v>
      </c>
      <c r="O137" s="1" t="s">
        <v>315</v>
      </c>
      <c r="Q137" s="1" t="s">
        <v>316</v>
      </c>
      <c r="S137" s="1" t="s">
        <v>17</v>
      </c>
    </row>
    <row r="138" spans="1:19" x14ac:dyDescent="0.45">
      <c r="A138" s="1">
        <v>4</v>
      </c>
      <c r="B138" s="1">
        <v>28</v>
      </c>
      <c r="C138" s="1">
        <v>2</v>
      </c>
      <c r="D138" s="1">
        <v>2023</v>
      </c>
      <c r="E138" s="1">
        <v>11</v>
      </c>
      <c r="F138" s="1" t="s">
        <v>391</v>
      </c>
      <c r="G138" s="8" t="s">
        <v>266</v>
      </c>
      <c r="H138" s="1">
        <v>19</v>
      </c>
      <c r="I138" s="2">
        <f t="shared" si="1"/>
        <v>38</v>
      </c>
      <c r="J138" s="1">
        <v>2017</v>
      </c>
      <c r="K138" s="1" t="s">
        <v>325</v>
      </c>
      <c r="N138" s="1" t="s">
        <v>115</v>
      </c>
      <c r="O138" s="1" t="s">
        <v>382</v>
      </c>
      <c r="Q138" s="1" t="s">
        <v>346</v>
      </c>
      <c r="S138" s="1" t="s">
        <v>17</v>
      </c>
    </row>
    <row r="139" spans="1:19" x14ac:dyDescent="0.45">
      <c r="A139" s="1">
        <v>4</v>
      </c>
      <c r="B139" s="1">
        <v>28</v>
      </c>
      <c r="C139" s="1">
        <v>2</v>
      </c>
      <c r="D139" s="1">
        <v>2023</v>
      </c>
      <c r="E139" s="1">
        <v>11</v>
      </c>
      <c r="F139" s="1" t="s">
        <v>391</v>
      </c>
      <c r="G139" s="15" t="s">
        <v>260</v>
      </c>
      <c r="H139" s="1">
        <v>21</v>
      </c>
      <c r="I139" s="2">
        <f t="shared" si="1"/>
        <v>42</v>
      </c>
      <c r="J139" s="1">
        <v>2018</v>
      </c>
      <c r="K139" s="1" t="s">
        <v>325</v>
      </c>
      <c r="N139" s="1" t="s">
        <v>261</v>
      </c>
      <c r="O139" s="1" t="s">
        <v>321</v>
      </c>
      <c r="Q139" s="1" t="s">
        <v>167</v>
      </c>
      <c r="S139" s="1" t="s">
        <v>147</v>
      </c>
    </row>
    <row r="140" spans="1:19" x14ac:dyDescent="0.45">
      <c r="A140" s="1">
        <v>4</v>
      </c>
      <c r="B140" s="1">
        <v>28</v>
      </c>
      <c r="C140" s="1">
        <v>2</v>
      </c>
      <c r="D140" s="1">
        <v>2023</v>
      </c>
      <c r="E140" s="1">
        <v>11</v>
      </c>
      <c r="F140" s="1" t="s">
        <v>391</v>
      </c>
      <c r="G140" s="15" t="s">
        <v>257</v>
      </c>
      <c r="H140" s="1">
        <v>15</v>
      </c>
      <c r="I140" s="2">
        <f t="shared" si="1"/>
        <v>30</v>
      </c>
      <c r="J140" s="1">
        <v>2021</v>
      </c>
      <c r="K140" s="1" t="s">
        <v>325</v>
      </c>
      <c r="N140" s="1" t="s">
        <v>218</v>
      </c>
      <c r="O140" s="1" t="s">
        <v>376</v>
      </c>
      <c r="Q140" s="1" t="s">
        <v>155</v>
      </c>
      <c r="S140" s="1" t="s">
        <v>147</v>
      </c>
    </row>
    <row r="141" spans="1:19" x14ac:dyDescent="0.45">
      <c r="A141" s="1">
        <v>4</v>
      </c>
      <c r="B141" s="1">
        <v>28</v>
      </c>
      <c r="C141" s="1">
        <v>4</v>
      </c>
      <c r="D141" s="1">
        <v>2023</v>
      </c>
      <c r="E141" s="1">
        <v>15</v>
      </c>
      <c r="F141" s="1" t="s">
        <v>391</v>
      </c>
      <c r="G141" s="8" t="s">
        <v>291</v>
      </c>
      <c r="H141" s="1">
        <v>55</v>
      </c>
      <c r="I141" s="2">
        <f t="shared" si="1"/>
        <v>220</v>
      </c>
      <c r="J141" s="1">
        <v>2011</v>
      </c>
      <c r="K141" s="1" t="s">
        <v>336</v>
      </c>
      <c r="N141" s="1" t="s">
        <v>115</v>
      </c>
      <c r="O141" s="1" t="s">
        <v>347</v>
      </c>
      <c r="Q141" s="1" t="s">
        <v>342</v>
      </c>
      <c r="S141" s="1" t="s">
        <v>17</v>
      </c>
    </row>
    <row r="142" spans="1:19" x14ac:dyDescent="0.45">
      <c r="A142" s="1">
        <v>4</v>
      </c>
      <c r="B142" s="1">
        <v>28</v>
      </c>
      <c r="C142" s="1">
        <v>2</v>
      </c>
      <c r="D142" s="1">
        <v>2023</v>
      </c>
      <c r="E142" s="1">
        <v>15</v>
      </c>
      <c r="F142" s="1" t="s">
        <v>391</v>
      </c>
      <c r="G142" s="15" t="s">
        <v>305</v>
      </c>
      <c r="H142" s="1">
        <v>38</v>
      </c>
      <c r="I142" s="2">
        <f t="shared" si="1"/>
        <v>76</v>
      </c>
      <c r="J142" s="1">
        <v>2018</v>
      </c>
      <c r="K142" s="1" t="s">
        <v>273</v>
      </c>
      <c r="N142" s="1" t="s">
        <v>115</v>
      </c>
      <c r="O142" s="1" t="s">
        <v>171</v>
      </c>
      <c r="P142" s="1" t="s">
        <v>630</v>
      </c>
      <c r="Q142" s="1" t="s">
        <v>167</v>
      </c>
      <c r="R142" s="1" t="s">
        <v>635</v>
      </c>
      <c r="S142" s="1" t="s">
        <v>147</v>
      </c>
    </row>
    <row r="143" spans="1:19" x14ac:dyDescent="0.45">
      <c r="A143" s="1">
        <v>4</v>
      </c>
      <c r="B143" s="1">
        <v>28</v>
      </c>
      <c r="C143" s="1">
        <v>2</v>
      </c>
      <c r="D143" s="1">
        <v>2023</v>
      </c>
      <c r="E143" s="1">
        <v>15</v>
      </c>
      <c r="F143" s="1" t="s">
        <v>391</v>
      </c>
      <c r="G143" s="15" t="s">
        <v>305</v>
      </c>
      <c r="H143" s="1">
        <v>38</v>
      </c>
      <c r="I143" s="2">
        <f t="shared" si="1"/>
        <v>76</v>
      </c>
      <c r="J143" s="1">
        <v>2018</v>
      </c>
      <c r="K143" s="1" t="s">
        <v>273</v>
      </c>
      <c r="N143" s="1" t="s">
        <v>115</v>
      </c>
      <c r="O143" s="1" t="s">
        <v>171</v>
      </c>
      <c r="P143" s="1" t="s">
        <v>630</v>
      </c>
      <c r="Q143" s="1" t="s">
        <v>167</v>
      </c>
      <c r="R143" s="1" t="s">
        <v>635</v>
      </c>
      <c r="S143" s="1" t="s">
        <v>147</v>
      </c>
    </row>
    <row r="144" spans="1:19" x14ac:dyDescent="0.45">
      <c r="A144" s="1">
        <v>4</v>
      </c>
      <c r="B144" s="1">
        <v>28</v>
      </c>
      <c r="C144" s="1">
        <v>4</v>
      </c>
      <c r="D144" s="1">
        <v>2023</v>
      </c>
      <c r="E144" s="1">
        <v>15</v>
      </c>
      <c r="F144" s="1" t="s">
        <v>391</v>
      </c>
      <c r="G144" s="8" t="s">
        <v>288</v>
      </c>
      <c r="H144" s="1">
        <v>23</v>
      </c>
      <c r="I144" s="2">
        <f t="shared" si="1"/>
        <v>92</v>
      </c>
      <c r="J144" s="1">
        <v>2019</v>
      </c>
      <c r="K144" s="1" t="s">
        <v>308</v>
      </c>
      <c r="N144" s="1" t="s">
        <v>14</v>
      </c>
      <c r="O144" s="1" t="s">
        <v>341</v>
      </c>
      <c r="Q144" s="1" t="s">
        <v>342</v>
      </c>
      <c r="S144" s="1" t="s">
        <v>17</v>
      </c>
    </row>
    <row r="145" spans="1:20" x14ac:dyDescent="0.45">
      <c r="A145" s="1">
        <v>4</v>
      </c>
      <c r="B145" s="1">
        <v>28</v>
      </c>
      <c r="C145" s="1">
        <v>2</v>
      </c>
      <c r="D145" s="1">
        <v>2023</v>
      </c>
      <c r="E145" s="1">
        <v>21</v>
      </c>
      <c r="F145" s="1" t="s">
        <v>435</v>
      </c>
      <c r="G145" s="1" t="s">
        <v>400</v>
      </c>
      <c r="H145" s="2">
        <f>I145/12</f>
        <v>73.333333333333329</v>
      </c>
      <c r="I145" s="2">
        <v>880</v>
      </c>
      <c r="J145" s="1">
        <v>2018</v>
      </c>
      <c r="K145" s="1" t="s">
        <v>273</v>
      </c>
      <c r="L145"/>
      <c r="N145" s="1" t="s">
        <v>115</v>
      </c>
      <c r="O145" s="1" t="s">
        <v>171</v>
      </c>
      <c r="P145" s="1" t="s">
        <v>630</v>
      </c>
      <c r="Q145" s="1" t="s">
        <v>167</v>
      </c>
      <c r="R145" s="1" t="s">
        <v>631</v>
      </c>
      <c r="S145" s="1" t="s">
        <v>147</v>
      </c>
    </row>
    <row r="146" spans="1:20" x14ac:dyDescent="0.45">
      <c r="A146" s="1">
        <v>4</v>
      </c>
      <c r="B146" s="1">
        <v>28</v>
      </c>
      <c r="C146" s="1">
        <v>2</v>
      </c>
      <c r="D146" s="1">
        <v>2023</v>
      </c>
      <c r="E146" s="1">
        <v>21</v>
      </c>
      <c r="F146" s="1" t="s">
        <v>419</v>
      </c>
      <c r="G146" s="7" t="s">
        <v>415</v>
      </c>
      <c r="H146" s="1">
        <v>30</v>
      </c>
      <c r="I146" s="2"/>
      <c r="N146" s="1" t="s">
        <v>14</v>
      </c>
      <c r="O146" s="1" t="s">
        <v>0</v>
      </c>
      <c r="Q146" s="1" t="s">
        <v>357</v>
      </c>
      <c r="S146" s="1" t="s">
        <v>147</v>
      </c>
    </row>
    <row r="147" spans="1:20" x14ac:dyDescent="0.45">
      <c r="A147" s="1">
        <v>4</v>
      </c>
      <c r="B147" s="1">
        <v>28</v>
      </c>
      <c r="C147" s="1">
        <v>2</v>
      </c>
      <c r="D147" s="1">
        <v>2023</v>
      </c>
      <c r="E147" s="1">
        <v>21</v>
      </c>
      <c r="F147" s="1" t="s">
        <v>435</v>
      </c>
      <c r="G147" s="1" t="s">
        <v>409</v>
      </c>
      <c r="H147" s="2">
        <v>14</v>
      </c>
      <c r="I147" s="2"/>
      <c r="J147" s="1">
        <v>2020</v>
      </c>
      <c r="K147" s="1" t="s">
        <v>314</v>
      </c>
      <c r="N147" s="1" t="s">
        <v>115</v>
      </c>
      <c r="O147" s="1" t="s">
        <v>171</v>
      </c>
      <c r="P147" s="1" t="s">
        <v>632</v>
      </c>
      <c r="Q147" s="1" t="s">
        <v>167</v>
      </c>
      <c r="R147" s="1" t="s">
        <v>633</v>
      </c>
      <c r="S147" s="1" t="s">
        <v>147</v>
      </c>
    </row>
    <row r="148" spans="1:20" x14ac:dyDescent="0.45">
      <c r="A148" s="1">
        <v>4</v>
      </c>
      <c r="B148" s="1">
        <v>28</v>
      </c>
      <c r="C148" s="1">
        <v>2</v>
      </c>
      <c r="D148" s="1">
        <v>2023</v>
      </c>
      <c r="E148" s="1">
        <v>22</v>
      </c>
      <c r="F148" s="1" t="s">
        <v>419</v>
      </c>
      <c r="G148" s="7" t="s">
        <v>417</v>
      </c>
      <c r="H148" s="1">
        <v>40</v>
      </c>
      <c r="I148" s="2"/>
      <c r="N148" s="1" t="s">
        <v>14</v>
      </c>
      <c r="O148" s="1" t="s">
        <v>0</v>
      </c>
      <c r="Q148" s="1" t="s">
        <v>167</v>
      </c>
      <c r="S148" s="1" t="s">
        <v>147</v>
      </c>
    </row>
    <row r="149" spans="1:20" x14ac:dyDescent="0.45">
      <c r="A149" s="1">
        <v>4</v>
      </c>
      <c r="B149" s="1">
        <v>28</v>
      </c>
      <c r="C149" s="1">
        <v>2</v>
      </c>
      <c r="D149" s="1">
        <v>2023</v>
      </c>
      <c r="E149" s="1">
        <v>22</v>
      </c>
      <c r="F149" s="1" t="s">
        <v>435</v>
      </c>
      <c r="G149" s="1" t="s">
        <v>397</v>
      </c>
      <c r="H149" s="2">
        <f>I149/12</f>
        <v>33.333333333333336</v>
      </c>
      <c r="I149" s="2">
        <v>400</v>
      </c>
      <c r="J149" s="1">
        <v>2019</v>
      </c>
      <c r="K149" s="1" t="s">
        <v>447</v>
      </c>
      <c r="L149"/>
      <c r="N149" s="1" t="s">
        <v>115</v>
      </c>
      <c r="O149" s="1" t="s">
        <v>159</v>
      </c>
      <c r="Q149" s="1" t="s">
        <v>448</v>
      </c>
      <c r="S149" s="1" t="s">
        <v>147</v>
      </c>
    </row>
    <row r="150" spans="1:20" x14ac:dyDescent="0.45">
      <c r="A150" s="1">
        <v>4</v>
      </c>
      <c r="B150" s="1">
        <v>28</v>
      </c>
      <c r="C150" s="1">
        <v>2</v>
      </c>
      <c r="D150" s="1">
        <v>2023</v>
      </c>
      <c r="E150" s="1">
        <v>22</v>
      </c>
      <c r="F150" s="1" t="s">
        <v>435</v>
      </c>
      <c r="G150" s="1" t="s">
        <v>409</v>
      </c>
      <c r="H150" s="2">
        <v>14</v>
      </c>
      <c r="I150" s="2"/>
      <c r="J150" s="1">
        <v>2020</v>
      </c>
      <c r="K150" s="1" t="s">
        <v>314</v>
      </c>
      <c r="N150" s="1" t="s">
        <v>115</v>
      </c>
      <c r="O150" s="1" t="s">
        <v>171</v>
      </c>
      <c r="P150" s="1" t="s">
        <v>632</v>
      </c>
      <c r="Q150" s="1" t="s">
        <v>167</v>
      </c>
      <c r="R150" s="1" t="s">
        <v>633</v>
      </c>
      <c r="S150" s="1" t="s">
        <v>147</v>
      </c>
    </row>
    <row r="151" spans="1:20" x14ac:dyDescent="0.45">
      <c r="A151" s="1">
        <v>4</v>
      </c>
      <c r="B151" s="1">
        <v>28</v>
      </c>
      <c r="C151" s="1">
        <v>2</v>
      </c>
      <c r="D151" s="1">
        <v>2023</v>
      </c>
      <c r="E151" s="1">
        <v>23</v>
      </c>
      <c r="F151" s="1" t="s">
        <v>435</v>
      </c>
      <c r="G151" s="1" t="s">
        <v>400</v>
      </c>
      <c r="H151" s="2">
        <f>I151/12</f>
        <v>73.333333333333329</v>
      </c>
      <c r="I151" s="2">
        <v>880</v>
      </c>
      <c r="J151" s="1">
        <v>2018</v>
      </c>
      <c r="K151" s="1" t="s">
        <v>273</v>
      </c>
      <c r="L151"/>
      <c r="N151" s="1" t="s">
        <v>115</v>
      </c>
      <c r="O151" s="1" t="s">
        <v>171</v>
      </c>
      <c r="P151" s="1" t="s">
        <v>630</v>
      </c>
      <c r="Q151" s="1" t="s">
        <v>167</v>
      </c>
      <c r="R151" s="1" t="s">
        <v>631</v>
      </c>
      <c r="S151" s="1" t="s">
        <v>147</v>
      </c>
    </row>
    <row r="152" spans="1:20" x14ac:dyDescent="0.45">
      <c r="A152" s="1">
        <v>4</v>
      </c>
      <c r="B152" s="1">
        <v>28</v>
      </c>
      <c r="C152" s="1">
        <v>2</v>
      </c>
      <c r="D152" s="1">
        <v>2023</v>
      </c>
      <c r="E152" s="1">
        <v>23</v>
      </c>
      <c r="F152" s="1" t="s">
        <v>435</v>
      </c>
      <c r="G152" s="1" t="s">
        <v>397</v>
      </c>
      <c r="H152" s="2">
        <f>I152/12</f>
        <v>33.333333333333336</v>
      </c>
      <c r="I152" s="2">
        <v>400</v>
      </c>
      <c r="J152" s="1">
        <v>2019</v>
      </c>
      <c r="K152" s="1" t="s">
        <v>447</v>
      </c>
      <c r="L152"/>
      <c r="N152" s="1" t="s">
        <v>115</v>
      </c>
      <c r="O152" s="1" t="s">
        <v>159</v>
      </c>
      <c r="Q152" s="1" t="s">
        <v>448</v>
      </c>
      <c r="S152" s="1" t="s">
        <v>147</v>
      </c>
    </row>
    <row r="153" spans="1:20" x14ac:dyDescent="0.45">
      <c r="A153" s="1">
        <v>4</v>
      </c>
      <c r="B153" s="1">
        <v>28</v>
      </c>
      <c r="C153" s="1">
        <v>2</v>
      </c>
      <c r="D153" s="1">
        <v>2023</v>
      </c>
      <c r="E153" s="1">
        <v>23</v>
      </c>
      <c r="F153" s="1" t="s">
        <v>475</v>
      </c>
      <c r="G153" s="1" t="s">
        <v>477</v>
      </c>
      <c r="H153" s="2">
        <v>25</v>
      </c>
      <c r="I153" s="2"/>
      <c r="L153"/>
      <c r="N153" s="1" t="s">
        <v>358</v>
      </c>
      <c r="O153" s="1" t="s">
        <v>359</v>
      </c>
      <c r="Q153" s="1" t="s">
        <v>146</v>
      </c>
      <c r="S153" s="1" t="s">
        <v>147</v>
      </c>
    </row>
    <row r="154" spans="1:20" x14ac:dyDescent="0.45">
      <c r="A154" s="1">
        <v>4</v>
      </c>
      <c r="B154" s="1">
        <v>28</v>
      </c>
      <c r="C154" s="1">
        <v>1</v>
      </c>
      <c r="D154" s="1">
        <v>2023</v>
      </c>
      <c r="E154" s="1">
        <v>24</v>
      </c>
      <c r="F154" s="1" t="s">
        <v>391</v>
      </c>
      <c r="G154" s="8" t="s">
        <v>251</v>
      </c>
      <c r="H154" s="1">
        <v>45</v>
      </c>
      <c r="I154" s="2">
        <f>H154*C154</f>
        <v>45</v>
      </c>
      <c r="J154" s="1">
        <v>2012</v>
      </c>
      <c r="K154" s="1" t="s">
        <v>329</v>
      </c>
      <c r="N154" s="1" t="s">
        <v>187</v>
      </c>
      <c r="O154" s="1" t="s">
        <v>371</v>
      </c>
      <c r="Q154" s="1" t="s">
        <v>372</v>
      </c>
      <c r="S154" s="1" t="s">
        <v>17</v>
      </c>
      <c r="T154" s="1" t="s">
        <v>252</v>
      </c>
    </row>
    <row r="155" spans="1:20" x14ac:dyDescent="0.45">
      <c r="A155" s="1">
        <v>4</v>
      </c>
      <c r="B155" s="1">
        <v>28</v>
      </c>
      <c r="C155" s="1">
        <v>3</v>
      </c>
      <c r="D155" s="1">
        <v>2023</v>
      </c>
      <c r="E155" s="1">
        <v>24</v>
      </c>
      <c r="F155" s="1" t="s">
        <v>435</v>
      </c>
      <c r="G155" s="1" t="s">
        <v>271</v>
      </c>
      <c r="H155" s="1">
        <v>15</v>
      </c>
      <c r="I155" s="2">
        <f>H155*C155</f>
        <v>45</v>
      </c>
      <c r="J155" s="1">
        <v>2014</v>
      </c>
      <c r="K155" s="1" t="s">
        <v>343</v>
      </c>
      <c r="N155" s="1" t="s">
        <v>225</v>
      </c>
      <c r="O155" s="1" t="s">
        <v>385</v>
      </c>
      <c r="Q155" s="1" t="s">
        <v>384</v>
      </c>
      <c r="S155" s="1" t="s">
        <v>17</v>
      </c>
    </row>
    <row r="156" spans="1:20" x14ac:dyDescent="0.45">
      <c r="A156" s="1">
        <v>4</v>
      </c>
      <c r="B156" s="1">
        <v>28</v>
      </c>
      <c r="C156" s="1">
        <v>3</v>
      </c>
      <c r="D156" s="1">
        <v>2023</v>
      </c>
      <c r="E156" s="1">
        <v>24</v>
      </c>
      <c r="F156" s="1" t="s">
        <v>435</v>
      </c>
      <c r="G156" s="1" t="s">
        <v>406</v>
      </c>
      <c r="H156" s="2">
        <v>19</v>
      </c>
      <c r="I156" s="2"/>
      <c r="J156" s="1">
        <v>2018</v>
      </c>
      <c r="K156" s="1" t="s">
        <v>311</v>
      </c>
      <c r="N156" s="1" t="s">
        <v>408</v>
      </c>
      <c r="O156" s="1" t="s">
        <v>408</v>
      </c>
      <c r="Q156" s="1" t="s">
        <v>339</v>
      </c>
      <c r="S156" s="1" t="s">
        <v>17</v>
      </c>
    </row>
    <row r="157" spans="1:20" x14ac:dyDescent="0.45">
      <c r="A157" s="1">
        <v>4</v>
      </c>
      <c r="B157" s="1">
        <v>28</v>
      </c>
      <c r="C157" s="1">
        <v>2</v>
      </c>
      <c r="D157" s="1">
        <v>2023</v>
      </c>
      <c r="E157" s="1">
        <v>24</v>
      </c>
      <c r="F157" s="1" t="s">
        <v>419</v>
      </c>
      <c r="G157" s="7" t="s">
        <v>422</v>
      </c>
      <c r="H157" s="1">
        <v>60</v>
      </c>
      <c r="I157" s="2"/>
      <c r="N157" s="1" t="s">
        <v>14</v>
      </c>
      <c r="O157" s="1" t="s">
        <v>0</v>
      </c>
      <c r="Q157" s="1" t="s">
        <v>15</v>
      </c>
      <c r="S157" s="1" t="s">
        <v>17</v>
      </c>
    </row>
    <row r="158" spans="1:20" x14ac:dyDescent="0.45">
      <c r="A158" s="1">
        <v>4</v>
      </c>
      <c r="B158" s="1">
        <v>28</v>
      </c>
      <c r="C158" s="1">
        <v>3</v>
      </c>
      <c r="D158" s="1">
        <v>2023</v>
      </c>
      <c r="E158" s="1">
        <v>24</v>
      </c>
      <c r="F158" s="1" t="s">
        <v>435</v>
      </c>
      <c r="G158" s="1" t="s">
        <v>410</v>
      </c>
      <c r="H158" s="2">
        <v>35</v>
      </c>
      <c r="I158" s="2"/>
      <c r="K158" s="1" t="s">
        <v>449</v>
      </c>
      <c r="N158" s="1" t="s">
        <v>14</v>
      </c>
      <c r="O158" s="1" t="s">
        <v>39</v>
      </c>
      <c r="Q158" s="1" t="s">
        <v>450</v>
      </c>
      <c r="S158" s="1" t="s">
        <v>17</v>
      </c>
    </row>
    <row r="159" spans="1:20" x14ac:dyDescent="0.45">
      <c r="A159" s="1">
        <v>4</v>
      </c>
      <c r="B159" s="1">
        <v>28</v>
      </c>
      <c r="C159" s="1">
        <v>3</v>
      </c>
      <c r="D159" s="1">
        <v>2023</v>
      </c>
      <c r="E159" s="1">
        <v>25</v>
      </c>
      <c r="F159" s="1" t="s">
        <v>435</v>
      </c>
      <c r="G159" s="1" t="s">
        <v>398</v>
      </c>
      <c r="H159" s="2">
        <f>I159/12</f>
        <v>102.66666666666667</v>
      </c>
      <c r="I159" s="2">
        <v>1232</v>
      </c>
      <c r="J159" s="1">
        <v>2016</v>
      </c>
      <c r="K159" s="1" t="s">
        <v>308</v>
      </c>
      <c r="L159"/>
      <c r="N159" s="1" t="s">
        <v>14</v>
      </c>
      <c r="O159" s="1" t="s">
        <v>334</v>
      </c>
      <c r="Q159" s="1" t="s">
        <v>339</v>
      </c>
      <c r="S159" s="1" t="s">
        <v>17</v>
      </c>
    </row>
    <row r="160" spans="1:20" x14ac:dyDescent="0.45">
      <c r="A160" s="1">
        <v>4</v>
      </c>
      <c r="B160" s="1">
        <v>28</v>
      </c>
      <c r="C160" s="1">
        <v>3</v>
      </c>
      <c r="D160" s="1">
        <v>2023</v>
      </c>
      <c r="E160" s="1">
        <v>25</v>
      </c>
      <c r="F160" s="1" t="s">
        <v>435</v>
      </c>
      <c r="G160" s="1" t="s">
        <v>407</v>
      </c>
      <c r="H160" s="2">
        <v>35</v>
      </c>
      <c r="I160" s="2"/>
      <c r="J160" s="1">
        <v>2018</v>
      </c>
      <c r="K160" s="1" t="s">
        <v>273</v>
      </c>
      <c r="N160" s="1" t="s">
        <v>14</v>
      </c>
      <c r="O160" s="1" t="s">
        <v>39</v>
      </c>
      <c r="Q160" s="1" t="s">
        <v>339</v>
      </c>
      <c r="S160" s="1" t="s">
        <v>17</v>
      </c>
    </row>
    <row r="161" spans="1:20" x14ac:dyDescent="0.45">
      <c r="A161" s="1">
        <v>4</v>
      </c>
      <c r="B161" s="1">
        <v>28</v>
      </c>
      <c r="C161" s="1">
        <v>2</v>
      </c>
      <c r="D161" s="1">
        <v>2023</v>
      </c>
      <c r="E161" s="1">
        <v>30</v>
      </c>
      <c r="F161" s="1" t="s">
        <v>475</v>
      </c>
      <c r="G161" s="1" t="s">
        <v>488</v>
      </c>
      <c r="I161" s="2"/>
      <c r="N161" s="1" t="s">
        <v>14</v>
      </c>
      <c r="O161" s="1" t="s">
        <v>39</v>
      </c>
      <c r="Q161" s="1" t="s">
        <v>167</v>
      </c>
      <c r="S161" s="1" t="s">
        <v>147</v>
      </c>
    </row>
    <row r="162" spans="1:20" x14ac:dyDescent="0.45">
      <c r="A162" s="1">
        <v>4</v>
      </c>
      <c r="B162" s="1">
        <v>28</v>
      </c>
      <c r="C162" s="1">
        <v>4</v>
      </c>
      <c r="D162" s="1">
        <v>2023</v>
      </c>
      <c r="E162" s="1">
        <v>30</v>
      </c>
      <c r="F162" s="1" t="s">
        <v>435</v>
      </c>
      <c r="G162" s="1" t="s">
        <v>483</v>
      </c>
      <c r="I162" s="2"/>
      <c r="K162" s="1" t="s">
        <v>336</v>
      </c>
      <c r="N162" s="1" t="s">
        <v>14</v>
      </c>
      <c r="O162" s="1" t="s">
        <v>39</v>
      </c>
      <c r="Q162" s="1" t="s">
        <v>370</v>
      </c>
      <c r="S162" s="1" t="s">
        <v>17</v>
      </c>
    </row>
    <row r="163" spans="1:20" x14ac:dyDescent="0.45">
      <c r="A163" s="1">
        <v>4</v>
      </c>
      <c r="B163" s="1">
        <v>28</v>
      </c>
      <c r="C163" s="1">
        <v>4</v>
      </c>
      <c r="D163" s="1">
        <v>2023</v>
      </c>
      <c r="E163" s="1">
        <v>31</v>
      </c>
      <c r="F163" s="1" t="s">
        <v>435</v>
      </c>
      <c r="G163" s="1" t="s">
        <v>484</v>
      </c>
      <c r="I163" s="2"/>
      <c r="K163" s="1" t="s">
        <v>336</v>
      </c>
      <c r="N163" s="1" t="s">
        <v>14</v>
      </c>
      <c r="O163" s="1" t="s">
        <v>39</v>
      </c>
      <c r="Q163" s="1" t="s">
        <v>370</v>
      </c>
      <c r="S163" s="1" t="s">
        <v>17</v>
      </c>
    </row>
    <row r="164" spans="1:20" x14ac:dyDescent="0.45">
      <c r="A164" s="1">
        <v>4</v>
      </c>
      <c r="B164" s="1">
        <v>28</v>
      </c>
      <c r="C164" s="1">
        <v>2</v>
      </c>
      <c r="D164" s="1">
        <v>2023</v>
      </c>
      <c r="E164" s="1">
        <v>31</v>
      </c>
      <c r="F164" s="1" t="s">
        <v>475</v>
      </c>
      <c r="G164" s="1" t="s">
        <v>489</v>
      </c>
      <c r="I164" s="2"/>
      <c r="N164" s="1" t="s">
        <v>14</v>
      </c>
      <c r="O164" s="1" t="s">
        <v>39</v>
      </c>
      <c r="Q164" s="1" t="s">
        <v>167</v>
      </c>
      <c r="S164" s="1" t="s">
        <v>147</v>
      </c>
    </row>
    <row r="165" spans="1:20" x14ac:dyDescent="0.45">
      <c r="A165" s="1">
        <v>4</v>
      </c>
      <c r="B165" s="1">
        <v>31</v>
      </c>
      <c r="C165" s="1">
        <v>3</v>
      </c>
      <c r="D165" s="1">
        <v>2023</v>
      </c>
      <c r="E165" s="1">
        <v>42</v>
      </c>
      <c r="F165" s="1" t="s">
        <v>508</v>
      </c>
      <c r="G165" s="1" t="s">
        <v>514</v>
      </c>
      <c r="I165" s="2"/>
      <c r="N165" s="1" t="s">
        <v>72</v>
      </c>
      <c r="O165" s="1" t="s">
        <v>515</v>
      </c>
      <c r="S165" s="1" t="s">
        <v>17</v>
      </c>
    </row>
    <row r="166" spans="1:20" x14ac:dyDescent="0.45">
      <c r="A166" s="1">
        <v>4</v>
      </c>
      <c r="B166" s="1">
        <v>31</v>
      </c>
      <c r="C166" s="1">
        <v>3</v>
      </c>
      <c r="D166" s="1">
        <v>2023</v>
      </c>
      <c r="E166" s="1">
        <v>42</v>
      </c>
      <c r="F166" s="1" t="s">
        <v>508</v>
      </c>
      <c r="G166" s="1" t="s">
        <v>511</v>
      </c>
      <c r="I166" s="2"/>
      <c r="N166" s="1" t="s">
        <v>72</v>
      </c>
      <c r="O166" s="1" t="s">
        <v>326</v>
      </c>
      <c r="S166" s="1" t="s">
        <v>17</v>
      </c>
    </row>
    <row r="167" spans="1:20" x14ac:dyDescent="0.45">
      <c r="A167" s="1">
        <v>4</v>
      </c>
      <c r="B167" s="1">
        <v>31</v>
      </c>
      <c r="C167" s="1">
        <v>3</v>
      </c>
      <c r="D167" s="1">
        <v>2023</v>
      </c>
      <c r="E167" s="1">
        <v>42</v>
      </c>
      <c r="F167" s="1" t="s">
        <v>508</v>
      </c>
      <c r="G167" s="1" t="s">
        <v>509</v>
      </c>
      <c r="I167" s="2"/>
      <c r="N167" s="1" t="s">
        <v>72</v>
      </c>
      <c r="O167" s="1" t="s">
        <v>85</v>
      </c>
      <c r="Q167" s="1" t="s">
        <v>86</v>
      </c>
      <c r="S167" s="1" t="s">
        <v>17</v>
      </c>
    </row>
    <row r="168" spans="1:20" x14ac:dyDescent="0.45">
      <c r="A168" s="1">
        <v>4</v>
      </c>
      <c r="B168" s="1">
        <v>31</v>
      </c>
      <c r="C168" s="1">
        <v>3</v>
      </c>
      <c r="D168" s="1">
        <v>2023</v>
      </c>
      <c r="E168" s="1">
        <v>42</v>
      </c>
      <c r="F168" s="1" t="s">
        <v>508</v>
      </c>
      <c r="G168" s="1" t="s">
        <v>519</v>
      </c>
      <c r="I168" s="2"/>
      <c r="N168" s="1" t="s">
        <v>72</v>
      </c>
      <c r="O168" s="1" t="s">
        <v>521</v>
      </c>
      <c r="Q168" s="1" t="s">
        <v>520</v>
      </c>
      <c r="S168" s="1" t="s">
        <v>147</v>
      </c>
    </row>
    <row r="169" spans="1:20" x14ac:dyDescent="0.45">
      <c r="A169" s="1">
        <v>4</v>
      </c>
      <c r="B169" s="1">
        <v>28</v>
      </c>
      <c r="C169" s="1">
        <v>4</v>
      </c>
      <c r="D169" s="1">
        <v>2023</v>
      </c>
      <c r="E169" s="1">
        <v>44</v>
      </c>
      <c r="F169" s="1" t="s">
        <v>595</v>
      </c>
      <c r="G169" s="1" t="s">
        <v>580</v>
      </c>
      <c r="H169" s="1">
        <v>27</v>
      </c>
      <c r="I169" s="2"/>
      <c r="K169" s="1" t="s">
        <v>586</v>
      </c>
      <c r="N169" s="1" t="s">
        <v>115</v>
      </c>
      <c r="O169" s="1" t="s">
        <v>584</v>
      </c>
      <c r="Q169" s="1" t="s">
        <v>589</v>
      </c>
      <c r="S169" s="1" t="s">
        <v>17</v>
      </c>
    </row>
    <row r="170" spans="1:20" x14ac:dyDescent="0.45">
      <c r="A170" s="1">
        <v>4</v>
      </c>
      <c r="B170" s="1">
        <v>28</v>
      </c>
      <c r="C170" s="1">
        <v>4</v>
      </c>
      <c r="D170" s="1">
        <v>2023</v>
      </c>
      <c r="E170" s="1">
        <v>44</v>
      </c>
      <c r="F170" s="1" t="s">
        <v>721</v>
      </c>
      <c r="G170" s="1" t="s">
        <v>711</v>
      </c>
      <c r="H170" s="1">
        <v>55</v>
      </c>
      <c r="K170" s="1" t="s">
        <v>591</v>
      </c>
      <c r="N170" s="1" t="s">
        <v>14</v>
      </c>
      <c r="O170" s="1" t="s">
        <v>39</v>
      </c>
      <c r="P170" s="1" t="s">
        <v>341</v>
      </c>
      <c r="Q170" s="1" t="s">
        <v>15</v>
      </c>
      <c r="S170" s="1" t="s">
        <v>17</v>
      </c>
      <c r="T170" s="1" t="s">
        <v>774</v>
      </c>
    </row>
    <row r="171" spans="1:20" x14ac:dyDescent="0.45">
      <c r="A171" s="1">
        <v>4</v>
      </c>
      <c r="B171" s="1">
        <v>28</v>
      </c>
      <c r="C171" s="1">
        <v>2</v>
      </c>
      <c r="D171" s="1">
        <v>2023</v>
      </c>
      <c r="E171" s="1">
        <v>44</v>
      </c>
      <c r="F171" s="1" t="s">
        <v>721</v>
      </c>
      <c r="G171" s="1" t="s">
        <v>713</v>
      </c>
      <c r="H171" s="1">
        <v>49</v>
      </c>
      <c r="K171" s="1" t="s">
        <v>591</v>
      </c>
      <c r="N171" s="1" t="s">
        <v>14</v>
      </c>
      <c r="O171" s="1" t="s">
        <v>39</v>
      </c>
      <c r="P171" s="1" t="s">
        <v>341</v>
      </c>
      <c r="Q171" s="1" t="s">
        <v>167</v>
      </c>
      <c r="S171" s="1" t="s">
        <v>147</v>
      </c>
      <c r="T171" s="1" t="s">
        <v>774</v>
      </c>
    </row>
    <row r="172" spans="1:20" x14ac:dyDescent="0.45">
      <c r="A172" s="1">
        <v>4</v>
      </c>
      <c r="B172" s="1">
        <v>28</v>
      </c>
      <c r="C172" s="1">
        <v>2</v>
      </c>
      <c r="D172" s="1">
        <v>2023</v>
      </c>
      <c r="E172" s="1">
        <v>44</v>
      </c>
      <c r="F172" s="1" t="s">
        <v>785</v>
      </c>
      <c r="G172" s="1" t="s">
        <v>784</v>
      </c>
      <c r="H172" s="1">
        <v>90</v>
      </c>
      <c r="N172" s="1" t="s">
        <v>115</v>
      </c>
      <c r="O172" s="1" t="s">
        <v>171</v>
      </c>
      <c r="P172" s="1" t="s">
        <v>689</v>
      </c>
      <c r="Q172" s="1" t="s">
        <v>15</v>
      </c>
      <c r="S172" s="1" t="s">
        <v>17</v>
      </c>
      <c r="T172" s="1" t="s">
        <v>786</v>
      </c>
    </row>
    <row r="173" spans="1:20" x14ac:dyDescent="0.45">
      <c r="A173" s="1">
        <v>4</v>
      </c>
      <c r="B173" s="1">
        <v>28</v>
      </c>
      <c r="C173" s="1">
        <v>2</v>
      </c>
      <c r="D173" s="1">
        <v>2023</v>
      </c>
      <c r="E173" s="1">
        <v>51</v>
      </c>
      <c r="F173" s="1" t="s">
        <v>717</v>
      </c>
      <c r="G173" s="1" t="s">
        <v>705</v>
      </c>
      <c r="H173" s="1">
        <v>45</v>
      </c>
      <c r="K173" s="1" t="s">
        <v>501</v>
      </c>
      <c r="N173" s="1" t="s">
        <v>14</v>
      </c>
      <c r="O173" s="1" t="s">
        <v>39</v>
      </c>
      <c r="P173" s="1" t="s">
        <v>754</v>
      </c>
      <c r="Q173" s="1" t="s">
        <v>764</v>
      </c>
      <c r="S173" s="1" t="s">
        <v>17</v>
      </c>
      <c r="T173" s="1" t="s">
        <v>765</v>
      </c>
    </row>
    <row r="174" spans="1:20" x14ac:dyDescent="0.45">
      <c r="A174" s="1">
        <v>4</v>
      </c>
      <c r="B174" s="1">
        <v>28</v>
      </c>
      <c r="C174" s="1">
        <v>2</v>
      </c>
      <c r="D174" s="1">
        <v>2023</v>
      </c>
      <c r="E174" s="1">
        <v>51</v>
      </c>
      <c r="F174" s="1" t="s">
        <v>719</v>
      </c>
      <c r="G174" s="1" t="s">
        <v>708</v>
      </c>
      <c r="H174" s="1">
        <v>20</v>
      </c>
      <c r="N174" s="1" t="s">
        <v>14</v>
      </c>
      <c r="O174" s="1" t="s">
        <v>39</v>
      </c>
      <c r="Q174" s="1" t="s">
        <v>767</v>
      </c>
      <c r="S174" s="1" t="s">
        <v>17</v>
      </c>
      <c r="T174" s="1" t="s">
        <v>766</v>
      </c>
    </row>
    <row r="175" spans="1:20" x14ac:dyDescent="0.45">
      <c r="A175" s="1">
        <v>4</v>
      </c>
      <c r="B175" s="1">
        <v>28</v>
      </c>
      <c r="C175" s="1">
        <v>2</v>
      </c>
      <c r="D175" s="1">
        <v>2023</v>
      </c>
      <c r="E175" s="1">
        <v>51</v>
      </c>
      <c r="F175" s="1" t="s">
        <v>638</v>
      </c>
      <c r="G175" s="1" t="s">
        <v>742</v>
      </c>
      <c r="H175" s="1">
        <v>28</v>
      </c>
      <c r="N175" s="1" t="s">
        <v>115</v>
      </c>
      <c r="O175" s="1" t="s">
        <v>362</v>
      </c>
      <c r="Q175" s="1" t="s">
        <v>155</v>
      </c>
      <c r="S175" s="1" t="s">
        <v>147</v>
      </c>
      <c r="T175" s="1" t="s">
        <v>736</v>
      </c>
    </row>
    <row r="176" spans="1:20" x14ac:dyDescent="0.45">
      <c r="A176" s="1">
        <v>4</v>
      </c>
      <c r="B176" s="1">
        <v>28</v>
      </c>
      <c r="C176" s="1">
        <v>2</v>
      </c>
      <c r="D176" s="1">
        <v>2023</v>
      </c>
      <c r="E176" s="1">
        <v>52</v>
      </c>
      <c r="F176" s="1" t="s">
        <v>719</v>
      </c>
      <c r="G176" s="1" t="s">
        <v>708</v>
      </c>
      <c r="H176" s="1">
        <v>20</v>
      </c>
      <c r="N176" s="1" t="s">
        <v>14</v>
      </c>
      <c r="O176" s="1" t="s">
        <v>39</v>
      </c>
      <c r="Q176" s="1" t="s">
        <v>767</v>
      </c>
      <c r="S176" s="1" t="s">
        <v>17</v>
      </c>
      <c r="T176" s="1" t="s">
        <v>766</v>
      </c>
    </row>
    <row r="177" spans="1:20" x14ac:dyDescent="0.45">
      <c r="A177" s="1">
        <v>4</v>
      </c>
      <c r="B177" s="1">
        <v>28</v>
      </c>
      <c r="C177" s="1">
        <v>2</v>
      </c>
      <c r="D177" s="1">
        <v>2023</v>
      </c>
      <c r="E177" s="1">
        <v>52</v>
      </c>
      <c r="F177" s="1" t="s">
        <v>718</v>
      </c>
      <c r="G177" s="1" t="s">
        <v>706</v>
      </c>
      <c r="H177" s="1">
        <v>30</v>
      </c>
      <c r="K177" s="1" t="s">
        <v>775</v>
      </c>
      <c r="N177" s="1" t="s">
        <v>14</v>
      </c>
      <c r="O177" s="1" t="s">
        <v>39</v>
      </c>
      <c r="P177" s="1" t="s">
        <v>771</v>
      </c>
      <c r="Q177" s="1" t="s">
        <v>339</v>
      </c>
      <c r="S177" s="1" t="s">
        <v>17</v>
      </c>
      <c r="T177" s="1" t="s">
        <v>778</v>
      </c>
    </row>
    <row r="178" spans="1:20" x14ac:dyDescent="0.45">
      <c r="A178" s="1">
        <v>4</v>
      </c>
      <c r="B178" s="1">
        <v>28</v>
      </c>
      <c r="C178" s="1">
        <v>2</v>
      </c>
      <c r="D178" s="1">
        <v>2023</v>
      </c>
      <c r="E178" s="1">
        <v>52</v>
      </c>
      <c r="F178" s="1" t="s">
        <v>718</v>
      </c>
      <c r="G178" s="1" t="s">
        <v>707</v>
      </c>
      <c r="H178" s="1">
        <v>25</v>
      </c>
      <c r="K178" s="1" t="s">
        <v>775</v>
      </c>
      <c r="N178" s="1" t="s">
        <v>14</v>
      </c>
      <c r="O178" s="1" t="s">
        <v>39</v>
      </c>
      <c r="P178" s="1" t="s">
        <v>754</v>
      </c>
      <c r="Q178" s="1" t="s">
        <v>167</v>
      </c>
      <c r="S178" s="1" t="s">
        <v>147</v>
      </c>
      <c r="T178" s="1" t="s">
        <v>777</v>
      </c>
    </row>
    <row r="179" spans="1:20" x14ac:dyDescent="0.45">
      <c r="A179" s="1">
        <v>4</v>
      </c>
      <c r="B179" s="1">
        <v>28</v>
      </c>
      <c r="C179" s="1">
        <v>2</v>
      </c>
      <c r="D179" s="1">
        <v>2023</v>
      </c>
      <c r="E179" s="1">
        <v>53</v>
      </c>
      <c r="F179" s="1" t="s">
        <v>595</v>
      </c>
      <c r="G179" s="1" t="s">
        <v>715</v>
      </c>
      <c r="H179" s="1">
        <v>49</v>
      </c>
      <c r="K179" s="1" t="s">
        <v>770</v>
      </c>
      <c r="N179" s="1" t="s">
        <v>225</v>
      </c>
      <c r="O179" s="1" t="s">
        <v>385</v>
      </c>
      <c r="Q179" s="1" t="s">
        <v>394</v>
      </c>
      <c r="S179" s="1" t="s">
        <v>17</v>
      </c>
    </row>
    <row r="180" spans="1:20" x14ac:dyDescent="0.45">
      <c r="A180" s="1">
        <v>4</v>
      </c>
      <c r="B180" s="1">
        <v>28</v>
      </c>
      <c r="C180" s="1">
        <v>2</v>
      </c>
      <c r="D180" s="1">
        <v>2023</v>
      </c>
      <c r="E180" s="1">
        <v>53</v>
      </c>
      <c r="F180" s="1" t="s">
        <v>718</v>
      </c>
      <c r="G180" s="1" t="s">
        <v>707</v>
      </c>
      <c r="H180" s="1">
        <v>25</v>
      </c>
      <c r="K180" s="1" t="s">
        <v>775</v>
      </c>
      <c r="N180" s="1" t="s">
        <v>14</v>
      </c>
      <c r="O180" s="1" t="s">
        <v>39</v>
      </c>
      <c r="P180" s="1" t="s">
        <v>754</v>
      </c>
      <c r="Q180" s="1" t="s">
        <v>167</v>
      </c>
      <c r="S180" s="1" t="s">
        <v>147</v>
      </c>
      <c r="T180" s="1" t="s">
        <v>777</v>
      </c>
    </row>
    <row r="181" spans="1:20" x14ac:dyDescent="0.45">
      <c r="A181" s="1">
        <v>4</v>
      </c>
      <c r="B181" s="1">
        <v>28</v>
      </c>
      <c r="C181" s="1">
        <v>2</v>
      </c>
      <c r="D181" s="1">
        <v>2023</v>
      </c>
      <c r="E181" s="1">
        <v>53</v>
      </c>
      <c r="F181" s="1" t="s">
        <v>720</v>
      </c>
      <c r="G181" s="1" t="s">
        <v>709</v>
      </c>
      <c r="H181" s="1">
        <v>80</v>
      </c>
      <c r="N181" s="1" t="s">
        <v>72</v>
      </c>
      <c r="O181" s="1" t="s">
        <v>85</v>
      </c>
      <c r="P181" s="1" t="s">
        <v>776</v>
      </c>
      <c r="Q181" s="1" t="s">
        <v>86</v>
      </c>
      <c r="S181" s="1" t="s">
        <v>17</v>
      </c>
      <c r="T181" s="1" t="s">
        <v>779</v>
      </c>
    </row>
    <row r="182" spans="1:20" x14ac:dyDescent="0.45">
      <c r="A182" s="1">
        <v>4</v>
      </c>
      <c r="B182" s="1">
        <v>28</v>
      </c>
      <c r="C182" s="1">
        <v>2</v>
      </c>
      <c r="D182" s="1">
        <v>2023</v>
      </c>
      <c r="E182" s="1">
        <v>54</v>
      </c>
      <c r="F182" s="1" t="s">
        <v>817</v>
      </c>
      <c r="G182" s="1" t="s">
        <v>827</v>
      </c>
      <c r="H182" s="1">
        <v>39</v>
      </c>
      <c r="N182" s="1" t="s">
        <v>14</v>
      </c>
      <c r="O182" s="1" t="s">
        <v>39</v>
      </c>
      <c r="P182" s="1" t="s">
        <v>841</v>
      </c>
      <c r="Q182" s="1" t="s">
        <v>15</v>
      </c>
      <c r="S182" s="1" t="s">
        <v>17</v>
      </c>
    </row>
    <row r="183" spans="1:20" x14ac:dyDescent="0.45">
      <c r="A183" s="1">
        <v>4</v>
      </c>
      <c r="B183" s="1">
        <v>28</v>
      </c>
      <c r="C183" s="1">
        <v>2</v>
      </c>
      <c r="D183" s="1">
        <v>2023</v>
      </c>
      <c r="E183" s="1">
        <v>54</v>
      </c>
      <c r="F183" s="1" t="s">
        <v>817</v>
      </c>
      <c r="G183" s="1" t="s">
        <v>828</v>
      </c>
      <c r="H183" s="1">
        <v>69</v>
      </c>
      <c r="N183" s="1" t="s">
        <v>14</v>
      </c>
      <c r="O183" s="1" t="s">
        <v>39</v>
      </c>
      <c r="P183" s="1" t="s">
        <v>841</v>
      </c>
      <c r="Q183" s="1" t="s">
        <v>15</v>
      </c>
      <c r="S183" s="1" t="s">
        <v>17</v>
      </c>
    </row>
    <row r="184" spans="1:20" x14ac:dyDescent="0.45">
      <c r="A184" s="1">
        <v>4</v>
      </c>
      <c r="B184" s="1">
        <v>28</v>
      </c>
      <c r="C184" s="1">
        <v>2</v>
      </c>
      <c r="D184" s="1">
        <v>2023</v>
      </c>
      <c r="E184" s="1">
        <v>54</v>
      </c>
      <c r="F184" s="1" t="s">
        <v>817</v>
      </c>
      <c r="G184" s="1" t="s">
        <v>831</v>
      </c>
      <c r="H184" s="1">
        <v>69</v>
      </c>
      <c r="N184" s="1" t="s">
        <v>14</v>
      </c>
      <c r="O184" s="1" t="s">
        <v>0</v>
      </c>
      <c r="P184" s="1" t="s">
        <v>842</v>
      </c>
      <c r="Q184" s="1" t="s">
        <v>15</v>
      </c>
      <c r="S184" s="1" t="s">
        <v>17</v>
      </c>
    </row>
    <row r="185" spans="1:20" x14ac:dyDescent="0.45">
      <c r="A185" s="1">
        <v>4</v>
      </c>
      <c r="B185" s="1">
        <v>28</v>
      </c>
      <c r="C185" s="1">
        <v>2</v>
      </c>
      <c r="D185" s="1">
        <v>2023</v>
      </c>
      <c r="E185" s="1">
        <v>54</v>
      </c>
      <c r="F185" s="1" t="s">
        <v>817</v>
      </c>
      <c r="G185" s="1" t="s">
        <v>832</v>
      </c>
      <c r="H185" s="1">
        <v>75</v>
      </c>
      <c r="N185" s="1" t="s">
        <v>14</v>
      </c>
      <c r="O185" s="1" t="s">
        <v>39</v>
      </c>
      <c r="P185" s="1" t="s">
        <v>754</v>
      </c>
      <c r="Q185" s="1" t="s">
        <v>15</v>
      </c>
      <c r="S185" s="1" t="s">
        <v>17</v>
      </c>
    </row>
    <row r="186" spans="1:20" x14ac:dyDescent="0.45">
      <c r="A186" s="1">
        <v>4</v>
      </c>
      <c r="B186" s="1">
        <v>28</v>
      </c>
      <c r="C186" s="1">
        <v>2</v>
      </c>
      <c r="D186" s="1">
        <v>2023</v>
      </c>
      <c r="E186" s="1">
        <v>54</v>
      </c>
      <c r="F186" s="1" t="s">
        <v>785</v>
      </c>
      <c r="G186" s="1" t="s">
        <v>808</v>
      </c>
      <c r="H186" s="1">
        <v>60</v>
      </c>
      <c r="K186" s="1" t="s">
        <v>809</v>
      </c>
      <c r="N186" s="1" t="s">
        <v>72</v>
      </c>
      <c r="O186" s="1" t="s">
        <v>585</v>
      </c>
      <c r="P186" s="1" t="s">
        <v>810</v>
      </c>
      <c r="Q186" s="1" t="s">
        <v>313</v>
      </c>
      <c r="S186" s="1" t="s">
        <v>17</v>
      </c>
      <c r="T186" s="1" t="s">
        <v>811</v>
      </c>
    </row>
    <row r="187" spans="1:20" x14ac:dyDescent="0.45">
      <c r="A187" s="1">
        <v>4</v>
      </c>
      <c r="B187" s="1">
        <v>28</v>
      </c>
      <c r="C187" s="1">
        <v>2</v>
      </c>
      <c r="D187" s="1">
        <v>2023</v>
      </c>
      <c r="E187" s="1">
        <v>54</v>
      </c>
      <c r="F187" s="1" t="s">
        <v>721</v>
      </c>
      <c r="G187" s="1" t="s">
        <v>710</v>
      </c>
      <c r="H187" s="1">
        <v>115</v>
      </c>
      <c r="K187" s="1" t="s">
        <v>617</v>
      </c>
      <c r="N187" s="1" t="s">
        <v>14</v>
      </c>
      <c r="O187" s="1" t="s">
        <v>39</v>
      </c>
      <c r="P187" s="1" t="s">
        <v>771</v>
      </c>
      <c r="Q187" s="1" t="s">
        <v>772</v>
      </c>
      <c r="S187" s="1" t="s">
        <v>17</v>
      </c>
      <c r="T187" s="1" t="s">
        <v>773</v>
      </c>
    </row>
    <row r="188" spans="1:20" x14ac:dyDescent="0.45">
      <c r="A188" s="1">
        <v>4</v>
      </c>
      <c r="B188" s="1">
        <v>28</v>
      </c>
      <c r="C188" s="1">
        <v>3</v>
      </c>
      <c r="D188" s="1">
        <v>2023</v>
      </c>
      <c r="E188" s="1">
        <v>55</v>
      </c>
      <c r="F188" s="1" t="s">
        <v>781</v>
      </c>
      <c r="G188" s="1" t="s">
        <v>795</v>
      </c>
      <c r="H188" s="1">
        <v>90</v>
      </c>
      <c r="K188" s="1" t="s">
        <v>775</v>
      </c>
      <c r="N188" s="1" t="s">
        <v>14</v>
      </c>
      <c r="O188" s="1" t="s">
        <v>796</v>
      </c>
      <c r="P188" s="1" t="s">
        <v>797</v>
      </c>
      <c r="Q188" s="1" t="s">
        <v>15</v>
      </c>
      <c r="S188" s="1" t="s">
        <v>17</v>
      </c>
      <c r="T188" s="1" t="s">
        <v>798</v>
      </c>
    </row>
    <row r="189" spans="1:20" x14ac:dyDescent="0.45">
      <c r="A189" s="1">
        <v>4</v>
      </c>
      <c r="B189" s="1">
        <v>28</v>
      </c>
      <c r="C189" s="1">
        <v>1</v>
      </c>
      <c r="D189" s="1">
        <v>2023</v>
      </c>
      <c r="E189" s="1">
        <v>55</v>
      </c>
      <c r="F189" s="1" t="s">
        <v>785</v>
      </c>
      <c r="G189" s="1" t="s">
        <v>802</v>
      </c>
      <c r="H189" s="1">
        <v>90</v>
      </c>
      <c r="K189" s="1" t="s">
        <v>803</v>
      </c>
      <c r="N189" s="1" t="s">
        <v>72</v>
      </c>
      <c r="O189" s="1" t="s">
        <v>804</v>
      </c>
      <c r="P189" s="1" t="s">
        <v>805</v>
      </c>
      <c r="Q189" s="1" t="s">
        <v>806</v>
      </c>
      <c r="S189" s="1" t="s">
        <v>17</v>
      </c>
      <c r="T189" s="1" t="s">
        <v>807</v>
      </c>
    </row>
    <row r="190" spans="1:20" x14ac:dyDescent="0.45">
      <c r="A190" s="1">
        <v>4</v>
      </c>
      <c r="B190" s="1">
        <v>28</v>
      </c>
      <c r="C190" s="1">
        <v>2</v>
      </c>
      <c r="D190" s="1">
        <v>2023</v>
      </c>
      <c r="E190" s="1">
        <v>55</v>
      </c>
      <c r="F190" s="1" t="s">
        <v>785</v>
      </c>
      <c r="G190" s="1" t="s">
        <v>872</v>
      </c>
      <c r="H190" s="1">
        <v>125</v>
      </c>
      <c r="K190" s="1" t="s">
        <v>453</v>
      </c>
      <c r="N190" s="1" t="s">
        <v>115</v>
      </c>
      <c r="O190" s="1" t="s">
        <v>113</v>
      </c>
      <c r="P190" s="1" t="s">
        <v>876</v>
      </c>
      <c r="Q190" s="1" t="s">
        <v>877</v>
      </c>
      <c r="S190" s="1" t="s">
        <v>17</v>
      </c>
    </row>
    <row r="191" spans="1:20" x14ac:dyDescent="0.45">
      <c r="A191" s="1">
        <v>4</v>
      </c>
      <c r="B191" s="1">
        <v>28</v>
      </c>
      <c r="C191" s="1">
        <v>3</v>
      </c>
      <c r="D191" s="1">
        <v>2023</v>
      </c>
      <c r="E191" s="1">
        <v>55</v>
      </c>
      <c r="F191" s="1" t="s">
        <v>781</v>
      </c>
      <c r="G191" s="1" t="s">
        <v>863</v>
      </c>
      <c r="H191" s="1">
        <v>90</v>
      </c>
      <c r="K191" s="1" t="s">
        <v>868</v>
      </c>
      <c r="N191" s="1" t="s">
        <v>115</v>
      </c>
      <c r="O191" s="1" t="s">
        <v>239</v>
      </c>
      <c r="Q191" s="1" t="s">
        <v>869</v>
      </c>
      <c r="S191" s="1" t="s">
        <v>17</v>
      </c>
    </row>
    <row r="192" spans="1:20" x14ac:dyDescent="0.45">
      <c r="A192" s="1">
        <v>4</v>
      </c>
      <c r="B192" s="1">
        <v>28</v>
      </c>
      <c r="C192" s="1">
        <v>3</v>
      </c>
      <c r="D192" s="1">
        <v>2023</v>
      </c>
      <c r="E192" s="1">
        <v>55</v>
      </c>
      <c r="F192" s="1" t="s">
        <v>720</v>
      </c>
      <c r="G192" s="1" t="s">
        <v>849</v>
      </c>
      <c r="H192" s="1">
        <v>18</v>
      </c>
      <c r="N192" s="1" t="s">
        <v>14</v>
      </c>
      <c r="O192" s="1" t="s">
        <v>39</v>
      </c>
      <c r="P192" s="1" t="s">
        <v>754</v>
      </c>
      <c r="Q192" s="1" t="s">
        <v>335</v>
      </c>
      <c r="S192" s="1" t="s">
        <v>17</v>
      </c>
    </row>
    <row r="193" spans="1:20" x14ac:dyDescent="0.45">
      <c r="A193" s="1">
        <v>4</v>
      </c>
      <c r="B193" s="1">
        <v>28</v>
      </c>
      <c r="C193" s="1">
        <v>2</v>
      </c>
      <c r="D193" s="1">
        <v>2023</v>
      </c>
      <c r="E193" s="1">
        <v>56</v>
      </c>
      <c r="F193" s="1" t="s">
        <v>781</v>
      </c>
      <c r="G193" s="1" t="s">
        <v>795</v>
      </c>
      <c r="H193" s="1">
        <v>90</v>
      </c>
      <c r="K193" s="1" t="s">
        <v>775</v>
      </c>
      <c r="N193" s="1" t="s">
        <v>14</v>
      </c>
      <c r="O193" s="1" t="s">
        <v>796</v>
      </c>
      <c r="P193" s="1" t="s">
        <v>797</v>
      </c>
      <c r="Q193" s="1" t="s">
        <v>15</v>
      </c>
      <c r="S193" s="1" t="s">
        <v>17</v>
      </c>
      <c r="T193" s="1" t="s">
        <v>798</v>
      </c>
    </row>
    <row r="194" spans="1:20" x14ac:dyDescent="0.45">
      <c r="A194" s="1">
        <v>4</v>
      </c>
      <c r="B194" s="1">
        <v>28</v>
      </c>
      <c r="C194" s="1">
        <v>4</v>
      </c>
      <c r="D194" s="1">
        <v>2023</v>
      </c>
      <c r="E194" s="1">
        <v>56</v>
      </c>
      <c r="F194" s="1" t="s">
        <v>720</v>
      </c>
      <c r="G194" s="1" t="s">
        <v>849</v>
      </c>
      <c r="H194" s="1">
        <v>18</v>
      </c>
      <c r="N194" s="1" t="s">
        <v>14</v>
      </c>
      <c r="O194" s="1" t="s">
        <v>39</v>
      </c>
      <c r="P194" s="1" t="s">
        <v>754</v>
      </c>
      <c r="Q194" s="1" t="s">
        <v>335</v>
      </c>
      <c r="S194" s="1" t="s">
        <v>17</v>
      </c>
    </row>
    <row r="195" spans="1:20" x14ac:dyDescent="0.45">
      <c r="A195" s="1">
        <v>4</v>
      </c>
      <c r="B195" s="1">
        <v>28</v>
      </c>
      <c r="C195" s="1">
        <v>2</v>
      </c>
      <c r="D195" s="1">
        <v>2023</v>
      </c>
      <c r="E195" s="1">
        <v>56</v>
      </c>
      <c r="F195" s="1" t="s">
        <v>785</v>
      </c>
      <c r="G195" s="1" t="s">
        <v>815</v>
      </c>
      <c r="H195" s="1">
        <v>80</v>
      </c>
      <c r="K195" s="1" t="s">
        <v>800</v>
      </c>
      <c r="N195" s="1" t="s">
        <v>14</v>
      </c>
      <c r="O195" s="1" t="s">
        <v>211</v>
      </c>
      <c r="P195" s="1" t="s">
        <v>816</v>
      </c>
      <c r="Q195" s="1" t="s">
        <v>342</v>
      </c>
      <c r="S195" s="1" t="s">
        <v>17</v>
      </c>
    </row>
    <row r="196" spans="1:20" x14ac:dyDescent="0.45">
      <c r="A196" s="1">
        <v>4</v>
      </c>
      <c r="B196" s="1">
        <v>28</v>
      </c>
      <c r="C196" s="1">
        <v>2</v>
      </c>
      <c r="D196" s="1">
        <v>2023</v>
      </c>
      <c r="E196" s="1">
        <v>56</v>
      </c>
      <c r="F196" s="1" t="s">
        <v>720</v>
      </c>
      <c r="G196" s="1" t="s">
        <v>848</v>
      </c>
      <c r="H196" s="1">
        <v>18</v>
      </c>
      <c r="N196" s="1" t="s">
        <v>14</v>
      </c>
      <c r="O196" s="1" t="s">
        <v>39</v>
      </c>
      <c r="P196" s="1" t="s">
        <v>754</v>
      </c>
      <c r="Q196" s="1" t="s">
        <v>335</v>
      </c>
      <c r="S196" s="1" t="s">
        <v>17</v>
      </c>
    </row>
    <row r="197" spans="1:20" x14ac:dyDescent="0.45">
      <c r="A197" s="1">
        <v>4</v>
      </c>
      <c r="B197" s="1">
        <v>28</v>
      </c>
      <c r="C197" s="1">
        <v>2</v>
      </c>
      <c r="D197" s="1">
        <v>2023</v>
      </c>
      <c r="E197" s="1">
        <v>56</v>
      </c>
      <c r="F197" s="1" t="s">
        <v>781</v>
      </c>
      <c r="G197" s="1" t="s">
        <v>795</v>
      </c>
      <c r="H197" s="1">
        <v>90</v>
      </c>
      <c r="K197" s="1" t="s">
        <v>775</v>
      </c>
      <c r="N197" s="1" t="s">
        <v>14</v>
      </c>
      <c r="O197" s="1" t="s">
        <v>796</v>
      </c>
      <c r="P197" s="1" t="s">
        <v>797</v>
      </c>
      <c r="Q197" s="1" t="s">
        <v>15</v>
      </c>
      <c r="S197" s="1" t="s">
        <v>17</v>
      </c>
      <c r="T197" s="1" t="s">
        <v>798</v>
      </c>
    </row>
    <row r="198" spans="1:20" x14ac:dyDescent="0.45">
      <c r="A198" s="1">
        <v>4</v>
      </c>
      <c r="B198" s="1">
        <v>28</v>
      </c>
      <c r="C198" s="1">
        <v>2</v>
      </c>
      <c r="D198" s="1">
        <v>2023</v>
      </c>
      <c r="E198" s="1">
        <v>57</v>
      </c>
      <c r="F198" s="1" t="s">
        <v>1015</v>
      </c>
      <c r="G198" s="1" t="s">
        <v>1012</v>
      </c>
      <c r="H198" s="1">
        <v>55</v>
      </c>
      <c r="N198" s="1" t="s">
        <v>14</v>
      </c>
      <c r="O198" s="1" t="s">
        <v>39</v>
      </c>
      <c r="P198" s="1" t="s">
        <v>754</v>
      </c>
      <c r="Q198" s="1" t="s">
        <v>167</v>
      </c>
      <c r="S198" s="1" t="s">
        <v>147</v>
      </c>
    </row>
    <row r="199" spans="1:20" x14ac:dyDescent="0.45">
      <c r="A199" s="1">
        <v>4</v>
      </c>
      <c r="B199" s="1">
        <v>28</v>
      </c>
      <c r="C199" s="1">
        <v>2</v>
      </c>
      <c r="D199" s="1">
        <v>2023</v>
      </c>
      <c r="E199" s="1">
        <v>57</v>
      </c>
      <c r="F199" s="1" t="s">
        <v>1015</v>
      </c>
      <c r="G199" s="1" t="s">
        <v>1013</v>
      </c>
      <c r="H199" s="1">
        <v>75</v>
      </c>
      <c r="N199" s="1" t="s">
        <v>14</v>
      </c>
      <c r="O199" s="1" t="s">
        <v>39</v>
      </c>
      <c r="P199" s="1" t="s">
        <v>754</v>
      </c>
      <c r="Q199" s="1" t="s">
        <v>15</v>
      </c>
      <c r="S199" s="1" t="s">
        <v>17</v>
      </c>
    </row>
    <row r="200" spans="1:20" x14ac:dyDescent="0.45">
      <c r="A200" s="1">
        <v>4</v>
      </c>
      <c r="B200" s="1">
        <v>28</v>
      </c>
      <c r="C200" s="1">
        <v>2</v>
      </c>
      <c r="D200" s="1">
        <v>2023</v>
      </c>
      <c r="E200" s="1">
        <v>57</v>
      </c>
      <c r="F200" s="1" t="s">
        <v>1015</v>
      </c>
      <c r="G200" s="1" t="s">
        <v>1014</v>
      </c>
      <c r="H200" s="1">
        <v>85</v>
      </c>
      <c r="N200" s="1" t="s">
        <v>14</v>
      </c>
      <c r="O200" s="1" t="s">
        <v>39</v>
      </c>
      <c r="P200" s="1" t="s">
        <v>754</v>
      </c>
      <c r="Q200" s="1" t="s">
        <v>15</v>
      </c>
      <c r="S200" s="1" t="s">
        <v>17</v>
      </c>
    </row>
    <row r="201" spans="1:20" x14ac:dyDescent="0.45">
      <c r="A201" s="1">
        <v>4</v>
      </c>
      <c r="B201" s="1">
        <v>28</v>
      </c>
      <c r="C201" s="1">
        <v>4</v>
      </c>
      <c r="D201" s="1">
        <v>2023</v>
      </c>
      <c r="E201" s="1">
        <v>58</v>
      </c>
      <c r="F201" s="1" t="s">
        <v>785</v>
      </c>
      <c r="G201" s="1" t="s">
        <v>982</v>
      </c>
      <c r="H201" s="1">
        <v>125</v>
      </c>
      <c r="N201" s="1" t="s">
        <v>115</v>
      </c>
      <c r="O201" s="1" t="s">
        <v>171</v>
      </c>
      <c r="P201" s="1" t="s">
        <v>999</v>
      </c>
      <c r="Q201" s="1" t="s">
        <v>996</v>
      </c>
      <c r="S201" s="1" t="s">
        <v>17</v>
      </c>
    </row>
    <row r="202" spans="1:20" x14ac:dyDescent="0.45">
      <c r="A202" s="1">
        <v>4</v>
      </c>
      <c r="B202" s="1">
        <v>28</v>
      </c>
      <c r="C202" s="1">
        <v>2</v>
      </c>
      <c r="D202" s="1">
        <v>2023</v>
      </c>
      <c r="E202" s="1">
        <v>58</v>
      </c>
      <c r="F202" s="1" t="s">
        <v>785</v>
      </c>
      <c r="G202" s="1" t="s">
        <v>984</v>
      </c>
      <c r="H202" s="1">
        <v>79</v>
      </c>
      <c r="N202" s="1" t="s">
        <v>115</v>
      </c>
      <c r="O202" s="1" t="s">
        <v>171</v>
      </c>
      <c r="P202" s="1" t="s">
        <v>1000</v>
      </c>
      <c r="Q202" s="1" t="s">
        <v>167</v>
      </c>
      <c r="S202" s="1" t="s">
        <v>147</v>
      </c>
    </row>
    <row r="203" spans="1:20" x14ac:dyDescent="0.45">
      <c r="A203" s="1">
        <v>4</v>
      </c>
      <c r="B203" s="1">
        <v>31</v>
      </c>
      <c r="C203" s="1">
        <v>1</v>
      </c>
      <c r="D203" s="1">
        <v>2023</v>
      </c>
      <c r="E203" s="1">
        <v>59</v>
      </c>
      <c r="F203" s="1" t="s">
        <v>785</v>
      </c>
      <c r="G203" s="1" t="s">
        <v>955</v>
      </c>
      <c r="H203" s="1">
        <v>200</v>
      </c>
      <c r="K203" s="1" t="s">
        <v>866</v>
      </c>
      <c r="N203" s="1" t="s">
        <v>115</v>
      </c>
      <c r="O203" s="1" t="s">
        <v>171</v>
      </c>
      <c r="P203" s="1" t="s">
        <v>959</v>
      </c>
      <c r="Q203" s="36" t="s">
        <v>15</v>
      </c>
      <c r="S203" s="1" t="s">
        <v>17</v>
      </c>
      <c r="T203" s="1" t="s">
        <v>960</v>
      </c>
    </row>
    <row r="204" spans="1:20" x14ac:dyDescent="0.45">
      <c r="A204" s="1">
        <v>4</v>
      </c>
      <c r="B204" s="1">
        <v>31</v>
      </c>
      <c r="C204" s="1">
        <v>1</v>
      </c>
      <c r="D204" s="1">
        <v>2023</v>
      </c>
      <c r="E204" s="1">
        <v>59</v>
      </c>
      <c r="F204" s="1" t="s">
        <v>785</v>
      </c>
      <c r="G204" s="1" t="s">
        <v>956</v>
      </c>
      <c r="H204" s="1">
        <v>250</v>
      </c>
      <c r="K204" s="1" t="s">
        <v>866</v>
      </c>
      <c r="N204" s="1" t="s">
        <v>115</v>
      </c>
      <c r="O204" s="1" t="s">
        <v>171</v>
      </c>
      <c r="P204" s="1" t="s">
        <v>959</v>
      </c>
      <c r="Q204" s="36" t="s">
        <v>15</v>
      </c>
      <c r="S204" s="1" t="s">
        <v>17</v>
      </c>
      <c r="T204" s="1" t="s">
        <v>960</v>
      </c>
    </row>
    <row r="205" spans="1:20" x14ac:dyDescent="0.45">
      <c r="A205" s="1">
        <v>4</v>
      </c>
      <c r="B205" s="1">
        <v>31</v>
      </c>
      <c r="C205" s="1">
        <v>1</v>
      </c>
      <c r="D205" s="1">
        <v>2023</v>
      </c>
      <c r="E205" s="1">
        <v>59</v>
      </c>
      <c r="F205" s="1" t="s">
        <v>785</v>
      </c>
      <c r="G205" s="1" t="s">
        <v>958</v>
      </c>
      <c r="H205" s="1">
        <v>140</v>
      </c>
      <c r="K205" s="1" t="s">
        <v>866</v>
      </c>
      <c r="N205" s="1" t="s">
        <v>115</v>
      </c>
      <c r="O205" s="1" t="s">
        <v>171</v>
      </c>
      <c r="P205" s="1" t="s">
        <v>959</v>
      </c>
      <c r="Q205" s="36" t="s">
        <v>15</v>
      </c>
      <c r="S205" s="1" t="s">
        <v>17</v>
      </c>
      <c r="T205" s="1" t="s">
        <v>960</v>
      </c>
    </row>
    <row r="206" spans="1:20" x14ac:dyDescent="0.45">
      <c r="A206" s="1">
        <v>4</v>
      </c>
      <c r="B206" s="1">
        <v>31</v>
      </c>
      <c r="C206" s="1">
        <v>1</v>
      </c>
      <c r="D206" s="1">
        <v>2023</v>
      </c>
      <c r="E206" s="1">
        <v>59</v>
      </c>
      <c r="F206" s="1" t="s">
        <v>785</v>
      </c>
      <c r="G206" s="1" t="s">
        <v>957</v>
      </c>
      <c r="H206" s="1">
        <v>200</v>
      </c>
      <c r="K206" s="1" t="s">
        <v>866</v>
      </c>
      <c r="N206" s="1" t="s">
        <v>115</v>
      </c>
      <c r="O206" s="1" t="s">
        <v>171</v>
      </c>
      <c r="P206" s="1" t="s">
        <v>959</v>
      </c>
      <c r="Q206" s="36" t="s">
        <v>15</v>
      </c>
      <c r="S206" s="1" t="s">
        <v>17</v>
      </c>
      <c r="T206" s="1" t="s">
        <v>960</v>
      </c>
    </row>
    <row r="207" spans="1:20" x14ac:dyDescent="0.45">
      <c r="A207" s="1">
        <v>4</v>
      </c>
      <c r="B207" s="1">
        <v>31</v>
      </c>
      <c r="C207" s="1">
        <v>2</v>
      </c>
      <c r="D207" s="1">
        <v>2023</v>
      </c>
      <c r="E207" s="1">
        <v>59</v>
      </c>
      <c r="F207" s="1" t="s">
        <v>785</v>
      </c>
      <c r="G207" s="1" t="s">
        <v>954</v>
      </c>
      <c r="H207" s="1">
        <v>150</v>
      </c>
      <c r="K207" s="1" t="s">
        <v>866</v>
      </c>
      <c r="N207" s="1" t="s">
        <v>115</v>
      </c>
      <c r="O207" s="1" t="s">
        <v>171</v>
      </c>
      <c r="P207" s="1" t="s">
        <v>959</v>
      </c>
      <c r="Q207" s="36" t="s">
        <v>15</v>
      </c>
      <c r="S207" s="1" t="s">
        <v>17</v>
      </c>
      <c r="T207" s="1" t="s">
        <v>960</v>
      </c>
    </row>
    <row r="208" spans="1:20" x14ac:dyDescent="0.45">
      <c r="A208" s="1">
        <v>4</v>
      </c>
      <c r="B208" s="1">
        <v>31</v>
      </c>
      <c r="C208" s="1">
        <v>3</v>
      </c>
      <c r="D208" s="1">
        <v>2023</v>
      </c>
      <c r="E208" s="1">
        <v>60</v>
      </c>
      <c r="F208" s="1" t="s">
        <v>781</v>
      </c>
      <c r="G208" s="1" t="s">
        <v>949</v>
      </c>
      <c r="H208" s="1">
        <v>45</v>
      </c>
      <c r="K208" s="1" t="s">
        <v>800</v>
      </c>
      <c r="N208" s="1" t="s">
        <v>14</v>
      </c>
      <c r="O208" s="1" t="s">
        <v>39</v>
      </c>
      <c r="P208" s="1" t="s">
        <v>341</v>
      </c>
      <c r="Q208" s="1" t="s">
        <v>342</v>
      </c>
      <c r="S208" s="1" t="s">
        <v>17</v>
      </c>
    </row>
    <row r="209" spans="1:19" x14ac:dyDescent="0.45">
      <c r="A209" s="1">
        <v>4</v>
      </c>
      <c r="B209" s="1">
        <v>31</v>
      </c>
      <c r="C209" s="1">
        <v>1</v>
      </c>
      <c r="D209" s="1">
        <v>2023</v>
      </c>
      <c r="E209" s="1">
        <v>60</v>
      </c>
      <c r="F209" s="1" t="s">
        <v>785</v>
      </c>
      <c r="G209" s="1" t="s">
        <v>577</v>
      </c>
      <c r="H209" s="1">
        <v>99</v>
      </c>
      <c r="N209" s="1" t="s">
        <v>115</v>
      </c>
      <c r="O209" s="1" t="s">
        <v>239</v>
      </c>
      <c r="P209" s="1" t="s">
        <v>755</v>
      </c>
      <c r="Q209" s="1" t="s">
        <v>342</v>
      </c>
      <c r="S209" s="1" t="s">
        <v>17</v>
      </c>
    </row>
    <row r="210" spans="1:19" x14ac:dyDescent="0.45">
      <c r="A210" s="1">
        <v>4</v>
      </c>
      <c r="B210" s="1">
        <v>31</v>
      </c>
      <c r="C210" s="1">
        <v>1</v>
      </c>
      <c r="D210" s="1">
        <v>2023</v>
      </c>
      <c r="E210" s="1">
        <v>60</v>
      </c>
      <c r="F210" s="1" t="s">
        <v>785</v>
      </c>
      <c r="G210" s="1" t="s">
        <v>989</v>
      </c>
      <c r="H210" s="1">
        <v>99</v>
      </c>
      <c r="N210" s="1" t="s">
        <v>115</v>
      </c>
      <c r="O210" s="1" t="s">
        <v>239</v>
      </c>
      <c r="P210" s="1" t="s">
        <v>755</v>
      </c>
      <c r="Q210" s="1" t="s">
        <v>342</v>
      </c>
      <c r="S210" s="1" t="s">
        <v>17</v>
      </c>
    </row>
    <row r="211" spans="1:19" x14ac:dyDescent="0.45">
      <c r="A211" s="1">
        <v>4</v>
      </c>
      <c r="B211" s="1">
        <v>31</v>
      </c>
      <c r="C211" s="1">
        <v>1</v>
      </c>
      <c r="D211" s="1">
        <v>2023</v>
      </c>
      <c r="E211" s="1">
        <v>60</v>
      </c>
      <c r="F211" s="1" t="s">
        <v>785</v>
      </c>
      <c r="G211" s="1" t="s">
        <v>990</v>
      </c>
      <c r="H211" s="1">
        <v>99</v>
      </c>
      <c r="N211" s="1" t="s">
        <v>115</v>
      </c>
      <c r="O211" s="1" t="s">
        <v>239</v>
      </c>
      <c r="P211" s="1" t="s">
        <v>755</v>
      </c>
      <c r="Q211" s="1" t="s">
        <v>342</v>
      </c>
      <c r="S211" s="1" t="s">
        <v>17</v>
      </c>
    </row>
    <row r="212" spans="1:19" x14ac:dyDescent="0.45">
      <c r="A212" s="1">
        <v>4</v>
      </c>
      <c r="B212" s="1">
        <v>31</v>
      </c>
      <c r="C212" s="1">
        <v>2</v>
      </c>
      <c r="D212" s="1">
        <v>2023</v>
      </c>
      <c r="E212" s="1">
        <v>62</v>
      </c>
      <c r="F212" s="1" t="s">
        <v>1024</v>
      </c>
      <c r="G212" s="1" t="s">
        <v>1026</v>
      </c>
      <c r="H212" s="1">
        <v>80</v>
      </c>
      <c r="N212" s="1" t="s">
        <v>14</v>
      </c>
      <c r="O212" s="1" t="s">
        <v>39</v>
      </c>
      <c r="P212" s="1" t="s">
        <v>771</v>
      </c>
      <c r="Q212" s="1" t="s">
        <v>231</v>
      </c>
      <c r="S212" s="1" t="s">
        <v>17</v>
      </c>
    </row>
    <row r="213" spans="1:19" x14ac:dyDescent="0.45">
      <c r="A213" s="1">
        <v>4</v>
      </c>
      <c r="B213" s="1">
        <v>31</v>
      </c>
      <c r="C213" s="1">
        <v>2</v>
      </c>
      <c r="D213" s="1">
        <v>2023</v>
      </c>
      <c r="E213" s="1">
        <v>62</v>
      </c>
      <c r="F213" s="1" t="s">
        <v>1003</v>
      </c>
      <c r="G213" s="1" t="s">
        <v>1001</v>
      </c>
      <c r="H213" s="1">
        <v>43</v>
      </c>
      <c r="N213" s="1" t="s">
        <v>14</v>
      </c>
      <c r="O213" s="1" t="s">
        <v>39</v>
      </c>
      <c r="P213" s="1" t="s">
        <v>771</v>
      </c>
      <c r="Q213" s="1" t="s">
        <v>1007</v>
      </c>
      <c r="S213" s="1" t="s">
        <v>17</v>
      </c>
    </row>
    <row r="214" spans="1:19" x14ac:dyDescent="0.45">
      <c r="A214" s="1">
        <v>4</v>
      </c>
      <c r="B214" s="1">
        <v>31</v>
      </c>
      <c r="C214" s="1">
        <v>2</v>
      </c>
      <c r="D214" s="1">
        <v>2023</v>
      </c>
      <c r="E214" s="1">
        <v>62</v>
      </c>
      <c r="F214" s="1" t="s">
        <v>1003</v>
      </c>
      <c r="G214" s="1" t="s">
        <v>1002</v>
      </c>
      <c r="H214" s="1">
        <v>77</v>
      </c>
      <c r="N214" s="1" t="s">
        <v>14</v>
      </c>
      <c r="O214" s="1" t="s">
        <v>39</v>
      </c>
      <c r="P214" s="1" t="s">
        <v>771</v>
      </c>
      <c r="Q214" s="1" t="s">
        <v>339</v>
      </c>
      <c r="S214" s="1" t="s">
        <v>17</v>
      </c>
    </row>
    <row r="215" spans="1:19" x14ac:dyDescent="0.45">
      <c r="A215" s="1">
        <v>4</v>
      </c>
      <c r="B215" s="1">
        <v>31</v>
      </c>
      <c r="C215" s="1">
        <v>2</v>
      </c>
      <c r="D215" s="1">
        <v>2023</v>
      </c>
      <c r="E215" s="1">
        <v>63</v>
      </c>
      <c r="F215" s="1" t="s">
        <v>781</v>
      </c>
      <c r="G215" s="1" t="s">
        <v>925</v>
      </c>
      <c r="H215" s="1">
        <v>50</v>
      </c>
      <c r="K215" s="1" t="s">
        <v>911</v>
      </c>
      <c r="N215" s="1" t="s">
        <v>115</v>
      </c>
      <c r="O215" s="1" t="s">
        <v>113</v>
      </c>
      <c r="P215" s="1" t="s">
        <v>876</v>
      </c>
      <c r="Q215" s="1" t="s">
        <v>877</v>
      </c>
      <c r="S215" s="1" t="s">
        <v>17</v>
      </c>
    </row>
    <row r="216" spans="1:19" x14ac:dyDescent="0.45">
      <c r="A216" s="1">
        <v>4</v>
      </c>
      <c r="B216" s="1">
        <v>31</v>
      </c>
      <c r="C216" s="1">
        <v>1</v>
      </c>
      <c r="D216" s="1">
        <v>2023</v>
      </c>
      <c r="E216" s="1">
        <v>63</v>
      </c>
      <c r="F216" s="1" t="s">
        <v>1024</v>
      </c>
      <c r="G216" s="1" t="s">
        <v>1020</v>
      </c>
      <c r="H216" s="1">
        <v>81</v>
      </c>
      <c r="N216" s="1" t="s">
        <v>14</v>
      </c>
      <c r="O216" s="1" t="s">
        <v>39</v>
      </c>
      <c r="P216" s="1" t="s">
        <v>771</v>
      </c>
      <c r="Q216" s="1" t="s">
        <v>339</v>
      </c>
      <c r="S216" s="1" t="s">
        <v>17</v>
      </c>
    </row>
    <row r="217" spans="1:19" x14ac:dyDescent="0.45">
      <c r="A217" s="1">
        <v>4</v>
      </c>
      <c r="B217" s="1">
        <v>31</v>
      </c>
      <c r="C217" s="1">
        <v>2</v>
      </c>
      <c r="D217" s="1">
        <v>2023</v>
      </c>
      <c r="E217" s="1">
        <v>63</v>
      </c>
      <c r="F217" s="1" t="s">
        <v>1033</v>
      </c>
      <c r="G217" s="1" t="s">
        <v>1035</v>
      </c>
      <c r="H217" s="1">
        <v>180</v>
      </c>
      <c r="N217" s="1" t="s">
        <v>14</v>
      </c>
      <c r="O217" s="1" t="s">
        <v>39</v>
      </c>
      <c r="P217" s="1" t="s">
        <v>771</v>
      </c>
      <c r="Q217" s="1" t="s">
        <v>339</v>
      </c>
      <c r="S217" s="1" t="s">
        <v>17</v>
      </c>
    </row>
    <row r="218" spans="1:19" x14ac:dyDescent="0.45">
      <c r="A218" s="1">
        <v>4</v>
      </c>
      <c r="B218" s="1">
        <v>31</v>
      </c>
      <c r="C218" s="1">
        <v>1</v>
      </c>
      <c r="D218" s="1">
        <v>2023</v>
      </c>
      <c r="E218" s="1">
        <v>63</v>
      </c>
      <c r="F218" s="1" t="s">
        <v>1024</v>
      </c>
      <c r="G218" s="1" t="s">
        <v>1026</v>
      </c>
      <c r="H218" s="1">
        <v>80</v>
      </c>
      <c r="N218" s="1" t="s">
        <v>14</v>
      </c>
      <c r="O218" s="1" t="s">
        <v>39</v>
      </c>
      <c r="P218" s="1" t="s">
        <v>771</v>
      </c>
      <c r="Q218" s="1" t="s">
        <v>231</v>
      </c>
      <c r="S218" s="1" t="s">
        <v>17</v>
      </c>
    </row>
    <row r="219" spans="1:19" x14ac:dyDescent="0.45">
      <c r="A219" s="1">
        <v>4</v>
      </c>
      <c r="B219" s="1">
        <v>31</v>
      </c>
      <c r="C219" s="1">
        <v>2</v>
      </c>
      <c r="D219" s="1">
        <v>2023</v>
      </c>
      <c r="E219" s="1">
        <v>64</v>
      </c>
      <c r="F219" s="1" t="s">
        <v>781</v>
      </c>
      <c r="G219" s="1" t="s">
        <v>1043</v>
      </c>
      <c r="H219" s="1">
        <v>160</v>
      </c>
      <c r="K219" s="1" t="s">
        <v>800</v>
      </c>
      <c r="N219" s="1" t="s">
        <v>14</v>
      </c>
      <c r="O219" s="1" t="s">
        <v>39</v>
      </c>
      <c r="P219" s="1" t="s">
        <v>771</v>
      </c>
      <c r="Q219" s="1" t="s">
        <v>339</v>
      </c>
      <c r="S219" s="1" t="s">
        <v>17</v>
      </c>
    </row>
    <row r="220" spans="1:19" x14ac:dyDescent="0.45">
      <c r="A220" s="1">
        <v>4</v>
      </c>
      <c r="B220" s="1">
        <v>31</v>
      </c>
      <c r="C220" s="1">
        <v>2</v>
      </c>
      <c r="D220" s="1">
        <v>2023</v>
      </c>
      <c r="E220" s="1">
        <v>64</v>
      </c>
      <c r="F220" s="1" t="s">
        <v>781</v>
      </c>
      <c r="G220" s="1" t="s">
        <v>1044</v>
      </c>
      <c r="H220" s="1">
        <v>165</v>
      </c>
      <c r="K220" s="1" t="s">
        <v>1045</v>
      </c>
      <c r="N220" s="1" t="s">
        <v>14</v>
      </c>
      <c r="O220" s="1" t="s">
        <v>39</v>
      </c>
      <c r="P220" s="1" t="s">
        <v>771</v>
      </c>
      <c r="Q220" s="1" t="s">
        <v>339</v>
      </c>
      <c r="S220" s="1" t="s">
        <v>17</v>
      </c>
    </row>
    <row r="221" spans="1:19" x14ac:dyDescent="0.45">
      <c r="A221" s="1">
        <v>4</v>
      </c>
      <c r="B221" s="1">
        <v>31</v>
      </c>
      <c r="C221" s="1">
        <v>2</v>
      </c>
      <c r="D221" s="1">
        <v>2023</v>
      </c>
      <c r="E221" s="1">
        <v>64</v>
      </c>
      <c r="F221" s="1" t="s">
        <v>781</v>
      </c>
      <c r="G221" s="1" t="s">
        <v>1049</v>
      </c>
      <c r="H221" s="1">
        <v>95</v>
      </c>
      <c r="K221" s="1" t="s">
        <v>449</v>
      </c>
      <c r="N221" s="1" t="s">
        <v>14</v>
      </c>
      <c r="O221" s="1" t="s">
        <v>39</v>
      </c>
      <c r="P221" s="1" t="s">
        <v>771</v>
      </c>
      <c r="Q221" s="1" t="s">
        <v>339</v>
      </c>
      <c r="S221" s="1" t="s">
        <v>17</v>
      </c>
    </row>
    <row r="222" spans="1:19" x14ac:dyDescent="0.45">
      <c r="A222" s="1">
        <v>4</v>
      </c>
      <c r="B222" s="1">
        <v>31</v>
      </c>
      <c r="C222" s="1">
        <v>2</v>
      </c>
      <c r="D222" s="1">
        <v>2023</v>
      </c>
      <c r="E222" s="1">
        <v>65</v>
      </c>
      <c r="F222" s="1" t="s">
        <v>785</v>
      </c>
      <c r="G222" s="1" t="s">
        <v>914</v>
      </c>
      <c r="H222" s="1">
        <v>75</v>
      </c>
      <c r="K222" s="1" t="s">
        <v>919</v>
      </c>
      <c r="N222" s="1" t="s">
        <v>187</v>
      </c>
      <c r="O222" s="1" t="s">
        <v>371</v>
      </c>
      <c r="Q222" s="1" t="s">
        <v>920</v>
      </c>
      <c r="S222" s="1" t="s">
        <v>17</v>
      </c>
    </row>
    <row r="223" spans="1:19" ht="28.5" x14ac:dyDescent="0.45">
      <c r="A223" s="1">
        <v>4</v>
      </c>
      <c r="B223" s="1">
        <v>31</v>
      </c>
      <c r="C223" s="1">
        <v>2</v>
      </c>
      <c r="D223" s="1">
        <v>2023</v>
      </c>
      <c r="E223" s="1">
        <v>65</v>
      </c>
      <c r="F223" s="1" t="s">
        <v>781</v>
      </c>
      <c r="G223" s="1" t="s">
        <v>977</v>
      </c>
      <c r="H223" s="1">
        <v>45</v>
      </c>
      <c r="K223" s="1" t="s">
        <v>453</v>
      </c>
      <c r="N223" s="1" t="s">
        <v>979</v>
      </c>
      <c r="O223" s="1" t="s">
        <v>371</v>
      </c>
      <c r="Q223" s="36" t="s">
        <v>978</v>
      </c>
      <c r="S223" s="1" t="s">
        <v>17</v>
      </c>
    </row>
    <row r="224" spans="1:19" x14ac:dyDescent="0.45">
      <c r="A224" s="1">
        <v>4</v>
      </c>
      <c r="B224" s="1">
        <v>31</v>
      </c>
      <c r="C224" s="1">
        <v>2</v>
      </c>
      <c r="D224" s="1">
        <v>2023</v>
      </c>
      <c r="E224" s="1">
        <v>65</v>
      </c>
      <c r="F224" s="1" t="s">
        <v>781</v>
      </c>
      <c r="G224" s="1" t="s">
        <v>1040</v>
      </c>
      <c r="H224" s="1">
        <v>75</v>
      </c>
      <c r="K224" s="1" t="s">
        <v>800</v>
      </c>
      <c r="N224" s="1" t="s">
        <v>225</v>
      </c>
      <c r="O224" s="1" t="s">
        <v>385</v>
      </c>
      <c r="Q224" s="1" t="s">
        <v>394</v>
      </c>
      <c r="S224" s="1" t="s">
        <v>17</v>
      </c>
    </row>
    <row r="225" spans="1:19" x14ac:dyDescent="0.45">
      <c r="A225" s="1">
        <v>4</v>
      </c>
      <c r="B225" s="1">
        <v>31</v>
      </c>
      <c r="C225" s="1">
        <v>3</v>
      </c>
      <c r="D225" s="1">
        <v>2023</v>
      </c>
      <c r="E225" s="1">
        <v>65</v>
      </c>
      <c r="F225" s="1" t="s">
        <v>785</v>
      </c>
      <c r="G225" s="1" t="s">
        <v>926</v>
      </c>
      <c r="H225" s="1">
        <v>75</v>
      </c>
      <c r="K225" s="1" t="s">
        <v>873</v>
      </c>
      <c r="N225" s="1" t="s">
        <v>14</v>
      </c>
      <c r="O225" s="1" t="s">
        <v>39</v>
      </c>
      <c r="P225" s="1" t="s">
        <v>754</v>
      </c>
      <c r="Q225" s="1" t="s">
        <v>928</v>
      </c>
      <c r="S225" s="1" t="s">
        <v>17</v>
      </c>
    </row>
    <row r="226" spans="1:19" x14ac:dyDescent="0.45">
      <c r="A226" s="1">
        <v>4</v>
      </c>
      <c r="B226" s="1">
        <v>31</v>
      </c>
      <c r="C226" s="1">
        <v>3</v>
      </c>
      <c r="D226" s="1">
        <v>2023</v>
      </c>
      <c r="E226" s="1">
        <v>65</v>
      </c>
      <c r="F226" s="1" t="s">
        <v>785</v>
      </c>
      <c r="G226" s="1" t="s">
        <v>1084</v>
      </c>
      <c r="H226" s="1">
        <v>39</v>
      </c>
      <c r="K226" s="1" t="s">
        <v>775</v>
      </c>
      <c r="N226" s="1" t="s">
        <v>115</v>
      </c>
      <c r="O226" s="1" t="s">
        <v>171</v>
      </c>
      <c r="P226" s="1" t="s">
        <v>1085</v>
      </c>
      <c r="Q226" s="1" t="s">
        <v>15</v>
      </c>
      <c r="S226" s="1" t="s">
        <v>17</v>
      </c>
    </row>
    <row r="227" spans="1:19" x14ac:dyDescent="0.45">
      <c r="A227" s="1">
        <v>4</v>
      </c>
      <c r="B227" s="1">
        <v>31</v>
      </c>
      <c r="C227" s="1">
        <v>3</v>
      </c>
      <c r="D227" s="1">
        <v>2023</v>
      </c>
      <c r="E227" s="1">
        <v>67</v>
      </c>
      <c r="F227" s="1" t="s">
        <v>785</v>
      </c>
      <c r="G227" s="1" t="s">
        <v>1099</v>
      </c>
      <c r="H227" s="1">
        <v>125</v>
      </c>
      <c r="K227" s="1" t="s">
        <v>1045</v>
      </c>
      <c r="N227" s="1" t="s">
        <v>115</v>
      </c>
      <c r="O227" s="1" t="s">
        <v>761</v>
      </c>
      <c r="Q227" s="1" t="s">
        <v>1100</v>
      </c>
      <c r="S227" s="1" t="s">
        <v>17</v>
      </c>
    </row>
    <row r="228" spans="1:19" x14ac:dyDescent="0.45">
      <c r="A228" s="1">
        <v>4</v>
      </c>
      <c r="B228" s="1">
        <v>31</v>
      </c>
      <c r="C228" s="1">
        <v>3</v>
      </c>
      <c r="D228" s="1">
        <v>2023</v>
      </c>
      <c r="E228" s="1">
        <v>67</v>
      </c>
      <c r="F228" s="1" t="s">
        <v>785</v>
      </c>
      <c r="G228" s="1" t="s">
        <v>1113</v>
      </c>
      <c r="H228" s="1">
        <v>79</v>
      </c>
      <c r="K228" s="1" t="s">
        <v>1116</v>
      </c>
      <c r="N228" s="1" t="s">
        <v>14</v>
      </c>
      <c r="O228" s="1" t="s">
        <v>39</v>
      </c>
      <c r="P228" s="1" t="s">
        <v>1114</v>
      </c>
      <c r="Q228" s="1" t="s">
        <v>1115</v>
      </c>
      <c r="S228" s="1" t="s">
        <v>17</v>
      </c>
    </row>
    <row r="229" spans="1:19" x14ac:dyDescent="0.45">
      <c r="A229" s="1">
        <v>4</v>
      </c>
      <c r="B229" s="1">
        <v>31</v>
      </c>
      <c r="C229" s="1">
        <v>3</v>
      </c>
      <c r="D229" s="1">
        <v>2023</v>
      </c>
      <c r="E229" s="1">
        <v>68</v>
      </c>
      <c r="F229" s="1" t="s">
        <v>785</v>
      </c>
      <c r="G229" s="1" t="s">
        <v>1112</v>
      </c>
      <c r="H229" s="1">
        <v>165</v>
      </c>
      <c r="K229" s="1" t="s">
        <v>325</v>
      </c>
      <c r="N229" s="1" t="s">
        <v>14</v>
      </c>
      <c r="O229" s="1" t="s">
        <v>39</v>
      </c>
      <c r="P229" s="1" t="s">
        <v>1114</v>
      </c>
      <c r="Q229" s="1" t="s">
        <v>342</v>
      </c>
      <c r="S229" s="1" t="s">
        <v>17</v>
      </c>
    </row>
    <row r="230" spans="1:19" x14ac:dyDescent="0.45">
      <c r="A230" s="1">
        <v>4</v>
      </c>
      <c r="B230" s="1">
        <v>31</v>
      </c>
      <c r="C230" s="1">
        <v>3</v>
      </c>
      <c r="D230" s="1">
        <v>2023</v>
      </c>
      <c r="E230" s="1">
        <v>68</v>
      </c>
      <c r="F230" s="1" t="s">
        <v>785</v>
      </c>
      <c r="G230" s="1" t="s">
        <v>1113</v>
      </c>
      <c r="H230" s="1">
        <v>79</v>
      </c>
      <c r="K230" s="1" t="s">
        <v>1116</v>
      </c>
      <c r="N230" s="1" t="s">
        <v>14</v>
      </c>
      <c r="O230" s="1" t="s">
        <v>39</v>
      </c>
      <c r="P230" s="1" t="s">
        <v>1114</v>
      </c>
      <c r="Q230" s="1" t="s">
        <v>1115</v>
      </c>
      <c r="S230" s="1" t="s">
        <v>17</v>
      </c>
    </row>
    <row r="231" spans="1:19" x14ac:dyDescent="0.45">
      <c r="A231" s="1">
        <v>4</v>
      </c>
      <c r="B231" s="1">
        <v>31</v>
      </c>
      <c r="C231" s="1">
        <v>2</v>
      </c>
      <c r="D231" s="1">
        <v>2023</v>
      </c>
      <c r="E231" s="1">
        <v>69</v>
      </c>
      <c r="F231" s="1" t="s">
        <v>781</v>
      </c>
      <c r="G231" s="1" t="s">
        <v>258</v>
      </c>
      <c r="H231" s="1">
        <v>28</v>
      </c>
      <c r="K231" s="1" t="s">
        <v>449</v>
      </c>
      <c r="N231" s="1" t="s">
        <v>14</v>
      </c>
      <c r="O231" s="1" t="s">
        <v>39</v>
      </c>
      <c r="P231" s="1" t="s">
        <v>771</v>
      </c>
      <c r="Q231" s="1" t="s">
        <v>1053</v>
      </c>
      <c r="S231" s="1" t="s">
        <v>17</v>
      </c>
    </row>
    <row r="232" spans="1:19" x14ac:dyDescent="0.45">
      <c r="A232" s="1">
        <v>4</v>
      </c>
      <c r="B232" s="1">
        <v>31</v>
      </c>
      <c r="C232" s="1">
        <v>2</v>
      </c>
      <c r="D232" s="1">
        <v>2023</v>
      </c>
      <c r="E232" s="1">
        <v>69</v>
      </c>
      <c r="F232" s="1" t="s">
        <v>781</v>
      </c>
      <c r="G232" s="1" t="s">
        <v>1129</v>
      </c>
      <c r="H232" s="1">
        <v>150</v>
      </c>
      <c r="K232" s="1" t="s">
        <v>800</v>
      </c>
      <c r="N232" s="1" t="s">
        <v>14</v>
      </c>
      <c r="O232" s="1" t="s">
        <v>39</v>
      </c>
      <c r="P232" s="1" t="s">
        <v>1096</v>
      </c>
      <c r="Q232" s="1" t="s">
        <v>339</v>
      </c>
      <c r="S232" s="1" t="s">
        <v>17</v>
      </c>
    </row>
    <row r="233" spans="1:19" x14ac:dyDescent="0.45">
      <c r="A233" s="1">
        <v>4</v>
      </c>
      <c r="B233" s="1">
        <v>31</v>
      </c>
      <c r="C233" s="1">
        <v>2</v>
      </c>
      <c r="D233" s="1">
        <v>2023</v>
      </c>
      <c r="E233" s="1">
        <v>69</v>
      </c>
      <c r="F233" s="1" t="s">
        <v>781</v>
      </c>
      <c r="G233" s="1" t="s">
        <v>1049</v>
      </c>
      <c r="K233" s="1" t="s">
        <v>449</v>
      </c>
      <c r="N233" s="1" t="s">
        <v>14</v>
      </c>
      <c r="O233" s="1" t="s">
        <v>39</v>
      </c>
      <c r="P233" s="1" t="s">
        <v>1164</v>
      </c>
      <c r="Q233" s="1" t="s">
        <v>339</v>
      </c>
      <c r="S233" s="1" t="s">
        <v>17</v>
      </c>
    </row>
    <row r="234" spans="1:19" x14ac:dyDescent="0.45">
      <c r="A234" s="1">
        <v>4</v>
      </c>
      <c r="B234" s="1">
        <v>34</v>
      </c>
      <c r="C234" s="1">
        <v>3</v>
      </c>
      <c r="D234" s="1">
        <v>2023</v>
      </c>
      <c r="E234" s="1">
        <v>70</v>
      </c>
      <c r="F234" s="1" t="s">
        <v>1179</v>
      </c>
      <c r="G234" s="1" t="s">
        <v>1180</v>
      </c>
      <c r="N234" s="1" t="s">
        <v>72</v>
      </c>
      <c r="O234" s="1" t="s">
        <v>517</v>
      </c>
      <c r="Q234" s="1" t="s">
        <v>518</v>
      </c>
      <c r="S234" s="1" t="s">
        <v>17</v>
      </c>
    </row>
    <row r="235" spans="1:19" x14ac:dyDescent="0.45">
      <c r="A235" s="1">
        <v>4</v>
      </c>
      <c r="B235" s="1">
        <v>34</v>
      </c>
      <c r="C235" s="1">
        <v>3</v>
      </c>
      <c r="D235" s="1">
        <v>2023</v>
      </c>
      <c r="E235" s="1">
        <v>70</v>
      </c>
      <c r="F235" s="1" t="s">
        <v>1179</v>
      </c>
      <c r="G235" s="1" t="s">
        <v>1181</v>
      </c>
      <c r="N235" s="1" t="s">
        <v>72</v>
      </c>
      <c r="O235" s="1" t="s">
        <v>517</v>
      </c>
      <c r="Q235" s="1" t="s">
        <v>1184</v>
      </c>
      <c r="S235" s="1" t="s">
        <v>17</v>
      </c>
    </row>
    <row r="236" spans="1:19" x14ac:dyDescent="0.45">
      <c r="A236" s="1">
        <v>4</v>
      </c>
      <c r="B236" s="1">
        <v>34</v>
      </c>
      <c r="C236" s="1">
        <v>3</v>
      </c>
      <c r="D236" s="1">
        <v>2023</v>
      </c>
      <c r="E236" s="1">
        <v>70</v>
      </c>
      <c r="F236" s="1" t="s">
        <v>1179</v>
      </c>
      <c r="G236" s="1" t="s">
        <v>1182</v>
      </c>
      <c r="N236" s="1" t="s">
        <v>1183</v>
      </c>
      <c r="O236" s="1" t="s">
        <v>363</v>
      </c>
      <c r="Q236" s="1" t="s">
        <v>364</v>
      </c>
      <c r="S236" s="1" t="s">
        <v>147</v>
      </c>
    </row>
    <row r="237" spans="1:19" x14ac:dyDescent="0.45">
      <c r="A237" s="1">
        <v>4</v>
      </c>
      <c r="B237" s="1">
        <v>34</v>
      </c>
      <c r="C237" s="1">
        <v>3</v>
      </c>
      <c r="D237" s="1">
        <v>2023</v>
      </c>
      <c r="E237" s="1">
        <v>70</v>
      </c>
      <c r="F237" s="1" t="s">
        <v>1179</v>
      </c>
      <c r="G237" s="1" t="s">
        <v>1185</v>
      </c>
      <c r="N237" s="1" t="s">
        <v>72</v>
      </c>
      <c r="O237" s="1" t="s">
        <v>74</v>
      </c>
      <c r="Q237" s="1" t="s">
        <v>75</v>
      </c>
      <c r="S237" s="1" t="s">
        <v>17</v>
      </c>
    </row>
    <row r="238" spans="1:19" x14ac:dyDescent="0.45">
      <c r="A238" s="1">
        <v>4</v>
      </c>
      <c r="B238" s="1">
        <v>34</v>
      </c>
      <c r="C238" s="1">
        <v>3</v>
      </c>
      <c r="D238" s="1">
        <v>2023</v>
      </c>
      <c r="E238" s="1">
        <v>71</v>
      </c>
      <c r="F238" s="1" t="s">
        <v>1179</v>
      </c>
      <c r="G238" s="1" t="s">
        <v>1195</v>
      </c>
      <c r="N238" s="1" t="s">
        <v>72</v>
      </c>
      <c r="O238" s="1" t="s">
        <v>529</v>
      </c>
      <c r="Q238" s="1" t="s">
        <v>530</v>
      </c>
      <c r="S238" s="1" t="s">
        <v>17</v>
      </c>
    </row>
    <row r="239" spans="1:19" x14ac:dyDescent="0.45">
      <c r="A239" s="1">
        <v>4</v>
      </c>
      <c r="B239" s="1">
        <v>34</v>
      </c>
      <c r="C239" s="1">
        <v>3</v>
      </c>
      <c r="D239" s="1">
        <v>2023</v>
      </c>
      <c r="E239" s="1">
        <v>71</v>
      </c>
      <c r="F239" s="1" t="s">
        <v>1179</v>
      </c>
      <c r="G239" s="1" t="s">
        <v>1196</v>
      </c>
      <c r="N239" s="1" t="s">
        <v>72</v>
      </c>
      <c r="O239" s="1" t="s">
        <v>585</v>
      </c>
      <c r="P239" s="1" t="s">
        <v>1197</v>
      </c>
      <c r="S239" s="1" t="s">
        <v>147</v>
      </c>
    </row>
    <row r="240" spans="1:19" x14ac:dyDescent="0.45">
      <c r="A240" s="1">
        <v>4</v>
      </c>
      <c r="B240" s="1">
        <v>34</v>
      </c>
      <c r="C240" s="1">
        <v>3</v>
      </c>
      <c r="D240" s="1">
        <v>2023</v>
      </c>
      <c r="E240" s="1">
        <v>71</v>
      </c>
      <c r="F240" s="1" t="s">
        <v>1179</v>
      </c>
      <c r="G240" s="1" t="s">
        <v>1198</v>
      </c>
      <c r="N240" s="1" t="s">
        <v>72</v>
      </c>
      <c r="O240" s="1" t="s">
        <v>517</v>
      </c>
      <c r="Q240" s="1" t="s">
        <v>1199</v>
      </c>
      <c r="S240" s="1" t="s">
        <v>17</v>
      </c>
    </row>
    <row r="241" spans="1:19" x14ac:dyDescent="0.45">
      <c r="A241" s="1">
        <v>4</v>
      </c>
      <c r="B241" s="1">
        <v>34</v>
      </c>
      <c r="C241" s="1">
        <v>3</v>
      </c>
      <c r="D241" s="1">
        <v>2023</v>
      </c>
      <c r="E241" s="1">
        <v>71</v>
      </c>
      <c r="F241" s="1" t="s">
        <v>1179</v>
      </c>
      <c r="G241" s="1" t="s">
        <v>1200</v>
      </c>
      <c r="N241" s="1" t="s">
        <v>72</v>
      </c>
      <c r="O241" s="1" t="s">
        <v>517</v>
      </c>
      <c r="Q241" s="1" t="s">
        <v>518</v>
      </c>
      <c r="S241" s="1" t="s">
        <v>17</v>
      </c>
    </row>
    <row r="242" spans="1:19" x14ac:dyDescent="0.45">
      <c r="A242" s="1">
        <v>4</v>
      </c>
      <c r="B242" s="1">
        <v>34</v>
      </c>
      <c r="C242" s="1">
        <v>3</v>
      </c>
      <c r="D242" s="1">
        <v>2023</v>
      </c>
      <c r="E242" s="1">
        <v>72</v>
      </c>
      <c r="F242" s="1" t="s">
        <v>1179</v>
      </c>
      <c r="G242" s="1" t="s">
        <v>1215</v>
      </c>
      <c r="N242" s="1" t="s">
        <v>72</v>
      </c>
      <c r="O242" s="1" t="s">
        <v>535</v>
      </c>
      <c r="Q242" s="1" t="s">
        <v>1216</v>
      </c>
      <c r="S242" s="1" t="s">
        <v>17</v>
      </c>
    </row>
    <row r="243" spans="1:19" x14ac:dyDescent="0.45">
      <c r="A243" s="1">
        <v>4</v>
      </c>
      <c r="B243" s="1">
        <v>34</v>
      </c>
      <c r="C243" s="1">
        <v>3</v>
      </c>
      <c r="D243" s="1">
        <v>2023</v>
      </c>
      <c r="E243" s="1">
        <v>72</v>
      </c>
      <c r="F243" s="1" t="s">
        <v>1179</v>
      </c>
      <c r="G243" s="1" t="s">
        <v>1224</v>
      </c>
      <c r="N243" s="1" t="s">
        <v>72</v>
      </c>
      <c r="O243" s="1" t="s">
        <v>585</v>
      </c>
      <c r="Q243" s="1" t="s">
        <v>313</v>
      </c>
      <c r="S243" s="1" t="s">
        <v>17</v>
      </c>
    </row>
    <row r="244" spans="1:19" x14ac:dyDescent="0.45">
      <c r="A244" s="1">
        <v>4</v>
      </c>
      <c r="B244" s="1">
        <v>34</v>
      </c>
      <c r="C244" s="1">
        <v>3</v>
      </c>
      <c r="D244" s="1">
        <v>2023</v>
      </c>
      <c r="E244" s="1">
        <v>72</v>
      </c>
      <c r="F244" s="1" t="s">
        <v>1179</v>
      </c>
      <c r="G244" s="1" t="s">
        <v>1225</v>
      </c>
      <c r="N244" s="1" t="s">
        <v>72</v>
      </c>
      <c r="O244" s="1" t="s">
        <v>326</v>
      </c>
      <c r="P244" s="1" t="s">
        <v>1206</v>
      </c>
      <c r="Q244" s="1" t="s">
        <v>1207</v>
      </c>
      <c r="S244" s="1" t="s">
        <v>17</v>
      </c>
    </row>
    <row r="245" spans="1:19" x14ac:dyDescent="0.45">
      <c r="A245" s="1">
        <v>4</v>
      </c>
      <c r="B245" s="1">
        <v>34</v>
      </c>
      <c r="C245" s="1">
        <v>3</v>
      </c>
      <c r="D245" s="1">
        <v>2023</v>
      </c>
      <c r="E245" s="1">
        <v>72</v>
      </c>
      <c r="F245" s="1" t="s">
        <v>1179</v>
      </c>
      <c r="G245" s="1" t="s">
        <v>1228</v>
      </c>
      <c r="N245" s="1" t="s">
        <v>72</v>
      </c>
      <c r="O245" s="1" t="s">
        <v>326</v>
      </c>
      <c r="P245" s="1" t="s">
        <v>1206</v>
      </c>
      <c r="Q245" s="1" t="s">
        <v>1229</v>
      </c>
      <c r="S245" s="1" t="s">
        <v>147</v>
      </c>
    </row>
    <row r="246" spans="1:19" x14ac:dyDescent="0.45">
      <c r="A246" s="1">
        <v>4</v>
      </c>
      <c r="B246" s="1">
        <v>34</v>
      </c>
      <c r="C246" s="1">
        <v>3</v>
      </c>
      <c r="D246" s="1">
        <v>2023</v>
      </c>
      <c r="E246" s="1">
        <v>73</v>
      </c>
      <c r="F246" s="1" t="s">
        <v>1179</v>
      </c>
      <c r="G246" s="1" t="s">
        <v>1226</v>
      </c>
      <c r="N246" s="1" t="s">
        <v>72</v>
      </c>
      <c r="O246" s="1" t="s">
        <v>85</v>
      </c>
      <c r="Q246" s="1" t="s">
        <v>86</v>
      </c>
      <c r="S246" s="1" t="s">
        <v>17</v>
      </c>
    </row>
    <row r="247" spans="1:19" x14ac:dyDescent="0.45">
      <c r="A247" s="1">
        <v>4</v>
      </c>
      <c r="B247" s="1">
        <v>34</v>
      </c>
      <c r="C247" s="1">
        <v>3</v>
      </c>
      <c r="D247" s="1">
        <v>2023</v>
      </c>
      <c r="E247" s="1">
        <v>73</v>
      </c>
      <c r="F247" s="1" t="s">
        <v>1179</v>
      </c>
      <c r="G247" s="1" t="s">
        <v>1237</v>
      </c>
      <c r="N247" s="1" t="s">
        <v>72</v>
      </c>
      <c r="O247" s="1" t="s">
        <v>1238</v>
      </c>
      <c r="S247" s="1" t="s">
        <v>17</v>
      </c>
    </row>
    <row r="248" spans="1:19" x14ac:dyDescent="0.45">
      <c r="A248" s="1">
        <v>4</v>
      </c>
      <c r="B248" s="1">
        <v>34</v>
      </c>
      <c r="C248" s="1">
        <v>3</v>
      </c>
      <c r="D248" s="1">
        <v>2023</v>
      </c>
      <c r="E248" s="1">
        <v>73</v>
      </c>
      <c r="F248" s="1" t="s">
        <v>1179</v>
      </c>
      <c r="G248" s="1" t="s">
        <v>1239</v>
      </c>
      <c r="N248" s="1" t="s">
        <v>72</v>
      </c>
      <c r="O248" s="1" t="s">
        <v>74</v>
      </c>
      <c r="Q248" s="1" t="s">
        <v>370</v>
      </c>
      <c r="S248" s="1" t="s">
        <v>17</v>
      </c>
    </row>
    <row r="249" spans="1:19" x14ac:dyDescent="0.45">
      <c r="A249" s="1">
        <v>4</v>
      </c>
      <c r="B249" s="1">
        <v>34</v>
      </c>
      <c r="C249" s="1">
        <v>3</v>
      </c>
      <c r="D249" s="1">
        <v>2023</v>
      </c>
      <c r="E249" s="1">
        <v>73</v>
      </c>
      <c r="F249" s="1" t="s">
        <v>1179</v>
      </c>
      <c r="G249" s="1" t="s">
        <v>1240</v>
      </c>
      <c r="N249" s="1" t="s">
        <v>72</v>
      </c>
      <c r="O249" s="1" t="s">
        <v>312</v>
      </c>
      <c r="S249" s="1" t="s">
        <v>738</v>
      </c>
    </row>
    <row r="250" spans="1:19" x14ac:dyDescent="0.45">
      <c r="A250" s="1">
        <v>4</v>
      </c>
      <c r="B250" s="1">
        <v>34</v>
      </c>
      <c r="C250" s="1">
        <v>3</v>
      </c>
      <c r="D250" s="1">
        <v>2023</v>
      </c>
      <c r="E250" s="1">
        <v>74</v>
      </c>
      <c r="F250" s="1" t="s">
        <v>1179</v>
      </c>
      <c r="G250" s="1" t="s">
        <v>1244</v>
      </c>
      <c r="N250" s="1" t="s">
        <v>72</v>
      </c>
      <c r="O250" s="1" t="s">
        <v>326</v>
      </c>
      <c r="Q250" s="1" t="s">
        <v>1245</v>
      </c>
      <c r="S250" s="1" t="s">
        <v>17</v>
      </c>
    </row>
    <row r="251" spans="1:19" x14ac:dyDescent="0.45">
      <c r="A251" s="1">
        <v>4</v>
      </c>
      <c r="B251" s="1">
        <v>34</v>
      </c>
      <c r="C251" s="1">
        <v>3</v>
      </c>
      <c r="D251" s="1">
        <v>2023</v>
      </c>
      <c r="E251" s="1">
        <v>74</v>
      </c>
      <c r="F251" s="1" t="s">
        <v>1179</v>
      </c>
      <c r="G251" s="1" t="s">
        <v>1246</v>
      </c>
      <c r="N251" s="1" t="s">
        <v>72</v>
      </c>
      <c r="O251" s="1" t="s">
        <v>312</v>
      </c>
      <c r="Q251" s="1" t="s">
        <v>313</v>
      </c>
      <c r="S251" s="1" t="s">
        <v>17</v>
      </c>
    </row>
    <row r="252" spans="1:19" x14ac:dyDescent="0.45">
      <c r="A252" s="1">
        <v>4</v>
      </c>
      <c r="B252" s="1">
        <v>34</v>
      </c>
      <c r="C252" s="1">
        <v>3</v>
      </c>
      <c r="D252" s="1">
        <v>2023</v>
      </c>
      <c r="E252" s="1">
        <v>74</v>
      </c>
      <c r="F252" s="1" t="s">
        <v>1179</v>
      </c>
      <c r="G252" s="1" t="s">
        <v>1249</v>
      </c>
      <c r="N252" s="1" t="s">
        <v>72</v>
      </c>
      <c r="O252" s="1" t="s">
        <v>535</v>
      </c>
      <c r="S252" s="1" t="s">
        <v>147</v>
      </c>
    </row>
    <row r="253" spans="1:19" x14ac:dyDescent="0.45">
      <c r="A253" s="1">
        <v>4</v>
      </c>
      <c r="B253" s="1">
        <v>34</v>
      </c>
      <c r="C253" s="1">
        <v>3</v>
      </c>
      <c r="D253" s="1">
        <v>2023</v>
      </c>
      <c r="E253" s="1">
        <v>74</v>
      </c>
      <c r="F253" s="1" t="s">
        <v>1179</v>
      </c>
      <c r="G253" s="1" t="s">
        <v>1248</v>
      </c>
      <c r="N253" s="1" t="s">
        <v>72</v>
      </c>
      <c r="O253" s="1" t="s">
        <v>74</v>
      </c>
      <c r="Q253" s="1" t="s">
        <v>75</v>
      </c>
      <c r="S253" s="1" t="s">
        <v>17</v>
      </c>
    </row>
    <row r="254" spans="1:19" x14ac:dyDescent="0.45">
      <c r="A254" s="1">
        <v>4</v>
      </c>
      <c r="B254" s="1">
        <v>34</v>
      </c>
      <c r="C254" s="1">
        <v>2</v>
      </c>
      <c r="D254" s="1">
        <v>2023</v>
      </c>
      <c r="E254" s="1">
        <v>100</v>
      </c>
      <c r="F254" s="1" t="s">
        <v>1179</v>
      </c>
      <c r="G254" s="1" t="s">
        <v>1253</v>
      </c>
      <c r="N254" s="1" t="s">
        <v>72</v>
      </c>
      <c r="O254" s="1" t="s">
        <v>85</v>
      </c>
      <c r="P254" s="1" t="s">
        <v>776</v>
      </c>
      <c r="Q254" s="1" t="s">
        <v>86</v>
      </c>
      <c r="S254" s="1" t="s">
        <v>17</v>
      </c>
    </row>
    <row r="255" spans="1:19" x14ac:dyDescent="0.45">
      <c r="A255" s="1">
        <v>4</v>
      </c>
      <c r="B255" s="1">
        <v>34</v>
      </c>
      <c r="C255" s="1">
        <v>2</v>
      </c>
      <c r="D255" s="1">
        <v>2023</v>
      </c>
      <c r="E255" s="1">
        <v>100</v>
      </c>
      <c r="F255" s="1" t="s">
        <v>1179</v>
      </c>
      <c r="G255" s="1" t="s">
        <v>1255</v>
      </c>
      <c r="N255" s="1" t="s">
        <v>115</v>
      </c>
      <c r="O255" s="1" t="s">
        <v>171</v>
      </c>
      <c r="P255" s="1" t="s">
        <v>903</v>
      </c>
      <c r="Q255" s="1" t="s">
        <v>15</v>
      </c>
      <c r="S255" s="1" t="s">
        <v>17</v>
      </c>
    </row>
    <row r="256" spans="1:19" x14ac:dyDescent="0.45">
      <c r="A256" s="1">
        <v>4</v>
      </c>
      <c r="B256" s="1">
        <v>34</v>
      </c>
      <c r="C256" s="1">
        <v>2</v>
      </c>
      <c r="D256" s="1">
        <v>2023</v>
      </c>
      <c r="E256" s="1">
        <v>100</v>
      </c>
      <c r="F256" s="1" t="s">
        <v>1179</v>
      </c>
      <c r="G256" s="1" t="s">
        <v>1262</v>
      </c>
      <c r="N256" s="1" t="s">
        <v>72</v>
      </c>
      <c r="O256" s="1" t="s">
        <v>379</v>
      </c>
      <c r="S256" s="1" t="s">
        <v>17</v>
      </c>
    </row>
    <row r="257" spans="1:19" x14ac:dyDescent="0.45">
      <c r="A257" s="1">
        <v>4</v>
      </c>
      <c r="B257" s="1">
        <v>34</v>
      </c>
      <c r="C257" s="1">
        <v>2</v>
      </c>
      <c r="D257" s="1">
        <v>2023</v>
      </c>
      <c r="E257" s="1">
        <v>100</v>
      </c>
      <c r="F257" s="1" t="s">
        <v>1179</v>
      </c>
      <c r="G257" s="1" t="s">
        <v>1261</v>
      </c>
      <c r="N257" s="1" t="s">
        <v>72</v>
      </c>
      <c r="O257" s="1" t="s">
        <v>74</v>
      </c>
      <c r="Q257" s="1" t="s">
        <v>15</v>
      </c>
      <c r="S257" s="1" t="s">
        <v>17</v>
      </c>
    </row>
    <row r="258" spans="1:19" x14ac:dyDescent="0.45">
      <c r="A258" s="1">
        <v>4</v>
      </c>
      <c r="B258" s="1">
        <v>34</v>
      </c>
      <c r="C258" s="1">
        <v>4</v>
      </c>
      <c r="D258" s="1">
        <v>2023</v>
      </c>
      <c r="E258" s="1">
        <v>100</v>
      </c>
      <c r="F258" s="1" t="s">
        <v>785</v>
      </c>
      <c r="G258" s="1" t="s">
        <v>1106</v>
      </c>
      <c r="H258" s="1">
        <v>36</v>
      </c>
      <c r="K258" s="1" t="s">
        <v>325</v>
      </c>
      <c r="N258" s="1" t="s">
        <v>72</v>
      </c>
      <c r="O258" s="1" t="s">
        <v>354</v>
      </c>
      <c r="Q258" s="1" t="s">
        <v>1107</v>
      </c>
      <c r="S258" s="1" t="s">
        <v>17</v>
      </c>
    </row>
    <row r="259" spans="1:19" x14ac:dyDescent="0.45">
      <c r="A259" s="1">
        <v>4</v>
      </c>
      <c r="B259" s="1">
        <v>34</v>
      </c>
      <c r="C259" s="1">
        <v>4</v>
      </c>
      <c r="D259" s="1">
        <v>2023</v>
      </c>
      <c r="E259" s="1">
        <v>103</v>
      </c>
      <c r="F259" s="1" t="s">
        <v>1283</v>
      </c>
      <c r="G259" s="1" t="s">
        <v>1284</v>
      </c>
      <c r="N259" s="1" t="s">
        <v>14</v>
      </c>
      <c r="O259" s="1" t="s">
        <v>836</v>
      </c>
      <c r="Q259" s="1" t="s">
        <v>1285</v>
      </c>
      <c r="S259" s="1" t="s">
        <v>17</v>
      </c>
    </row>
    <row r="260" spans="1:19" x14ac:dyDescent="0.45">
      <c r="A260" s="1">
        <v>4</v>
      </c>
      <c r="B260" s="1">
        <v>34</v>
      </c>
      <c r="C260" s="1">
        <v>4</v>
      </c>
      <c r="D260" s="1">
        <v>2023</v>
      </c>
      <c r="E260" s="1">
        <v>103</v>
      </c>
      <c r="F260" s="1" t="s">
        <v>1283</v>
      </c>
      <c r="G260" s="1" t="s">
        <v>1287</v>
      </c>
      <c r="N260" s="1" t="s">
        <v>14</v>
      </c>
      <c r="O260" s="1" t="s">
        <v>836</v>
      </c>
      <c r="P260" s="1" t="s">
        <v>1288</v>
      </c>
      <c r="Q260" s="1" t="s">
        <v>349</v>
      </c>
      <c r="S260" s="1" t="s">
        <v>17</v>
      </c>
    </row>
    <row r="261" spans="1:19" x14ac:dyDescent="0.45">
      <c r="A261" s="1">
        <v>4</v>
      </c>
      <c r="B261" s="1">
        <v>34</v>
      </c>
      <c r="C261" s="1">
        <v>4</v>
      </c>
      <c r="D261" s="1">
        <v>2023</v>
      </c>
      <c r="E261" s="1">
        <v>103</v>
      </c>
      <c r="F261" s="1" t="s">
        <v>781</v>
      </c>
      <c r="G261" s="1" t="s">
        <v>1291</v>
      </c>
      <c r="N261" s="1" t="s">
        <v>14</v>
      </c>
      <c r="O261" s="1" t="s">
        <v>39</v>
      </c>
      <c r="P261" s="1" t="s">
        <v>1292</v>
      </c>
      <c r="Q261" s="1" t="s">
        <v>1293</v>
      </c>
      <c r="S261" s="1" t="s">
        <v>17</v>
      </c>
    </row>
    <row r="262" spans="1:19" x14ac:dyDescent="0.45">
      <c r="A262" s="1">
        <v>4</v>
      </c>
      <c r="B262" s="1">
        <v>34</v>
      </c>
      <c r="C262" s="1">
        <v>2</v>
      </c>
      <c r="D262" s="1">
        <v>2023</v>
      </c>
      <c r="E262" s="1">
        <v>104</v>
      </c>
      <c r="F262" s="1" t="s">
        <v>1179</v>
      </c>
      <c r="G262" s="1" t="s">
        <v>1252</v>
      </c>
      <c r="N262" s="1" t="s">
        <v>72</v>
      </c>
      <c r="O262" s="1" t="s">
        <v>85</v>
      </c>
      <c r="P262" s="1" t="s">
        <v>748</v>
      </c>
      <c r="Q262" s="1" t="s">
        <v>86</v>
      </c>
      <c r="S262" s="1" t="s">
        <v>17</v>
      </c>
    </row>
    <row r="263" spans="1:19" x14ac:dyDescent="0.45">
      <c r="A263" s="1">
        <v>4</v>
      </c>
      <c r="B263" s="1">
        <v>34</v>
      </c>
      <c r="C263" s="1">
        <v>2</v>
      </c>
      <c r="D263" s="1">
        <v>2023</v>
      </c>
      <c r="E263" s="1">
        <v>104</v>
      </c>
      <c r="F263" s="1" t="s">
        <v>1179</v>
      </c>
      <c r="G263" s="1" t="s">
        <v>1198</v>
      </c>
      <c r="N263" s="1" t="s">
        <v>72</v>
      </c>
      <c r="O263" s="1" t="s">
        <v>517</v>
      </c>
      <c r="S263" s="1" t="s">
        <v>17</v>
      </c>
    </row>
    <row r="264" spans="1:19" x14ac:dyDescent="0.45">
      <c r="A264" s="1">
        <v>4</v>
      </c>
      <c r="B264" s="1">
        <v>34</v>
      </c>
      <c r="C264" s="1">
        <v>2</v>
      </c>
      <c r="D264" s="1">
        <v>2023</v>
      </c>
      <c r="E264" s="1">
        <v>104</v>
      </c>
      <c r="F264" s="1" t="s">
        <v>1179</v>
      </c>
      <c r="G264" s="1" t="s">
        <v>1255</v>
      </c>
      <c r="N264" s="1" t="s">
        <v>115</v>
      </c>
      <c r="O264" s="1" t="s">
        <v>171</v>
      </c>
      <c r="P264" s="1" t="s">
        <v>903</v>
      </c>
      <c r="Q264" s="1" t="s">
        <v>15</v>
      </c>
      <c r="S264" s="1" t="s">
        <v>17</v>
      </c>
    </row>
    <row r="265" spans="1:19" x14ac:dyDescent="0.45">
      <c r="A265" s="1">
        <v>4</v>
      </c>
      <c r="B265" s="1">
        <v>34</v>
      </c>
      <c r="C265" s="1">
        <v>2</v>
      </c>
      <c r="D265" s="1">
        <v>2023</v>
      </c>
      <c r="E265" s="1">
        <v>104</v>
      </c>
      <c r="F265" s="1" t="s">
        <v>1179</v>
      </c>
      <c r="G265" s="1" t="s">
        <v>1268</v>
      </c>
      <c r="N265" s="1" t="s">
        <v>72</v>
      </c>
      <c r="O265" s="1" t="s">
        <v>517</v>
      </c>
      <c r="S265" s="1" t="s">
        <v>17</v>
      </c>
    </row>
    <row r="266" spans="1:19" x14ac:dyDescent="0.45">
      <c r="A266" s="1">
        <v>4</v>
      </c>
      <c r="B266" s="1">
        <v>34</v>
      </c>
      <c r="C266" s="1">
        <v>3</v>
      </c>
      <c r="D266" s="1">
        <v>2023</v>
      </c>
      <c r="E266" s="1">
        <v>104</v>
      </c>
      <c r="F266" s="1" t="s">
        <v>1294</v>
      </c>
      <c r="G266" s="1" t="s">
        <v>1295</v>
      </c>
      <c r="N266" s="1" t="s">
        <v>14</v>
      </c>
      <c r="O266" s="1" t="s">
        <v>836</v>
      </c>
      <c r="P266" s="1" t="s">
        <v>1171</v>
      </c>
      <c r="Q266" s="1" t="s">
        <v>86</v>
      </c>
      <c r="S266" s="1" t="s">
        <v>17</v>
      </c>
    </row>
    <row r="267" spans="1:19" x14ac:dyDescent="0.45">
      <c r="A267" s="1">
        <v>4</v>
      </c>
      <c r="B267" s="1">
        <v>31</v>
      </c>
      <c r="C267" s="1">
        <v>2</v>
      </c>
      <c r="D267" s="1">
        <v>2023</v>
      </c>
      <c r="E267" s="1">
        <v>111</v>
      </c>
      <c r="F267" s="1" t="s">
        <v>1309</v>
      </c>
      <c r="G267" s="1" t="s">
        <v>1310</v>
      </c>
      <c r="N267" s="1" t="s">
        <v>14</v>
      </c>
      <c r="O267" s="1" t="s">
        <v>39</v>
      </c>
      <c r="P267" s="1" t="s">
        <v>1147</v>
      </c>
      <c r="Q267" s="1" t="s">
        <v>167</v>
      </c>
      <c r="S267" s="1" t="s">
        <v>147</v>
      </c>
    </row>
    <row r="268" spans="1:19" x14ac:dyDescent="0.45">
      <c r="A268" s="1">
        <v>4</v>
      </c>
      <c r="B268" s="1">
        <v>31</v>
      </c>
      <c r="C268" s="1">
        <v>2</v>
      </c>
      <c r="D268" s="1">
        <v>2023</v>
      </c>
      <c r="E268" s="1">
        <v>111</v>
      </c>
      <c r="F268" s="1" t="s">
        <v>1309</v>
      </c>
      <c r="G268" s="1" t="s">
        <v>1311</v>
      </c>
      <c r="N268" s="1" t="s">
        <v>14</v>
      </c>
      <c r="O268" s="1" t="s">
        <v>39</v>
      </c>
      <c r="P268" s="1" t="s">
        <v>1312</v>
      </c>
      <c r="Q268" s="1" t="s">
        <v>15</v>
      </c>
      <c r="S268" s="1" t="s">
        <v>17</v>
      </c>
    </row>
    <row r="269" spans="1:19" x14ac:dyDescent="0.45">
      <c r="A269" s="1">
        <v>4</v>
      </c>
      <c r="B269" s="1">
        <v>31</v>
      </c>
      <c r="C269" s="1">
        <v>2</v>
      </c>
      <c r="D269" s="1">
        <v>2023</v>
      </c>
      <c r="E269" s="1">
        <v>111</v>
      </c>
      <c r="F269" s="1" t="s">
        <v>1309</v>
      </c>
      <c r="G269" s="1" t="s">
        <v>1313</v>
      </c>
      <c r="N269" s="1" t="s">
        <v>14</v>
      </c>
      <c r="O269" s="1" t="s">
        <v>39</v>
      </c>
      <c r="Q269" s="1" t="s">
        <v>15</v>
      </c>
      <c r="S269" s="1" t="s">
        <v>17</v>
      </c>
    </row>
    <row r="270" spans="1:19" x14ac:dyDescent="0.45">
      <c r="A270" s="1">
        <v>4</v>
      </c>
      <c r="B270" s="1">
        <v>31</v>
      </c>
      <c r="C270" s="1">
        <v>4</v>
      </c>
      <c r="D270" s="1">
        <v>2023</v>
      </c>
      <c r="E270" s="1">
        <v>128</v>
      </c>
      <c r="F270" s="1" t="s">
        <v>1349</v>
      </c>
      <c r="G270" s="1" t="s">
        <v>1350</v>
      </c>
      <c r="N270" s="1" t="s">
        <v>14</v>
      </c>
      <c r="O270" s="1" t="s">
        <v>39</v>
      </c>
      <c r="P270" s="1" t="s">
        <v>1290</v>
      </c>
      <c r="Q270" s="1" t="s">
        <v>1346</v>
      </c>
      <c r="S270" s="1" t="s">
        <v>17</v>
      </c>
    </row>
    <row r="271" spans="1:19" x14ac:dyDescent="0.45">
      <c r="A271" s="1">
        <v>4</v>
      </c>
      <c r="B271" s="1">
        <v>31</v>
      </c>
      <c r="C271" s="1">
        <v>4</v>
      </c>
      <c r="D271" s="1">
        <v>2023</v>
      </c>
      <c r="E271" s="1">
        <v>128</v>
      </c>
      <c r="F271" s="1" t="s">
        <v>1349</v>
      </c>
      <c r="G271" s="1" t="s">
        <v>1351</v>
      </c>
      <c r="N271" s="1" t="s">
        <v>14</v>
      </c>
      <c r="O271" s="1" t="s">
        <v>39</v>
      </c>
      <c r="P271" s="1" t="s">
        <v>1290</v>
      </c>
      <c r="Q271" s="1" t="s">
        <v>1346</v>
      </c>
      <c r="S271" s="1" t="s">
        <v>17</v>
      </c>
    </row>
    <row r="272" spans="1:19" x14ac:dyDescent="0.45">
      <c r="A272" s="1">
        <v>4</v>
      </c>
      <c r="B272" s="1">
        <v>31</v>
      </c>
      <c r="C272" s="1">
        <v>4</v>
      </c>
      <c r="D272" s="1">
        <v>2023</v>
      </c>
      <c r="E272" s="1">
        <v>128</v>
      </c>
      <c r="F272" s="1" t="s">
        <v>1349</v>
      </c>
      <c r="G272" s="1" t="s">
        <v>1352</v>
      </c>
      <c r="N272" s="1" t="s">
        <v>14</v>
      </c>
      <c r="O272" s="1" t="s">
        <v>39</v>
      </c>
      <c r="P272" s="1" t="s">
        <v>341</v>
      </c>
      <c r="Q272" s="1" t="s">
        <v>1353</v>
      </c>
      <c r="S272" s="1" t="s">
        <v>147</v>
      </c>
    </row>
    <row r="273" spans="1:19" x14ac:dyDescent="0.45">
      <c r="A273" s="1">
        <v>4</v>
      </c>
      <c r="B273" s="1">
        <v>31</v>
      </c>
      <c r="C273" s="1">
        <v>3</v>
      </c>
      <c r="D273" s="1">
        <v>2023</v>
      </c>
      <c r="E273" s="1">
        <v>129</v>
      </c>
      <c r="F273" s="1" t="s">
        <v>720</v>
      </c>
      <c r="G273" s="1" t="s">
        <v>992</v>
      </c>
      <c r="H273" s="1">
        <v>160</v>
      </c>
      <c r="N273" s="1" t="s">
        <v>14</v>
      </c>
      <c r="O273" s="1" t="s">
        <v>39</v>
      </c>
      <c r="P273" s="1" t="s">
        <v>771</v>
      </c>
      <c r="Q273" s="1" t="s">
        <v>339</v>
      </c>
      <c r="S273" s="1" t="s">
        <v>17</v>
      </c>
    </row>
    <row r="274" spans="1:19" x14ac:dyDescent="0.45">
      <c r="A274" s="1">
        <v>4</v>
      </c>
      <c r="B274" s="1">
        <v>31</v>
      </c>
      <c r="C274" s="1">
        <v>3</v>
      </c>
      <c r="D274" s="1">
        <v>2023</v>
      </c>
      <c r="E274" s="1">
        <v>129</v>
      </c>
      <c r="F274" s="1" t="s">
        <v>1340</v>
      </c>
      <c r="G274" s="1" t="s">
        <v>1347</v>
      </c>
      <c r="N274" s="1" t="s">
        <v>408</v>
      </c>
      <c r="Q274" s="1" t="s">
        <v>342</v>
      </c>
      <c r="S274" s="1" t="s">
        <v>17</v>
      </c>
    </row>
    <row r="275" spans="1:19" x14ac:dyDescent="0.45">
      <c r="A275" s="1">
        <v>4</v>
      </c>
      <c r="B275" s="1">
        <v>31</v>
      </c>
      <c r="C275" s="1">
        <v>3</v>
      </c>
      <c r="D275" s="1">
        <v>2023</v>
      </c>
      <c r="E275" s="1">
        <v>129</v>
      </c>
      <c r="F275" s="1" t="s">
        <v>1309</v>
      </c>
      <c r="G275" s="1" t="s">
        <v>1355</v>
      </c>
      <c r="N275" s="1" t="s">
        <v>14</v>
      </c>
      <c r="O275" s="1" t="s">
        <v>39</v>
      </c>
      <c r="P275" s="1" t="s">
        <v>1288</v>
      </c>
      <c r="Q275" s="1" t="s">
        <v>146</v>
      </c>
      <c r="S275" s="1" t="s">
        <v>147</v>
      </c>
    </row>
    <row r="276" spans="1:19" x14ac:dyDescent="0.45">
      <c r="A276" s="1">
        <v>4</v>
      </c>
      <c r="B276" s="1">
        <v>31</v>
      </c>
      <c r="C276" s="1">
        <v>3</v>
      </c>
      <c r="D276" s="1">
        <v>2023</v>
      </c>
      <c r="E276" s="1">
        <v>129</v>
      </c>
      <c r="F276" s="1" t="s">
        <v>1015</v>
      </c>
      <c r="G276" s="1" t="s">
        <v>1357</v>
      </c>
      <c r="N276" s="1" t="s">
        <v>14</v>
      </c>
      <c r="O276" s="1" t="s">
        <v>39</v>
      </c>
      <c r="P276" s="1" t="s">
        <v>1358</v>
      </c>
      <c r="Q276" s="1" t="s">
        <v>15</v>
      </c>
      <c r="S276" s="1" t="s">
        <v>17</v>
      </c>
    </row>
    <row r="277" spans="1:19" x14ac:dyDescent="0.45">
      <c r="A277" s="1">
        <v>4</v>
      </c>
      <c r="B277" s="1">
        <v>31</v>
      </c>
      <c r="C277" s="1">
        <v>3</v>
      </c>
      <c r="D277" s="1">
        <v>2023</v>
      </c>
      <c r="E277" s="1">
        <v>130</v>
      </c>
      <c r="F277" s="1" t="s">
        <v>785</v>
      </c>
      <c r="G277" s="1" t="s">
        <v>1304</v>
      </c>
      <c r="N277" s="1" t="s">
        <v>1109</v>
      </c>
      <c r="Q277" s="1" t="s">
        <v>1110</v>
      </c>
      <c r="S277" s="1" t="s">
        <v>147</v>
      </c>
    </row>
    <row r="278" spans="1:19" x14ac:dyDescent="0.45">
      <c r="A278" s="1">
        <v>4</v>
      </c>
      <c r="B278" s="1">
        <v>31</v>
      </c>
      <c r="C278" s="1">
        <v>3</v>
      </c>
      <c r="D278" s="1">
        <v>2023</v>
      </c>
      <c r="E278" s="1">
        <v>130</v>
      </c>
      <c r="F278" s="1" t="s">
        <v>720</v>
      </c>
      <c r="G278" s="1" t="s">
        <v>1083</v>
      </c>
      <c r="H278" s="1">
        <v>55</v>
      </c>
      <c r="N278" s="1" t="s">
        <v>14</v>
      </c>
      <c r="O278" s="1" t="s">
        <v>39</v>
      </c>
      <c r="P278" s="1" t="s">
        <v>754</v>
      </c>
      <c r="Q278" s="1" t="s">
        <v>335</v>
      </c>
      <c r="S278" s="1" t="s">
        <v>17</v>
      </c>
    </row>
    <row r="279" spans="1:19" x14ac:dyDescent="0.45">
      <c r="A279" s="1">
        <v>4</v>
      </c>
      <c r="B279" s="1">
        <v>31</v>
      </c>
      <c r="C279" s="1">
        <v>3</v>
      </c>
      <c r="D279" s="1">
        <v>2023</v>
      </c>
      <c r="E279" s="1">
        <v>130</v>
      </c>
      <c r="F279" s="1" t="s">
        <v>1340</v>
      </c>
      <c r="G279" s="1" t="s">
        <v>1338</v>
      </c>
      <c r="N279" s="1" t="s">
        <v>14</v>
      </c>
      <c r="O279" s="1" t="s">
        <v>39</v>
      </c>
      <c r="P279" s="1" t="s">
        <v>1339</v>
      </c>
      <c r="Q279" s="1" t="s">
        <v>342</v>
      </c>
      <c r="S279" s="1" t="s">
        <v>17</v>
      </c>
    </row>
    <row r="280" spans="1:19" x14ac:dyDescent="0.45">
      <c r="A280" s="1">
        <v>4</v>
      </c>
      <c r="B280" s="1">
        <v>31</v>
      </c>
      <c r="C280" s="1">
        <v>3</v>
      </c>
      <c r="D280" s="1">
        <v>2023</v>
      </c>
      <c r="E280" s="1">
        <v>130</v>
      </c>
      <c r="F280" s="1" t="s">
        <v>1309</v>
      </c>
      <c r="G280" s="1" t="s">
        <v>1354</v>
      </c>
      <c r="N280" s="1" t="s">
        <v>14</v>
      </c>
      <c r="O280" s="1" t="s">
        <v>39</v>
      </c>
      <c r="P280" s="1" t="s">
        <v>1171</v>
      </c>
      <c r="Q280" s="1" t="s">
        <v>15</v>
      </c>
      <c r="S280" s="1" t="s">
        <v>17</v>
      </c>
    </row>
    <row r="281" spans="1:19" x14ac:dyDescent="0.45">
      <c r="A281" s="1">
        <v>4</v>
      </c>
      <c r="B281" s="1">
        <v>31</v>
      </c>
      <c r="C281" s="1">
        <v>4</v>
      </c>
      <c r="D281" s="1">
        <v>2023</v>
      </c>
      <c r="E281" s="1">
        <v>131</v>
      </c>
      <c r="F281" s="1" t="s">
        <v>785</v>
      </c>
      <c r="G281" s="1" t="s">
        <v>1307</v>
      </c>
      <c r="N281" s="1" t="s">
        <v>14</v>
      </c>
      <c r="O281" s="1" t="s">
        <v>1143</v>
      </c>
      <c r="P281" s="1" t="s">
        <v>1308</v>
      </c>
      <c r="Q281" s="1" t="s">
        <v>155</v>
      </c>
      <c r="S281" s="1" t="s">
        <v>147</v>
      </c>
    </row>
    <row r="282" spans="1:19" x14ac:dyDescent="0.45">
      <c r="A282" s="1">
        <v>4</v>
      </c>
      <c r="B282" s="1">
        <v>31</v>
      </c>
      <c r="C282" s="1">
        <v>4</v>
      </c>
      <c r="D282" s="1">
        <v>2023</v>
      </c>
      <c r="E282" s="1">
        <v>131</v>
      </c>
      <c r="F282" s="1" t="s">
        <v>720</v>
      </c>
      <c r="G282" s="1" t="s">
        <v>1075</v>
      </c>
      <c r="H282" s="1">
        <v>110</v>
      </c>
      <c r="N282" s="1" t="s">
        <v>14</v>
      </c>
      <c r="O282" s="1" t="s">
        <v>39</v>
      </c>
      <c r="Q282" s="1" t="s">
        <v>342</v>
      </c>
      <c r="S282" s="1" t="s">
        <v>17</v>
      </c>
    </row>
    <row r="283" spans="1:19" x14ac:dyDescent="0.45">
      <c r="A283" s="1">
        <v>4</v>
      </c>
      <c r="B283" s="1">
        <v>31</v>
      </c>
      <c r="C283" s="1">
        <v>4</v>
      </c>
      <c r="D283" s="1">
        <v>2023</v>
      </c>
      <c r="E283" s="1">
        <v>131</v>
      </c>
      <c r="F283" s="1" t="s">
        <v>720</v>
      </c>
      <c r="G283" s="1" t="s">
        <v>1095</v>
      </c>
      <c r="H283" s="1">
        <v>175</v>
      </c>
      <c r="N283" s="1" t="s">
        <v>14</v>
      </c>
      <c r="O283" s="1" t="s">
        <v>39</v>
      </c>
      <c r="P283" s="1" t="s">
        <v>1096</v>
      </c>
      <c r="Q283" s="1" t="s">
        <v>339</v>
      </c>
      <c r="R283" s="1" t="s">
        <v>1097</v>
      </c>
      <c r="S283" s="1" t="s">
        <v>17</v>
      </c>
    </row>
    <row r="284" spans="1:19" x14ac:dyDescent="0.45">
      <c r="A284" s="1">
        <v>4</v>
      </c>
      <c r="B284" s="1">
        <v>31</v>
      </c>
      <c r="C284" s="1">
        <v>2</v>
      </c>
      <c r="D284" s="1">
        <v>2023</v>
      </c>
      <c r="E284" s="1">
        <v>141</v>
      </c>
      <c r="F284" s="1" t="s">
        <v>781</v>
      </c>
      <c r="G284" s="1" t="s">
        <v>1380</v>
      </c>
      <c r="N284" s="1" t="s">
        <v>115</v>
      </c>
      <c r="O284" s="1" t="s">
        <v>239</v>
      </c>
      <c r="P284" s="1" t="s">
        <v>1381</v>
      </c>
      <c r="Q284" s="1" t="s">
        <v>342</v>
      </c>
      <c r="S284" s="1" t="s">
        <v>17</v>
      </c>
    </row>
    <row r="285" spans="1:19" x14ac:dyDescent="0.45">
      <c r="A285" s="1">
        <v>4</v>
      </c>
      <c r="B285" s="1">
        <v>31</v>
      </c>
      <c r="C285" s="1">
        <v>2</v>
      </c>
      <c r="D285" s="1">
        <v>2023</v>
      </c>
      <c r="E285" s="1">
        <v>141</v>
      </c>
      <c r="F285" s="1" t="s">
        <v>781</v>
      </c>
      <c r="G285" s="1" t="s">
        <v>1382</v>
      </c>
      <c r="N285" s="1" t="s">
        <v>72</v>
      </c>
      <c r="O285" s="1" t="s">
        <v>74</v>
      </c>
      <c r="Q285" s="1" t="s">
        <v>75</v>
      </c>
      <c r="S285" s="1" t="s">
        <v>17</v>
      </c>
    </row>
    <row r="286" spans="1:19" x14ac:dyDescent="0.45">
      <c r="A286" s="1">
        <v>4</v>
      </c>
      <c r="B286" s="1">
        <v>31</v>
      </c>
      <c r="C286" s="1">
        <v>2</v>
      </c>
      <c r="D286" s="1">
        <v>2023</v>
      </c>
      <c r="E286" s="1">
        <v>141</v>
      </c>
      <c r="F286" s="1" t="s">
        <v>781</v>
      </c>
      <c r="G286" s="1" t="s">
        <v>1383</v>
      </c>
      <c r="N286" s="1" t="s">
        <v>225</v>
      </c>
      <c r="O286" s="1" t="s">
        <v>385</v>
      </c>
      <c r="Q286" s="1" t="s">
        <v>394</v>
      </c>
      <c r="S286" s="1" t="s">
        <v>17</v>
      </c>
    </row>
    <row r="287" spans="1:19" x14ac:dyDescent="0.45">
      <c r="A287" s="1">
        <v>4</v>
      </c>
      <c r="B287" s="1">
        <v>31</v>
      </c>
      <c r="C287" s="1">
        <v>3</v>
      </c>
      <c r="D287" s="1">
        <v>2023</v>
      </c>
      <c r="E287" s="1">
        <v>141</v>
      </c>
      <c r="F287" s="1" t="s">
        <v>781</v>
      </c>
      <c r="G287" s="1" t="s">
        <v>1390</v>
      </c>
      <c r="N287" s="1" t="s">
        <v>14</v>
      </c>
      <c r="O287" s="1" t="s">
        <v>39</v>
      </c>
      <c r="P287" s="1" t="s">
        <v>1114</v>
      </c>
      <c r="Q287" s="1" t="s">
        <v>370</v>
      </c>
      <c r="S287" s="1" t="s">
        <v>17</v>
      </c>
    </row>
    <row r="288" spans="1:19" x14ac:dyDescent="0.45">
      <c r="A288" s="1">
        <v>4</v>
      </c>
      <c r="B288" s="1">
        <v>31</v>
      </c>
      <c r="C288" s="1">
        <v>2</v>
      </c>
      <c r="D288" s="1">
        <v>2023</v>
      </c>
      <c r="E288" s="1">
        <v>141</v>
      </c>
      <c r="F288" s="1" t="s">
        <v>781</v>
      </c>
      <c r="G288" s="1" t="s">
        <v>1391</v>
      </c>
      <c r="N288" s="1" t="s">
        <v>115</v>
      </c>
      <c r="O288" s="1" t="s">
        <v>362</v>
      </c>
      <c r="Q288" s="1" t="s">
        <v>155</v>
      </c>
      <c r="S288" s="1" t="s">
        <v>147</v>
      </c>
    </row>
    <row r="289" spans="1:20" x14ac:dyDescent="0.45">
      <c r="A289" s="1">
        <v>4</v>
      </c>
      <c r="B289" s="1">
        <v>31</v>
      </c>
      <c r="C289" s="6">
        <v>2</v>
      </c>
      <c r="D289" s="6">
        <v>2023</v>
      </c>
      <c r="E289" s="6">
        <v>142</v>
      </c>
      <c r="F289" s="6" t="s">
        <v>781</v>
      </c>
      <c r="G289" s="6" t="s">
        <v>1384</v>
      </c>
      <c r="H289" s="6"/>
      <c r="I289" s="6"/>
      <c r="J289" s="6"/>
      <c r="K289" s="6"/>
      <c r="L289" s="6"/>
      <c r="M289" s="6"/>
      <c r="N289" s="6" t="s">
        <v>14</v>
      </c>
      <c r="O289" s="6" t="s">
        <v>0</v>
      </c>
      <c r="P289" s="6" t="s">
        <v>1385</v>
      </c>
      <c r="Q289" s="6" t="s">
        <v>15</v>
      </c>
      <c r="R289" s="6"/>
      <c r="S289" s="6" t="s">
        <v>17</v>
      </c>
      <c r="T289" s="6"/>
    </row>
    <row r="290" spans="1:20" x14ac:dyDescent="0.45">
      <c r="A290" s="1">
        <v>4</v>
      </c>
      <c r="B290" s="1">
        <v>31</v>
      </c>
      <c r="C290" s="1">
        <v>2</v>
      </c>
      <c r="D290" s="1">
        <v>2023</v>
      </c>
      <c r="E290" s="1">
        <v>142</v>
      </c>
      <c r="F290" s="1" t="s">
        <v>781</v>
      </c>
      <c r="G290" s="6" t="s">
        <v>1386</v>
      </c>
      <c r="N290" s="1" t="s">
        <v>330</v>
      </c>
      <c r="O290" s="1" t="s">
        <v>331</v>
      </c>
      <c r="Q290" s="1" t="s">
        <v>1387</v>
      </c>
      <c r="S290" s="1" t="s">
        <v>17</v>
      </c>
    </row>
    <row r="291" spans="1:20" x14ac:dyDescent="0.45">
      <c r="A291" s="1">
        <v>4</v>
      </c>
      <c r="B291" s="1">
        <v>31</v>
      </c>
      <c r="C291" s="1">
        <v>2</v>
      </c>
      <c r="D291" s="1">
        <v>2023</v>
      </c>
      <c r="E291" s="1">
        <v>142</v>
      </c>
      <c r="F291" s="1" t="s">
        <v>781</v>
      </c>
      <c r="G291" s="6" t="s">
        <v>1388</v>
      </c>
      <c r="N291" s="1" t="s">
        <v>14</v>
      </c>
      <c r="O291" s="1" t="s">
        <v>39</v>
      </c>
      <c r="P291" s="1" t="s">
        <v>1389</v>
      </c>
      <c r="Q291" s="1" t="s">
        <v>167</v>
      </c>
      <c r="S291" s="1" t="s">
        <v>147</v>
      </c>
    </row>
    <row r="292" spans="1:20" x14ac:dyDescent="0.45">
      <c r="A292" s="1">
        <v>4</v>
      </c>
      <c r="B292" s="1">
        <v>31</v>
      </c>
      <c r="C292" s="1">
        <v>4</v>
      </c>
      <c r="D292" s="1">
        <v>2023</v>
      </c>
      <c r="E292" s="1">
        <v>142</v>
      </c>
      <c r="F292" s="1" t="s">
        <v>781</v>
      </c>
      <c r="G292" s="6" t="s">
        <v>1390</v>
      </c>
      <c r="N292" s="1" t="s">
        <v>14</v>
      </c>
      <c r="O292" s="1" t="s">
        <v>39</v>
      </c>
      <c r="P292" s="1" t="s">
        <v>1114</v>
      </c>
      <c r="Q292" s="1" t="s">
        <v>370</v>
      </c>
      <c r="S292" s="1" t="s">
        <v>17</v>
      </c>
    </row>
    <row r="293" spans="1:20" x14ac:dyDescent="0.45">
      <c r="A293" s="1">
        <v>4</v>
      </c>
      <c r="B293" s="1" t="s">
        <v>1117</v>
      </c>
      <c r="C293" s="1">
        <v>6</v>
      </c>
      <c r="D293" s="1">
        <v>2023</v>
      </c>
      <c r="E293" s="1" t="s">
        <v>1377</v>
      </c>
      <c r="F293" s="1" t="s">
        <v>781</v>
      </c>
      <c r="G293" s="1" t="s">
        <v>1374</v>
      </c>
      <c r="N293" s="1" t="s">
        <v>115</v>
      </c>
      <c r="O293" s="1" t="s">
        <v>113</v>
      </c>
      <c r="P293" s="1" t="s">
        <v>1375</v>
      </c>
      <c r="Q293" s="1" t="s">
        <v>1376</v>
      </c>
      <c r="S293" s="1" t="s">
        <v>17</v>
      </c>
    </row>
    <row r="294" spans="1:20" x14ac:dyDescent="0.45">
      <c r="A294" s="1">
        <v>4</v>
      </c>
      <c r="B294" s="1" t="s">
        <v>1117</v>
      </c>
      <c r="C294" s="1">
        <v>6</v>
      </c>
      <c r="D294" s="1">
        <v>2023</v>
      </c>
      <c r="E294" s="1" t="s">
        <v>1051</v>
      </c>
      <c r="F294" s="1" t="s">
        <v>785</v>
      </c>
      <c r="G294" s="1" t="s">
        <v>950</v>
      </c>
      <c r="H294" s="1">
        <v>100</v>
      </c>
      <c r="K294" s="1" t="s">
        <v>457</v>
      </c>
      <c r="N294" s="1" t="s">
        <v>225</v>
      </c>
      <c r="O294" s="1" t="s">
        <v>385</v>
      </c>
      <c r="Q294" s="1" t="s">
        <v>394</v>
      </c>
      <c r="S294" s="1" t="s">
        <v>17</v>
      </c>
    </row>
    <row r="295" spans="1:20" x14ac:dyDescent="0.45">
      <c r="A295" s="1">
        <v>4</v>
      </c>
      <c r="B295" s="1">
        <v>28</v>
      </c>
      <c r="C295" s="1">
        <v>1</v>
      </c>
      <c r="D295" s="1">
        <v>2023</v>
      </c>
      <c r="E295" s="1" t="s">
        <v>792</v>
      </c>
      <c r="F295" s="1" t="s">
        <v>575</v>
      </c>
      <c r="G295" s="1" t="s">
        <v>607</v>
      </c>
      <c r="H295" s="1">
        <v>35</v>
      </c>
      <c r="I295" s="2"/>
      <c r="K295" s="1" t="s">
        <v>501</v>
      </c>
      <c r="N295" s="1" t="s">
        <v>115</v>
      </c>
      <c r="O295" s="1" t="s">
        <v>171</v>
      </c>
      <c r="P295" s="1" t="s">
        <v>621</v>
      </c>
      <c r="Q295" s="1" t="s">
        <v>15</v>
      </c>
      <c r="R295" s="1" t="s">
        <v>620</v>
      </c>
      <c r="S295" s="1" t="s">
        <v>17</v>
      </c>
    </row>
    <row r="296" spans="1:20" x14ac:dyDescent="0.45">
      <c r="A296" s="1">
        <v>4</v>
      </c>
      <c r="B296" s="1">
        <v>28</v>
      </c>
      <c r="C296" s="1">
        <v>1</v>
      </c>
      <c r="D296" s="1">
        <v>2023</v>
      </c>
      <c r="E296" s="1" t="s">
        <v>792</v>
      </c>
      <c r="F296" s="1" t="s">
        <v>575</v>
      </c>
      <c r="G296" s="1" t="s">
        <v>606</v>
      </c>
      <c r="H296" s="1">
        <v>125</v>
      </c>
      <c r="I296" s="2"/>
      <c r="K296" s="1" t="s">
        <v>617</v>
      </c>
      <c r="N296" s="1" t="s">
        <v>115</v>
      </c>
      <c r="O296" s="1" t="s">
        <v>171</v>
      </c>
      <c r="P296" s="1" t="s">
        <v>618</v>
      </c>
      <c r="Q296" s="1" t="s">
        <v>15</v>
      </c>
      <c r="R296" s="1" t="s">
        <v>619</v>
      </c>
      <c r="S296" s="1" t="s">
        <v>17</v>
      </c>
    </row>
    <row r="297" spans="1:20" x14ac:dyDescent="0.45">
      <c r="A297" s="1">
        <v>4</v>
      </c>
      <c r="B297" s="1">
        <v>28</v>
      </c>
      <c r="C297" s="1">
        <v>1</v>
      </c>
      <c r="D297" s="1">
        <v>2023</v>
      </c>
      <c r="E297" s="1" t="s">
        <v>792</v>
      </c>
      <c r="F297" s="1" t="s">
        <v>575</v>
      </c>
      <c r="G297" s="1" t="s">
        <v>412</v>
      </c>
      <c r="H297" s="1">
        <v>65</v>
      </c>
      <c r="I297" s="2"/>
      <c r="K297" s="1" t="s">
        <v>449</v>
      </c>
      <c r="N297" s="1" t="s">
        <v>115</v>
      </c>
      <c r="O297" s="1" t="s">
        <v>171</v>
      </c>
      <c r="P297" s="1" t="s">
        <v>615</v>
      </c>
      <c r="Q297" s="1" t="s">
        <v>15</v>
      </c>
      <c r="R297" s="1" t="s">
        <v>616</v>
      </c>
      <c r="S297" s="1" t="s">
        <v>17</v>
      </c>
    </row>
    <row r="298" spans="1:20" x14ac:dyDescent="0.45">
      <c r="A298" s="1">
        <v>4</v>
      </c>
      <c r="B298" s="1">
        <v>28</v>
      </c>
      <c r="C298" s="1">
        <v>1</v>
      </c>
      <c r="D298" s="1">
        <v>2023</v>
      </c>
      <c r="E298" s="1" t="s">
        <v>792</v>
      </c>
      <c r="F298" s="1" t="s">
        <v>681</v>
      </c>
      <c r="G298" s="1" t="s">
        <v>682</v>
      </c>
      <c r="H298" s="1">
        <v>425</v>
      </c>
      <c r="I298" s="2"/>
      <c r="N298" s="1" t="s">
        <v>115</v>
      </c>
      <c r="O298" s="1" t="s">
        <v>171</v>
      </c>
      <c r="P298" s="1" t="s">
        <v>618</v>
      </c>
      <c r="Q298" s="1" t="s">
        <v>15</v>
      </c>
      <c r="S298" s="1" t="s">
        <v>17</v>
      </c>
      <c r="T298" s="1" t="s">
        <v>693</v>
      </c>
    </row>
    <row r="299" spans="1:20" x14ac:dyDescent="0.45">
      <c r="A299" s="1">
        <v>4</v>
      </c>
      <c r="B299" s="1">
        <v>28</v>
      </c>
      <c r="C299" s="1">
        <v>1</v>
      </c>
      <c r="D299" s="1">
        <v>2023</v>
      </c>
      <c r="E299" s="1" t="s">
        <v>792</v>
      </c>
      <c r="F299" s="1" t="s">
        <v>681</v>
      </c>
      <c r="G299" s="1" t="s">
        <v>684</v>
      </c>
      <c r="H299" s="1">
        <v>180</v>
      </c>
      <c r="I299" s="2"/>
      <c r="N299" s="1" t="s">
        <v>115</v>
      </c>
      <c r="O299" s="1" t="s">
        <v>171</v>
      </c>
      <c r="P299" s="1" t="s">
        <v>689</v>
      </c>
      <c r="Q299" s="1" t="s">
        <v>15</v>
      </c>
      <c r="S299" s="1" t="s">
        <v>17</v>
      </c>
      <c r="T299" s="1" t="s">
        <v>695</v>
      </c>
    </row>
    <row r="300" spans="1:20" x14ac:dyDescent="0.45">
      <c r="A300" s="1">
        <v>4</v>
      </c>
      <c r="B300" s="1">
        <v>28</v>
      </c>
      <c r="C300" s="1">
        <v>1</v>
      </c>
      <c r="D300" s="1">
        <v>2023</v>
      </c>
      <c r="E300" s="1" t="s">
        <v>792</v>
      </c>
      <c r="F300" s="1" t="s">
        <v>575</v>
      </c>
      <c r="G300" s="1" t="s">
        <v>555</v>
      </c>
      <c r="H300" s="1">
        <v>120</v>
      </c>
      <c r="I300" s="2"/>
      <c r="K300" s="1" t="s">
        <v>561</v>
      </c>
      <c r="N300" s="1" t="s">
        <v>115</v>
      </c>
      <c r="O300" s="1" t="s">
        <v>171</v>
      </c>
      <c r="P300" s="1" t="s">
        <v>614</v>
      </c>
      <c r="Q300" s="1" t="s">
        <v>167</v>
      </c>
      <c r="R300" s="1" t="s">
        <v>174</v>
      </c>
      <c r="S300" s="1" t="s">
        <v>147</v>
      </c>
    </row>
    <row r="301" spans="1:20" x14ac:dyDescent="0.45">
      <c r="A301" s="1">
        <v>4</v>
      </c>
      <c r="B301" s="1">
        <v>31</v>
      </c>
      <c r="C301" s="1">
        <v>1</v>
      </c>
      <c r="D301" s="1">
        <v>2023</v>
      </c>
      <c r="E301" s="1" t="s">
        <v>793</v>
      </c>
      <c r="F301" s="1" t="s">
        <v>575</v>
      </c>
      <c r="G301" s="1" t="s">
        <v>604</v>
      </c>
      <c r="H301" s="1">
        <v>32</v>
      </c>
      <c r="I301" s="2"/>
      <c r="K301" s="1" t="s">
        <v>608</v>
      </c>
      <c r="N301" s="1" t="s">
        <v>115</v>
      </c>
      <c r="O301" s="1" t="s">
        <v>171</v>
      </c>
      <c r="P301" s="1" t="s">
        <v>610</v>
      </c>
      <c r="Q301" s="1" t="s">
        <v>15</v>
      </c>
      <c r="R301" s="1" t="s">
        <v>609</v>
      </c>
      <c r="S301" s="1" t="s">
        <v>17</v>
      </c>
    </row>
    <row r="302" spans="1:20" x14ac:dyDescent="0.45">
      <c r="A302" s="1">
        <v>4</v>
      </c>
      <c r="B302" s="1">
        <v>31</v>
      </c>
      <c r="C302" s="1">
        <v>1</v>
      </c>
      <c r="D302" s="1">
        <v>2023</v>
      </c>
      <c r="E302" s="1" t="s">
        <v>793</v>
      </c>
      <c r="F302" s="1" t="s">
        <v>575</v>
      </c>
      <c r="G302" s="1" t="s">
        <v>576</v>
      </c>
      <c r="H302" s="1">
        <v>60</v>
      </c>
      <c r="I302" s="2"/>
      <c r="K302" s="1" t="s">
        <v>501</v>
      </c>
      <c r="N302" s="1" t="s">
        <v>115</v>
      </c>
      <c r="O302" s="1" t="s">
        <v>171</v>
      </c>
      <c r="P302" s="1" t="s">
        <v>611</v>
      </c>
      <c r="Q302" s="1" t="s">
        <v>167</v>
      </c>
      <c r="R302" s="1" t="s">
        <v>609</v>
      </c>
      <c r="S302" s="1" t="s">
        <v>147</v>
      </c>
    </row>
    <row r="303" spans="1:20" x14ac:dyDescent="0.45">
      <c r="A303" s="1">
        <v>4</v>
      </c>
      <c r="B303" s="1">
        <v>31</v>
      </c>
      <c r="C303" s="1">
        <v>1</v>
      </c>
      <c r="D303" s="1">
        <v>2023</v>
      </c>
      <c r="E303" s="1" t="s">
        <v>793</v>
      </c>
      <c r="F303" s="1" t="s">
        <v>575</v>
      </c>
      <c r="G303" s="1" t="s">
        <v>412</v>
      </c>
      <c r="H303" s="1">
        <v>65</v>
      </c>
      <c r="I303" s="2"/>
      <c r="K303" s="1" t="s">
        <v>449</v>
      </c>
      <c r="N303" s="1" t="s">
        <v>115</v>
      </c>
      <c r="O303" s="1" t="s">
        <v>171</v>
      </c>
      <c r="P303" s="1" t="s">
        <v>615</v>
      </c>
      <c r="Q303" s="1" t="s">
        <v>15</v>
      </c>
      <c r="R303" s="1" t="s">
        <v>616</v>
      </c>
      <c r="S303" s="1" t="s">
        <v>17</v>
      </c>
    </row>
    <row r="304" spans="1:20" x14ac:dyDescent="0.45">
      <c r="A304" s="1">
        <v>4</v>
      </c>
      <c r="B304" s="1">
        <v>31</v>
      </c>
      <c r="C304" s="1">
        <v>1</v>
      </c>
      <c r="D304" s="1">
        <v>2023</v>
      </c>
      <c r="E304" s="1" t="s">
        <v>793</v>
      </c>
      <c r="F304" s="1" t="s">
        <v>575</v>
      </c>
      <c r="G304" s="1" t="s">
        <v>555</v>
      </c>
      <c r="H304" s="1">
        <v>120</v>
      </c>
      <c r="I304" s="2"/>
      <c r="K304" s="1" t="s">
        <v>561</v>
      </c>
      <c r="N304" s="1" t="s">
        <v>115</v>
      </c>
      <c r="O304" s="1" t="s">
        <v>171</v>
      </c>
      <c r="P304" s="1" t="s">
        <v>614</v>
      </c>
      <c r="Q304" s="1" t="s">
        <v>167</v>
      </c>
      <c r="R304" s="1" t="s">
        <v>174</v>
      </c>
      <c r="S304" s="1" t="s">
        <v>147</v>
      </c>
    </row>
    <row r="305" spans="1:20" x14ac:dyDescent="0.45">
      <c r="A305" s="1">
        <v>4</v>
      </c>
      <c r="B305" s="1">
        <v>31</v>
      </c>
      <c r="C305" s="1">
        <v>1</v>
      </c>
      <c r="D305" s="1">
        <v>2023</v>
      </c>
      <c r="E305" s="1" t="s">
        <v>793</v>
      </c>
      <c r="F305" s="1" t="s">
        <v>681</v>
      </c>
      <c r="G305" s="1" t="s">
        <v>683</v>
      </c>
      <c r="H305" s="1">
        <v>325</v>
      </c>
      <c r="I305" s="2"/>
      <c r="N305" s="1" t="s">
        <v>115</v>
      </c>
      <c r="O305" s="1" t="s">
        <v>171</v>
      </c>
      <c r="P305" s="1" t="s">
        <v>611</v>
      </c>
      <c r="Q305" s="1" t="s">
        <v>15</v>
      </c>
      <c r="S305" s="1" t="s">
        <v>17</v>
      </c>
      <c r="T305" s="1" t="s">
        <v>694</v>
      </c>
    </row>
    <row r="306" spans="1:20" x14ac:dyDescent="0.45">
      <c r="A306" s="1">
        <v>4</v>
      </c>
      <c r="B306" s="1">
        <v>31</v>
      </c>
      <c r="C306" s="1">
        <v>1</v>
      </c>
      <c r="D306" s="1">
        <v>2023</v>
      </c>
      <c r="E306" s="1" t="s">
        <v>793</v>
      </c>
      <c r="F306" s="1" t="s">
        <v>681</v>
      </c>
      <c r="G306" s="1" t="s">
        <v>688</v>
      </c>
      <c r="H306" s="1">
        <v>250</v>
      </c>
      <c r="I306" s="2"/>
      <c r="N306" s="1" t="s">
        <v>115</v>
      </c>
      <c r="O306" s="1" t="s">
        <v>171</v>
      </c>
      <c r="P306" s="1" t="s">
        <v>692</v>
      </c>
      <c r="Q306" s="1" t="s">
        <v>15</v>
      </c>
      <c r="S306" s="1" t="s">
        <v>17</v>
      </c>
      <c r="T306" s="1" t="s">
        <v>697</v>
      </c>
    </row>
    <row r="307" spans="1:20" x14ac:dyDescent="0.45">
      <c r="A307" s="1">
        <v>4</v>
      </c>
      <c r="B307" s="1">
        <v>31</v>
      </c>
      <c r="C307" s="1">
        <v>1</v>
      </c>
      <c r="D307" s="1">
        <v>2023</v>
      </c>
      <c r="E307" s="1" t="s">
        <v>1175</v>
      </c>
      <c r="F307" s="1" t="s">
        <v>781</v>
      </c>
      <c r="G307" s="1" t="s">
        <v>1133</v>
      </c>
      <c r="K307" s="1" t="s">
        <v>866</v>
      </c>
      <c r="N307" s="1" t="s">
        <v>115</v>
      </c>
      <c r="O307" s="1" t="s">
        <v>159</v>
      </c>
      <c r="Q307" s="1" t="s">
        <v>146</v>
      </c>
      <c r="S307" s="1" t="s">
        <v>147</v>
      </c>
      <c r="T307" s="1" t="s">
        <v>1134</v>
      </c>
    </row>
    <row r="308" spans="1:20" x14ac:dyDescent="0.45">
      <c r="A308" s="1">
        <v>4</v>
      </c>
      <c r="B308" s="1">
        <v>31</v>
      </c>
      <c r="C308" s="1">
        <v>1</v>
      </c>
      <c r="D308" s="1">
        <v>2023</v>
      </c>
      <c r="E308" s="1" t="s">
        <v>1175</v>
      </c>
      <c r="F308" s="1" t="s">
        <v>781</v>
      </c>
      <c r="G308" s="1" t="s">
        <v>1137</v>
      </c>
      <c r="K308" s="1" t="s">
        <v>770</v>
      </c>
      <c r="N308" s="1" t="s">
        <v>14</v>
      </c>
      <c r="O308" s="1" t="s">
        <v>39</v>
      </c>
      <c r="P308" s="1" t="s">
        <v>1135</v>
      </c>
      <c r="Q308" s="1" t="s">
        <v>15</v>
      </c>
      <c r="S308" s="1" t="s">
        <v>17</v>
      </c>
      <c r="T308" s="1" t="s">
        <v>1136</v>
      </c>
    </row>
    <row r="309" spans="1:20" x14ac:dyDescent="0.45">
      <c r="A309" s="1">
        <v>4</v>
      </c>
      <c r="B309" s="1">
        <v>31</v>
      </c>
      <c r="C309" s="1">
        <v>1</v>
      </c>
      <c r="D309" s="1">
        <v>2023</v>
      </c>
      <c r="E309" s="1" t="s">
        <v>1175</v>
      </c>
      <c r="F309" s="1" t="s">
        <v>781</v>
      </c>
      <c r="G309" s="1" t="s">
        <v>1138</v>
      </c>
      <c r="K309" s="1" t="s">
        <v>868</v>
      </c>
      <c r="N309" s="1" t="s">
        <v>367</v>
      </c>
      <c r="Q309" s="1" t="s">
        <v>167</v>
      </c>
      <c r="S309" s="1" t="s">
        <v>147</v>
      </c>
    </row>
    <row r="310" spans="1:20" x14ac:dyDescent="0.45">
      <c r="A310" s="1">
        <v>4</v>
      </c>
      <c r="B310" s="1">
        <v>31</v>
      </c>
      <c r="C310" s="1">
        <v>1</v>
      </c>
      <c r="D310" s="1">
        <v>2023</v>
      </c>
      <c r="E310" s="1" t="s">
        <v>1175</v>
      </c>
      <c r="F310" s="1" t="s">
        <v>781</v>
      </c>
      <c r="G310" s="1" t="s">
        <v>1139</v>
      </c>
      <c r="K310" s="1" t="s">
        <v>1140</v>
      </c>
      <c r="N310" s="1" t="s">
        <v>14</v>
      </c>
      <c r="O310" s="1" t="s">
        <v>211</v>
      </c>
      <c r="P310" s="1" t="s">
        <v>1141</v>
      </c>
      <c r="Q310" s="1" t="s">
        <v>339</v>
      </c>
      <c r="S310" s="1" t="s">
        <v>17</v>
      </c>
    </row>
    <row r="311" spans="1:20" x14ac:dyDescent="0.45">
      <c r="A311" s="1">
        <v>4</v>
      </c>
      <c r="B311" s="1">
        <v>31</v>
      </c>
      <c r="C311" s="1">
        <v>2</v>
      </c>
      <c r="D311" s="1">
        <v>2023</v>
      </c>
      <c r="E311" s="1" t="s">
        <v>1175</v>
      </c>
      <c r="F311" s="1" t="s">
        <v>781</v>
      </c>
      <c r="G311" s="1" t="s">
        <v>1142</v>
      </c>
      <c r="K311" s="1" t="s">
        <v>800</v>
      </c>
      <c r="N311" s="1" t="s">
        <v>14</v>
      </c>
      <c r="O311" s="1" t="s">
        <v>1143</v>
      </c>
      <c r="P311" s="1" t="s">
        <v>1144</v>
      </c>
      <c r="Q311" s="1" t="s">
        <v>155</v>
      </c>
      <c r="S311" s="1" t="s">
        <v>147</v>
      </c>
    </row>
    <row r="312" spans="1:20" x14ac:dyDescent="0.45">
      <c r="A312" s="1">
        <v>4</v>
      </c>
      <c r="B312" s="1" t="s">
        <v>1117</v>
      </c>
      <c r="C312" s="1">
        <v>4</v>
      </c>
      <c r="D312" s="1">
        <v>2023</v>
      </c>
      <c r="E312" s="1" t="s">
        <v>413</v>
      </c>
      <c r="F312" s="1" t="s">
        <v>419</v>
      </c>
      <c r="G312" s="7" t="s">
        <v>421</v>
      </c>
      <c r="H312" s="1">
        <v>60</v>
      </c>
      <c r="I312" s="2"/>
      <c r="N312" s="1" t="s">
        <v>14</v>
      </c>
      <c r="O312" s="1" t="s">
        <v>0</v>
      </c>
      <c r="Q312" s="1" t="s">
        <v>15</v>
      </c>
      <c r="S312" s="1" t="s">
        <v>17</v>
      </c>
    </row>
    <row r="313" spans="1:20" x14ac:dyDescent="0.45">
      <c r="A313" s="1">
        <v>4</v>
      </c>
      <c r="B313" s="1" t="s">
        <v>1117</v>
      </c>
      <c r="C313" s="1">
        <v>2</v>
      </c>
      <c r="D313" s="1">
        <v>2023</v>
      </c>
      <c r="E313" s="1" t="s">
        <v>413</v>
      </c>
      <c r="F313" s="1" t="s">
        <v>419</v>
      </c>
      <c r="G313" s="7" t="s">
        <v>415</v>
      </c>
      <c r="H313" s="1">
        <v>30</v>
      </c>
      <c r="I313" s="2"/>
      <c r="N313" s="1" t="s">
        <v>14</v>
      </c>
      <c r="O313" s="1" t="s">
        <v>0</v>
      </c>
      <c r="Q313" s="1" t="s">
        <v>357</v>
      </c>
      <c r="S313" s="1" t="s">
        <v>147</v>
      </c>
    </row>
    <row r="314" spans="1:20" x14ac:dyDescent="0.45">
      <c r="A314" s="1">
        <v>4</v>
      </c>
      <c r="B314" s="1">
        <v>31</v>
      </c>
      <c r="C314" s="1">
        <v>3</v>
      </c>
      <c r="D314" s="1">
        <v>2023</v>
      </c>
      <c r="E314" s="1" t="s">
        <v>1173</v>
      </c>
      <c r="F314" s="1" t="s">
        <v>781</v>
      </c>
      <c r="G314" s="1" t="s">
        <v>258</v>
      </c>
      <c r="H314" s="1">
        <v>28</v>
      </c>
      <c r="K314" s="1" t="s">
        <v>449</v>
      </c>
      <c r="N314" s="1" t="s">
        <v>14</v>
      </c>
      <c r="O314" s="1" t="s">
        <v>39</v>
      </c>
      <c r="P314" s="1" t="s">
        <v>771</v>
      </c>
      <c r="Q314" s="1" t="s">
        <v>1053</v>
      </c>
      <c r="S314" s="1" t="s">
        <v>17</v>
      </c>
    </row>
    <row r="315" spans="1:20" x14ac:dyDescent="0.45">
      <c r="A315" s="1">
        <v>4</v>
      </c>
      <c r="B315" s="1">
        <v>31</v>
      </c>
      <c r="C315" s="1">
        <v>1</v>
      </c>
      <c r="D315" s="1">
        <v>2023</v>
      </c>
      <c r="E315" s="1" t="s">
        <v>1173</v>
      </c>
      <c r="F315" s="1" t="s">
        <v>781</v>
      </c>
      <c r="G315" s="1" t="s">
        <v>1146</v>
      </c>
      <c r="N315" s="1" t="s">
        <v>14</v>
      </c>
      <c r="O315" s="1" t="s">
        <v>39</v>
      </c>
      <c r="P315" s="1" t="s">
        <v>1147</v>
      </c>
      <c r="Q315" s="1" t="s">
        <v>167</v>
      </c>
      <c r="S315" s="1" t="s">
        <v>147</v>
      </c>
    </row>
    <row r="316" spans="1:20" x14ac:dyDescent="0.45">
      <c r="A316" s="1">
        <v>4</v>
      </c>
      <c r="B316" s="1">
        <v>31</v>
      </c>
      <c r="C316" s="1">
        <v>1</v>
      </c>
      <c r="D316" s="1">
        <v>2023</v>
      </c>
      <c r="E316" s="1" t="s">
        <v>1173</v>
      </c>
      <c r="F316" s="1" t="s">
        <v>781</v>
      </c>
      <c r="G316" s="1" t="s">
        <v>1148</v>
      </c>
      <c r="K316" s="1" t="s">
        <v>868</v>
      </c>
      <c r="N316" s="1" t="s">
        <v>14</v>
      </c>
      <c r="O316" s="1" t="s">
        <v>39</v>
      </c>
      <c r="P316" s="1" t="s">
        <v>334</v>
      </c>
      <c r="Q316" s="1" t="s">
        <v>1149</v>
      </c>
      <c r="S316" s="1" t="s">
        <v>17</v>
      </c>
    </row>
    <row r="317" spans="1:20" x14ac:dyDescent="0.45">
      <c r="A317" s="1">
        <v>4</v>
      </c>
      <c r="B317" s="1">
        <v>31</v>
      </c>
      <c r="C317" s="1">
        <v>1</v>
      </c>
      <c r="D317" s="1">
        <v>2023</v>
      </c>
      <c r="E317" s="1" t="s">
        <v>1173</v>
      </c>
      <c r="F317" s="1" t="s">
        <v>781</v>
      </c>
      <c r="G317" s="1" t="s">
        <v>1157</v>
      </c>
      <c r="K317" s="1" t="s">
        <v>868</v>
      </c>
      <c r="N317" s="1" t="s">
        <v>72</v>
      </c>
      <c r="O317" s="1" t="s">
        <v>1158</v>
      </c>
      <c r="Q317" s="1" t="s">
        <v>1159</v>
      </c>
      <c r="S317" s="1" t="s">
        <v>17</v>
      </c>
    </row>
    <row r="318" spans="1:20" x14ac:dyDescent="0.45">
      <c r="A318" s="1">
        <v>4</v>
      </c>
      <c r="B318" s="1">
        <v>26</v>
      </c>
      <c r="C318" s="1">
        <v>3</v>
      </c>
      <c r="D318" s="1">
        <v>2024</v>
      </c>
      <c r="E318" s="14">
        <v>1</v>
      </c>
      <c r="F318" s="1" t="s">
        <v>390</v>
      </c>
      <c r="G318" s="1" t="s">
        <v>84</v>
      </c>
      <c r="H318" s="11">
        <v>69</v>
      </c>
      <c r="I318" s="12">
        <f t="shared" ref="I318:I333" si="2">C318*H318</f>
        <v>207</v>
      </c>
      <c r="J318" s="1">
        <v>2014</v>
      </c>
      <c r="M318" s="1" t="s">
        <v>13</v>
      </c>
      <c r="N318" s="1" t="s">
        <v>72</v>
      </c>
      <c r="O318" s="1" t="s">
        <v>85</v>
      </c>
      <c r="Q318" s="1" t="s">
        <v>86</v>
      </c>
      <c r="R318" s="1" t="s">
        <v>87</v>
      </c>
      <c r="S318" s="1" t="s">
        <v>17</v>
      </c>
      <c r="T318" s="1" t="s">
        <v>88</v>
      </c>
    </row>
    <row r="319" spans="1:20" x14ac:dyDescent="0.45">
      <c r="A319" s="1">
        <v>4</v>
      </c>
      <c r="B319" s="1">
        <v>26</v>
      </c>
      <c r="C319" s="1">
        <v>3</v>
      </c>
      <c r="D319" s="1">
        <v>2024</v>
      </c>
      <c r="E319" s="14">
        <v>1</v>
      </c>
      <c r="F319" s="1" t="s">
        <v>390</v>
      </c>
      <c r="G319" s="1" t="s">
        <v>152</v>
      </c>
      <c r="H319" s="11">
        <v>39</v>
      </c>
      <c r="I319" s="12">
        <f t="shared" si="2"/>
        <v>117</v>
      </c>
      <c r="J319" s="1">
        <v>2019</v>
      </c>
      <c r="M319" s="1" t="s">
        <v>13</v>
      </c>
      <c r="N319" s="1" t="s">
        <v>153</v>
      </c>
      <c r="O319" s="1" t="s">
        <v>154</v>
      </c>
      <c r="Q319" s="1" t="s">
        <v>155</v>
      </c>
      <c r="R319" s="1" t="s">
        <v>156</v>
      </c>
      <c r="S319" s="1" t="s">
        <v>147</v>
      </c>
      <c r="T319" s="1" t="s">
        <v>157</v>
      </c>
    </row>
    <row r="320" spans="1:20" x14ac:dyDescent="0.45">
      <c r="A320" s="1">
        <v>4</v>
      </c>
      <c r="B320" s="1">
        <v>26</v>
      </c>
      <c r="C320" s="1">
        <v>3</v>
      </c>
      <c r="D320" s="1">
        <v>2024</v>
      </c>
      <c r="E320" s="14">
        <v>1</v>
      </c>
      <c r="F320" s="1" t="s">
        <v>390</v>
      </c>
      <c r="G320" s="1" t="s">
        <v>89</v>
      </c>
      <c r="H320" s="11">
        <v>69</v>
      </c>
      <c r="I320" s="12">
        <f t="shared" si="2"/>
        <v>207</v>
      </c>
      <c r="J320" s="1">
        <v>2015</v>
      </c>
      <c r="M320" s="1" t="s">
        <v>13</v>
      </c>
      <c r="N320" s="1" t="s">
        <v>72</v>
      </c>
      <c r="O320" s="1" t="s">
        <v>85</v>
      </c>
      <c r="Q320" s="1" t="s">
        <v>86</v>
      </c>
      <c r="R320" s="1" t="s">
        <v>90</v>
      </c>
      <c r="S320" s="1" t="s">
        <v>17</v>
      </c>
      <c r="T320" s="1" t="s">
        <v>91</v>
      </c>
    </row>
    <row r="321" spans="1:20" x14ac:dyDescent="0.45">
      <c r="A321" s="1">
        <v>4</v>
      </c>
      <c r="B321" s="1">
        <v>26</v>
      </c>
      <c r="C321" s="1">
        <v>3</v>
      </c>
      <c r="D321" s="1">
        <v>2024</v>
      </c>
      <c r="E321" s="14">
        <v>1</v>
      </c>
      <c r="F321" s="1" t="s">
        <v>390</v>
      </c>
      <c r="G321" s="1" t="s">
        <v>92</v>
      </c>
      <c r="H321" s="11">
        <v>67</v>
      </c>
      <c r="I321" s="12">
        <f t="shared" si="2"/>
        <v>201</v>
      </c>
      <c r="J321" s="1">
        <v>2014</v>
      </c>
      <c r="M321" s="1" t="s">
        <v>13</v>
      </c>
      <c r="N321" s="1" t="s">
        <v>72</v>
      </c>
      <c r="O321" s="1" t="s">
        <v>74</v>
      </c>
      <c r="Q321" s="1" t="s">
        <v>75</v>
      </c>
      <c r="R321" s="1" t="s">
        <v>93</v>
      </c>
      <c r="S321" s="1" t="s">
        <v>17</v>
      </c>
      <c r="T321" s="1" t="s">
        <v>94</v>
      </c>
    </row>
    <row r="322" spans="1:20" x14ac:dyDescent="0.45">
      <c r="A322" s="1">
        <v>4</v>
      </c>
      <c r="B322" s="1">
        <v>26</v>
      </c>
      <c r="C322" s="1">
        <v>3</v>
      </c>
      <c r="D322" s="1">
        <v>2024</v>
      </c>
      <c r="E322" s="14">
        <v>2</v>
      </c>
      <c r="F322" s="1" t="s">
        <v>390</v>
      </c>
      <c r="G322" s="1" t="s">
        <v>52</v>
      </c>
      <c r="H322" s="11">
        <v>49</v>
      </c>
      <c r="I322" s="12">
        <f t="shared" si="2"/>
        <v>147</v>
      </c>
      <c r="J322" s="1">
        <v>2017</v>
      </c>
      <c r="M322" s="1" t="s">
        <v>13</v>
      </c>
      <c r="N322" s="1" t="s">
        <v>14</v>
      </c>
      <c r="O322" s="1" t="s">
        <v>39</v>
      </c>
      <c r="Q322" s="1" t="s">
        <v>41</v>
      </c>
      <c r="S322" s="1" t="s">
        <v>17</v>
      </c>
      <c r="T322" s="1" t="s">
        <v>53</v>
      </c>
    </row>
    <row r="323" spans="1:20" x14ac:dyDescent="0.45">
      <c r="A323" s="1">
        <v>4</v>
      </c>
      <c r="B323" s="1">
        <v>26</v>
      </c>
      <c r="C323" s="1">
        <v>3</v>
      </c>
      <c r="D323" s="1">
        <v>2024</v>
      </c>
      <c r="E323" s="14">
        <v>2</v>
      </c>
      <c r="F323" s="1" t="s">
        <v>390</v>
      </c>
      <c r="G323" s="1" t="s">
        <v>234</v>
      </c>
      <c r="H323" s="11">
        <v>90</v>
      </c>
      <c r="I323" s="12">
        <f t="shared" si="2"/>
        <v>270</v>
      </c>
      <c r="J323" s="1">
        <v>2013</v>
      </c>
      <c r="M323" s="1" t="s">
        <v>13</v>
      </c>
      <c r="N323" s="1" t="s">
        <v>14</v>
      </c>
      <c r="O323" s="1" t="s">
        <v>211</v>
      </c>
      <c r="Q323" s="1" t="s">
        <v>235</v>
      </c>
      <c r="R323" s="1" t="s">
        <v>236</v>
      </c>
      <c r="S323" s="1" t="s">
        <v>17</v>
      </c>
      <c r="T323" s="1" t="s">
        <v>237</v>
      </c>
    </row>
    <row r="324" spans="1:20" x14ac:dyDescent="0.45">
      <c r="A324" s="1">
        <v>4</v>
      </c>
      <c r="B324" s="1">
        <v>26</v>
      </c>
      <c r="C324" s="1">
        <v>3</v>
      </c>
      <c r="D324" s="1">
        <v>2024</v>
      </c>
      <c r="E324" s="14">
        <v>2</v>
      </c>
      <c r="F324" s="1" t="s">
        <v>390</v>
      </c>
      <c r="G324" s="1" t="s">
        <v>28</v>
      </c>
      <c r="H324" s="11">
        <v>58</v>
      </c>
      <c r="I324" s="12">
        <f t="shared" si="2"/>
        <v>174</v>
      </c>
      <c r="J324" s="1">
        <v>2017</v>
      </c>
      <c r="M324" s="1" t="s">
        <v>13</v>
      </c>
      <c r="N324" s="1" t="s">
        <v>14</v>
      </c>
      <c r="O324" s="1" t="s">
        <v>0</v>
      </c>
      <c r="Q324" s="1" t="s">
        <v>15</v>
      </c>
      <c r="S324" s="1" t="s">
        <v>17</v>
      </c>
      <c r="T324" s="1" t="s">
        <v>29</v>
      </c>
    </row>
    <row r="325" spans="1:20" x14ac:dyDescent="0.45">
      <c r="A325" s="1">
        <v>4</v>
      </c>
      <c r="B325" s="1">
        <v>26</v>
      </c>
      <c r="C325" s="1">
        <v>3</v>
      </c>
      <c r="D325" s="1">
        <v>2024</v>
      </c>
      <c r="E325" s="14">
        <v>2</v>
      </c>
      <c r="F325" s="1" t="s">
        <v>390</v>
      </c>
      <c r="G325" s="1" t="s">
        <v>70</v>
      </c>
      <c r="H325" s="11">
        <v>65</v>
      </c>
      <c r="I325" s="12">
        <f t="shared" si="2"/>
        <v>195</v>
      </c>
      <c r="J325" s="1">
        <v>2013</v>
      </c>
      <c r="M325" s="1" t="s">
        <v>13</v>
      </c>
      <c r="N325" s="1" t="s">
        <v>14</v>
      </c>
      <c r="O325" s="1" t="s">
        <v>39</v>
      </c>
      <c r="Q325" s="1" t="s">
        <v>41</v>
      </c>
      <c r="R325" s="1" t="s">
        <v>48</v>
      </c>
      <c r="S325" s="1" t="s">
        <v>17</v>
      </c>
      <c r="T325" s="1" t="s">
        <v>71</v>
      </c>
    </row>
    <row r="326" spans="1:20" x14ac:dyDescent="0.45">
      <c r="A326" s="1">
        <v>4</v>
      </c>
      <c r="B326" s="1">
        <v>26</v>
      </c>
      <c r="C326" s="1">
        <v>3</v>
      </c>
      <c r="D326" s="1">
        <v>2024</v>
      </c>
      <c r="E326" s="14">
        <v>3</v>
      </c>
      <c r="F326" s="1" t="s">
        <v>390</v>
      </c>
      <c r="G326" s="1" t="s">
        <v>242</v>
      </c>
      <c r="H326" s="11">
        <v>35</v>
      </c>
      <c r="I326" s="12">
        <f t="shared" si="2"/>
        <v>105</v>
      </c>
      <c r="J326" s="1">
        <v>2012</v>
      </c>
      <c r="M326" s="1" t="s">
        <v>13</v>
      </c>
      <c r="N326" s="1" t="s">
        <v>115</v>
      </c>
      <c r="O326" s="1" t="s">
        <v>243</v>
      </c>
      <c r="Q326" s="1" t="s">
        <v>235</v>
      </c>
      <c r="R326" s="1" t="s">
        <v>137</v>
      </c>
      <c r="S326" s="1" t="s">
        <v>17</v>
      </c>
      <c r="T326" s="1" t="s">
        <v>244</v>
      </c>
    </row>
    <row r="327" spans="1:20" x14ac:dyDescent="0.45">
      <c r="A327" s="1">
        <v>4</v>
      </c>
      <c r="B327" s="1">
        <v>26</v>
      </c>
      <c r="C327" s="1">
        <v>3</v>
      </c>
      <c r="D327" s="1">
        <v>2024</v>
      </c>
      <c r="E327" s="14">
        <v>3</v>
      </c>
      <c r="F327" s="1" t="s">
        <v>390</v>
      </c>
      <c r="G327" s="1" t="s">
        <v>250</v>
      </c>
      <c r="H327" s="11">
        <v>89</v>
      </c>
      <c r="I327" s="12">
        <f t="shared" si="2"/>
        <v>267</v>
      </c>
      <c r="J327" s="1">
        <v>2014</v>
      </c>
      <c r="M327" s="1" t="s">
        <v>13</v>
      </c>
      <c r="N327" s="1" t="s">
        <v>115</v>
      </c>
      <c r="O327" s="1" t="s">
        <v>113</v>
      </c>
      <c r="Q327" s="1" t="s">
        <v>116</v>
      </c>
      <c r="R327" s="1" t="s">
        <v>248</v>
      </c>
      <c r="S327" s="1" t="s">
        <v>17</v>
      </c>
      <c r="T327" s="1" t="s">
        <v>249</v>
      </c>
    </row>
    <row r="328" spans="1:20" x14ac:dyDescent="0.45">
      <c r="A328" s="1">
        <v>4</v>
      </c>
      <c r="B328" s="1">
        <v>26</v>
      </c>
      <c r="C328" s="1">
        <v>3</v>
      </c>
      <c r="D328" s="1">
        <v>2024</v>
      </c>
      <c r="E328" s="14">
        <v>3</v>
      </c>
      <c r="F328" s="1" t="s">
        <v>390</v>
      </c>
      <c r="G328" s="1" t="s">
        <v>186</v>
      </c>
      <c r="H328" s="11">
        <v>22</v>
      </c>
      <c r="I328" s="12">
        <f t="shared" si="2"/>
        <v>66</v>
      </c>
      <c r="J328" s="1">
        <v>2019</v>
      </c>
      <c r="M328" s="1" t="s">
        <v>13</v>
      </c>
      <c r="N328" s="1" t="s">
        <v>187</v>
      </c>
      <c r="O328" s="1" t="s">
        <v>180</v>
      </c>
      <c r="Q328" s="1" t="s">
        <v>160</v>
      </c>
      <c r="S328" s="1" t="s">
        <v>147</v>
      </c>
      <c r="T328" s="1" t="s">
        <v>188</v>
      </c>
    </row>
    <row r="329" spans="1:20" x14ac:dyDescent="0.45">
      <c r="A329" s="1">
        <v>4</v>
      </c>
      <c r="B329" s="1">
        <v>26</v>
      </c>
      <c r="C329" s="1">
        <v>3</v>
      </c>
      <c r="D329" s="1">
        <v>2024</v>
      </c>
      <c r="E329" s="14">
        <v>3</v>
      </c>
      <c r="F329" s="1" t="s">
        <v>390</v>
      </c>
      <c r="G329" s="1" t="s">
        <v>138</v>
      </c>
      <c r="H329" s="11">
        <v>110</v>
      </c>
      <c r="I329" s="12">
        <f t="shared" si="2"/>
        <v>330</v>
      </c>
      <c r="J329" s="1">
        <v>2011</v>
      </c>
      <c r="M329" s="1" t="s">
        <v>13</v>
      </c>
      <c r="N329" s="1" t="s">
        <v>115</v>
      </c>
      <c r="O329" s="1" t="s">
        <v>113</v>
      </c>
      <c r="Q329" s="1" t="s">
        <v>116</v>
      </c>
      <c r="R329" s="1" t="s">
        <v>63</v>
      </c>
      <c r="S329" s="1" t="s">
        <v>17</v>
      </c>
      <c r="T329" s="1" t="s">
        <v>139</v>
      </c>
    </row>
    <row r="330" spans="1:20" x14ac:dyDescent="0.45">
      <c r="A330" s="1">
        <v>4</v>
      </c>
      <c r="B330" s="1">
        <v>26</v>
      </c>
      <c r="C330" s="1">
        <v>2</v>
      </c>
      <c r="D330" s="1">
        <v>2024</v>
      </c>
      <c r="E330" s="14">
        <v>4</v>
      </c>
      <c r="F330" s="1" t="s">
        <v>390</v>
      </c>
      <c r="G330" s="1" t="s">
        <v>197</v>
      </c>
      <c r="H330" s="11">
        <v>110</v>
      </c>
      <c r="I330" s="12">
        <f t="shared" si="2"/>
        <v>220</v>
      </c>
      <c r="J330" s="1">
        <v>2013</v>
      </c>
      <c r="M330" s="1" t="s">
        <v>13</v>
      </c>
      <c r="N330" s="1" t="s">
        <v>115</v>
      </c>
      <c r="O330" s="1" t="s">
        <v>196</v>
      </c>
      <c r="Q330" s="1" t="s">
        <v>198</v>
      </c>
      <c r="R330" s="1" t="s">
        <v>199</v>
      </c>
      <c r="S330" s="1" t="s">
        <v>200</v>
      </c>
      <c r="T330" s="1" t="s">
        <v>201</v>
      </c>
    </row>
    <row r="331" spans="1:20" x14ac:dyDescent="0.45">
      <c r="A331" s="1">
        <v>4</v>
      </c>
      <c r="B331" s="1">
        <v>26</v>
      </c>
      <c r="C331" s="1">
        <v>4</v>
      </c>
      <c r="D331" s="1">
        <v>2024</v>
      </c>
      <c r="E331" s="14">
        <v>4</v>
      </c>
      <c r="F331" s="1" t="s">
        <v>390</v>
      </c>
      <c r="G331" s="1" t="s">
        <v>21</v>
      </c>
      <c r="H331" s="11">
        <v>69</v>
      </c>
      <c r="I331" s="12">
        <f t="shared" si="2"/>
        <v>276</v>
      </c>
      <c r="J331" s="1">
        <v>2014</v>
      </c>
      <c r="M331" s="1" t="s">
        <v>13</v>
      </c>
      <c r="N331" s="1" t="s">
        <v>14</v>
      </c>
      <c r="O331" s="1" t="s">
        <v>0</v>
      </c>
      <c r="Q331" s="1" t="s">
        <v>15</v>
      </c>
      <c r="S331" s="1" t="s">
        <v>17</v>
      </c>
      <c r="T331" s="1" t="s">
        <v>22</v>
      </c>
    </row>
    <row r="332" spans="1:20" x14ac:dyDescent="0.45">
      <c r="A332" s="1">
        <v>4</v>
      </c>
      <c r="B332" s="1">
        <v>26</v>
      </c>
      <c r="C332" s="1">
        <v>3</v>
      </c>
      <c r="D332" s="1">
        <v>2024</v>
      </c>
      <c r="E332" s="14">
        <v>4</v>
      </c>
      <c r="F332" s="1" t="s">
        <v>390</v>
      </c>
      <c r="G332" s="1" t="s">
        <v>44</v>
      </c>
      <c r="H332" s="11">
        <v>79</v>
      </c>
      <c r="I332" s="12">
        <f t="shared" si="2"/>
        <v>237</v>
      </c>
      <c r="J332" s="1">
        <v>2009</v>
      </c>
      <c r="M332" s="1" t="s">
        <v>13</v>
      </c>
      <c r="N332" s="1" t="s">
        <v>14</v>
      </c>
      <c r="O332" s="1" t="s">
        <v>39</v>
      </c>
      <c r="Q332" s="1" t="s">
        <v>41</v>
      </c>
      <c r="R332" s="1" t="s">
        <v>45</v>
      </c>
      <c r="S332" s="1" t="s">
        <v>17</v>
      </c>
      <c r="T332" s="1" t="s">
        <v>46</v>
      </c>
    </row>
    <row r="333" spans="1:20" x14ac:dyDescent="0.45">
      <c r="A333" s="1">
        <v>4</v>
      </c>
      <c r="B333" s="1">
        <v>26</v>
      </c>
      <c r="C333" s="1">
        <v>3</v>
      </c>
      <c r="D333" s="1">
        <v>2024</v>
      </c>
      <c r="E333" s="14">
        <v>4</v>
      </c>
      <c r="F333" s="1" t="s">
        <v>390</v>
      </c>
      <c r="G333" s="1" t="s">
        <v>105</v>
      </c>
      <c r="H333" s="11">
        <v>89</v>
      </c>
      <c r="I333" s="12">
        <f t="shared" si="2"/>
        <v>267</v>
      </c>
      <c r="J333" s="1">
        <v>2017</v>
      </c>
      <c r="M333" s="1" t="s">
        <v>13</v>
      </c>
      <c r="N333" s="1" t="s">
        <v>72</v>
      </c>
      <c r="O333" s="1" t="s">
        <v>74</v>
      </c>
      <c r="Q333" s="1" t="s">
        <v>102</v>
      </c>
      <c r="R333" s="1" t="s">
        <v>106</v>
      </c>
      <c r="S333" s="1" t="s">
        <v>17</v>
      </c>
      <c r="T333" s="1" t="s">
        <v>107</v>
      </c>
    </row>
    <row r="334" spans="1:20" x14ac:dyDescent="0.45">
      <c r="A334" s="1">
        <v>4</v>
      </c>
      <c r="B334" s="1">
        <v>26</v>
      </c>
      <c r="C334" s="1">
        <v>3</v>
      </c>
      <c r="D334" s="1">
        <v>2024</v>
      </c>
      <c r="E334" s="1">
        <v>4.0999999999999996</v>
      </c>
      <c r="F334" s="1" t="s">
        <v>391</v>
      </c>
      <c r="G334" s="8" t="s">
        <v>294</v>
      </c>
      <c r="H334" s="2">
        <v>50</v>
      </c>
      <c r="I334" s="2"/>
      <c r="J334" s="1">
        <v>2015</v>
      </c>
      <c r="N334" s="1" t="s">
        <v>72</v>
      </c>
      <c r="O334" s="1" t="s">
        <v>74</v>
      </c>
      <c r="Q334" s="1" t="s">
        <v>75</v>
      </c>
      <c r="S334" s="1" t="s">
        <v>17</v>
      </c>
    </row>
    <row r="335" spans="1:20" x14ac:dyDescent="0.45">
      <c r="A335" s="1">
        <v>4</v>
      </c>
      <c r="B335" s="1">
        <v>26</v>
      </c>
      <c r="C335" s="1">
        <v>2</v>
      </c>
      <c r="D335" s="1">
        <v>2024</v>
      </c>
      <c r="E335" s="1">
        <v>4.0999999999999996</v>
      </c>
      <c r="F335" s="1" t="s">
        <v>391</v>
      </c>
      <c r="G335" s="15" t="s">
        <v>260</v>
      </c>
      <c r="H335" s="1">
        <v>21</v>
      </c>
      <c r="I335" s="2">
        <f t="shared" ref="I335:I371" si="3">H335*C335</f>
        <v>42</v>
      </c>
      <c r="J335" s="1">
        <v>2018</v>
      </c>
      <c r="K335" s="1" t="s">
        <v>325</v>
      </c>
      <c r="N335" s="1" t="s">
        <v>261</v>
      </c>
      <c r="O335" s="1" t="s">
        <v>321</v>
      </c>
      <c r="Q335" s="1" t="s">
        <v>167</v>
      </c>
      <c r="S335" s="1" t="s">
        <v>147</v>
      </c>
    </row>
    <row r="336" spans="1:20" x14ac:dyDescent="0.45">
      <c r="A336" s="1">
        <v>4</v>
      </c>
      <c r="B336" s="1">
        <v>26</v>
      </c>
      <c r="C336" s="1">
        <v>3</v>
      </c>
      <c r="D336" s="1">
        <v>2024</v>
      </c>
      <c r="E336" s="1">
        <v>4.0999999999999996</v>
      </c>
      <c r="F336" s="1" t="s">
        <v>391</v>
      </c>
      <c r="G336" s="8" t="s">
        <v>253</v>
      </c>
      <c r="H336" s="1">
        <v>18</v>
      </c>
      <c r="I336" s="2">
        <f t="shared" si="3"/>
        <v>54</v>
      </c>
      <c r="J336" s="1">
        <v>2018</v>
      </c>
      <c r="K336" s="1" t="s">
        <v>311</v>
      </c>
      <c r="N336" s="1" t="s">
        <v>218</v>
      </c>
      <c r="O336" s="1" t="s">
        <v>373</v>
      </c>
      <c r="Q336" s="1" t="s">
        <v>342</v>
      </c>
      <c r="S336" s="1" t="s">
        <v>17</v>
      </c>
    </row>
    <row r="337" spans="1:19" x14ac:dyDescent="0.45">
      <c r="A337" s="1">
        <v>4</v>
      </c>
      <c r="B337" s="1">
        <v>26</v>
      </c>
      <c r="C337" s="1">
        <v>2</v>
      </c>
      <c r="D337" s="1">
        <v>2024</v>
      </c>
      <c r="E337" s="1">
        <v>4.0999999999999996</v>
      </c>
      <c r="F337" s="1" t="s">
        <v>391</v>
      </c>
      <c r="G337" s="15" t="s">
        <v>302</v>
      </c>
      <c r="H337" s="1">
        <v>19</v>
      </c>
      <c r="I337" s="2">
        <f t="shared" si="3"/>
        <v>38</v>
      </c>
      <c r="J337" s="1">
        <v>2020</v>
      </c>
      <c r="K337" s="1" t="s">
        <v>314</v>
      </c>
      <c r="N337" s="1" t="s">
        <v>358</v>
      </c>
      <c r="O337" s="1" t="s">
        <v>359</v>
      </c>
      <c r="Q337" s="1" t="s">
        <v>146</v>
      </c>
      <c r="S337" s="1" t="s">
        <v>147</v>
      </c>
    </row>
    <row r="338" spans="1:19" x14ac:dyDescent="0.45">
      <c r="A338" s="1">
        <v>4</v>
      </c>
      <c r="B338" s="1">
        <v>26</v>
      </c>
      <c r="C338" s="1">
        <v>2</v>
      </c>
      <c r="D338" s="1">
        <v>2024</v>
      </c>
      <c r="E338" s="1">
        <v>4.0999999999999996</v>
      </c>
      <c r="F338" s="1" t="s">
        <v>391</v>
      </c>
      <c r="G338" s="15" t="s">
        <v>257</v>
      </c>
      <c r="H338" s="1">
        <v>15</v>
      </c>
      <c r="I338" s="2">
        <f t="shared" si="3"/>
        <v>30</v>
      </c>
      <c r="J338" s="1">
        <v>2021</v>
      </c>
      <c r="K338" s="1" t="s">
        <v>325</v>
      </c>
      <c r="N338" s="1" t="s">
        <v>218</v>
      </c>
      <c r="O338" s="1" t="s">
        <v>376</v>
      </c>
      <c r="Q338" s="1" t="s">
        <v>155</v>
      </c>
      <c r="S338" s="1" t="s">
        <v>147</v>
      </c>
    </row>
    <row r="339" spans="1:19" x14ac:dyDescent="0.45">
      <c r="A339" s="1">
        <v>4</v>
      </c>
      <c r="B339" s="1">
        <v>26</v>
      </c>
      <c r="C339" s="1">
        <v>2</v>
      </c>
      <c r="D339" s="1">
        <v>2024</v>
      </c>
      <c r="E339" s="1">
        <v>5</v>
      </c>
      <c r="F339" s="1" t="s">
        <v>391</v>
      </c>
      <c r="G339" s="8" t="s">
        <v>266</v>
      </c>
      <c r="H339" s="1">
        <v>19</v>
      </c>
      <c r="I339" s="2">
        <f t="shared" si="3"/>
        <v>38</v>
      </c>
      <c r="J339" s="1">
        <v>2017</v>
      </c>
      <c r="K339" s="1" t="s">
        <v>325</v>
      </c>
      <c r="N339" s="1" t="s">
        <v>115</v>
      </c>
      <c r="O339" s="1" t="s">
        <v>382</v>
      </c>
      <c r="Q339" s="1" t="s">
        <v>346</v>
      </c>
      <c r="S339" s="1" t="s">
        <v>17</v>
      </c>
    </row>
    <row r="340" spans="1:19" x14ac:dyDescent="0.45">
      <c r="A340" s="1">
        <v>4</v>
      </c>
      <c r="B340" s="1">
        <v>26</v>
      </c>
      <c r="C340" s="1">
        <v>2</v>
      </c>
      <c r="D340" s="1">
        <v>2024</v>
      </c>
      <c r="E340" s="1">
        <v>5</v>
      </c>
      <c r="F340" s="1" t="s">
        <v>391</v>
      </c>
      <c r="G340" s="8" t="s">
        <v>290</v>
      </c>
      <c r="H340" s="1">
        <v>95</v>
      </c>
      <c r="I340" s="2">
        <f t="shared" si="3"/>
        <v>190</v>
      </c>
      <c r="J340" s="1">
        <v>2018</v>
      </c>
      <c r="K340" s="1" t="s">
        <v>345</v>
      </c>
      <c r="N340" s="1" t="s">
        <v>115</v>
      </c>
      <c r="O340" s="1" t="s">
        <v>239</v>
      </c>
      <c r="Q340" s="1" t="s">
        <v>346</v>
      </c>
      <c r="S340" s="1" t="s">
        <v>17</v>
      </c>
    </row>
    <row r="341" spans="1:19" x14ac:dyDescent="0.45">
      <c r="A341" s="1">
        <v>4</v>
      </c>
      <c r="B341" s="1">
        <v>26</v>
      </c>
      <c r="C341" s="1">
        <v>2</v>
      </c>
      <c r="D341" s="1">
        <v>2024</v>
      </c>
      <c r="E341" s="1">
        <v>5</v>
      </c>
      <c r="F341" s="1" t="s">
        <v>391</v>
      </c>
      <c r="G341" s="15" t="s">
        <v>254</v>
      </c>
      <c r="H341" s="1">
        <v>79</v>
      </c>
      <c r="I341" s="2">
        <f t="shared" si="3"/>
        <v>158</v>
      </c>
      <c r="J341" s="1">
        <v>2018</v>
      </c>
      <c r="K341" s="1" t="s">
        <v>345</v>
      </c>
      <c r="N341" s="1" t="s">
        <v>115</v>
      </c>
      <c r="O341" s="1" t="s">
        <v>171</v>
      </c>
      <c r="P341" s="1" t="s">
        <v>614</v>
      </c>
      <c r="Q341" s="1" t="s">
        <v>167</v>
      </c>
      <c r="R341" s="1" t="s">
        <v>634</v>
      </c>
      <c r="S341" s="1" t="s">
        <v>147</v>
      </c>
    </row>
    <row r="342" spans="1:19" x14ac:dyDescent="0.45">
      <c r="A342" s="1">
        <v>4</v>
      </c>
      <c r="B342" s="1">
        <v>26</v>
      </c>
      <c r="C342" s="1">
        <v>4</v>
      </c>
      <c r="D342" s="1">
        <v>2024</v>
      </c>
      <c r="E342" s="1">
        <v>5</v>
      </c>
      <c r="F342" s="1" t="s">
        <v>391</v>
      </c>
      <c r="G342" s="8" t="s">
        <v>293</v>
      </c>
      <c r="H342" s="1">
        <v>20</v>
      </c>
      <c r="I342" s="2">
        <f t="shared" si="3"/>
        <v>80</v>
      </c>
      <c r="J342" s="1">
        <v>2018</v>
      </c>
      <c r="K342" s="1" t="s">
        <v>314</v>
      </c>
      <c r="N342" s="1" t="s">
        <v>115</v>
      </c>
      <c r="O342" s="1" t="s">
        <v>159</v>
      </c>
      <c r="Q342" s="1" t="s">
        <v>349</v>
      </c>
      <c r="S342" s="1" t="s">
        <v>17</v>
      </c>
    </row>
    <row r="343" spans="1:19" x14ac:dyDescent="0.45">
      <c r="A343" s="1">
        <v>4</v>
      </c>
      <c r="B343" s="1">
        <v>26</v>
      </c>
      <c r="C343" s="1">
        <v>2</v>
      </c>
      <c r="D343" s="1">
        <v>2024</v>
      </c>
      <c r="E343" s="1">
        <v>5</v>
      </c>
      <c r="F343" s="1" t="s">
        <v>391</v>
      </c>
      <c r="G343" s="8" t="s">
        <v>272</v>
      </c>
      <c r="H343" s="1">
        <v>23</v>
      </c>
      <c r="I343" s="2">
        <f t="shared" si="3"/>
        <v>46</v>
      </c>
      <c r="J343" s="1">
        <v>2019</v>
      </c>
      <c r="K343" s="1" t="s">
        <v>311</v>
      </c>
      <c r="N343" s="1" t="s">
        <v>115</v>
      </c>
      <c r="O343" s="1" t="s">
        <v>159</v>
      </c>
      <c r="Q343" s="1" t="s">
        <v>349</v>
      </c>
      <c r="S343" s="1" t="s">
        <v>17</v>
      </c>
    </row>
    <row r="344" spans="1:19" x14ac:dyDescent="0.45">
      <c r="A344" s="1">
        <v>4</v>
      </c>
      <c r="B344" s="1">
        <v>26</v>
      </c>
      <c r="C344" s="1">
        <v>4</v>
      </c>
      <c r="D344" s="1">
        <v>2024</v>
      </c>
      <c r="E344" s="1">
        <v>6</v>
      </c>
      <c r="F344" s="1" t="s">
        <v>391</v>
      </c>
      <c r="G344" s="8" t="s">
        <v>298</v>
      </c>
      <c r="H344" s="1">
        <v>22</v>
      </c>
      <c r="I344" s="2">
        <f t="shared" si="3"/>
        <v>88</v>
      </c>
      <c r="J344" s="1">
        <v>2012</v>
      </c>
      <c r="K344" s="1" t="s">
        <v>320</v>
      </c>
      <c r="N344" s="1" t="s">
        <v>72</v>
      </c>
      <c r="O344" s="1" t="s">
        <v>354</v>
      </c>
      <c r="Q344" s="1" t="s">
        <v>355</v>
      </c>
      <c r="S344" s="1" t="s">
        <v>17</v>
      </c>
    </row>
    <row r="345" spans="1:19" x14ac:dyDescent="0.45">
      <c r="A345" s="1">
        <v>4</v>
      </c>
      <c r="B345" s="1">
        <v>26</v>
      </c>
      <c r="C345" s="1">
        <v>4</v>
      </c>
      <c r="D345" s="1">
        <v>2024</v>
      </c>
      <c r="E345" s="1">
        <v>6</v>
      </c>
      <c r="F345" s="1" t="s">
        <v>391</v>
      </c>
      <c r="G345" s="8" t="s">
        <v>259</v>
      </c>
      <c r="H345" s="1">
        <v>20</v>
      </c>
      <c r="I345" s="2">
        <f t="shared" si="3"/>
        <v>80</v>
      </c>
      <c r="J345" s="1">
        <v>2016</v>
      </c>
      <c r="K345" s="1" t="s">
        <v>343</v>
      </c>
      <c r="N345" s="1" t="s">
        <v>72</v>
      </c>
      <c r="O345" s="1" t="s">
        <v>74</v>
      </c>
      <c r="Q345" s="1" t="s">
        <v>377</v>
      </c>
      <c r="S345" s="1" t="s">
        <v>17</v>
      </c>
    </row>
    <row r="346" spans="1:19" x14ac:dyDescent="0.45">
      <c r="A346" s="1">
        <v>4</v>
      </c>
      <c r="B346" s="1">
        <v>26</v>
      </c>
      <c r="C346" s="1">
        <v>2</v>
      </c>
      <c r="D346" s="1">
        <v>2024</v>
      </c>
      <c r="E346" s="1">
        <v>6</v>
      </c>
      <c r="F346" s="1" t="s">
        <v>391</v>
      </c>
      <c r="G346" s="15" t="s">
        <v>306</v>
      </c>
      <c r="H346" s="1">
        <v>19</v>
      </c>
      <c r="I346" s="2">
        <f t="shared" si="3"/>
        <v>38</v>
      </c>
      <c r="J346" s="1">
        <v>2020</v>
      </c>
      <c r="K346" s="1" t="s">
        <v>325</v>
      </c>
      <c r="N346" s="1" t="s">
        <v>72</v>
      </c>
      <c r="O346" s="1" t="s">
        <v>363</v>
      </c>
      <c r="Q346" s="1" t="s">
        <v>364</v>
      </c>
      <c r="S346" s="1" t="s">
        <v>147</v>
      </c>
    </row>
    <row r="347" spans="1:19" x14ac:dyDescent="0.45">
      <c r="A347" s="1">
        <v>4</v>
      </c>
      <c r="B347" s="1">
        <v>26</v>
      </c>
      <c r="C347" s="1">
        <v>2</v>
      </c>
      <c r="D347" s="1">
        <v>2024</v>
      </c>
      <c r="E347" s="1">
        <v>6</v>
      </c>
      <c r="F347" s="1" t="s">
        <v>391</v>
      </c>
      <c r="G347" s="15" t="s">
        <v>279</v>
      </c>
      <c r="H347" s="1">
        <v>19</v>
      </c>
      <c r="I347" s="2">
        <f t="shared" si="3"/>
        <v>38</v>
      </c>
      <c r="J347" s="1">
        <v>2020</v>
      </c>
      <c r="K347" s="1" t="s">
        <v>273</v>
      </c>
      <c r="N347" s="1" t="s">
        <v>72</v>
      </c>
      <c r="O347" s="1" t="s">
        <v>85</v>
      </c>
      <c r="Q347" s="1" t="s">
        <v>310</v>
      </c>
      <c r="S347" s="1" t="s">
        <v>147</v>
      </c>
    </row>
    <row r="348" spans="1:19" x14ac:dyDescent="0.45">
      <c r="A348" s="1">
        <v>4</v>
      </c>
      <c r="B348" s="1">
        <v>26</v>
      </c>
      <c r="C348" s="1">
        <v>4</v>
      </c>
      <c r="D348" s="1">
        <v>2024</v>
      </c>
      <c r="E348" s="1">
        <v>7</v>
      </c>
      <c r="F348" s="1" t="s">
        <v>391</v>
      </c>
      <c r="G348" s="8" t="s">
        <v>292</v>
      </c>
      <c r="H348" s="1">
        <v>32</v>
      </c>
      <c r="I348" s="2">
        <f t="shared" si="3"/>
        <v>128</v>
      </c>
      <c r="J348" s="1">
        <v>2017</v>
      </c>
      <c r="K348" s="1" t="s">
        <v>320</v>
      </c>
      <c r="N348" s="1" t="s">
        <v>115</v>
      </c>
      <c r="O348" s="1" t="s">
        <v>348</v>
      </c>
      <c r="Q348" s="1" t="s">
        <v>342</v>
      </c>
      <c r="S348" s="1" t="s">
        <v>17</v>
      </c>
    </row>
    <row r="349" spans="1:19" x14ac:dyDescent="0.45">
      <c r="A349" s="1">
        <v>4</v>
      </c>
      <c r="B349" s="1">
        <v>26</v>
      </c>
      <c r="C349" s="1">
        <v>4</v>
      </c>
      <c r="D349" s="1">
        <v>2024</v>
      </c>
      <c r="E349" s="1">
        <v>7</v>
      </c>
      <c r="F349" s="1" t="s">
        <v>391</v>
      </c>
      <c r="G349" s="31" t="s">
        <v>270</v>
      </c>
      <c r="H349" s="1">
        <v>88</v>
      </c>
      <c r="I349" s="2">
        <f t="shared" si="3"/>
        <v>352</v>
      </c>
      <c r="J349" s="1">
        <v>2017</v>
      </c>
      <c r="K349" s="1" t="s">
        <v>345</v>
      </c>
      <c r="N349" s="1" t="s">
        <v>14</v>
      </c>
      <c r="O349" s="1" t="s">
        <v>365</v>
      </c>
      <c r="Q349" s="1" t="s">
        <v>383</v>
      </c>
      <c r="S349" s="1" t="s">
        <v>17</v>
      </c>
    </row>
    <row r="350" spans="1:19" x14ac:dyDescent="0.45">
      <c r="A350" s="1">
        <v>4</v>
      </c>
      <c r="B350" s="1">
        <v>26</v>
      </c>
      <c r="C350" s="1">
        <v>2</v>
      </c>
      <c r="D350" s="1">
        <v>2024</v>
      </c>
      <c r="E350" s="1">
        <v>7</v>
      </c>
      <c r="F350" s="1" t="s">
        <v>391</v>
      </c>
      <c r="G350" s="15" t="s">
        <v>304</v>
      </c>
      <c r="H350" s="1">
        <v>39</v>
      </c>
      <c r="I350" s="2">
        <f t="shared" si="3"/>
        <v>78</v>
      </c>
      <c r="J350" s="1">
        <v>2017</v>
      </c>
      <c r="K350" s="1" t="s">
        <v>361</v>
      </c>
      <c r="N350" s="1" t="s">
        <v>115</v>
      </c>
      <c r="O350" s="1" t="s">
        <v>362</v>
      </c>
      <c r="Q350" s="1" t="s">
        <v>155</v>
      </c>
      <c r="S350" s="1" t="s">
        <v>147</v>
      </c>
    </row>
    <row r="351" spans="1:19" x14ac:dyDescent="0.45">
      <c r="A351" s="1">
        <v>4</v>
      </c>
      <c r="B351" s="1">
        <v>26</v>
      </c>
      <c r="C351" s="1">
        <v>2</v>
      </c>
      <c r="D351" s="1">
        <v>2024</v>
      </c>
      <c r="E351" s="1">
        <v>7</v>
      </c>
      <c r="F351" s="1" t="s">
        <v>391</v>
      </c>
      <c r="G351" s="15" t="s">
        <v>305</v>
      </c>
      <c r="H351" s="1">
        <v>38</v>
      </c>
      <c r="I351" s="2">
        <f t="shared" si="3"/>
        <v>76</v>
      </c>
      <c r="J351" s="1">
        <v>2018</v>
      </c>
      <c r="K351" s="1" t="s">
        <v>273</v>
      </c>
      <c r="N351" s="1" t="s">
        <v>115</v>
      </c>
      <c r="O351" s="1" t="s">
        <v>171</v>
      </c>
      <c r="Q351" s="1" t="s">
        <v>167</v>
      </c>
      <c r="S351" s="1" t="s">
        <v>147</v>
      </c>
    </row>
    <row r="352" spans="1:19" x14ac:dyDescent="0.45">
      <c r="A352" s="1">
        <v>4</v>
      </c>
      <c r="B352" s="1">
        <v>26</v>
      </c>
      <c r="C352" s="1">
        <v>4</v>
      </c>
      <c r="D352" s="1">
        <v>2024</v>
      </c>
      <c r="E352" s="1">
        <v>8</v>
      </c>
      <c r="F352" s="1" t="s">
        <v>391</v>
      </c>
      <c r="G352" s="8" t="s">
        <v>270</v>
      </c>
      <c r="H352" s="1">
        <v>88</v>
      </c>
      <c r="I352" s="2">
        <f t="shared" si="3"/>
        <v>352</v>
      </c>
      <c r="J352" s="1">
        <v>2017</v>
      </c>
      <c r="K352" s="1" t="s">
        <v>345</v>
      </c>
      <c r="N352" s="1" t="s">
        <v>14</v>
      </c>
      <c r="O352" s="1" t="s">
        <v>365</v>
      </c>
      <c r="Q352" s="1" t="s">
        <v>383</v>
      </c>
      <c r="S352" s="1" t="s">
        <v>17</v>
      </c>
    </row>
    <row r="353" spans="1:19" x14ac:dyDescent="0.45">
      <c r="A353" s="1">
        <v>4</v>
      </c>
      <c r="B353" s="1">
        <v>26</v>
      </c>
      <c r="C353" s="1">
        <v>2</v>
      </c>
      <c r="D353" s="1">
        <v>2024</v>
      </c>
      <c r="E353" s="1">
        <v>8</v>
      </c>
      <c r="F353" s="1" t="s">
        <v>391</v>
      </c>
      <c r="G353" s="15" t="s">
        <v>301</v>
      </c>
      <c r="H353" s="1">
        <v>100</v>
      </c>
      <c r="I353" s="2">
        <f t="shared" si="3"/>
        <v>200</v>
      </c>
      <c r="J353" s="1">
        <v>2018</v>
      </c>
      <c r="K353" s="1" t="s">
        <v>273</v>
      </c>
      <c r="N353" s="1" t="s">
        <v>115</v>
      </c>
      <c r="O353" s="1" t="s">
        <v>239</v>
      </c>
      <c r="Q353" s="1" t="s">
        <v>357</v>
      </c>
      <c r="S353" s="1" t="s">
        <v>147</v>
      </c>
    </row>
    <row r="354" spans="1:19" x14ac:dyDescent="0.45">
      <c r="A354" s="1">
        <v>4</v>
      </c>
      <c r="B354" s="1">
        <v>26</v>
      </c>
      <c r="C354" s="1">
        <v>2</v>
      </c>
      <c r="D354" s="1">
        <v>2024</v>
      </c>
      <c r="E354" s="1">
        <v>8</v>
      </c>
      <c r="F354" s="1" t="s">
        <v>391</v>
      </c>
      <c r="G354" s="15" t="s">
        <v>306</v>
      </c>
      <c r="H354" s="1">
        <v>19</v>
      </c>
      <c r="I354" s="2">
        <f t="shared" si="3"/>
        <v>38</v>
      </c>
      <c r="J354" s="1">
        <v>2020</v>
      </c>
      <c r="K354" s="1" t="s">
        <v>325</v>
      </c>
      <c r="N354" s="1" t="s">
        <v>72</v>
      </c>
      <c r="O354" s="1" t="s">
        <v>363</v>
      </c>
      <c r="Q354" s="1" t="s">
        <v>364</v>
      </c>
      <c r="S354" s="1" t="s">
        <v>147</v>
      </c>
    </row>
    <row r="355" spans="1:19" x14ac:dyDescent="0.45">
      <c r="A355" s="1">
        <v>4</v>
      </c>
      <c r="B355" s="1">
        <v>26</v>
      </c>
      <c r="C355" s="1">
        <v>4</v>
      </c>
      <c r="D355" s="1">
        <v>2024</v>
      </c>
      <c r="E355" s="1">
        <v>8</v>
      </c>
      <c r="F355" s="1" t="s">
        <v>391</v>
      </c>
      <c r="G355" s="8" t="s">
        <v>256</v>
      </c>
      <c r="H355" s="1">
        <v>59</v>
      </c>
      <c r="I355" s="2">
        <f t="shared" si="3"/>
        <v>236</v>
      </c>
      <c r="J355" s="1">
        <v>2017</v>
      </c>
      <c r="K355" s="1" t="s">
        <v>343</v>
      </c>
      <c r="N355" s="1" t="s">
        <v>14</v>
      </c>
      <c r="O355" s="1" t="s">
        <v>375</v>
      </c>
      <c r="Q355" s="1" t="s">
        <v>374</v>
      </c>
      <c r="S355" s="1" t="s">
        <v>17</v>
      </c>
    </row>
    <row r="356" spans="1:19" x14ac:dyDescent="0.45">
      <c r="A356" s="1">
        <v>4</v>
      </c>
      <c r="B356" s="1">
        <v>26</v>
      </c>
      <c r="C356" s="1">
        <v>2</v>
      </c>
      <c r="D356" s="1">
        <v>2024</v>
      </c>
      <c r="E356" s="1">
        <v>9</v>
      </c>
      <c r="F356" s="1" t="s">
        <v>391</v>
      </c>
      <c r="G356" s="15" t="s">
        <v>260</v>
      </c>
      <c r="H356" s="1">
        <v>21</v>
      </c>
      <c r="I356" s="2">
        <f t="shared" si="3"/>
        <v>42</v>
      </c>
      <c r="J356" s="1">
        <v>2018</v>
      </c>
      <c r="K356" s="1" t="s">
        <v>325</v>
      </c>
      <c r="N356" s="1" t="s">
        <v>261</v>
      </c>
      <c r="O356" s="1" t="s">
        <v>321</v>
      </c>
      <c r="Q356" s="1" t="s">
        <v>167</v>
      </c>
      <c r="S356" s="1" t="s">
        <v>147</v>
      </c>
    </row>
    <row r="357" spans="1:19" x14ac:dyDescent="0.45">
      <c r="A357" s="1">
        <v>4</v>
      </c>
      <c r="B357" s="1">
        <v>26</v>
      </c>
      <c r="C357" s="1">
        <v>4</v>
      </c>
      <c r="D357" s="1">
        <v>2024</v>
      </c>
      <c r="E357" s="13">
        <v>9</v>
      </c>
      <c r="F357" s="1" t="s">
        <v>391</v>
      </c>
      <c r="G357" s="8" t="s">
        <v>265</v>
      </c>
      <c r="H357" s="1">
        <v>15</v>
      </c>
      <c r="I357" s="2">
        <f t="shared" si="3"/>
        <v>60</v>
      </c>
      <c r="J357" s="1">
        <v>2018</v>
      </c>
      <c r="K357" s="1" t="s">
        <v>325</v>
      </c>
      <c r="N357" s="1" t="s">
        <v>14</v>
      </c>
      <c r="O357" s="1" t="s">
        <v>380</v>
      </c>
      <c r="Q357" s="1" t="s">
        <v>381</v>
      </c>
      <c r="S357" s="1" t="s">
        <v>17</v>
      </c>
    </row>
    <row r="358" spans="1:19" x14ac:dyDescent="0.45">
      <c r="A358" s="1">
        <v>4</v>
      </c>
      <c r="B358" s="1">
        <v>26</v>
      </c>
      <c r="C358" s="1">
        <v>4</v>
      </c>
      <c r="D358" s="1">
        <v>2024</v>
      </c>
      <c r="E358" s="13">
        <v>9</v>
      </c>
      <c r="F358" s="1" t="s">
        <v>391</v>
      </c>
      <c r="G358" s="8" t="s">
        <v>264</v>
      </c>
      <c r="H358" s="1">
        <v>49</v>
      </c>
      <c r="I358" s="2">
        <f t="shared" si="3"/>
        <v>196</v>
      </c>
      <c r="J358" s="1">
        <v>2018</v>
      </c>
      <c r="K358" s="1" t="s">
        <v>345</v>
      </c>
      <c r="N358" s="1" t="s">
        <v>14</v>
      </c>
      <c r="O358" s="1" t="s">
        <v>365</v>
      </c>
      <c r="Q358" s="1" t="s">
        <v>370</v>
      </c>
      <c r="S358" s="1" t="s">
        <v>17</v>
      </c>
    </row>
    <row r="359" spans="1:19" x14ac:dyDescent="0.45">
      <c r="A359" s="1">
        <v>4</v>
      </c>
      <c r="B359" s="1">
        <v>26</v>
      </c>
      <c r="C359" s="1">
        <v>2</v>
      </c>
      <c r="D359" s="1">
        <v>2024</v>
      </c>
      <c r="E359" s="13">
        <v>9</v>
      </c>
      <c r="F359" s="1" t="s">
        <v>391</v>
      </c>
      <c r="G359" s="15" t="s">
        <v>257</v>
      </c>
      <c r="H359" s="1">
        <v>15</v>
      </c>
      <c r="I359" s="2">
        <f t="shared" si="3"/>
        <v>30</v>
      </c>
      <c r="J359" s="1">
        <v>2021</v>
      </c>
      <c r="K359" s="1" t="s">
        <v>325</v>
      </c>
      <c r="N359" s="1" t="s">
        <v>218</v>
      </c>
      <c r="O359" s="1" t="s">
        <v>376</v>
      </c>
      <c r="Q359" s="1" t="s">
        <v>155</v>
      </c>
      <c r="S359" s="1" t="s">
        <v>147</v>
      </c>
    </row>
    <row r="360" spans="1:19" x14ac:dyDescent="0.45">
      <c r="A360" s="1">
        <v>4</v>
      </c>
      <c r="B360" s="1">
        <v>26</v>
      </c>
      <c r="C360" s="1">
        <v>4</v>
      </c>
      <c r="D360" s="1">
        <v>2024</v>
      </c>
      <c r="E360" s="1">
        <v>10</v>
      </c>
      <c r="F360" s="1" t="s">
        <v>391</v>
      </c>
      <c r="G360" s="8" t="s">
        <v>297</v>
      </c>
      <c r="H360" s="1">
        <v>19</v>
      </c>
      <c r="I360" s="2">
        <f t="shared" si="3"/>
        <v>76</v>
      </c>
      <c r="J360" s="1">
        <v>2018</v>
      </c>
      <c r="K360" s="1" t="s">
        <v>325</v>
      </c>
      <c r="N360" s="1" t="s">
        <v>72</v>
      </c>
      <c r="O360" s="1" t="s">
        <v>352</v>
      </c>
      <c r="Q360" s="1" t="s">
        <v>353</v>
      </c>
      <c r="S360" s="1" t="s">
        <v>17</v>
      </c>
    </row>
    <row r="361" spans="1:19" x14ac:dyDescent="0.45">
      <c r="A361" s="1">
        <v>4</v>
      </c>
      <c r="B361" s="1">
        <v>26</v>
      </c>
      <c r="C361" s="1">
        <v>4</v>
      </c>
      <c r="D361" s="1">
        <v>2024</v>
      </c>
      <c r="E361" s="1">
        <v>10</v>
      </c>
      <c r="F361" s="1" t="s">
        <v>391</v>
      </c>
      <c r="G361" s="8" t="s">
        <v>296</v>
      </c>
      <c r="H361" s="1">
        <v>22</v>
      </c>
      <c r="I361" s="2">
        <f t="shared" si="3"/>
        <v>88</v>
      </c>
      <c r="J361" s="1">
        <v>2018</v>
      </c>
      <c r="K361" s="1" t="s">
        <v>336</v>
      </c>
      <c r="N361" s="1" t="s">
        <v>72</v>
      </c>
      <c r="O361" s="1" t="s">
        <v>326</v>
      </c>
      <c r="Q361" s="1" t="s">
        <v>351</v>
      </c>
      <c r="S361" s="1" t="s">
        <v>17</v>
      </c>
    </row>
    <row r="362" spans="1:19" x14ac:dyDescent="0.45">
      <c r="A362" s="1">
        <v>4</v>
      </c>
      <c r="B362" s="1">
        <v>26</v>
      </c>
      <c r="C362" s="1">
        <v>4</v>
      </c>
      <c r="D362" s="1">
        <v>2024</v>
      </c>
      <c r="E362" s="1">
        <v>10</v>
      </c>
      <c r="F362" s="1" t="s">
        <v>391</v>
      </c>
      <c r="G362" s="15" t="s">
        <v>279</v>
      </c>
      <c r="H362" s="1">
        <v>19</v>
      </c>
      <c r="I362" s="2">
        <f t="shared" si="3"/>
        <v>76</v>
      </c>
      <c r="J362" s="1">
        <v>2020</v>
      </c>
      <c r="K362" s="1" t="s">
        <v>273</v>
      </c>
      <c r="N362" s="1" t="s">
        <v>72</v>
      </c>
      <c r="O362" s="1" t="s">
        <v>85</v>
      </c>
      <c r="Q362" s="1" t="s">
        <v>310</v>
      </c>
      <c r="S362" s="1" t="s">
        <v>147</v>
      </c>
    </row>
    <row r="363" spans="1:19" x14ac:dyDescent="0.45">
      <c r="A363" s="1">
        <v>4</v>
      </c>
      <c r="B363" s="1">
        <v>26</v>
      </c>
      <c r="C363" s="1">
        <v>4</v>
      </c>
      <c r="D363" s="1">
        <v>2024</v>
      </c>
      <c r="E363" s="1">
        <v>11</v>
      </c>
      <c r="F363" s="1" t="s">
        <v>391</v>
      </c>
      <c r="G363" s="8" t="s">
        <v>294</v>
      </c>
      <c r="H363" s="1">
        <v>65</v>
      </c>
      <c r="I363" s="2">
        <f t="shared" si="3"/>
        <v>260</v>
      </c>
      <c r="J363" s="1">
        <v>2015</v>
      </c>
      <c r="K363" s="1" t="s">
        <v>329</v>
      </c>
      <c r="N363" s="1" t="s">
        <v>72</v>
      </c>
      <c r="O363" s="1" t="s">
        <v>74</v>
      </c>
      <c r="Q363" s="1" t="s">
        <v>75</v>
      </c>
      <c r="S363" s="1" t="s">
        <v>17</v>
      </c>
    </row>
    <row r="364" spans="1:19" x14ac:dyDescent="0.45">
      <c r="A364" s="1">
        <v>4</v>
      </c>
      <c r="B364" s="1">
        <v>26</v>
      </c>
      <c r="C364" s="1">
        <v>4</v>
      </c>
      <c r="D364" s="1">
        <v>2024</v>
      </c>
      <c r="E364" s="1">
        <v>11</v>
      </c>
      <c r="F364" s="1" t="s">
        <v>391</v>
      </c>
      <c r="G364" s="8" t="s">
        <v>295</v>
      </c>
      <c r="H364" s="1">
        <v>45</v>
      </c>
      <c r="I364" s="2">
        <f t="shared" si="3"/>
        <v>180</v>
      </c>
      <c r="J364" s="1">
        <v>2015</v>
      </c>
      <c r="K364" s="1" t="s">
        <v>273</v>
      </c>
      <c r="N364" s="1" t="s">
        <v>72</v>
      </c>
      <c r="O364" s="1" t="s">
        <v>350</v>
      </c>
      <c r="Q364" s="1" t="s">
        <v>231</v>
      </c>
      <c r="S364" s="1" t="s">
        <v>17</v>
      </c>
    </row>
    <row r="365" spans="1:19" x14ac:dyDescent="0.45">
      <c r="A365" s="1">
        <v>4</v>
      </c>
      <c r="B365" s="1">
        <v>26</v>
      </c>
      <c r="C365" s="1">
        <v>4</v>
      </c>
      <c r="D365" s="1">
        <v>2024</v>
      </c>
      <c r="E365" s="1">
        <v>11</v>
      </c>
      <c r="F365" s="1" t="s">
        <v>391</v>
      </c>
      <c r="G365" s="8" t="s">
        <v>275</v>
      </c>
      <c r="H365" s="1">
        <v>40</v>
      </c>
      <c r="I365" s="2">
        <f t="shared" si="3"/>
        <v>160</v>
      </c>
      <c r="J365" s="1">
        <v>2015</v>
      </c>
      <c r="K365" s="1" t="s">
        <v>311</v>
      </c>
      <c r="N365" s="1" t="s">
        <v>72</v>
      </c>
      <c r="O365" s="1" t="s">
        <v>312</v>
      </c>
      <c r="Q365" s="1" t="s">
        <v>313</v>
      </c>
      <c r="S365" s="1" t="s">
        <v>17</v>
      </c>
    </row>
    <row r="366" spans="1:19" x14ac:dyDescent="0.45">
      <c r="A366" s="1">
        <v>4</v>
      </c>
      <c r="B366" s="1">
        <v>26</v>
      </c>
      <c r="C366" s="30">
        <v>5</v>
      </c>
      <c r="D366" s="1">
        <v>2024</v>
      </c>
      <c r="E366" s="1">
        <v>12</v>
      </c>
      <c r="F366" s="1" t="s">
        <v>391</v>
      </c>
      <c r="G366" s="8" t="s">
        <v>276</v>
      </c>
      <c r="H366" s="1">
        <v>25</v>
      </c>
      <c r="I366" s="2">
        <f t="shared" si="3"/>
        <v>125</v>
      </c>
      <c r="J366" s="1">
        <v>2015</v>
      </c>
      <c r="K366" s="1" t="s">
        <v>314</v>
      </c>
      <c r="N366" s="1" t="s">
        <v>14</v>
      </c>
      <c r="O366" s="1" t="s">
        <v>315</v>
      </c>
      <c r="Q366" s="1" t="s">
        <v>316</v>
      </c>
      <c r="S366" s="1" t="s">
        <v>17</v>
      </c>
    </row>
    <row r="367" spans="1:19" x14ac:dyDescent="0.45">
      <c r="A367" s="1">
        <v>4</v>
      </c>
      <c r="B367" s="1">
        <v>26</v>
      </c>
      <c r="C367" s="1">
        <v>4</v>
      </c>
      <c r="D367" s="1">
        <v>2024</v>
      </c>
      <c r="E367" s="1">
        <v>12</v>
      </c>
      <c r="F367" s="1" t="s">
        <v>391</v>
      </c>
      <c r="G367" s="8" t="s">
        <v>268</v>
      </c>
      <c r="H367" s="1">
        <v>23</v>
      </c>
      <c r="I367" s="2">
        <f t="shared" si="3"/>
        <v>92</v>
      </c>
      <c r="J367" s="1">
        <v>2018</v>
      </c>
      <c r="K367" s="1" t="s">
        <v>311</v>
      </c>
      <c r="N367" s="1" t="s">
        <v>14</v>
      </c>
      <c r="O367" s="1" t="s">
        <v>365</v>
      </c>
      <c r="Q367" s="1" t="s">
        <v>366</v>
      </c>
      <c r="S367" s="1" t="s">
        <v>17</v>
      </c>
    </row>
    <row r="368" spans="1:19" x14ac:dyDescent="0.45">
      <c r="A368" s="1">
        <v>4</v>
      </c>
      <c r="B368" s="1">
        <v>26</v>
      </c>
      <c r="C368" s="1">
        <v>3</v>
      </c>
      <c r="D368" s="1">
        <v>2024</v>
      </c>
      <c r="E368" s="1">
        <v>12</v>
      </c>
      <c r="F368" s="1" t="s">
        <v>391</v>
      </c>
      <c r="G368" s="15" t="s">
        <v>302</v>
      </c>
      <c r="H368" s="1">
        <v>19</v>
      </c>
      <c r="I368" s="2">
        <f t="shared" si="3"/>
        <v>57</v>
      </c>
      <c r="J368" s="1">
        <v>2020</v>
      </c>
      <c r="K368" s="1" t="s">
        <v>314</v>
      </c>
      <c r="N368" s="1" t="s">
        <v>358</v>
      </c>
      <c r="O368" s="1" t="s">
        <v>359</v>
      </c>
      <c r="Q368" s="1" t="s">
        <v>146</v>
      </c>
      <c r="S368" s="1" t="s">
        <v>147</v>
      </c>
    </row>
    <row r="369" spans="1:20" x14ac:dyDescent="0.45">
      <c r="A369" s="1">
        <v>4</v>
      </c>
      <c r="B369" s="1">
        <v>26</v>
      </c>
      <c r="C369" s="1">
        <v>4</v>
      </c>
      <c r="D369" s="1">
        <v>2024</v>
      </c>
      <c r="E369" s="1">
        <v>13</v>
      </c>
      <c r="F369" s="1" t="s">
        <v>391</v>
      </c>
      <c r="G369" s="8" t="s">
        <v>271</v>
      </c>
      <c r="H369" s="1">
        <v>16</v>
      </c>
      <c r="I369" s="2">
        <f t="shared" si="3"/>
        <v>64</v>
      </c>
      <c r="J369" s="1">
        <v>2014</v>
      </c>
      <c r="K369" s="1" t="s">
        <v>343</v>
      </c>
      <c r="N369" s="1" t="s">
        <v>225</v>
      </c>
      <c r="O369" s="1" t="s">
        <v>385</v>
      </c>
      <c r="Q369" s="1" t="s">
        <v>384</v>
      </c>
      <c r="S369" s="1" t="s">
        <v>17</v>
      </c>
    </row>
    <row r="370" spans="1:20" x14ac:dyDescent="0.45">
      <c r="A370" s="1">
        <v>4</v>
      </c>
      <c r="B370" s="1">
        <v>26</v>
      </c>
      <c r="C370" s="1">
        <v>4</v>
      </c>
      <c r="D370" s="1">
        <v>2024</v>
      </c>
      <c r="E370" s="1">
        <v>13</v>
      </c>
      <c r="F370" s="1" t="s">
        <v>391</v>
      </c>
      <c r="G370" s="8" t="s">
        <v>269</v>
      </c>
      <c r="H370" s="1">
        <v>20</v>
      </c>
      <c r="I370" s="2">
        <f t="shared" si="3"/>
        <v>80</v>
      </c>
      <c r="J370" s="1">
        <v>2017</v>
      </c>
      <c r="K370" s="1" t="s">
        <v>336</v>
      </c>
      <c r="N370" s="1" t="s">
        <v>367</v>
      </c>
      <c r="O370" s="1" t="s">
        <v>369</v>
      </c>
      <c r="Q370" s="1" t="s">
        <v>368</v>
      </c>
      <c r="S370" s="1" t="s">
        <v>17</v>
      </c>
    </row>
    <row r="371" spans="1:20" x14ac:dyDescent="0.45">
      <c r="A371" s="1">
        <v>4</v>
      </c>
      <c r="B371" s="1">
        <v>26</v>
      </c>
      <c r="C371" s="1">
        <v>4</v>
      </c>
      <c r="D371" s="1">
        <v>2024</v>
      </c>
      <c r="E371" s="1">
        <v>13</v>
      </c>
      <c r="F371" s="1" t="s">
        <v>391</v>
      </c>
      <c r="G371" s="8" t="s">
        <v>253</v>
      </c>
      <c r="H371" s="1">
        <v>18</v>
      </c>
      <c r="I371" s="2">
        <f t="shared" si="3"/>
        <v>72</v>
      </c>
      <c r="J371" s="1">
        <v>2018</v>
      </c>
      <c r="K371" s="1" t="s">
        <v>311</v>
      </c>
      <c r="N371" s="1" t="s">
        <v>218</v>
      </c>
      <c r="O371" s="1" t="s">
        <v>373</v>
      </c>
      <c r="Q371" s="1" t="s">
        <v>342</v>
      </c>
      <c r="S371" s="1" t="s">
        <v>17</v>
      </c>
    </row>
    <row r="372" spans="1:20" x14ac:dyDescent="0.45">
      <c r="A372" s="1">
        <v>4</v>
      </c>
      <c r="B372" s="1">
        <v>26</v>
      </c>
      <c r="C372" s="1">
        <v>2</v>
      </c>
      <c r="D372" s="1">
        <v>2024</v>
      </c>
      <c r="E372" s="1">
        <v>21</v>
      </c>
      <c r="F372" s="1" t="s">
        <v>435</v>
      </c>
      <c r="G372" s="1" t="s">
        <v>400</v>
      </c>
      <c r="H372" s="2">
        <f>I372/12</f>
        <v>73.333333333333329</v>
      </c>
      <c r="I372" s="2">
        <v>880</v>
      </c>
      <c r="J372" s="1">
        <v>2018</v>
      </c>
      <c r="K372" s="1" t="s">
        <v>273</v>
      </c>
      <c r="L372"/>
      <c r="N372" s="1" t="s">
        <v>115</v>
      </c>
      <c r="O372" s="1" t="s">
        <v>171</v>
      </c>
      <c r="Q372" s="1" t="s">
        <v>167</v>
      </c>
      <c r="S372" s="1" t="s">
        <v>147</v>
      </c>
    </row>
    <row r="373" spans="1:20" x14ac:dyDescent="0.45">
      <c r="A373" s="1">
        <v>4</v>
      </c>
      <c r="B373" s="1">
        <v>26</v>
      </c>
      <c r="C373" s="1">
        <v>2</v>
      </c>
      <c r="D373" s="1">
        <v>2024</v>
      </c>
      <c r="E373" s="1">
        <v>21</v>
      </c>
      <c r="F373" s="1" t="s">
        <v>419</v>
      </c>
      <c r="G373" s="7" t="s">
        <v>415</v>
      </c>
      <c r="H373" s="1">
        <v>30</v>
      </c>
      <c r="I373" s="2"/>
      <c r="N373" s="1" t="s">
        <v>14</v>
      </c>
      <c r="O373" s="1" t="s">
        <v>0</v>
      </c>
      <c r="Q373" s="1" t="s">
        <v>357</v>
      </c>
      <c r="S373" s="1" t="s">
        <v>147</v>
      </c>
    </row>
    <row r="374" spans="1:20" x14ac:dyDescent="0.45">
      <c r="A374" s="1">
        <v>4</v>
      </c>
      <c r="B374" s="1">
        <v>26</v>
      </c>
      <c r="C374" s="1">
        <v>2</v>
      </c>
      <c r="D374" s="1">
        <v>2024</v>
      </c>
      <c r="E374" s="1">
        <v>21</v>
      </c>
      <c r="F374" s="1" t="s">
        <v>435</v>
      </c>
      <c r="G374" s="1" t="s">
        <v>409</v>
      </c>
      <c r="H374" s="2">
        <v>14</v>
      </c>
      <c r="I374" s="2"/>
      <c r="J374" s="1">
        <v>2020</v>
      </c>
      <c r="K374" s="1" t="s">
        <v>314</v>
      </c>
      <c r="N374" s="1" t="s">
        <v>115</v>
      </c>
      <c r="O374" s="1" t="s">
        <v>171</v>
      </c>
      <c r="P374" s="1" t="s">
        <v>632</v>
      </c>
      <c r="Q374" s="1" t="s">
        <v>167</v>
      </c>
      <c r="R374" s="1" t="s">
        <v>633</v>
      </c>
      <c r="S374" s="1" t="s">
        <v>147</v>
      </c>
    </row>
    <row r="375" spans="1:20" x14ac:dyDescent="0.45">
      <c r="A375" s="1">
        <v>4</v>
      </c>
      <c r="B375" s="1">
        <v>26</v>
      </c>
      <c r="C375" s="1">
        <v>2</v>
      </c>
      <c r="D375" s="1">
        <v>2024</v>
      </c>
      <c r="E375" s="1">
        <v>22</v>
      </c>
      <c r="F375" s="1" t="s">
        <v>419</v>
      </c>
      <c r="G375" s="7" t="s">
        <v>417</v>
      </c>
      <c r="H375" s="1">
        <v>40</v>
      </c>
      <c r="I375" s="2"/>
      <c r="N375" s="1" t="s">
        <v>14</v>
      </c>
      <c r="O375" s="1" t="s">
        <v>0</v>
      </c>
      <c r="Q375" s="1" t="s">
        <v>167</v>
      </c>
      <c r="S375" s="1" t="s">
        <v>147</v>
      </c>
    </row>
    <row r="376" spans="1:20" x14ac:dyDescent="0.45">
      <c r="A376" s="1">
        <v>4</v>
      </c>
      <c r="B376" s="1">
        <v>26</v>
      </c>
      <c r="C376" s="1">
        <v>2</v>
      </c>
      <c r="D376" s="1">
        <v>2024</v>
      </c>
      <c r="E376" s="1">
        <v>22</v>
      </c>
      <c r="F376" s="1" t="s">
        <v>435</v>
      </c>
      <c r="G376" s="1" t="s">
        <v>397</v>
      </c>
      <c r="H376" s="2">
        <f>I376/12</f>
        <v>33.333333333333336</v>
      </c>
      <c r="I376" s="2">
        <v>400</v>
      </c>
      <c r="J376" s="1">
        <v>2019</v>
      </c>
      <c r="K376" s="1" t="s">
        <v>447</v>
      </c>
      <c r="L376"/>
      <c r="N376" s="1" t="s">
        <v>115</v>
      </c>
      <c r="O376" s="1" t="s">
        <v>159</v>
      </c>
      <c r="Q376" s="1" t="s">
        <v>448</v>
      </c>
      <c r="S376" s="1" t="s">
        <v>147</v>
      </c>
    </row>
    <row r="377" spans="1:20" x14ac:dyDescent="0.45">
      <c r="A377" s="1">
        <v>4</v>
      </c>
      <c r="B377" s="1">
        <v>26</v>
      </c>
      <c r="C377" s="1">
        <v>2</v>
      </c>
      <c r="D377" s="1">
        <v>2024</v>
      </c>
      <c r="E377" s="1">
        <v>22</v>
      </c>
      <c r="F377" s="1" t="s">
        <v>435</v>
      </c>
      <c r="G377" s="1" t="s">
        <v>409</v>
      </c>
      <c r="H377" s="2">
        <v>14</v>
      </c>
      <c r="I377" s="2"/>
      <c r="J377" s="1">
        <v>2020</v>
      </c>
      <c r="K377" s="1" t="s">
        <v>314</v>
      </c>
      <c r="N377" s="1" t="s">
        <v>115</v>
      </c>
      <c r="O377" s="1" t="s">
        <v>171</v>
      </c>
      <c r="P377" s="1" t="s">
        <v>632</v>
      </c>
      <c r="Q377" s="1" t="s">
        <v>167</v>
      </c>
      <c r="R377" s="1" t="s">
        <v>633</v>
      </c>
      <c r="S377" s="1" t="s">
        <v>147</v>
      </c>
    </row>
    <row r="378" spans="1:20" x14ac:dyDescent="0.45">
      <c r="A378" s="1">
        <v>4</v>
      </c>
      <c r="B378" s="1">
        <v>26</v>
      </c>
      <c r="C378" s="1">
        <v>2</v>
      </c>
      <c r="D378" s="1">
        <v>2024</v>
      </c>
      <c r="E378" s="1">
        <v>23</v>
      </c>
      <c r="F378" s="1" t="s">
        <v>435</v>
      </c>
      <c r="G378" s="1" t="s">
        <v>400</v>
      </c>
      <c r="H378" s="2">
        <f>I378/12</f>
        <v>73.333333333333329</v>
      </c>
      <c r="I378" s="2">
        <v>880</v>
      </c>
      <c r="J378" s="1">
        <v>2018</v>
      </c>
      <c r="K378" s="1" t="s">
        <v>273</v>
      </c>
      <c r="L378"/>
      <c r="N378" s="1" t="s">
        <v>115</v>
      </c>
      <c r="O378" s="1" t="s">
        <v>171</v>
      </c>
      <c r="P378" s="1" t="s">
        <v>630</v>
      </c>
      <c r="Q378" s="1" t="s">
        <v>167</v>
      </c>
      <c r="S378" s="1" t="s">
        <v>147</v>
      </c>
      <c r="T378" s="1" t="s">
        <v>631</v>
      </c>
    </row>
    <row r="379" spans="1:20" x14ac:dyDescent="0.45">
      <c r="A379" s="1">
        <v>4</v>
      </c>
      <c r="B379" s="1">
        <v>26</v>
      </c>
      <c r="C379" s="1">
        <v>2</v>
      </c>
      <c r="D379" s="1">
        <v>2024</v>
      </c>
      <c r="E379" s="1">
        <v>23</v>
      </c>
      <c r="F379" s="1" t="s">
        <v>435</v>
      </c>
      <c r="G379" s="1" t="s">
        <v>397</v>
      </c>
      <c r="H379" s="2">
        <f>I379/12</f>
        <v>33.333333333333336</v>
      </c>
      <c r="I379" s="2">
        <v>400</v>
      </c>
      <c r="J379" s="1">
        <v>2019</v>
      </c>
      <c r="K379" s="1" t="s">
        <v>447</v>
      </c>
      <c r="L379"/>
      <c r="N379" s="1" t="s">
        <v>115</v>
      </c>
      <c r="O379" s="1" t="s">
        <v>159</v>
      </c>
      <c r="Q379" s="1" t="s">
        <v>448</v>
      </c>
      <c r="S379" s="1" t="s">
        <v>147</v>
      </c>
    </row>
    <row r="380" spans="1:20" x14ac:dyDescent="0.45">
      <c r="A380" s="1">
        <v>4</v>
      </c>
      <c r="B380" s="1">
        <v>26</v>
      </c>
      <c r="C380" s="1">
        <v>2</v>
      </c>
      <c r="D380" s="1">
        <v>2024</v>
      </c>
      <c r="E380" s="1">
        <v>23</v>
      </c>
      <c r="F380" s="1" t="s">
        <v>475</v>
      </c>
      <c r="G380" s="1" t="s">
        <v>478</v>
      </c>
      <c r="H380" s="2">
        <v>25</v>
      </c>
      <c r="I380" s="2"/>
      <c r="L380"/>
      <c r="N380" s="1" t="s">
        <v>408</v>
      </c>
      <c r="O380" s="1" t="s">
        <v>479</v>
      </c>
      <c r="Q380" s="1" t="s">
        <v>146</v>
      </c>
      <c r="S380" s="1" t="s">
        <v>147</v>
      </c>
    </row>
    <row r="381" spans="1:20" x14ac:dyDescent="0.45">
      <c r="A381" s="1">
        <v>4</v>
      </c>
      <c r="B381" s="1" t="s">
        <v>1118</v>
      </c>
      <c r="C381" s="1">
        <v>1</v>
      </c>
      <c r="D381" s="1">
        <v>2024</v>
      </c>
      <c r="E381" s="1">
        <v>24</v>
      </c>
      <c r="F381" s="1" t="s">
        <v>391</v>
      </c>
      <c r="G381" s="8" t="s">
        <v>251</v>
      </c>
      <c r="H381" s="1">
        <v>45</v>
      </c>
      <c r="I381" s="2">
        <f>H381*C381</f>
        <v>45</v>
      </c>
      <c r="J381" s="1">
        <v>2012</v>
      </c>
      <c r="K381" s="1" t="s">
        <v>329</v>
      </c>
      <c r="N381" s="1" t="s">
        <v>187</v>
      </c>
      <c r="O381" s="1" t="s">
        <v>371</v>
      </c>
      <c r="Q381" s="1" t="s">
        <v>372</v>
      </c>
      <c r="S381" s="1" t="s">
        <v>17</v>
      </c>
      <c r="T381" s="1" t="s">
        <v>252</v>
      </c>
    </row>
    <row r="382" spans="1:20" x14ac:dyDescent="0.45">
      <c r="A382" s="1">
        <v>4</v>
      </c>
      <c r="B382" s="1" t="s">
        <v>1118</v>
      </c>
      <c r="C382" s="1">
        <v>3</v>
      </c>
      <c r="D382" s="1">
        <v>2024</v>
      </c>
      <c r="E382" s="1">
        <v>24</v>
      </c>
      <c r="F382" s="1" t="s">
        <v>435</v>
      </c>
      <c r="G382" s="1" t="s">
        <v>271</v>
      </c>
      <c r="H382" s="1">
        <v>15</v>
      </c>
      <c r="I382" s="2">
        <f>H382*C382</f>
        <v>45</v>
      </c>
      <c r="J382" s="1">
        <v>2014</v>
      </c>
      <c r="K382" s="1" t="s">
        <v>343</v>
      </c>
      <c r="N382" s="1" t="s">
        <v>225</v>
      </c>
      <c r="O382" s="1" t="s">
        <v>385</v>
      </c>
      <c r="Q382" s="1" t="s">
        <v>384</v>
      </c>
      <c r="S382" s="1" t="s">
        <v>17</v>
      </c>
    </row>
    <row r="383" spans="1:20" x14ac:dyDescent="0.45">
      <c r="A383" s="1">
        <v>4</v>
      </c>
      <c r="B383" s="1" t="s">
        <v>1118</v>
      </c>
      <c r="C383" s="1">
        <v>3</v>
      </c>
      <c r="D383" s="1">
        <v>2024</v>
      </c>
      <c r="E383" s="1">
        <v>24</v>
      </c>
      <c r="F383" s="1" t="s">
        <v>435</v>
      </c>
      <c r="G383" s="1" t="s">
        <v>406</v>
      </c>
      <c r="H383" s="2">
        <v>19</v>
      </c>
      <c r="I383" s="2"/>
      <c r="J383" s="1">
        <v>2018</v>
      </c>
      <c r="K383" s="1" t="s">
        <v>311</v>
      </c>
      <c r="N383" s="1" t="s">
        <v>408</v>
      </c>
      <c r="O383" s="1" t="s">
        <v>408</v>
      </c>
      <c r="Q383" s="1" t="s">
        <v>339</v>
      </c>
      <c r="S383" s="1" t="s">
        <v>17</v>
      </c>
    </row>
    <row r="384" spans="1:20" x14ac:dyDescent="0.45">
      <c r="A384" s="1">
        <v>4</v>
      </c>
      <c r="B384" s="1" t="s">
        <v>1118</v>
      </c>
      <c r="C384" s="1">
        <v>2</v>
      </c>
      <c r="D384" s="1">
        <v>2024</v>
      </c>
      <c r="E384" s="1">
        <v>24</v>
      </c>
      <c r="F384" s="1" t="s">
        <v>419</v>
      </c>
      <c r="G384" s="7" t="s">
        <v>421</v>
      </c>
      <c r="H384" s="1">
        <v>60</v>
      </c>
      <c r="I384" s="2"/>
      <c r="N384" s="1" t="s">
        <v>14</v>
      </c>
      <c r="O384" s="1" t="s">
        <v>0</v>
      </c>
      <c r="Q384" s="1" t="s">
        <v>15</v>
      </c>
      <c r="S384" s="1" t="s">
        <v>17</v>
      </c>
    </row>
    <row r="385" spans="1:20" x14ac:dyDescent="0.45">
      <c r="A385" s="1">
        <v>4</v>
      </c>
      <c r="B385" s="1" t="s">
        <v>1118</v>
      </c>
      <c r="C385" s="1">
        <v>3</v>
      </c>
      <c r="D385" s="1">
        <v>2024</v>
      </c>
      <c r="E385" s="1">
        <v>24</v>
      </c>
      <c r="F385" s="1" t="s">
        <v>435</v>
      </c>
      <c r="G385" s="1" t="s">
        <v>410</v>
      </c>
      <c r="H385" s="2">
        <v>35</v>
      </c>
      <c r="I385" s="2"/>
      <c r="K385" s="1" t="s">
        <v>449</v>
      </c>
      <c r="N385" s="1" t="s">
        <v>14</v>
      </c>
      <c r="O385" s="1" t="s">
        <v>39</v>
      </c>
      <c r="Q385" s="1" t="s">
        <v>450</v>
      </c>
      <c r="S385" s="1" t="s">
        <v>17</v>
      </c>
    </row>
    <row r="386" spans="1:20" x14ac:dyDescent="0.45">
      <c r="A386" s="1">
        <v>4</v>
      </c>
      <c r="B386" s="1">
        <v>26</v>
      </c>
      <c r="C386" s="1">
        <v>3</v>
      </c>
      <c r="D386" s="1">
        <v>2024</v>
      </c>
      <c r="E386" s="1">
        <v>25</v>
      </c>
      <c r="F386" s="1" t="s">
        <v>435</v>
      </c>
      <c r="G386" s="1" t="s">
        <v>402</v>
      </c>
      <c r="H386" s="2">
        <f>I386/12</f>
        <v>53.75</v>
      </c>
      <c r="I386" s="2">
        <v>645</v>
      </c>
      <c r="J386" s="1">
        <v>2007</v>
      </c>
      <c r="K386" s="1" t="s">
        <v>336</v>
      </c>
      <c r="L386"/>
      <c r="N386" s="1" t="s">
        <v>225</v>
      </c>
      <c r="O386" s="1" t="s">
        <v>385</v>
      </c>
      <c r="Q386" s="1" t="s">
        <v>394</v>
      </c>
      <c r="S386" s="1" t="s">
        <v>17</v>
      </c>
    </row>
    <row r="387" spans="1:20" x14ac:dyDescent="0.45">
      <c r="A387" s="1">
        <v>4</v>
      </c>
      <c r="B387" s="1">
        <v>26</v>
      </c>
      <c r="C387" s="1">
        <v>3</v>
      </c>
      <c r="D387" s="1">
        <v>2024</v>
      </c>
      <c r="E387" s="1">
        <v>25</v>
      </c>
      <c r="F387" s="1" t="s">
        <v>435</v>
      </c>
      <c r="G387" s="1" t="s">
        <v>392</v>
      </c>
      <c r="H387" s="1">
        <v>90</v>
      </c>
      <c r="I387" s="2">
        <f>H387*C387</f>
        <v>270</v>
      </c>
      <c r="J387" s="1">
        <v>2017</v>
      </c>
      <c r="K387" s="1" t="s">
        <v>329</v>
      </c>
      <c r="N387" s="1" t="s">
        <v>72</v>
      </c>
      <c r="O387" s="1" t="s">
        <v>74</v>
      </c>
      <c r="Q387" s="1" t="s">
        <v>393</v>
      </c>
      <c r="S387" s="1" t="s">
        <v>17</v>
      </c>
    </row>
    <row r="388" spans="1:20" x14ac:dyDescent="0.45">
      <c r="A388" s="1">
        <v>4</v>
      </c>
      <c r="B388" s="1">
        <v>26</v>
      </c>
      <c r="C388" s="1">
        <v>3</v>
      </c>
      <c r="D388" s="1">
        <v>2024</v>
      </c>
      <c r="E388" s="1">
        <v>25</v>
      </c>
      <c r="F388" s="1" t="s">
        <v>435</v>
      </c>
      <c r="G388" s="1" t="s">
        <v>412</v>
      </c>
      <c r="H388" s="2">
        <v>55</v>
      </c>
      <c r="I388" s="2"/>
      <c r="K388" s="1" t="s">
        <v>311</v>
      </c>
      <c r="N388" s="1" t="s">
        <v>115</v>
      </c>
      <c r="O388" s="1" t="s">
        <v>171</v>
      </c>
      <c r="P388" s="1" t="s">
        <v>615</v>
      </c>
      <c r="Q388" s="1" t="s">
        <v>15</v>
      </c>
      <c r="R388" s="1" t="s">
        <v>616</v>
      </c>
      <c r="S388" s="1" t="s">
        <v>17</v>
      </c>
    </row>
    <row r="389" spans="1:20" x14ac:dyDescent="0.45">
      <c r="A389" s="1">
        <v>4</v>
      </c>
      <c r="B389" s="1">
        <v>26</v>
      </c>
      <c r="C389" s="1">
        <v>3</v>
      </c>
      <c r="D389" s="1">
        <v>2024</v>
      </c>
      <c r="E389" s="1">
        <v>25</v>
      </c>
      <c r="F389" s="1" t="s">
        <v>435</v>
      </c>
      <c r="G389" s="1" t="s">
        <v>399</v>
      </c>
      <c r="H389" s="2">
        <f>I389/12</f>
        <v>102.66666666666667</v>
      </c>
      <c r="I389" s="2">
        <v>1232</v>
      </c>
      <c r="J389" s="1">
        <v>2019</v>
      </c>
      <c r="K389" s="1" t="s">
        <v>343</v>
      </c>
      <c r="L389"/>
      <c r="N389" s="1" t="s">
        <v>14</v>
      </c>
      <c r="O389" s="1" t="s">
        <v>334</v>
      </c>
      <c r="Q389" s="1" t="s">
        <v>339</v>
      </c>
      <c r="S389" s="1" t="s">
        <v>17</v>
      </c>
    </row>
    <row r="390" spans="1:20" x14ac:dyDescent="0.45">
      <c r="A390" s="1">
        <v>4</v>
      </c>
      <c r="B390" s="1">
        <v>26</v>
      </c>
      <c r="C390" s="1">
        <v>2</v>
      </c>
      <c r="D390" s="1">
        <v>2024</v>
      </c>
      <c r="E390" s="1">
        <v>40</v>
      </c>
      <c r="F390" s="1" t="s">
        <v>436</v>
      </c>
      <c r="G390" s="9" t="s">
        <v>433</v>
      </c>
      <c r="H390" s="1">
        <f>375/12</f>
        <v>31.25</v>
      </c>
      <c r="I390" s="2"/>
      <c r="K390" s="1" t="s">
        <v>273</v>
      </c>
      <c r="N390" s="1" t="s">
        <v>115</v>
      </c>
      <c r="O390" s="1" t="s">
        <v>239</v>
      </c>
      <c r="Q390" s="1" t="s">
        <v>454</v>
      </c>
      <c r="S390" s="1" t="s">
        <v>147</v>
      </c>
    </row>
    <row r="391" spans="1:20" x14ac:dyDescent="0.45">
      <c r="A391" s="1">
        <v>4</v>
      </c>
      <c r="B391" s="1">
        <v>26</v>
      </c>
      <c r="C391" s="1">
        <v>2</v>
      </c>
      <c r="D391" s="1">
        <v>2024</v>
      </c>
      <c r="E391" s="1">
        <v>40</v>
      </c>
      <c r="F391" s="1" t="s">
        <v>436</v>
      </c>
      <c r="G391" s="9" t="s">
        <v>492</v>
      </c>
      <c r="H391" s="1">
        <v>30</v>
      </c>
      <c r="I391" s="2"/>
      <c r="K391" s="1" t="s">
        <v>497</v>
      </c>
      <c r="N391" s="1" t="s">
        <v>14</v>
      </c>
      <c r="O391" s="1" t="s">
        <v>39</v>
      </c>
      <c r="Q391" s="1" t="s">
        <v>167</v>
      </c>
      <c r="S391" s="1" t="s">
        <v>147</v>
      </c>
    </row>
    <row r="392" spans="1:20" x14ac:dyDescent="0.45">
      <c r="A392" s="1">
        <v>4</v>
      </c>
      <c r="B392" s="1">
        <v>26</v>
      </c>
      <c r="C392" s="1">
        <v>2</v>
      </c>
      <c r="D392" s="1">
        <v>2024</v>
      </c>
      <c r="E392" s="1">
        <v>40</v>
      </c>
      <c r="F392" s="1" t="s">
        <v>436</v>
      </c>
      <c r="G392" s="9" t="s">
        <v>493</v>
      </c>
      <c r="H392" s="1">
        <v>25</v>
      </c>
      <c r="I392" s="2"/>
      <c r="K392" s="1" t="s">
        <v>497</v>
      </c>
      <c r="N392" s="1" t="s">
        <v>72</v>
      </c>
      <c r="O392" s="1" t="s">
        <v>379</v>
      </c>
      <c r="Q392" s="1" t="s">
        <v>498</v>
      </c>
      <c r="S392" s="1" t="s">
        <v>147</v>
      </c>
    </row>
    <row r="393" spans="1:20" x14ac:dyDescent="0.45">
      <c r="A393" s="1">
        <v>4</v>
      </c>
      <c r="B393" s="1">
        <v>26</v>
      </c>
      <c r="C393" s="1">
        <v>3</v>
      </c>
      <c r="D393" s="1">
        <v>2024</v>
      </c>
      <c r="E393" s="1">
        <v>41</v>
      </c>
      <c r="F393" s="1" t="s">
        <v>436</v>
      </c>
      <c r="G393" s="9" t="s">
        <v>499</v>
      </c>
      <c r="H393" s="1">
        <v>50</v>
      </c>
      <c r="I393" s="2"/>
      <c r="K393" s="1" t="s">
        <v>501</v>
      </c>
      <c r="N393" s="1" t="s">
        <v>14</v>
      </c>
      <c r="O393" s="1" t="s">
        <v>39</v>
      </c>
      <c r="Q393" s="1" t="s">
        <v>370</v>
      </c>
      <c r="S393" s="1" t="s">
        <v>17</v>
      </c>
    </row>
    <row r="394" spans="1:20" x14ac:dyDescent="0.45">
      <c r="A394" s="1">
        <v>4</v>
      </c>
      <c r="B394" s="1">
        <v>26</v>
      </c>
      <c r="C394" s="1">
        <v>3</v>
      </c>
      <c r="D394" s="1">
        <v>2024</v>
      </c>
      <c r="E394" s="1">
        <v>41</v>
      </c>
      <c r="F394" s="1" t="s">
        <v>436</v>
      </c>
      <c r="G394" s="9" t="s">
        <v>500</v>
      </c>
      <c r="H394" s="1">
        <v>20</v>
      </c>
      <c r="I394" s="2"/>
      <c r="K394" s="1" t="s">
        <v>449</v>
      </c>
      <c r="N394" s="1" t="s">
        <v>225</v>
      </c>
      <c r="O394" s="1" t="s">
        <v>385</v>
      </c>
      <c r="Q394" s="1" t="s">
        <v>394</v>
      </c>
      <c r="S394" s="1" t="s">
        <v>17</v>
      </c>
    </row>
    <row r="395" spans="1:20" x14ac:dyDescent="0.45">
      <c r="A395" s="1">
        <v>4</v>
      </c>
      <c r="B395" s="1">
        <v>26</v>
      </c>
      <c r="C395" s="1">
        <v>3</v>
      </c>
      <c r="D395" s="1">
        <v>2024</v>
      </c>
      <c r="E395" s="1">
        <v>41</v>
      </c>
      <c r="F395" s="1" t="s">
        <v>436</v>
      </c>
      <c r="G395" s="9" t="s">
        <v>473</v>
      </c>
      <c r="H395" s="1">
        <v>45</v>
      </c>
      <c r="I395" s="2"/>
      <c r="K395" s="1" t="s">
        <v>311</v>
      </c>
      <c r="N395" s="1" t="s">
        <v>14</v>
      </c>
      <c r="O395" s="1" t="s">
        <v>39</v>
      </c>
      <c r="Q395" s="1" t="s">
        <v>474</v>
      </c>
      <c r="S395" s="1" t="s">
        <v>17</v>
      </c>
    </row>
    <row r="396" spans="1:20" x14ac:dyDescent="0.45">
      <c r="A396" s="1">
        <v>4</v>
      </c>
      <c r="B396" s="1">
        <v>26</v>
      </c>
      <c r="C396" s="1">
        <v>1</v>
      </c>
      <c r="D396" s="1">
        <v>2024</v>
      </c>
      <c r="E396" s="1">
        <v>41</v>
      </c>
      <c r="F396" s="1" t="s">
        <v>436</v>
      </c>
      <c r="G396" s="9" t="s">
        <v>491</v>
      </c>
      <c r="H396" s="1">
        <v>30</v>
      </c>
      <c r="I396" s="2"/>
      <c r="K396" s="1" t="s">
        <v>496</v>
      </c>
      <c r="N396" s="1" t="s">
        <v>115</v>
      </c>
      <c r="O396" s="1" t="s">
        <v>171</v>
      </c>
      <c r="P396" s="1" t="s">
        <v>625</v>
      </c>
      <c r="Q396" s="1" t="s">
        <v>15</v>
      </c>
      <c r="R396" s="1" t="s">
        <v>626</v>
      </c>
      <c r="S396" s="1" t="s">
        <v>17</v>
      </c>
    </row>
    <row r="397" spans="1:20" x14ac:dyDescent="0.45">
      <c r="A397" s="1">
        <v>4</v>
      </c>
      <c r="B397" s="1">
        <v>26</v>
      </c>
      <c r="C397" s="1">
        <v>2</v>
      </c>
      <c r="D397" s="1">
        <v>2024</v>
      </c>
      <c r="E397" s="1">
        <v>41</v>
      </c>
      <c r="F397" s="1" t="s">
        <v>436</v>
      </c>
      <c r="G397" s="9" t="s">
        <v>432</v>
      </c>
      <c r="H397" s="1">
        <f>199/12</f>
        <v>16.583333333333332</v>
      </c>
      <c r="I397" s="2"/>
      <c r="K397" s="1" t="s">
        <v>314</v>
      </c>
      <c r="N397" s="1" t="s">
        <v>14</v>
      </c>
      <c r="O397" s="1" t="s">
        <v>39</v>
      </c>
      <c r="Q397" s="1" t="s">
        <v>167</v>
      </c>
      <c r="S397" s="1" t="s">
        <v>147</v>
      </c>
    </row>
    <row r="398" spans="1:20" x14ac:dyDescent="0.45">
      <c r="A398" s="1">
        <v>4</v>
      </c>
      <c r="B398" s="1">
        <v>26</v>
      </c>
      <c r="C398" s="1">
        <v>2</v>
      </c>
      <c r="D398" s="1">
        <v>2024</v>
      </c>
      <c r="E398" s="1">
        <v>50</v>
      </c>
      <c r="F398" s="1" t="s">
        <v>717</v>
      </c>
      <c r="G398" s="1" t="s">
        <v>702</v>
      </c>
      <c r="H398" s="1">
        <v>75</v>
      </c>
      <c r="I398" s="2"/>
      <c r="K398" s="1" t="s">
        <v>453</v>
      </c>
      <c r="N398" s="1" t="s">
        <v>115</v>
      </c>
      <c r="O398" s="1" t="s">
        <v>239</v>
      </c>
      <c r="P398" s="1" t="s">
        <v>755</v>
      </c>
      <c r="Q398" s="1" t="s">
        <v>342</v>
      </c>
      <c r="S398" s="1" t="s">
        <v>17</v>
      </c>
      <c r="T398" s="1" t="s">
        <v>756</v>
      </c>
    </row>
    <row r="399" spans="1:20" x14ac:dyDescent="0.45">
      <c r="A399" s="1">
        <v>4</v>
      </c>
      <c r="B399" s="1">
        <v>26</v>
      </c>
      <c r="C399" s="1">
        <v>2</v>
      </c>
      <c r="D399" s="1">
        <v>2024</v>
      </c>
      <c r="E399" s="1">
        <v>50</v>
      </c>
      <c r="F399" s="1" t="s">
        <v>717</v>
      </c>
      <c r="G399" s="1" t="s">
        <v>704</v>
      </c>
      <c r="H399" s="1">
        <v>48</v>
      </c>
      <c r="K399" s="1" t="s">
        <v>760</v>
      </c>
      <c r="N399" s="1" t="s">
        <v>115</v>
      </c>
      <c r="O399" s="1" t="s">
        <v>761</v>
      </c>
      <c r="P399" s="1" t="s">
        <v>753</v>
      </c>
      <c r="Q399" s="1" t="s">
        <v>762</v>
      </c>
      <c r="S399" s="1" t="s">
        <v>17</v>
      </c>
      <c r="T399" s="1" t="s">
        <v>763</v>
      </c>
    </row>
    <row r="400" spans="1:20" x14ac:dyDescent="0.45">
      <c r="A400" s="1">
        <v>4</v>
      </c>
      <c r="B400" s="1">
        <v>26</v>
      </c>
      <c r="C400" s="1">
        <v>2</v>
      </c>
      <c r="D400" s="1">
        <v>2024</v>
      </c>
      <c r="E400" s="1">
        <v>50</v>
      </c>
      <c r="F400" s="1" t="s">
        <v>595</v>
      </c>
      <c r="G400" s="1" t="s">
        <v>715</v>
      </c>
      <c r="H400" s="1">
        <v>49</v>
      </c>
      <c r="K400" s="1" t="s">
        <v>770</v>
      </c>
      <c r="N400" s="1" t="s">
        <v>225</v>
      </c>
      <c r="O400" s="1" t="s">
        <v>385</v>
      </c>
      <c r="Q400" s="1" t="s">
        <v>394</v>
      </c>
      <c r="S400" s="1" t="s">
        <v>17</v>
      </c>
    </row>
    <row r="401" spans="1:20" x14ac:dyDescent="0.45">
      <c r="A401" s="1">
        <v>4</v>
      </c>
      <c r="B401" s="1">
        <v>26</v>
      </c>
      <c r="C401" s="1">
        <v>2</v>
      </c>
      <c r="D401" s="1">
        <v>2024</v>
      </c>
      <c r="E401" s="1">
        <v>51</v>
      </c>
      <c r="F401" s="1" t="s">
        <v>717</v>
      </c>
      <c r="G401" s="1" t="s">
        <v>703</v>
      </c>
      <c r="H401" s="1">
        <v>55</v>
      </c>
      <c r="K401" s="1" t="s">
        <v>757</v>
      </c>
      <c r="N401" s="1" t="s">
        <v>115</v>
      </c>
      <c r="O401" s="1" t="s">
        <v>239</v>
      </c>
      <c r="P401" s="1" t="s">
        <v>758</v>
      </c>
      <c r="Q401" s="1" t="s">
        <v>342</v>
      </c>
      <c r="S401" s="1" t="s">
        <v>17</v>
      </c>
      <c r="T401" s="1" t="s">
        <v>759</v>
      </c>
    </row>
    <row r="402" spans="1:20" x14ac:dyDescent="0.45">
      <c r="A402" s="1">
        <v>4</v>
      </c>
      <c r="B402" s="1">
        <v>26</v>
      </c>
      <c r="C402" s="1">
        <v>2</v>
      </c>
      <c r="D402" s="1">
        <v>2024</v>
      </c>
      <c r="E402" s="1">
        <v>51</v>
      </c>
      <c r="F402" s="1" t="s">
        <v>595</v>
      </c>
      <c r="G402" s="1" t="s">
        <v>714</v>
      </c>
      <c r="H402" s="1">
        <v>70</v>
      </c>
      <c r="N402" s="1" t="s">
        <v>115</v>
      </c>
      <c r="O402" s="1" t="s">
        <v>113</v>
      </c>
      <c r="P402" s="1" t="s">
        <v>768</v>
      </c>
      <c r="Q402" s="1" t="s">
        <v>507</v>
      </c>
      <c r="S402" s="1" t="s">
        <v>17</v>
      </c>
      <c r="T402" s="1" t="s">
        <v>769</v>
      </c>
    </row>
    <row r="403" spans="1:20" x14ac:dyDescent="0.45">
      <c r="A403" s="1">
        <v>4</v>
      </c>
      <c r="B403" s="1">
        <v>26</v>
      </c>
      <c r="C403" s="1">
        <v>2</v>
      </c>
      <c r="D403" s="1">
        <v>2024</v>
      </c>
      <c r="E403" s="1">
        <v>51</v>
      </c>
      <c r="F403" s="1" t="s">
        <v>720</v>
      </c>
      <c r="G403" s="1" t="s">
        <v>709</v>
      </c>
      <c r="H403" s="1">
        <v>80</v>
      </c>
      <c r="N403" s="1" t="s">
        <v>72</v>
      </c>
      <c r="O403" s="1" t="s">
        <v>85</v>
      </c>
      <c r="P403" s="1" t="s">
        <v>776</v>
      </c>
      <c r="Q403" s="1" t="s">
        <v>86</v>
      </c>
      <c r="S403" s="1" t="s">
        <v>17</v>
      </c>
      <c r="T403" s="1" t="s">
        <v>779</v>
      </c>
    </row>
    <row r="404" spans="1:20" x14ac:dyDescent="0.45">
      <c r="A404" s="1">
        <v>4</v>
      </c>
      <c r="B404" s="1">
        <v>26</v>
      </c>
      <c r="C404" s="1">
        <v>2</v>
      </c>
      <c r="D404" s="1">
        <v>2024</v>
      </c>
      <c r="E404" s="1">
        <v>60</v>
      </c>
      <c r="F404" s="1" t="s">
        <v>575</v>
      </c>
      <c r="G404" s="1" t="s">
        <v>607</v>
      </c>
      <c r="H404" s="1">
        <v>35</v>
      </c>
      <c r="I404" s="2"/>
      <c r="K404" s="1" t="s">
        <v>501</v>
      </c>
      <c r="N404" s="1" t="s">
        <v>115</v>
      </c>
      <c r="O404" s="1" t="s">
        <v>171</v>
      </c>
      <c r="P404" s="1" t="s">
        <v>621</v>
      </c>
      <c r="Q404" s="1" t="s">
        <v>15</v>
      </c>
      <c r="R404" s="1" t="s">
        <v>620</v>
      </c>
      <c r="S404" s="1" t="s">
        <v>17</v>
      </c>
    </row>
    <row r="405" spans="1:20" x14ac:dyDescent="0.45">
      <c r="A405" s="1">
        <v>4</v>
      </c>
      <c r="B405" s="1">
        <v>26</v>
      </c>
      <c r="C405" s="1">
        <v>2</v>
      </c>
      <c r="D405" s="1">
        <v>2024</v>
      </c>
      <c r="E405" s="1">
        <v>60</v>
      </c>
      <c r="F405" s="1" t="s">
        <v>575</v>
      </c>
      <c r="G405" s="1" t="s">
        <v>606</v>
      </c>
      <c r="H405" s="1">
        <v>125</v>
      </c>
      <c r="I405" s="2"/>
      <c r="K405" s="1" t="s">
        <v>617</v>
      </c>
      <c r="N405" s="1" t="s">
        <v>115</v>
      </c>
      <c r="O405" s="1" t="s">
        <v>171</v>
      </c>
      <c r="P405" s="1" t="s">
        <v>618</v>
      </c>
      <c r="Q405" s="1" t="s">
        <v>15</v>
      </c>
      <c r="R405" s="1" t="s">
        <v>619</v>
      </c>
      <c r="S405" s="1" t="s">
        <v>17</v>
      </c>
    </row>
    <row r="406" spans="1:20" x14ac:dyDescent="0.45">
      <c r="A406" s="1">
        <v>4</v>
      </c>
      <c r="B406" s="1">
        <v>26</v>
      </c>
      <c r="C406" s="1">
        <v>1</v>
      </c>
      <c r="D406" s="1">
        <v>2024</v>
      </c>
      <c r="E406" s="1">
        <v>60</v>
      </c>
      <c r="F406" s="1" t="s">
        <v>575</v>
      </c>
      <c r="G406" s="1" t="s">
        <v>576</v>
      </c>
      <c r="H406" s="1">
        <v>60</v>
      </c>
      <c r="I406" s="2"/>
      <c r="K406" s="1" t="s">
        <v>501</v>
      </c>
      <c r="N406" s="1" t="s">
        <v>115</v>
      </c>
      <c r="O406" s="1" t="s">
        <v>171</v>
      </c>
      <c r="P406" s="1" t="s">
        <v>611</v>
      </c>
      <c r="Q406" s="1" t="s">
        <v>167</v>
      </c>
      <c r="R406" s="1" t="s">
        <v>609</v>
      </c>
      <c r="S406" s="1" t="s">
        <v>147</v>
      </c>
    </row>
    <row r="407" spans="1:20" x14ac:dyDescent="0.45">
      <c r="A407" s="1">
        <v>4</v>
      </c>
      <c r="B407" s="1">
        <v>26</v>
      </c>
      <c r="C407" s="1">
        <v>2</v>
      </c>
      <c r="D407" s="1">
        <v>2024</v>
      </c>
      <c r="E407" s="1">
        <v>60</v>
      </c>
      <c r="F407" s="1" t="s">
        <v>575</v>
      </c>
      <c r="G407" s="1" t="s">
        <v>605</v>
      </c>
      <c r="H407" s="1">
        <v>40</v>
      </c>
      <c r="I407" s="2"/>
      <c r="K407" s="1" t="s">
        <v>501</v>
      </c>
      <c r="N407" s="1" t="s">
        <v>115</v>
      </c>
      <c r="O407" s="1" t="s">
        <v>171</v>
      </c>
      <c r="P407" s="1" t="s">
        <v>612</v>
      </c>
      <c r="Q407" s="1" t="s">
        <v>15</v>
      </c>
      <c r="R407" s="1" t="s">
        <v>613</v>
      </c>
      <c r="S407" s="1" t="s">
        <v>17</v>
      </c>
    </row>
    <row r="408" spans="1:20" x14ac:dyDescent="0.45">
      <c r="A408" s="1">
        <v>4</v>
      </c>
      <c r="B408" s="1">
        <v>26</v>
      </c>
      <c r="C408" s="1">
        <v>1</v>
      </c>
      <c r="D408" s="1">
        <v>2024</v>
      </c>
      <c r="E408" s="1">
        <v>60</v>
      </c>
      <c r="F408" s="1" t="s">
        <v>575</v>
      </c>
      <c r="G408" s="1" t="s">
        <v>555</v>
      </c>
      <c r="H408" s="1">
        <v>120</v>
      </c>
      <c r="I408" s="2"/>
      <c r="K408" s="1" t="s">
        <v>561</v>
      </c>
      <c r="N408" s="1" t="s">
        <v>115</v>
      </c>
      <c r="O408" s="1" t="s">
        <v>171</v>
      </c>
      <c r="P408" s="1" t="s">
        <v>614</v>
      </c>
      <c r="Q408" s="1" t="s">
        <v>167</v>
      </c>
      <c r="R408" s="1" t="s">
        <v>174</v>
      </c>
      <c r="S408" s="1" t="s">
        <v>147</v>
      </c>
    </row>
    <row r="409" spans="1:20" x14ac:dyDescent="0.45">
      <c r="A409" s="1">
        <v>4</v>
      </c>
      <c r="B409" s="1">
        <v>26</v>
      </c>
      <c r="C409" s="1">
        <v>2</v>
      </c>
      <c r="D409" s="1">
        <v>2024</v>
      </c>
      <c r="E409" s="1">
        <v>60</v>
      </c>
      <c r="F409" s="1" t="s">
        <v>595</v>
      </c>
      <c r="G409" s="1" t="s">
        <v>578</v>
      </c>
      <c r="H409" s="1">
        <v>75</v>
      </c>
      <c r="I409" s="2"/>
      <c r="K409" s="1" t="s">
        <v>594</v>
      </c>
      <c r="N409" s="1" t="s">
        <v>115</v>
      </c>
      <c r="O409" s="1" t="s">
        <v>239</v>
      </c>
      <c r="Q409" s="1" t="s">
        <v>342</v>
      </c>
      <c r="S409" s="1" t="s">
        <v>17</v>
      </c>
    </row>
    <row r="410" spans="1:20" x14ac:dyDescent="0.45">
      <c r="A410" s="1">
        <v>4</v>
      </c>
      <c r="B410" s="1">
        <v>26</v>
      </c>
      <c r="C410" s="1">
        <v>2</v>
      </c>
      <c r="D410" s="1">
        <v>2024</v>
      </c>
      <c r="E410" s="1">
        <v>60</v>
      </c>
      <c r="F410" s="1" t="s">
        <v>781</v>
      </c>
      <c r="G410" s="1" t="s">
        <v>787</v>
      </c>
      <c r="H410" s="1">
        <v>59</v>
      </c>
      <c r="K410" s="1" t="s">
        <v>561</v>
      </c>
      <c r="N410" s="1" t="s">
        <v>72</v>
      </c>
      <c r="O410" s="1" t="s">
        <v>85</v>
      </c>
      <c r="P410" s="1" t="s">
        <v>727</v>
      </c>
      <c r="Q410" s="1" t="s">
        <v>788</v>
      </c>
      <c r="S410" s="1" t="s">
        <v>17</v>
      </c>
      <c r="T410" s="1" t="s">
        <v>789</v>
      </c>
    </row>
    <row r="411" spans="1:20" x14ac:dyDescent="0.45">
      <c r="A411" s="1">
        <v>4</v>
      </c>
      <c r="B411" s="1">
        <v>26</v>
      </c>
      <c r="C411" s="1">
        <v>2</v>
      </c>
      <c r="D411" s="1">
        <v>2024</v>
      </c>
      <c r="E411" s="1">
        <v>61</v>
      </c>
      <c r="F411" s="1" t="s">
        <v>817</v>
      </c>
      <c r="G411" s="1" t="s">
        <v>829</v>
      </c>
      <c r="H411" s="1">
        <v>85</v>
      </c>
      <c r="N411" s="1" t="s">
        <v>14</v>
      </c>
      <c r="O411" s="1" t="s">
        <v>39</v>
      </c>
      <c r="P411" s="1" t="s">
        <v>841</v>
      </c>
      <c r="Q411" s="1" t="s">
        <v>15</v>
      </c>
      <c r="S411" s="1" t="s">
        <v>17</v>
      </c>
    </row>
    <row r="412" spans="1:20" x14ac:dyDescent="0.45">
      <c r="A412" s="1">
        <v>4</v>
      </c>
      <c r="B412" s="1">
        <v>26</v>
      </c>
      <c r="C412" s="1">
        <v>2</v>
      </c>
      <c r="D412" s="1">
        <v>2024</v>
      </c>
      <c r="E412" s="1">
        <v>61</v>
      </c>
      <c r="F412" s="1" t="s">
        <v>817</v>
      </c>
      <c r="G412" s="1" t="s">
        <v>830</v>
      </c>
      <c r="H412" s="1">
        <v>159</v>
      </c>
      <c r="N412" s="1" t="s">
        <v>14</v>
      </c>
      <c r="O412" s="1" t="s">
        <v>0</v>
      </c>
      <c r="P412" s="1" t="s">
        <v>842</v>
      </c>
      <c r="Q412" s="1" t="s">
        <v>15</v>
      </c>
      <c r="S412" s="1" t="s">
        <v>17</v>
      </c>
    </row>
    <row r="413" spans="1:20" x14ac:dyDescent="0.45">
      <c r="A413" s="1">
        <v>4</v>
      </c>
      <c r="B413" s="1">
        <v>26</v>
      </c>
      <c r="C413" s="1">
        <v>2</v>
      </c>
      <c r="D413" s="1">
        <v>2024</v>
      </c>
      <c r="E413" s="1">
        <v>61</v>
      </c>
      <c r="F413" s="1" t="s">
        <v>595</v>
      </c>
      <c r="G413" s="1" t="s">
        <v>583</v>
      </c>
      <c r="H413" s="1">
        <v>34</v>
      </c>
      <c r="I413" s="2"/>
      <c r="K413" s="1" t="s">
        <v>591</v>
      </c>
      <c r="N413" s="1" t="s">
        <v>72</v>
      </c>
      <c r="O413" s="1" t="s">
        <v>85</v>
      </c>
      <c r="Q413" s="1" t="s">
        <v>592</v>
      </c>
      <c r="S413" s="1" t="s">
        <v>17</v>
      </c>
    </row>
    <row r="414" spans="1:20" x14ac:dyDescent="0.45">
      <c r="A414" s="1">
        <v>4</v>
      </c>
      <c r="B414" s="1">
        <v>26</v>
      </c>
      <c r="C414" s="1">
        <v>2</v>
      </c>
      <c r="D414" s="1">
        <v>2024</v>
      </c>
      <c r="E414" s="1">
        <v>61</v>
      </c>
      <c r="F414" s="1" t="s">
        <v>785</v>
      </c>
      <c r="G414" s="1" t="s">
        <v>808</v>
      </c>
      <c r="H414" s="1">
        <v>60</v>
      </c>
      <c r="K414" s="1" t="s">
        <v>809</v>
      </c>
      <c r="N414" s="1" t="s">
        <v>72</v>
      </c>
      <c r="O414" s="1" t="s">
        <v>585</v>
      </c>
      <c r="P414" s="1" t="s">
        <v>810</v>
      </c>
      <c r="Q414" s="1" t="s">
        <v>313</v>
      </c>
      <c r="S414" s="1" t="s">
        <v>17</v>
      </c>
      <c r="T414" s="1" t="s">
        <v>811</v>
      </c>
    </row>
    <row r="415" spans="1:20" x14ac:dyDescent="0.45">
      <c r="A415" s="1">
        <v>4</v>
      </c>
      <c r="B415" s="1">
        <v>26</v>
      </c>
      <c r="C415" s="1">
        <v>2</v>
      </c>
      <c r="D415" s="1">
        <v>2024</v>
      </c>
      <c r="E415" s="1">
        <v>61</v>
      </c>
      <c r="F415" s="1" t="s">
        <v>671</v>
      </c>
      <c r="G415" s="1" t="s">
        <v>881</v>
      </c>
      <c r="H415" s="1">
        <v>45</v>
      </c>
      <c r="N415" s="1" t="s">
        <v>115</v>
      </c>
      <c r="O415" s="1" t="s">
        <v>171</v>
      </c>
      <c r="Q415" s="1" t="s">
        <v>15</v>
      </c>
      <c r="S415" s="1" t="s">
        <v>17</v>
      </c>
    </row>
    <row r="416" spans="1:20" x14ac:dyDescent="0.45">
      <c r="A416" s="1">
        <v>4</v>
      </c>
      <c r="B416" s="1">
        <v>26</v>
      </c>
      <c r="C416" s="1">
        <v>2</v>
      </c>
      <c r="D416" s="1">
        <v>2024</v>
      </c>
      <c r="E416" s="1">
        <v>61</v>
      </c>
      <c r="F416" s="1" t="s">
        <v>671</v>
      </c>
      <c r="G416" s="1" t="s">
        <v>882</v>
      </c>
      <c r="H416" s="1">
        <v>53</v>
      </c>
      <c r="N416" s="1" t="s">
        <v>72</v>
      </c>
      <c r="O416" s="1" t="s">
        <v>883</v>
      </c>
      <c r="Q416" s="1" t="s">
        <v>86</v>
      </c>
      <c r="S416" s="1" t="s">
        <v>17</v>
      </c>
      <c r="T416" s="1" t="s">
        <v>884</v>
      </c>
    </row>
    <row r="417" spans="1:20" x14ac:dyDescent="0.45">
      <c r="A417" s="1">
        <v>4</v>
      </c>
      <c r="B417" s="1">
        <v>26</v>
      </c>
      <c r="C417" s="1">
        <v>1</v>
      </c>
      <c r="D417" s="1">
        <v>2024</v>
      </c>
      <c r="E417" s="1">
        <v>62</v>
      </c>
      <c r="F417" s="1" t="s">
        <v>785</v>
      </c>
      <c r="G417" s="1" t="s">
        <v>802</v>
      </c>
      <c r="H417" s="1">
        <v>90</v>
      </c>
      <c r="K417" s="1" t="s">
        <v>803</v>
      </c>
      <c r="N417" s="1" t="s">
        <v>72</v>
      </c>
      <c r="O417" s="1" t="s">
        <v>804</v>
      </c>
      <c r="P417" s="1" t="s">
        <v>805</v>
      </c>
      <c r="Q417" s="1" t="s">
        <v>806</v>
      </c>
      <c r="S417" s="1" t="s">
        <v>17</v>
      </c>
      <c r="T417" s="1" t="s">
        <v>807</v>
      </c>
    </row>
    <row r="418" spans="1:20" x14ac:dyDescent="0.45">
      <c r="A418" s="1">
        <v>4</v>
      </c>
      <c r="B418" s="1">
        <v>26</v>
      </c>
      <c r="C418" s="1">
        <v>3</v>
      </c>
      <c r="D418" s="1">
        <v>2024</v>
      </c>
      <c r="E418" s="1">
        <v>62</v>
      </c>
      <c r="F418" s="1" t="s">
        <v>781</v>
      </c>
      <c r="G418" s="1" t="s">
        <v>780</v>
      </c>
      <c r="H418" s="1">
        <v>20</v>
      </c>
      <c r="K418" s="1" t="s">
        <v>457</v>
      </c>
      <c r="N418" s="1" t="s">
        <v>72</v>
      </c>
      <c r="O418" s="1" t="s">
        <v>74</v>
      </c>
      <c r="Q418" s="1" t="s">
        <v>782</v>
      </c>
      <c r="S418" s="1" t="s">
        <v>17</v>
      </c>
    </row>
    <row r="419" spans="1:20" x14ac:dyDescent="0.45">
      <c r="A419" s="1">
        <v>4</v>
      </c>
      <c r="B419" s="1">
        <v>26</v>
      </c>
      <c r="C419" s="1">
        <v>2</v>
      </c>
      <c r="D419" s="1">
        <v>2024</v>
      </c>
      <c r="E419" s="1">
        <v>62</v>
      </c>
      <c r="F419" s="1" t="s">
        <v>781</v>
      </c>
      <c r="G419" s="1" t="s">
        <v>813</v>
      </c>
      <c r="H419" s="1">
        <v>140</v>
      </c>
      <c r="K419" s="1" t="s">
        <v>800</v>
      </c>
      <c r="N419" s="1" t="s">
        <v>14</v>
      </c>
      <c r="O419" s="1" t="s">
        <v>39</v>
      </c>
      <c r="P419" s="1" t="s">
        <v>771</v>
      </c>
      <c r="Q419" s="1" t="s">
        <v>814</v>
      </c>
      <c r="S419" s="1" t="s">
        <v>17</v>
      </c>
    </row>
    <row r="420" spans="1:20" x14ac:dyDescent="0.45">
      <c r="A420" s="1">
        <v>4</v>
      </c>
      <c r="B420" s="1">
        <v>26</v>
      </c>
      <c r="C420" s="1">
        <v>3</v>
      </c>
      <c r="D420" s="1">
        <v>2024</v>
      </c>
      <c r="E420" s="1">
        <v>62</v>
      </c>
      <c r="F420" s="1" t="s">
        <v>781</v>
      </c>
      <c r="G420" s="1" t="s">
        <v>863</v>
      </c>
      <c r="H420" s="1">
        <v>90</v>
      </c>
      <c r="K420" s="1" t="s">
        <v>868</v>
      </c>
      <c r="N420" s="1" t="s">
        <v>115</v>
      </c>
      <c r="O420" s="1" t="s">
        <v>239</v>
      </c>
      <c r="Q420" s="1" t="s">
        <v>869</v>
      </c>
      <c r="S420" s="1" t="s">
        <v>17</v>
      </c>
    </row>
    <row r="421" spans="1:20" x14ac:dyDescent="0.45">
      <c r="A421" s="1">
        <v>4</v>
      </c>
      <c r="B421" s="1">
        <v>26</v>
      </c>
      <c r="C421" s="1">
        <v>3</v>
      </c>
      <c r="D421" s="1">
        <v>2024</v>
      </c>
      <c r="E421" s="1">
        <v>62</v>
      </c>
      <c r="F421" s="1" t="s">
        <v>720</v>
      </c>
      <c r="G421" s="1" t="s">
        <v>848</v>
      </c>
      <c r="H421" s="1">
        <v>18</v>
      </c>
      <c r="N421" s="1" t="s">
        <v>14</v>
      </c>
      <c r="O421" s="1" t="s">
        <v>39</v>
      </c>
      <c r="P421" s="1" t="s">
        <v>754</v>
      </c>
      <c r="Q421" s="1" t="s">
        <v>335</v>
      </c>
      <c r="S421" s="1" t="s">
        <v>17</v>
      </c>
    </row>
    <row r="422" spans="1:20" x14ac:dyDescent="0.45">
      <c r="A422" s="1">
        <v>4</v>
      </c>
      <c r="B422" s="1">
        <v>26</v>
      </c>
      <c r="C422" s="1">
        <v>2</v>
      </c>
      <c r="D422" s="1">
        <v>2024</v>
      </c>
      <c r="E422" s="1">
        <v>63</v>
      </c>
      <c r="F422" s="1" t="s">
        <v>1015</v>
      </c>
      <c r="G422" s="1" t="s">
        <v>1012</v>
      </c>
      <c r="H422" s="1">
        <v>55</v>
      </c>
      <c r="N422" s="1" t="s">
        <v>14</v>
      </c>
      <c r="O422" s="1" t="s">
        <v>39</v>
      </c>
      <c r="P422" s="1" t="s">
        <v>754</v>
      </c>
      <c r="Q422" s="1" t="s">
        <v>167</v>
      </c>
      <c r="S422" s="1" t="s">
        <v>147</v>
      </c>
    </row>
    <row r="423" spans="1:20" x14ac:dyDescent="0.45">
      <c r="A423" s="1">
        <v>4</v>
      </c>
      <c r="B423" s="1">
        <v>26</v>
      </c>
      <c r="C423" s="1">
        <v>2</v>
      </c>
      <c r="D423" s="1">
        <v>2024</v>
      </c>
      <c r="E423" s="1">
        <v>63</v>
      </c>
      <c r="F423" s="1" t="s">
        <v>1015</v>
      </c>
      <c r="G423" s="1" t="s">
        <v>1013</v>
      </c>
      <c r="H423" s="1">
        <v>75</v>
      </c>
      <c r="N423" s="1" t="s">
        <v>14</v>
      </c>
      <c r="O423" s="1" t="s">
        <v>39</v>
      </c>
      <c r="P423" s="1" t="s">
        <v>754</v>
      </c>
      <c r="Q423" s="1" t="s">
        <v>15</v>
      </c>
      <c r="S423" s="1" t="s">
        <v>17</v>
      </c>
    </row>
    <row r="424" spans="1:20" x14ac:dyDescent="0.45">
      <c r="A424" s="1">
        <v>4</v>
      </c>
      <c r="B424" s="1">
        <v>26</v>
      </c>
      <c r="C424" s="1">
        <v>2</v>
      </c>
      <c r="D424" s="1">
        <v>2024</v>
      </c>
      <c r="E424" s="1">
        <v>63</v>
      </c>
      <c r="F424" s="1" t="s">
        <v>1015</v>
      </c>
      <c r="G424" s="1" t="s">
        <v>1014</v>
      </c>
      <c r="H424" s="1">
        <v>85</v>
      </c>
      <c r="N424" s="1" t="s">
        <v>14</v>
      </c>
      <c r="O424" s="1" t="s">
        <v>39</v>
      </c>
      <c r="P424" s="1" t="s">
        <v>754</v>
      </c>
      <c r="Q424" s="1" t="s">
        <v>15</v>
      </c>
      <c r="S424" s="1" t="s">
        <v>17</v>
      </c>
    </row>
    <row r="425" spans="1:20" x14ac:dyDescent="0.45">
      <c r="A425" s="1">
        <v>4</v>
      </c>
      <c r="B425" s="1">
        <v>26</v>
      </c>
      <c r="C425" s="1">
        <v>1</v>
      </c>
      <c r="D425" s="1">
        <v>2024</v>
      </c>
      <c r="E425" s="1">
        <v>65</v>
      </c>
      <c r="F425" s="1" t="s">
        <v>785</v>
      </c>
      <c r="G425" s="1" t="s">
        <v>955</v>
      </c>
      <c r="H425" s="1">
        <v>200</v>
      </c>
      <c r="K425" s="1" t="s">
        <v>866</v>
      </c>
      <c r="N425" s="1" t="s">
        <v>115</v>
      </c>
      <c r="O425" s="1" t="s">
        <v>171</v>
      </c>
      <c r="P425" s="1" t="s">
        <v>959</v>
      </c>
      <c r="Q425" s="36" t="s">
        <v>15</v>
      </c>
      <c r="S425" s="1" t="s">
        <v>17</v>
      </c>
      <c r="T425" s="1" t="s">
        <v>960</v>
      </c>
    </row>
    <row r="426" spans="1:20" x14ac:dyDescent="0.45">
      <c r="A426" s="1">
        <v>4</v>
      </c>
      <c r="B426" s="1">
        <v>26</v>
      </c>
      <c r="C426" s="1">
        <v>1</v>
      </c>
      <c r="D426" s="1">
        <v>2024</v>
      </c>
      <c r="E426" s="1">
        <v>65</v>
      </c>
      <c r="F426" s="1" t="s">
        <v>785</v>
      </c>
      <c r="G426" s="1" t="s">
        <v>956</v>
      </c>
      <c r="H426" s="1">
        <v>250</v>
      </c>
      <c r="K426" s="1" t="s">
        <v>866</v>
      </c>
      <c r="N426" s="1" t="s">
        <v>115</v>
      </c>
      <c r="O426" s="1" t="s">
        <v>171</v>
      </c>
      <c r="P426" s="1" t="s">
        <v>959</v>
      </c>
      <c r="Q426" s="36" t="s">
        <v>15</v>
      </c>
      <c r="S426" s="1" t="s">
        <v>17</v>
      </c>
      <c r="T426" s="1" t="s">
        <v>960</v>
      </c>
    </row>
    <row r="427" spans="1:20" x14ac:dyDescent="0.45">
      <c r="A427" s="1">
        <v>4</v>
      </c>
      <c r="B427" s="1">
        <v>26</v>
      </c>
      <c r="C427" s="1">
        <v>1</v>
      </c>
      <c r="D427" s="1">
        <v>2024</v>
      </c>
      <c r="E427" s="1">
        <v>65</v>
      </c>
      <c r="F427" s="1" t="s">
        <v>785</v>
      </c>
      <c r="G427" s="1" t="s">
        <v>958</v>
      </c>
      <c r="H427" s="1">
        <v>140</v>
      </c>
      <c r="K427" s="1" t="s">
        <v>866</v>
      </c>
      <c r="N427" s="1" t="s">
        <v>115</v>
      </c>
      <c r="O427" s="1" t="s">
        <v>171</v>
      </c>
      <c r="P427" s="1" t="s">
        <v>959</v>
      </c>
      <c r="Q427" s="36" t="s">
        <v>15</v>
      </c>
      <c r="S427" s="1" t="s">
        <v>17</v>
      </c>
      <c r="T427" s="1" t="s">
        <v>960</v>
      </c>
    </row>
    <row r="428" spans="1:20" x14ac:dyDescent="0.45">
      <c r="A428" s="1">
        <v>4</v>
      </c>
      <c r="B428" s="1">
        <v>26</v>
      </c>
      <c r="C428" s="1">
        <v>1</v>
      </c>
      <c r="D428" s="1">
        <v>2024</v>
      </c>
      <c r="E428" s="1">
        <v>65</v>
      </c>
      <c r="F428" s="1" t="s">
        <v>785</v>
      </c>
      <c r="G428" s="1" t="s">
        <v>957</v>
      </c>
      <c r="H428" s="1">
        <v>200</v>
      </c>
      <c r="K428" s="1" t="s">
        <v>866</v>
      </c>
      <c r="N428" s="1" t="s">
        <v>115</v>
      </c>
      <c r="O428" s="1" t="s">
        <v>171</v>
      </c>
      <c r="P428" s="1" t="s">
        <v>959</v>
      </c>
      <c r="Q428" s="36" t="s">
        <v>15</v>
      </c>
      <c r="S428" s="1" t="s">
        <v>17</v>
      </c>
      <c r="T428" s="1" t="s">
        <v>960</v>
      </c>
    </row>
    <row r="429" spans="1:20" x14ac:dyDescent="0.45">
      <c r="A429" s="1">
        <v>4</v>
      </c>
      <c r="B429" s="1">
        <v>26</v>
      </c>
      <c r="C429" s="1">
        <v>2</v>
      </c>
      <c r="D429" s="1">
        <v>2024</v>
      </c>
      <c r="E429" s="1">
        <v>65</v>
      </c>
      <c r="F429" s="1" t="s">
        <v>785</v>
      </c>
      <c r="G429" s="1" t="s">
        <v>954</v>
      </c>
      <c r="H429" s="1">
        <v>150</v>
      </c>
      <c r="K429" s="1" t="s">
        <v>866</v>
      </c>
      <c r="N429" s="1" t="s">
        <v>115</v>
      </c>
      <c r="O429" s="1" t="s">
        <v>171</v>
      </c>
      <c r="P429" s="1" t="s">
        <v>959</v>
      </c>
      <c r="Q429" s="36" t="s">
        <v>15</v>
      </c>
      <c r="S429" s="1" t="s">
        <v>17</v>
      </c>
      <c r="T429" s="1" t="s">
        <v>960</v>
      </c>
    </row>
    <row r="430" spans="1:20" x14ac:dyDescent="0.45">
      <c r="A430" s="1">
        <v>4</v>
      </c>
      <c r="B430" s="1">
        <v>26</v>
      </c>
      <c r="C430" s="1">
        <v>2</v>
      </c>
      <c r="D430" s="1">
        <v>2024</v>
      </c>
      <c r="E430" s="1">
        <v>66</v>
      </c>
      <c r="F430" s="1" t="s">
        <v>785</v>
      </c>
      <c r="G430" s="1" t="s">
        <v>975</v>
      </c>
      <c r="H430" s="1">
        <v>39</v>
      </c>
      <c r="K430" s="1" t="s">
        <v>775</v>
      </c>
      <c r="N430" s="1" t="s">
        <v>14</v>
      </c>
      <c r="O430" s="1" t="s">
        <v>39</v>
      </c>
      <c r="P430" s="1" t="s">
        <v>976</v>
      </c>
      <c r="Q430" s="1" t="s">
        <v>15</v>
      </c>
      <c r="S430" s="1" t="s">
        <v>17</v>
      </c>
    </row>
    <row r="431" spans="1:20" x14ac:dyDescent="0.45">
      <c r="A431" s="1">
        <v>4</v>
      </c>
      <c r="B431" s="1">
        <v>26</v>
      </c>
      <c r="C431" s="1">
        <v>2</v>
      </c>
      <c r="D431" s="1">
        <v>2024</v>
      </c>
      <c r="E431" s="1">
        <v>66</v>
      </c>
      <c r="F431" s="1" t="s">
        <v>1024</v>
      </c>
      <c r="G431" s="1" t="s">
        <v>1022</v>
      </c>
      <c r="H431" s="1">
        <v>50</v>
      </c>
      <c r="N431" s="1" t="s">
        <v>14</v>
      </c>
      <c r="O431" s="1" t="s">
        <v>39</v>
      </c>
      <c r="P431" s="1" t="s">
        <v>754</v>
      </c>
      <c r="Q431" s="1" t="s">
        <v>15</v>
      </c>
      <c r="S431" s="1" t="s">
        <v>17</v>
      </c>
    </row>
    <row r="432" spans="1:20" x14ac:dyDescent="0.45">
      <c r="A432" s="1">
        <v>4</v>
      </c>
      <c r="B432" s="1">
        <v>26</v>
      </c>
      <c r="C432" s="1">
        <v>2</v>
      </c>
      <c r="D432" s="1">
        <v>2024</v>
      </c>
      <c r="E432" s="1">
        <v>66</v>
      </c>
      <c r="F432" s="1" t="s">
        <v>1024</v>
      </c>
      <c r="G432" s="1" t="s">
        <v>1023</v>
      </c>
      <c r="H432" s="1">
        <v>34</v>
      </c>
      <c r="N432" s="1" t="s">
        <v>14</v>
      </c>
      <c r="O432" s="1" t="s">
        <v>39</v>
      </c>
      <c r="P432" s="1" t="s">
        <v>754</v>
      </c>
      <c r="Q432" s="1" t="s">
        <v>146</v>
      </c>
      <c r="S432" s="1" t="s">
        <v>147</v>
      </c>
    </row>
    <row r="433" spans="1:19" x14ac:dyDescent="0.45">
      <c r="A433" s="1">
        <v>4</v>
      </c>
      <c r="B433" s="1">
        <v>26</v>
      </c>
      <c r="C433" s="1">
        <v>1</v>
      </c>
      <c r="D433" s="1">
        <v>2024</v>
      </c>
      <c r="E433" s="1">
        <v>67</v>
      </c>
      <c r="F433" s="1" t="s">
        <v>785</v>
      </c>
      <c r="G433" s="1" t="s">
        <v>985</v>
      </c>
      <c r="H433" s="1">
        <v>185</v>
      </c>
      <c r="N433" s="1" t="s">
        <v>14</v>
      </c>
      <c r="O433" s="1" t="s">
        <v>39</v>
      </c>
      <c r="P433" s="1" t="s">
        <v>771</v>
      </c>
      <c r="Q433" s="1" t="s">
        <v>339</v>
      </c>
      <c r="S433" s="1" t="s">
        <v>17</v>
      </c>
    </row>
    <row r="434" spans="1:19" x14ac:dyDescent="0.45">
      <c r="A434" s="1">
        <v>4</v>
      </c>
      <c r="B434" s="1">
        <v>26</v>
      </c>
      <c r="C434" s="1">
        <v>1</v>
      </c>
      <c r="D434" s="1">
        <v>2024</v>
      </c>
      <c r="E434" s="1">
        <v>67</v>
      </c>
      <c r="F434" s="1" t="s">
        <v>785</v>
      </c>
      <c r="G434" s="1" t="s">
        <v>986</v>
      </c>
      <c r="H434" s="1">
        <v>115</v>
      </c>
      <c r="N434" s="1" t="s">
        <v>14</v>
      </c>
      <c r="O434" s="1" t="s">
        <v>39</v>
      </c>
      <c r="P434" s="1" t="s">
        <v>771</v>
      </c>
      <c r="Q434" s="1" t="s">
        <v>339</v>
      </c>
      <c r="S434" s="1" t="s">
        <v>17</v>
      </c>
    </row>
    <row r="435" spans="1:19" x14ac:dyDescent="0.45">
      <c r="A435" s="1">
        <v>4</v>
      </c>
      <c r="B435" s="1">
        <v>26</v>
      </c>
      <c r="C435" s="1">
        <v>1</v>
      </c>
      <c r="D435" s="1">
        <v>2024</v>
      </c>
      <c r="E435" s="1">
        <v>67</v>
      </c>
      <c r="F435" s="1" t="s">
        <v>785</v>
      </c>
      <c r="G435" s="1" t="s">
        <v>987</v>
      </c>
      <c r="H435" s="1">
        <v>115</v>
      </c>
      <c r="N435" s="1" t="s">
        <v>14</v>
      </c>
      <c r="O435" s="1" t="s">
        <v>39</v>
      </c>
      <c r="P435" s="1" t="s">
        <v>771</v>
      </c>
      <c r="Q435" s="1" t="s">
        <v>339</v>
      </c>
      <c r="S435" s="1" t="s">
        <v>17</v>
      </c>
    </row>
    <row r="436" spans="1:19" x14ac:dyDescent="0.45">
      <c r="A436" s="1">
        <v>4</v>
      </c>
      <c r="B436" s="1">
        <v>26</v>
      </c>
      <c r="C436" s="1">
        <v>1</v>
      </c>
      <c r="D436" s="1">
        <v>2024</v>
      </c>
      <c r="E436" s="1">
        <v>67</v>
      </c>
      <c r="F436" s="1" t="s">
        <v>785</v>
      </c>
      <c r="G436" s="1" t="s">
        <v>988</v>
      </c>
      <c r="H436" s="1">
        <v>115</v>
      </c>
      <c r="N436" s="1" t="s">
        <v>14</v>
      </c>
      <c r="O436" s="1" t="s">
        <v>39</v>
      </c>
      <c r="P436" s="1" t="s">
        <v>771</v>
      </c>
      <c r="Q436" s="1" t="s">
        <v>339</v>
      </c>
      <c r="S436" s="1" t="s">
        <v>17</v>
      </c>
    </row>
    <row r="437" spans="1:19" x14ac:dyDescent="0.45">
      <c r="A437" s="1">
        <v>4</v>
      </c>
      <c r="B437" s="1">
        <v>26</v>
      </c>
      <c r="C437" s="1">
        <v>2</v>
      </c>
      <c r="D437" s="1">
        <v>2024</v>
      </c>
      <c r="E437" s="1">
        <v>67</v>
      </c>
      <c r="F437" s="1" t="s">
        <v>1033</v>
      </c>
      <c r="G437" s="1" t="s">
        <v>1028</v>
      </c>
      <c r="H437" s="1">
        <v>75</v>
      </c>
      <c r="N437" s="1" t="s">
        <v>14</v>
      </c>
      <c r="O437" s="1" t="s">
        <v>39</v>
      </c>
      <c r="P437" s="1" t="s">
        <v>771</v>
      </c>
      <c r="Q437" s="1" t="s">
        <v>339</v>
      </c>
      <c r="S437" s="1" t="s">
        <v>17</v>
      </c>
    </row>
    <row r="438" spans="1:19" x14ac:dyDescent="0.45">
      <c r="A438" s="1">
        <v>4</v>
      </c>
      <c r="B438" s="1">
        <v>26</v>
      </c>
      <c r="C438" s="1">
        <v>3</v>
      </c>
      <c r="D438" s="1">
        <v>2024</v>
      </c>
      <c r="E438" s="1">
        <v>68</v>
      </c>
      <c r="F438" s="1" t="s">
        <v>1024</v>
      </c>
      <c r="G438" s="1" t="s">
        <v>1021</v>
      </c>
      <c r="H438" s="1">
        <v>99</v>
      </c>
      <c r="N438" s="1" t="s">
        <v>14</v>
      </c>
      <c r="O438" s="1" t="s">
        <v>39</v>
      </c>
      <c r="P438" s="1" t="s">
        <v>771</v>
      </c>
      <c r="Q438" s="1" t="s">
        <v>339</v>
      </c>
      <c r="S438" s="1" t="s">
        <v>17</v>
      </c>
    </row>
    <row r="439" spans="1:19" x14ac:dyDescent="0.45">
      <c r="A439" s="1">
        <v>4</v>
      </c>
      <c r="B439" s="1">
        <v>26</v>
      </c>
      <c r="C439" s="1">
        <v>3</v>
      </c>
      <c r="D439" s="1">
        <v>2024</v>
      </c>
      <c r="E439" s="1">
        <v>68</v>
      </c>
      <c r="F439" s="1" t="s">
        <v>1024</v>
      </c>
      <c r="G439" s="1" t="s">
        <v>1026</v>
      </c>
      <c r="H439" s="1">
        <v>80</v>
      </c>
      <c r="N439" s="1" t="s">
        <v>14</v>
      </c>
      <c r="O439" s="1" t="s">
        <v>39</v>
      </c>
      <c r="P439" s="1" t="s">
        <v>771</v>
      </c>
      <c r="Q439" s="1" t="s">
        <v>231</v>
      </c>
      <c r="S439" s="1" t="s">
        <v>17</v>
      </c>
    </row>
    <row r="440" spans="1:19" x14ac:dyDescent="0.45">
      <c r="A440" s="1">
        <v>4</v>
      </c>
      <c r="B440" s="1" t="s">
        <v>1118</v>
      </c>
      <c r="C440" s="1">
        <v>2</v>
      </c>
      <c r="D440" s="1">
        <v>2024</v>
      </c>
      <c r="E440" s="1">
        <v>69</v>
      </c>
      <c r="F440" s="1" t="s">
        <v>1033</v>
      </c>
      <c r="G440" s="1" t="s">
        <v>1029</v>
      </c>
      <c r="H440" s="1">
        <v>63</v>
      </c>
      <c r="N440" s="1" t="s">
        <v>14</v>
      </c>
      <c r="O440" s="1" t="s">
        <v>39</v>
      </c>
      <c r="P440" s="1" t="s">
        <v>771</v>
      </c>
      <c r="Q440" s="1" t="s">
        <v>339</v>
      </c>
      <c r="S440" s="1" t="s">
        <v>17</v>
      </c>
    </row>
    <row r="441" spans="1:19" x14ac:dyDescent="0.45">
      <c r="A441" s="1">
        <v>4</v>
      </c>
      <c r="B441" s="1" t="s">
        <v>1118</v>
      </c>
      <c r="C441" s="1">
        <v>2</v>
      </c>
      <c r="D441" s="1">
        <v>2024</v>
      </c>
      <c r="E441" s="1">
        <v>69</v>
      </c>
      <c r="F441" s="1" t="s">
        <v>1003</v>
      </c>
      <c r="G441" s="1" t="s">
        <v>1001</v>
      </c>
      <c r="H441" s="1">
        <v>43</v>
      </c>
      <c r="N441" s="1" t="s">
        <v>14</v>
      </c>
      <c r="O441" s="1" t="s">
        <v>39</v>
      </c>
      <c r="P441" s="1" t="s">
        <v>771</v>
      </c>
      <c r="Q441" s="1" t="s">
        <v>1007</v>
      </c>
      <c r="S441" s="1" t="s">
        <v>17</v>
      </c>
    </row>
    <row r="442" spans="1:19" x14ac:dyDescent="0.45">
      <c r="A442" s="1">
        <v>4</v>
      </c>
      <c r="B442" s="1" t="s">
        <v>1118</v>
      </c>
      <c r="C442" s="1">
        <v>2</v>
      </c>
      <c r="D442" s="1">
        <v>2024</v>
      </c>
      <c r="E442" s="1">
        <v>69</v>
      </c>
      <c r="F442" s="1" t="s">
        <v>1003</v>
      </c>
      <c r="G442" s="1" t="s">
        <v>1002</v>
      </c>
      <c r="H442" s="1">
        <v>77</v>
      </c>
      <c r="N442" s="1" t="s">
        <v>14</v>
      </c>
      <c r="O442" s="1" t="s">
        <v>39</v>
      </c>
      <c r="P442" s="1" t="s">
        <v>771</v>
      </c>
      <c r="Q442" s="1" t="s">
        <v>339</v>
      </c>
      <c r="S442" s="1" t="s">
        <v>17</v>
      </c>
    </row>
    <row r="443" spans="1:19" x14ac:dyDescent="0.45">
      <c r="A443" s="1">
        <v>4</v>
      </c>
      <c r="B443" s="1" t="s">
        <v>1118</v>
      </c>
      <c r="C443" s="1">
        <v>2</v>
      </c>
      <c r="D443" s="1">
        <v>2024</v>
      </c>
      <c r="E443" s="1">
        <v>70</v>
      </c>
      <c r="F443" s="1" t="s">
        <v>1033</v>
      </c>
      <c r="G443" s="1" t="s">
        <v>1030</v>
      </c>
      <c r="H443" s="1">
        <v>38</v>
      </c>
      <c r="N443" s="1" t="s">
        <v>14</v>
      </c>
      <c r="O443" s="1" t="s">
        <v>39</v>
      </c>
      <c r="P443" s="1" t="s">
        <v>1034</v>
      </c>
      <c r="Q443" s="1" t="s">
        <v>15</v>
      </c>
      <c r="S443" s="1" t="s">
        <v>17</v>
      </c>
    </row>
    <row r="444" spans="1:19" x14ac:dyDescent="0.45">
      <c r="A444" s="1">
        <v>4</v>
      </c>
      <c r="B444" s="1" t="s">
        <v>1118</v>
      </c>
      <c r="C444" s="1">
        <v>2</v>
      </c>
      <c r="D444" s="1">
        <v>2024</v>
      </c>
      <c r="E444" s="1">
        <v>70</v>
      </c>
      <c r="F444" s="1" t="s">
        <v>1024</v>
      </c>
      <c r="G444" s="1" t="s">
        <v>1022</v>
      </c>
      <c r="H444" s="1">
        <v>50</v>
      </c>
      <c r="N444" s="1" t="s">
        <v>14</v>
      </c>
      <c r="O444" s="1" t="s">
        <v>39</v>
      </c>
      <c r="P444" s="1" t="s">
        <v>754</v>
      </c>
      <c r="Q444" s="1" t="s">
        <v>15</v>
      </c>
      <c r="S444" s="1" t="s">
        <v>17</v>
      </c>
    </row>
    <row r="445" spans="1:19" x14ac:dyDescent="0.45">
      <c r="A445" s="1">
        <v>4</v>
      </c>
      <c r="B445" s="1" t="s">
        <v>1118</v>
      </c>
      <c r="C445" s="1">
        <v>2</v>
      </c>
      <c r="D445" s="1">
        <v>2024</v>
      </c>
      <c r="E445" s="1">
        <v>70</v>
      </c>
      <c r="F445" s="1" t="s">
        <v>1024</v>
      </c>
      <c r="G445" s="1" t="s">
        <v>1023</v>
      </c>
      <c r="H445" s="1">
        <v>34</v>
      </c>
      <c r="N445" s="1" t="s">
        <v>14</v>
      </c>
      <c r="O445" s="1" t="s">
        <v>39</v>
      </c>
      <c r="P445" s="1" t="s">
        <v>754</v>
      </c>
      <c r="Q445" s="1" t="s">
        <v>146</v>
      </c>
      <c r="S445" s="1" t="s">
        <v>147</v>
      </c>
    </row>
    <row r="446" spans="1:19" x14ac:dyDescent="0.45">
      <c r="A446" s="1">
        <v>4</v>
      </c>
      <c r="B446" s="1" t="s">
        <v>1118</v>
      </c>
      <c r="C446" s="1">
        <v>2</v>
      </c>
      <c r="D446" s="1">
        <v>2024</v>
      </c>
      <c r="E446" s="1">
        <v>70</v>
      </c>
      <c r="F446" s="1" t="s">
        <v>1033</v>
      </c>
      <c r="G446" s="1" t="s">
        <v>1035</v>
      </c>
      <c r="H446" s="1">
        <v>180</v>
      </c>
      <c r="N446" s="1" t="s">
        <v>14</v>
      </c>
      <c r="O446" s="1" t="s">
        <v>39</v>
      </c>
      <c r="P446" s="1" t="s">
        <v>771</v>
      </c>
      <c r="Q446" s="1" t="s">
        <v>339</v>
      </c>
      <c r="S446" s="1" t="s">
        <v>17</v>
      </c>
    </row>
    <row r="447" spans="1:19" x14ac:dyDescent="0.45">
      <c r="A447" s="1">
        <v>4</v>
      </c>
      <c r="B447" s="1" t="s">
        <v>1118</v>
      </c>
      <c r="C447" s="1">
        <v>2</v>
      </c>
      <c r="D447" s="1">
        <v>2024</v>
      </c>
      <c r="E447" s="1">
        <v>70</v>
      </c>
      <c r="F447" s="1" t="s">
        <v>1004</v>
      </c>
      <c r="G447" s="1" t="s">
        <v>1005</v>
      </c>
      <c r="H447" s="1">
        <v>64</v>
      </c>
      <c r="N447" s="1" t="s">
        <v>14</v>
      </c>
      <c r="O447" s="1" t="s">
        <v>39</v>
      </c>
      <c r="P447" s="1" t="s">
        <v>771</v>
      </c>
      <c r="Q447" s="1" t="s">
        <v>322</v>
      </c>
      <c r="S447" s="1" t="s">
        <v>17</v>
      </c>
    </row>
    <row r="448" spans="1:19" x14ac:dyDescent="0.45">
      <c r="A448" s="1">
        <v>4</v>
      </c>
      <c r="B448" s="1" t="s">
        <v>1118</v>
      </c>
      <c r="C448" s="1">
        <v>2</v>
      </c>
      <c r="D448" s="1">
        <v>2024</v>
      </c>
      <c r="E448" s="1">
        <v>70</v>
      </c>
      <c r="F448" s="1" t="s">
        <v>781</v>
      </c>
      <c r="G448" s="1" t="s">
        <v>925</v>
      </c>
      <c r="H448" s="1">
        <v>50</v>
      </c>
      <c r="K448" s="1" t="s">
        <v>911</v>
      </c>
      <c r="N448" s="1" t="s">
        <v>115</v>
      </c>
      <c r="O448" s="1" t="s">
        <v>113</v>
      </c>
      <c r="P448" s="1" t="s">
        <v>876</v>
      </c>
      <c r="Q448" s="1" t="s">
        <v>877</v>
      </c>
      <c r="S448" s="1" t="s">
        <v>17</v>
      </c>
    </row>
    <row r="449" spans="1:19" x14ac:dyDescent="0.45">
      <c r="A449" s="1">
        <v>4</v>
      </c>
      <c r="B449" s="1">
        <v>31</v>
      </c>
      <c r="C449" s="1">
        <v>3</v>
      </c>
      <c r="D449" s="1">
        <v>2024</v>
      </c>
      <c r="E449" s="1">
        <v>71</v>
      </c>
      <c r="F449" s="1" t="s">
        <v>781</v>
      </c>
      <c r="G449" s="1" t="s">
        <v>933</v>
      </c>
      <c r="H449" s="1">
        <v>25</v>
      </c>
      <c r="K449" s="1" t="s">
        <v>775</v>
      </c>
      <c r="N449" s="1" t="s">
        <v>14</v>
      </c>
      <c r="O449" s="1" t="s">
        <v>39</v>
      </c>
      <c r="P449" s="1" t="s">
        <v>771</v>
      </c>
      <c r="Q449" s="1" t="s">
        <v>339</v>
      </c>
      <c r="S449" s="1" t="s">
        <v>17</v>
      </c>
    </row>
    <row r="450" spans="1:19" x14ac:dyDescent="0.45">
      <c r="A450" s="1">
        <v>4</v>
      </c>
      <c r="B450" s="1">
        <v>31</v>
      </c>
      <c r="C450" s="1">
        <v>2</v>
      </c>
      <c r="D450" s="1">
        <v>2024</v>
      </c>
      <c r="E450" s="1">
        <v>71</v>
      </c>
      <c r="F450" s="1" t="s">
        <v>785</v>
      </c>
      <c r="G450" s="1" t="s">
        <v>914</v>
      </c>
      <c r="H450" s="1">
        <v>75</v>
      </c>
      <c r="K450" s="1" t="s">
        <v>919</v>
      </c>
      <c r="N450" s="1" t="s">
        <v>187</v>
      </c>
      <c r="O450" s="1" t="s">
        <v>371</v>
      </c>
      <c r="Q450" s="1" t="s">
        <v>920</v>
      </c>
      <c r="S450" s="1" t="s">
        <v>17</v>
      </c>
    </row>
    <row r="451" spans="1:19" ht="28.5" x14ac:dyDescent="0.45">
      <c r="A451" s="1">
        <v>4</v>
      </c>
      <c r="B451" s="1">
        <v>31</v>
      </c>
      <c r="C451" s="1">
        <v>2</v>
      </c>
      <c r="D451" s="1">
        <v>2024</v>
      </c>
      <c r="E451" s="1">
        <v>71</v>
      </c>
      <c r="F451" s="1" t="s">
        <v>781</v>
      </c>
      <c r="G451" s="1" t="s">
        <v>977</v>
      </c>
      <c r="H451" s="1">
        <v>45</v>
      </c>
      <c r="K451" s="1" t="s">
        <v>453</v>
      </c>
      <c r="N451" s="1" t="s">
        <v>979</v>
      </c>
      <c r="O451" s="1" t="s">
        <v>371</v>
      </c>
      <c r="Q451" s="36" t="s">
        <v>978</v>
      </c>
      <c r="S451" s="1" t="s">
        <v>17</v>
      </c>
    </row>
    <row r="452" spans="1:19" x14ac:dyDescent="0.45">
      <c r="A452" s="1">
        <v>4</v>
      </c>
      <c r="B452" s="1">
        <v>31</v>
      </c>
      <c r="C452" s="1">
        <v>2</v>
      </c>
      <c r="D452" s="1">
        <v>2024</v>
      </c>
      <c r="E452" s="1">
        <v>71</v>
      </c>
      <c r="F452" s="1" t="s">
        <v>781</v>
      </c>
      <c r="G452" s="1" t="s">
        <v>1040</v>
      </c>
      <c r="H452" s="1">
        <v>75</v>
      </c>
      <c r="K452" s="1" t="s">
        <v>800</v>
      </c>
      <c r="N452" s="1" t="s">
        <v>225</v>
      </c>
      <c r="O452" s="1" t="s">
        <v>385</v>
      </c>
      <c r="Q452" s="1" t="s">
        <v>394</v>
      </c>
      <c r="S452" s="1" t="s">
        <v>17</v>
      </c>
    </row>
    <row r="453" spans="1:19" x14ac:dyDescent="0.45">
      <c r="A453" s="1">
        <v>4</v>
      </c>
      <c r="B453" s="1">
        <v>31</v>
      </c>
      <c r="C453" s="1">
        <v>3</v>
      </c>
      <c r="D453" s="1">
        <v>2024</v>
      </c>
      <c r="E453" s="1">
        <v>71</v>
      </c>
      <c r="F453" s="1" t="s">
        <v>475</v>
      </c>
      <c r="G453" s="1" t="s">
        <v>783</v>
      </c>
      <c r="H453" s="1">
        <v>50</v>
      </c>
      <c r="N453" s="1" t="s">
        <v>225</v>
      </c>
      <c r="O453" s="1" t="s">
        <v>385</v>
      </c>
      <c r="Q453" s="1" t="s">
        <v>394</v>
      </c>
      <c r="S453" s="1" t="s">
        <v>17</v>
      </c>
    </row>
    <row r="454" spans="1:19" x14ac:dyDescent="0.45">
      <c r="A454" s="1">
        <v>4</v>
      </c>
      <c r="B454" s="1">
        <v>35</v>
      </c>
      <c r="C454" s="1">
        <v>2</v>
      </c>
      <c r="D454" s="1">
        <v>2024</v>
      </c>
      <c r="E454" s="1">
        <v>72</v>
      </c>
      <c r="F454" s="1" t="s">
        <v>781</v>
      </c>
      <c r="G454" s="1" t="s">
        <v>258</v>
      </c>
      <c r="H454" s="1">
        <v>28</v>
      </c>
      <c r="K454" s="1" t="s">
        <v>449</v>
      </c>
      <c r="N454" s="1" t="s">
        <v>14</v>
      </c>
      <c r="O454" s="1" t="s">
        <v>39</v>
      </c>
      <c r="P454" s="1" t="s">
        <v>771</v>
      </c>
      <c r="Q454" s="1" t="s">
        <v>1053</v>
      </c>
      <c r="S454" s="1" t="s">
        <v>17</v>
      </c>
    </row>
    <row r="455" spans="1:19" x14ac:dyDescent="0.45">
      <c r="A455" s="1">
        <v>4</v>
      </c>
      <c r="B455" s="1">
        <v>35</v>
      </c>
      <c r="C455" s="1">
        <v>2</v>
      </c>
      <c r="D455" s="1">
        <v>2024</v>
      </c>
      <c r="E455" s="1">
        <v>72</v>
      </c>
      <c r="F455" s="1" t="s">
        <v>781</v>
      </c>
      <c r="G455" s="1" t="s">
        <v>1142</v>
      </c>
      <c r="K455" s="1" t="s">
        <v>800</v>
      </c>
      <c r="N455" s="1" t="s">
        <v>14</v>
      </c>
      <c r="O455" s="1" t="s">
        <v>1143</v>
      </c>
      <c r="P455" s="1" t="s">
        <v>1144</v>
      </c>
      <c r="Q455" s="1" t="s">
        <v>155</v>
      </c>
      <c r="S455" s="1" t="s">
        <v>147</v>
      </c>
    </row>
    <row r="456" spans="1:19" x14ac:dyDescent="0.45">
      <c r="A456" s="1">
        <v>4</v>
      </c>
      <c r="B456" s="1">
        <v>35</v>
      </c>
      <c r="C456" s="1">
        <v>2</v>
      </c>
      <c r="D456" s="1">
        <v>2024</v>
      </c>
      <c r="E456" s="1">
        <v>72</v>
      </c>
      <c r="F456" s="1" t="s">
        <v>781</v>
      </c>
      <c r="G456" s="1" t="s">
        <v>1049</v>
      </c>
      <c r="K456" s="1" t="s">
        <v>449</v>
      </c>
      <c r="N456" s="1" t="s">
        <v>14</v>
      </c>
      <c r="O456" s="1" t="s">
        <v>39</v>
      </c>
      <c r="P456" s="1" t="s">
        <v>1164</v>
      </c>
      <c r="Q456" s="1" t="s">
        <v>339</v>
      </c>
      <c r="S456" s="1" t="s">
        <v>17</v>
      </c>
    </row>
    <row r="457" spans="1:19" x14ac:dyDescent="0.45">
      <c r="A457" s="1">
        <v>4</v>
      </c>
      <c r="B457" s="1">
        <v>34</v>
      </c>
      <c r="C457" s="1">
        <v>3</v>
      </c>
      <c r="D457" s="1">
        <v>2024</v>
      </c>
      <c r="E457" s="1">
        <v>73</v>
      </c>
      <c r="F457" s="1" t="s">
        <v>1179</v>
      </c>
      <c r="G457" s="1" t="s">
        <v>1186</v>
      </c>
      <c r="N457" s="1" t="s">
        <v>72</v>
      </c>
      <c r="O457" s="1" t="s">
        <v>312</v>
      </c>
      <c r="Q457" s="1" t="s">
        <v>313</v>
      </c>
      <c r="S457" s="1" t="s">
        <v>17</v>
      </c>
    </row>
    <row r="458" spans="1:19" x14ac:dyDescent="0.45">
      <c r="A458" s="1">
        <v>4</v>
      </c>
      <c r="B458" s="1">
        <v>34</v>
      </c>
      <c r="C458" s="1">
        <v>3</v>
      </c>
      <c r="D458" s="1">
        <v>2024</v>
      </c>
      <c r="E458" s="1">
        <v>73</v>
      </c>
      <c r="F458" s="1" t="s">
        <v>1179</v>
      </c>
      <c r="G458" s="1" t="s">
        <v>1188</v>
      </c>
      <c r="N458" s="1" t="s">
        <v>72</v>
      </c>
      <c r="O458" s="1" t="s">
        <v>1187</v>
      </c>
      <c r="Q458" s="1" t="s">
        <v>1189</v>
      </c>
      <c r="S458" s="1" t="s">
        <v>17</v>
      </c>
    </row>
    <row r="459" spans="1:19" x14ac:dyDescent="0.45">
      <c r="A459" s="1">
        <v>4</v>
      </c>
      <c r="B459" s="1">
        <v>34</v>
      </c>
      <c r="C459" s="1">
        <v>3</v>
      </c>
      <c r="D459" s="1">
        <v>2024</v>
      </c>
      <c r="E459" s="1">
        <v>73</v>
      </c>
      <c r="F459" s="1" t="s">
        <v>1179</v>
      </c>
      <c r="G459" s="1" t="s">
        <v>1193</v>
      </c>
      <c r="N459" s="1" t="s">
        <v>72</v>
      </c>
      <c r="O459" s="1" t="s">
        <v>535</v>
      </c>
      <c r="S459" s="1" t="s">
        <v>17</v>
      </c>
    </row>
    <row r="460" spans="1:19" x14ac:dyDescent="0.45">
      <c r="A460" s="1">
        <v>4</v>
      </c>
      <c r="B460" s="1">
        <v>34</v>
      </c>
      <c r="C460" s="1">
        <v>3</v>
      </c>
      <c r="D460" s="1">
        <v>2024</v>
      </c>
      <c r="E460" s="1">
        <v>73</v>
      </c>
      <c r="F460" s="1" t="s">
        <v>1179</v>
      </c>
      <c r="G460" s="1" t="s">
        <v>1194</v>
      </c>
      <c r="N460" s="1" t="s">
        <v>72</v>
      </c>
      <c r="O460" s="1" t="s">
        <v>85</v>
      </c>
      <c r="P460" s="1" t="s">
        <v>513</v>
      </c>
      <c r="Q460" s="1" t="s">
        <v>86</v>
      </c>
      <c r="S460" s="1" t="s">
        <v>17</v>
      </c>
    </row>
    <row r="461" spans="1:19" x14ac:dyDescent="0.45">
      <c r="A461" s="1">
        <v>4</v>
      </c>
      <c r="B461" s="1">
        <v>34</v>
      </c>
      <c r="C461" s="1">
        <v>3</v>
      </c>
      <c r="D461" s="1">
        <v>2024</v>
      </c>
      <c r="E461" s="1">
        <v>74</v>
      </c>
      <c r="F461" s="1" t="s">
        <v>1179</v>
      </c>
      <c r="G461" s="1" t="s">
        <v>1182</v>
      </c>
      <c r="N461" s="1" t="s">
        <v>1183</v>
      </c>
      <c r="O461" s="1" t="s">
        <v>363</v>
      </c>
      <c r="Q461" s="1" t="s">
        <v>364</v>
      </c>
      <c r="S461" s="1" t="s">
        <v>147</v>
      </c>
    </row>
    <row r="462" spans="1:19" x14ac:dyDescent="0.45">
      <c r="A462" s="1">
        <v>4</v>
      </c>
      <c r="B462" s="1">
        <v>34</v>
      </c>
      <c r="C462" s="1">
        <v>3</v>
      </c>
      <c r="D462" s="1">
        <v>2024</v>
      </c>
      <c r="E462" s="1">
        <v>74</v>
      </c>
      <c r="F462" s="1" t="s">
        <v>1179</v>
      </c>
      <c r="G462" s="1" t="s">
        <v>1205</v>
      </c>
      <c r="N462" s="1" t="s">
        <v>72</v>
      </c>
      <c r="O462" s="1" t="s">
        <v>326</v>
      </c>
      <c r="P462" s="1" t="s">
        <v>1206</v>
      </c>
      <c r="Q462" s="1" t="s">
        <v>1207</v>
      </c>
      <c r="S462" s="1" t="s">
        <v>17</v>
      </c>
    </row>
    <row r="463" spans="1:19" x14ac:dyDescent="0.45">
      <c r="A463" s="1">
        <v>4</v>
      </c>
      <c r="B463" s="1">
        <v>34</v>
      </c>
      <c r="C463" s="1">
        <v>3</v>
      </c>
      <c r="D463" s="1">
        <v>2024</v>
      </c>
      <c r="E463" s="1">
        <v>74</v>
      </c>
      <c r="F463" s="1" t="s">
        <v>1179</v>
      </c>
      <c r="G463" s="1" t="s">
        <v>1214</v>
      </c>
      <c r="N463" s="1" t="s">
        <v>72</v>
      </c>
      <c r="O463" s="1" t="s">
        <v>74</v>
      </c>
      <c r="P463" s="1" t="s">
        <v>1208</v>
      </c>
      <c r="Q463" s="1" t="s">
        <v>75</v>
      </c>
      <c r="S463" s="1" t="s">
        <v>17</v>
      </c>
    </row>
    <row r="464" spans="1:19" x14ac:dyDescent="0.45">
      <c r="A464" s="1">
        <v>4</v>
      </c>
      <c r="B464" s="1">
        <v>34</v>
      </c>
      <c r="C464" s="1">
        <v>3</v>
      </c>
      <c r="D464" s="1">
        <v>2024</v>
      </c>
      <c r="E464" s="1">
        <v>74</v>
      </c>
      <c r="F464" s="1" t="s">
        <v>1179</v>
      </c>
      <c r="G464" s="1" t="s">
        <v>1212</v>
      </c>
      <c r="N464" s="1" t="s">
        <v>1213</v>
      </c>
      <c r="O464" s="1" t="s">
        <v>535</v>
      </c>
      <c r="S464" s="1" t="s">
        <v>147</v>
      </c>
    </row>
    <row r="465" spans="1:19" x14ac:dyDescent="0.45">
      <c r="A465" s="1">
        <v>4</v>
      </c>
      <c r="B465" s="1">
        <v>34</v>
      </c>
      <c r="C465" s="1">
        <v>3</v>
      </c>
      <c r="D465" s="1">
        <v>2024</v>
      </c>
      <c r="E465" s="1">
        <v>75</v>
      </c>
      <c r="F465" s="1" t="s">
        <v>1179</v>
      </c>
      <c r="G465" s="1" t="s">
        <v>1218</v>
      </c>
      <c r="N465" s="1" t="s">
        <v>1213</v>
      </c>
      <c r="O465" s="1" t="s">
        <v>535</v>
      </c>
      <c r="Q465" s="1" t="s">
        <v>1217</v>
      </c>
      <c r="S465" s="1" t="s">
        <v>17</v>
      </c>
    </row>
    <row r="466" spans="1:19" x14ac:dyDescent="0.45">
      <c r="A466" s="1">
        <v>4</v>
      </c>
      <c r="B466" s="1">
        <v>34</v>
      </c>
      <c r="C466" s="1">
        <v>3</v>
      </c>
      <c r="D466" s="1">
        <v>2024</v>
      </c>
      <c r="E466" s="1">
        <v>75</v>
      </c>
      <c r="F466" s="1" t="s">
        <v>1179</v>
      </c>
      <c r="G466" s="1" t="s">
        <v>1219</v>
      </c>
      <c r="N466" s="1" t="s">
        <v>72</v>
      </c>
      <c r="O466" s="1" t="s">
        <v>74</v>
      </c>
      <c r="Q466" s="1" t="s">
        <v>75</v>
      </c>
      <c r="S466" s="1" t="s">
        <v>17</v>
      </c>
    </row>
    <row r="467" spans="1:19" x14ac:dyDescent="0.45">
      <c r="A467" s="1">
        <v>4</v>
      </c>
      <c r="B467" s="1">
        <v>34</v>
      </c>
      <c r="C467" s="1">
        <v>3</v>
      </c>
      <c r="D467" s="1">
        <v>2024</v>
      </c>
      <c r="E467" s="1">
        <v>75</v>
      </c>
      <c r="F467" s="1" t="s">
        <v>1179</v>
      </c>
      <c r="G467" s="1" t="s">
        <v>1222</v>
      </c>
      <c r="N467" s="1" t="s">
        <v>72</v>
      </c>
      <c r="O467" s="1" t="s">
        <v>585</v>
      </c>
      <c r="P467" s="1" t="s">
        <v>1197</v>
      </c>
      <c r="S467" s="1" t="s">
        <v>147</v>
      </c>
    </row>
    <row r="468" spans="1:19" x14ac:dyDescent="0.45">
      <c r="A468" s="1">
        <v>4</v>
      </c>
      <c r="B468" s="1">
        <v>34</v>
      </c>
      <c r="C468" s="1">
        <v>3</v>
      </c>
      <c r="D468" s="1">
        <v>2024</v>
      </c>
      <c r="E468" s="1">
        <v>75</v>
      </c>
      <c r="F468" s="1" t="s">
        <v>1179</v>
      </c>
      <c r="G468" s="1" t="s">
        <v>1223</v>
      </c>
      <c r="N468" s="1" t="s">
        <v>72</v>
      </c>
      <c r="O468" s="1" t="s">
        <v>74</v>
      </c>
      <c r="Q468" s="1" t="s">
        <v>865</v>
      </c>
      <c r="S468" s="1" t="s">
        <v>17</v>
      </c>
    </row>
    <row r="469" spans="1:19" x14ac:dyDescent="0.45">
      <c r="A469" s="1">
        <v>4</v>
      </c>
      <c r="B469" s="1">
        <v>34</v>
      </c>
      <c r="C469" s="1">
        <v>3</v>
      </c>
      <c r="D469" s="1">
        <v>2024</v>
      </c>
      <c r="E469" s="1">
        <v>76</v>
      </c>
      <c r="F469" s="1" t="s">
        <v>1179</v>
      </c>
      <c r="G469" s="1" t="s">
        <v>1227</v>
      </c>
      <c r="N469" s="1" t="s">
        <v>72</v>
      </c>
      <c r="O469" s="1" t="s">
        <v>379</v>
      </c>
      <c r="S469" s="1" t="s">
        <v>17</v>
      </c>
    </row>
    <row r="470" spans="1:19" x14ac:dyDescent="0.45">
      <c r="A470" s="1">
        <v>4</v>
      </c>
      <c r="B470" s="1">
        <v>34</v>
      </c>
      <c r="C470" s="1">
        <v>3</v>
      </c>
      <c r="D470" s="1">
        <v>2024</v>
      </c>
      <c r="E470" s="1">
        <v>76</v>
      </c>
      <c r="F470" s="1" t="s">
        <v>1179</v>
      </c>
      <c r="G470" s="1" t="s">
        <v>1236</v>
      </c>
      <c r="N470" s="1" t="s">
        <v>72</v>
      </c>
      <c r="O470" s="1" t="s">
        <v>379</v>
      </c>
      <c r="S470" s="1" t="s">
        <v>17</v>
      </c>
    </row>
    <row r="471" spans="1:19" x14ac:dyDescent="0.45">
      <c r="A471" s="1">
        <v>4</v>
      </c>
      <c r="B471" s="1">
        <v>34</v>
      </c>
      <c r="C471" s="1">
        <v>3</v>
      </c>
      <c r="D471" s="1">
        <v>2024</v>
      </c>
      <c r="E471" s="1">
        <v>76</v>
      </c>
      <c r="F471" s="1" t="s">
        <v>1179</v>
      </c>
      <c r="G471" s="1" t="s">
        <v>1242</v>
      </c>
      <c r="N471" s="1" t="s">
        <v>72</v>
      </c>
      <c r="O471" s="1" t="s">
        <v>74</v>
      </c>
      <c r="P471" s="1" t="s">
        <v>1243</v>
      </c>
      <c r="Q471" s="1" t="s">
        <v>75</v>
      </c>
      <c r="S471" s="1" t="s">
        <v>17</v>
      </c>
    </row>
    <row r="472" spans="1:19" x14ac:dyDescent="0.45">
      <c r="A472" s="1">
        <v>4</v>
      </c>
      <c r="B472" s="1">
        <v>34</v>
      </c>
      <c r="C472" s="1">
        <v>3</v>
      </c>
      <c r="D472" s="1">
        <v>2024</v>
      </c>
      <c r="E472" s="1">
        <v>76</v>
      </c>
      <c r="F472" s="1" t="s">
        <v>1179</v>
      </c>
      <c r="G472" s="1" t="s">
        <v>1247</v>
      </c>
      <c r="N472" s="1" t="s">
        <v>72</v>
      </c>
      <c r="O472" s="1" t="s">
        <v>529</v>
      </c>
      <c r="S472" s="1" t="s">
        <v>17</v>
      </c>
    </row>
    <row r="473" spans="1:19" x14ac:dyDescent="0.45">
      <c r="A473" s="1">
        <v>4</v>
      </c>
      <c r="B473" s="1">
        <v>34</v>
      </c>
      <c r="C473" s="1">
        <v>2</v>
      </c>
      <c r="D473" s="1">
        <v>2024</v>
      </c>
      <c r="E473" s="1">
        <v>101</v>
      </c>
      <c r="F473" s="1" t="s">
        <v>1179</v>
      </c>
      <c r="G473" s="1" t="s">
        <v>1261</v>
      </c>
      <c r="N473" s="1" t="s">
        <v>72</v>
      </c>
      <c r="O473" s="1" t="s">
        <v>74</v>
      </c>
      <c r="Q473" s="1" t="s">
        <v>15</v>
      </c>
      <c r="S473" s="1" t="s">
        <v>17</v>
      </c>
    </row>
    <row r="474" spans="1:19" x14ac:dyDescent="0.45">
      <c r="A474" s="1">
        <v>4</v>
      </c>
      <c r="B474" s="1">
        <v>34</v>
      </c>
      <c r="C474" s="1">
        <v>2</v>
      </c>
      <c r="D474" s="1">
        <v>2024</v>
      </c>
      <c r="E474" s="1">
        <v>101</v>
      </c>
      <c r="F474" s="1" t="s">
        <v>1179</v>
      </c>
      <c r="G474" s="1" t="s">
        <v>1262</v>
      </c>
      <c r="N474" s="1" t="s">
        <v>72</v>
      </c>
      <c r="O474" s="1" t="s">
        <v>379</v>
      </c>
      <c r="S474" s="1" t="s">
        <v>17</v>
      </c>
    </row>
    <row r="475" spans="1:19" x14ac:dyDescent="0.45">
      <c r="A475" s="1">
        <v>4</v>
      </c>
      <c r="B475" s="1">
        <v>34</v>
      </c>
      <c r="C475" s="1">
        <v>2</v>
      </c>
      <c r="D475" s="1">
        <v>2024</v>
      </c>
      <c r="E475" s="1">
        <v>101</v>
      </c>
      <c r="F475" s="1" t="s">
        <v>1179</v>
      </c>
      <c r="G475" s="1" t="s">
        <v>1263</v>
      </c>
      <c r="N475" s="1" t="s">
        <v>72</v>
      </c>
      <c r="O475" s="1" t="s">
        <v>74</v>
      </c>
      <c r="Q475" s="1" t="s">
        <v>75</v>
      </c>
      <c r="S475" s="1" t="s">
        <v>17</v>
      </c>
    </row>
    <row r="476" spans="1:19" x14ac:dyDescent="0.45">
      <c r="A476" s="1">
        <v>4</v>
      </c>
      <c r="B476" s="1">
        <v>34</v>
      </c>
      <c r="C476" s="1">
        <v>4</v>
      </c>
      <c r="D476" s="1">
        <v>2024</v>
      </c>
      <c r="E476" s="1">
        <v>101</v>
      </c>
      <c r="F476" s="1" t="s">
        <v>785</v>
      </c>
      <c r="G476" s="1" t="s">
        <v>1106</v>
      </c>
      <c r="H476" s="1">
        <v>36</v>
      </c>
      <c r="K476" s="1" t="s">
        <v>325</v>
      </c>
      <c r="N476" s="1" t="s">
        <v>72</v>
      </c>
      <c r="O476" s="1" t="s">
        <v>354</v>
      </c>
      <c r="Q476" s="1" t="s">
        <v>1107</v>
      </c>
      <c r="S476" s="1" t="s">
        <v>17</v>
      </c>
    </row>
    <row r="477" spans="1:19" x14ac:dyDescent="0.45">
      <c r="A477" s="1">
        <v>4</v>
      </c>
      <c r="B477" s="1">
        <v>34</v>
      </c>
      <c r="C477" s="1">
        <v>2</v>
      </c>
      <c r="D477" s="1">
        <v>2024</v>
      </c>
      <c r="E477" s="1">
        <v>101</v>
      </c>
      <c r="F477" s="1" t="s">
        <v>1179</v>
      </c>
      <c r="G477" s="1" t="s">
        <v>1254</v>
      </c>
      <c r="N477" s="1" t="s">
        <v>72</v>
      </c>
      <c r="O477" s="1" t="s">
        <v>326</v>
      </c>
      <c r="P477" s="1" t="s">
        <v>1206</v>
      </c>
      <c r="S477" s="1" t="s">
        <v>17</v>
      </c>
    </row>
    <row r="478" spans="1:19" x14ac:dyDescent="0.45">
      <c r="A478" s="1">
        <v>4</v>
      </c>
      <c r="B478" s="1">
        <v>31</v>
      </c>
      <c r="C478" s="1">
        <v>2</v>
      </c>
      <c r="D478" s="1">
        <v>2024</v>
      </c>
      <c r="E478" s="1">
        <v>108</v>
      </c>
      <c r="F478" s="1" t="s">
        <v>1283</v>
      </c>
      <c r="G478" s="1" t="s">
        <v>1284</v>
      </c>
      <c r="N478" s="1" t="s">
        <v>14</v>
      </c>
      <c r="O478" s="1" t="s">
        <v>836</v>
      </c>
      <c r="Q478" s="1" t="s">
        <v>1285</v>
      </c>
      <c r="S478" s="1" t="s">
        <v>17</v>
      </c>
    </row>
    <row r="479" spans="1:19" x14ac:dyDescent="0.45">
      <c r="A479" s="1">
        <v>4</v>
      </c>
      <c r="B479" s="1">
        <v>31</v>
      </c>
      <c r="C479" s="1">
        <v>2</v>
      </c>
      <c r="D479" s="1">
        <v>2024</v>
      </c>
      <c r="E479" s="1">
        <v>108</v>
      </c>
      <c r="F479" s="1" t="s">
        <v>1283</v>
      </c>
      <c r="G479" s="1" t="s">
        <v>1286</v>
      </c>
      <c r="N479" s="1" t="s">
        <v>14</v>
      </c>
      <c r="O479" s="1" t="s">
        <v>836</v>
      </c>
      <c r="Q479" s="1" t="s">
        <v>342</v>
      </c>
      <c r="S479" s="1" t="s">
        <v>17</v>
      </c>
    </row>
    <row r="480" spans="1:19" x14ac:dyDescent="0.45">
      <c r="A480" s="1">
        <v>4</v>
      </c>
      <c r="B480" s="1">
        <v>31</v>
      </c>
      <c r="C480" s="1">
        <v>2</v>
      </c>
      <c r="D480" s="1">
        <v>2024</v>
      </c>
      <c r="E480" s="1">
        <v>108</v>
      </c>
      <c r="F480" s="1" t="s">
        <v>1283</v>
      </c>
      <c r="G480" s="1" t="s">
        <v>1287</v>
      </c>
      <c r="N480" s="1" t="s">
        <v>14</v>
      </c>
      <c r="O480" s="1" t="s">
        <v>836</v>
      </c>
      <c r="P480" s="1" t="s">
        <v>1288</v>
      </c>
      <c r="Q480" s="1" t="s">
        <v>349</v>
      </c>
      <c r="S480" s="1" t="s">
        <v>17</v>
      </c>
    </row>
    <row r="481" spans="1:19" x14ac:dyDescent="0.45">
      <c r="A481" s="1">
        <v>4</v>
      </c>
      <c r="B481" s="1">
        <v>31</v>
      </c>
      <c r="C481" s="1">
        <v>2</v>
      </c>
      <c r="D481" s="1">
        <v>2024</v>
      </c>
      <c r="E481" s="1">
        <v>108</v>
      </c>
      <c r="F481" s="1" t="s">
        <v>1283</v>
      </c>
      <c r="G481" s="1" t="s">
        <v>1289</v>
      </c>
      <c r="N481" s="1" t="s">
        <v>14</v>
      </c>
      <c r="O481" s="1" t="s">
        <v>836</v>
      </c>
      <c r="P481" s="1" t="s">
        <v>1290</v>
      </c>
      <c r="Q481" s="1" t="s">
        <v>970</v>
      </c>
      <c r="S481" s="1" t="s">
        <v>147</v>
      </c>
    </row>
    <row r="482" spans="1:19" x14ac:dyDescent="0.45">
      <c r="A482" s="1">
        <v>4</v>
      </c>
      <c r="B482" s="1">
        <v>31</v>
      </c>
      <c r="C482" s="1">
        <v>4</v>
      </c>
      <c r="D482" s="1">
        <v>2024</v>
      </c>
      <c r="E482" s="1">
        <v>108</v>
      </c>
      <c r="F482" s="1" t="s">
        <v>781</v>
      </c>
      <c r="G482" s="1" t="s">
        <v>1291</v>
      </c>
      <c r="N482" s="1" t="s">
        <v>14</v>
      </c>
      <c r="O482" s="1" t="s">
        <v>39</v>
      </c>
      <c r="P482" s="1" t="s">
        <v>1292</v>
      </c>
      <c r="Q482" s="1" t="s">
        <v>1293</v>
      </c>
      <c r="S482" s="1" t="s">
        <v>17</v>
      </c>
    </row>
    <row r="483" spans="1:19" x14ac:dyDescent="0.45">
      <c r="A483" s="1">
        <v>4</v>
      </c>
      <c r="B483" s="1">
        <v>34</v>
      </c>
      <c r="C483" s="1">
        <v>2</v>
      </c>
      <c r="D483" s="1">
        <v>2024</v>
      </c>
      <c r="E483" s="1">
        <v>110</v>
      </c>
      <c r="F483" s="1" t="s">
        <v>1179</v>
      </c>
      <c r="G483" s="1" t="s">
        <v>1253</v>
      </c>
      <c r="N483" s="1" t="s">
        <v>72</v>
      </c>
      <c r="O483" s="1" t="s">
        <v>85</v>
      </c>
      <c r="P483" s="1" t="s">
        <v>776</v>
      </c>
      <c r="Q483" s="1" t="s">
        <v>86</v>
      </c>
      <c r="S483" s="1" t="s">
        <v>17</v>
      </c>
    </row>
    <row r="484" spans="1:19" x14ac:dyDescent="0.45">
      <c r="A484" s="1">
        <v>4</v>
      </c>
      <c r="B484" s="1">
        <v>34</v>
      </c>
      <c r="C484" s="1">
        <v>2</v>
      </c>
      <c r="D484" s="1">
        <v>2024</v>
      </c>
      <c r="E484" s="1">
        <v>110</v>
      </c>
      <c r="F484" s="1" t="s">
        <v>1179</v>
      </c>
      <c r="G484" s="1" t="s">
        <v>1256</v>
      </c>
      <c r="N484" s="1" t="s">
        <v>1213</v>
      </c>
      <c r="O484" s="1" t="s">
        <v>883</v>
      </c>
      <c r="S484" s="1" t="s">
        <v>17</v>
      </c>
    </row>
    <row r="485" spans="1:19" x14ac:dyDescent="0.45">
      <c r="A485" s="1">
        <v>4</v>
      </c>
      <c r="B485" s="1">
        <v>34</v>
      </c>
      <c r="C485" s="1">
        <v>2</v>
      </c>
      <c r="D485" s="1">
        <v>2024</v>
      </c>
      <c r="E485" s="1">
        <v>110</v>
      </c>
      <c r="F485" s="1" t="s">
        <v>1179</v>
      </c>
      <c r="G485" s="1" t="s">
        <v>1264</v>
      </c>
      <c r="N485" s="1" t="s">
        <v>72</v>
      </c>
      <c r="O485" s="1" t="s">
        <v>883</v>
      </c>
      <c r="Q485" s="1" t="s">
        <v>1259</v>
      </c>
      <c r="S485" s="1" t="s">
        <v>17</v>
      </c>
    </row>
    <row r="486" spans="1:19" x14ac:dyDescent="0.45">
      <c r="A486" s="1">
        <v>4</v>
      </c>
      <c r="B486" s="1">
        <v>34</v>
      </c>
      <c r="C486" s="1">
        <v>2</v>
      </c>
      <c r="D486" s="1">
        <v>2024</v>
      </c>
      <c r="E486" s="1">
        <v>110</v>
      </c>
      <c r="F486" s="1" t="s">
        <v>1179</v>
      </c>
      <c r="G486" s="1" t="s">
        <v>1252</v>
      </c>
      <c r="N486" s="1" t="s">
        <v>72</v>
      </c>
      <c r="O486" s="1" t="s">
        <v>85</v>
      </c>
      <c r="P486" s="1" t="s">
        <v>748</v>
      </c>
      <c r="Q486" s="1" t="s">
        <v>86</v>
      </c>
      <c r="S486" s="1" t="s">
        <v>17</v>
      </c>
    </row>
    <row r="487" spans="1:19" x14ac:dyDescent="0.45">
      <c r="A487" s="1">
        <v>4</v>
      </c>
      <c r="B487" s="1">
        <v>34</v>
      </c>
      <c r="C487" s="1">
        <v>2</v>
      </c>
      <c r="D487" s="1">
        <v>2024</v>
      </c>
      <c r="E487" s="1">
        <v>110</v>
      </c>
      <c r="F487" s="1" t="s">
        <v>1179</v>
      </c>
      <c r="G487" s="1" t="s">
        <v>1269</v>
      </c>
      <c r="N487" s="1" t="s">
        <v>72</v>
      </c>
      <c r="O487" s="1" t="s">
        <v>85</v>
      </c>
      <c r="Q487" s="1" t="s">
        <v>541</v>
      </c>
      <c r="S487" s="1" t="s">
        <v>17</v>
      </c>
    </row>
    <row r="488" spans="1:19" x14ac:dyDescent="0.45">
      <c r="A488" s="1">
        <v>4</v>
      </c>
      <c r="B488" s="1">
        <v>34</v>
      </c>
      <c r="C488" s="1">
        <v>2</v>
      </c>
      <c r="D488" s="1">
        <v>2024</v>
      </c>
      <c r="E488" s="1">
        <v>110</v>
      </c>
      <c r="F488" s="1" t="s">
        <v>1179</v>
      </c>
      <c r="G488" s="1" t="s">
        <v>1270</v>
      </c>
      <c r="N488" s="1" t="s">
        <v>72</v>
      </c>
      <c r="O488" s="1" t="s">
        <v>74</v>
      </c>
      <c r="Q488" s="1" t="s">
        <v>1271</v>
      </c>
      <c r="S488" s="1" t="s">
        <v>17</v>
      </c>
    </row>
    <row r="489" spans="1:19" x14ac:dyDescent="0.45">
      <c r="A489" s="1">
        <v>4</v>
      </c>
      <c r="B489" s="1">
        <v>20</v>
      </c>
      <c r="C489" s="1">
        <v>2</v>
      </c>
      <c r="D489" s="1">
        <v>2024</v>
      </c>
      <c r="E489" s="1">
        <v>113</v>
      </c>
      <c r="F489" s="1" t="s">
        <v>1309</v>
      </c>
      <c r="G489" s="1" t="s">
        <v>1310</v>
      </c>
      <c r="N489" s="1" t="s">
        <v>14</v>
      </c>
      <c r="O489" s="1" t="s">
        <v>39</v>
      </c>
      <c r="P489" s="1" t="s">
        <v>1147</v>
      </c>
      <c r="Q489" s="1" t="s">
        <v>167</v>
      </c>
      <c r="S489" s="1" t="s">
        <v>147</v>
      </c>
    </row>
    <row r="490" spans="1:19" x14ac:dyDescent="0.45">
      <c r="A490" s="1">
        <v>4</v>
      </c>
      <c r="B490" s="1">
        <v>20</v>
      </c>
      <c r="C490" s="1">
        <v>2</v>
      </c>
      <c r="D490" s="1">
        <v>2024</v>
      </c>
      <c r="E490" s="1">
        <v>113</v>
      </c>
      <c r="F490" s="1" t="s">
        <v>1309</v>
      </c>
      <c r="G490" s="1" t="s">
        <v>1311</v>
      </c>
      <c r="N490" s="1" t="s">
        <v>14</v>
      </c>
      <c r="O490" s="1" t="s">
        <v>39</v>
      </c>
      <c r="P490" s="1" t="s">
        <v>1312</v>
      </c>
      <c r="Q490" s="1" t="s">
        <v>15</v>
      </c>
      <c r="S490" s="1" t="s">
        <v>17</v>
      </c>
    </row>
    <row r="491" spans="1:19" x14ac:dyDescent="0.45">
      <c r="A491" s="1">
        <v>4</v>
      </c>
      <c r="B491" s="1">
        <v>20</v>
      </c>
      <c r="C491" s="1">
        <v>2</v>
      </c>
      <c r="D491" s="1">
        <v>2024</v>
      </c>
      <c r="E491" s="1">
        <v>113</v>
      </c>
      <c r="F491" s="1" t="s">
        <v>1309</v>
      </c>
      <c r="G491" s="1" t="s">
        <v>1313</v>
      </c>
      <c r="N491" s="1" t="s">
        <v>14</v>
      </c>
      <c r="O491" s="1" t="s">
        <v>39</v>
      </c>
      <c r="Q491" s="1" t="s">
        <v>15</v>
      </c>
      <c r="S491" s="1" t="s">
        <v>17</v>
      </c>
    </row>
    <row r="492" spans="1:19" x14ac:dyDescent="0.45">
      <c r="A492" s="1">
        <v>4</v>
      </c>
      <c r="B492" s="1">
        <v>20</v>
      </c>
      <c r="C492" s="1">
        <v>2</v>
      </c>
      <c r="D492" s="1">
        <v>2024</v>
      </c>
      <c r="E492" s="1">
        <v>114</v>
      </c>
      <c r="F492" s="1" t="s">
        <v>1309</v>
      </c>
      <c r="G492" s="1" t="s">
        <v>1314</v>
      </c>
      <c r="N492" s="1" t="s">
        <v>14</v>
      </c>
      <c r="O492" s="1" t="s">
        <v>39</v>
      </c>
      <c r="P492" s="1" t="s">
        <v>1315</v>
      </c>
      <c r="Q492" s="1" t="s">
        <v>370</v>
      </c>
      <c r="S492" s="1" t="s">
        <v>17</v>
      </c>
    </row>
    <row r="493" spans="1:19" x14ac:dyDescent="0.45">
      <c r="A493" s="1">
        <v>4</v>
      </c>
      <c r="B493" s="1">
        <v>20</v>
      </c>
      <c r="C493" s="1">
        <v>2</v>
      </c>
      <c r="D493" s="1">
        <v>2024</v>
      </c>
      <c r="E493" s="1">
        <v>114</v>
      </c>
      <c r="F493" s="1" t="s">
        <v>1309</v>
      </c>
      <c r="G493" s="1" t="s">
        <v>1316</v>
      </c>
      <c r="N493" s="1" t="s">
        <v>14</v>
      </c>
      <c r="O493" s="1" t="s">
        <v>39</v>
      </c>
      <c r="P493" s="1" t="s">
        <v>1317</v>
      </c>
      <c r="Q493" s="1" t="s">
        <v>15</v>
      </c>
      <c r="S493" s="1" t="s">
        <v>17</v>
      </c>
    </row>
    <row r="494" spans="1:19" x14ac:dyDescent="0.45">
      <c r="A494" s="1">
        <v>4</v>
      </c>
      <c r="B494" s="1">
        <v>20</v>
      </c>
      <c r="C494" s="1">
        <v>2</v>
      </c>
      <c r="D494" s="1">
        <v>2024</v>
      </c>
      <c r="E494" s="1">
        <v>114</v>
      </c>
      <c r="F494" s="1" t="s">
        <v>1309</v>
      </c>
      <c r="G494" s="1" t="s">
        <v>1318</v>
      </c>
      <c r="N494" s="1" t="s">
        <v>14</v>
      </c>
      <c r="O494" s="1" t="s">
        <v>39</v>
      </c>
      <c r="P494" s="1" t="s">
        <v>1312</v>
      </c>
      <c r="Q494" s="1" t="s">
        <v>342</v>
      </c>
      <c r="S494" s="1" t="s">
        <v>17</v>
      </c>
    </row>
    <row r="495" spans="1:19" x14ac:dyDescent="0.45">
      <c r="A495" s="1">
        <v>4</v>
      </c>
      <c r="B495" s="1">
        <v>20</v>
      </c>
      <c r="C495" s="1">
        <v>2</v>
      </c>
      <c r="D495" s="1">
        <v>2024</v>
      </c>
      <c r="E495" s="1">
        <v>114</v>
      </c>
      <c r="F495" s="1" t="s">
        <v>720</v>
      </c>
      <c r="G495" s="1" t="s">
        <v>1076</v>
      </c>
      <c r="H495" s="1">
        <v>85</v>
      </c>
      <c r="N495" s="1" t="s">
        <v>14</v>
      </c>
      <c r="O495" s="1" t="s">
        <v>39</v>
      </c>
      <c r="Q495" s="1" t="s">
        <v>342</v>
      </c>
      <c r="S495" s="1" t="s">
        <v>17</v>
      </c>
    </row>
    <row r="496" spans="1:19" x14ac:dyDescent="0.45">
      <c r="A496" s="1">
        <v>4</v>
      </c>
      <c r="B496" s="1">
        <v>20</v>
      </c>
      <c r="C496" s="1">
        <v>2</v>
      </c>
      <c r="D496" s="1">
        <v>2024</v>
      </c>
      <c r="E496" s="1">
        <v>114</v>
      </c>
      <c r="F496" s="1" t="s">
        <v>720</v>
      </c>
      <c r="G496" s="1" t="s">
        <v>961</v>
      </c>
      <c r="H496" s="1">
        <v>30</v>
      </c>
      <c r="N496" s="1" t="s">
        <v>14</v>
      </c>
      <c r="O496" s="1" t="s">
        <v>39</v>
      </c>
      <c r="P496" s="1" t="s">
        <v>962</v>
      </c>
      <c r="Q496" s="36" t="s">
        <v>339</v>
      </c>
      <c r="S496" s="1" t="s">
        <v>17</v>
      </c>
    </row>
    <row r="497" spans="1:20" x14ac:dyDescent="0.45">
      <c r="A497" s="1">
        <v>4</v>
      </c>
      <c r="B497" s="1">
        <v>20</v>
      </c>
      <c r="C497" s="1">
        <v>2</v>
      </c>
      <c r="D497" s="1">
        <v>2024</v>
      </c>
      <c r="E497" s="1">
        <v>114</v>
      </c>
      <c r="F497" s="1" t="s">
        <v>720</v>
      </c>
      <c r="G497" s="1" t="s">
        <v>1074</v>
      </c>
      <c r="H497" s="1">
        <v>85</v>
      </c>
      <c r="N497" s="1" t="s">
        <v>408</v>
      </c>
      <c r="Q497" s="1" t="s">
        <v>342</v>
      </c>
      <c r="S497" s="1" t="s">
        <v>17</v>
      </c>
    </row>
    <row r="498" spans="1:20" x14ac:dyDescent="0.45">
      <c r="A498" s="1">
        <v>4</v>
      </c>
      <c r="B498" s="1">
        <v>20</v>
      </c>
      <c r="C498" s="1">
        <v>3</v>
      </c>
      <c r="D498" s="1">
        <v>2024</v>
      </c>
      <c r="E498" s="1">
        <v>119</v>
      </c>
      <c r="F498" s="1" t="s">
        <v>603</v>
      </c>
      <c r="G498" s="1" t="s">
        <v>601</v>
      </c>
      <c r="H498" s="1">
        <v>95</v>
      </c>
      <c r="I498" s="2"/>
      <c r="N498" s="1" t="s">
        <v>115</v>
      </c>
      <c r="O498" s="1" t="s">
        <v>239</v>
      </c>
      <c r="Q498" s="1" t="s">
        <v>602</v>
      </c>
      <c r="S498" s="1" t="s">
        <v>17</v>
      </c>
    </row>
    <row r="499" spans="1:20" x14ac:dyDescent="0.45">
      <c r="A499" s="1">
        <v>4</v>
      </c>
      <c r="B499" s="1">
        <v>20</v>
      </c>
      <c r="C499" s="1">
        <v>3</v>
      </c>
      <c r="D499" s="1">
        <v>2024</v>
      </c>
      <c r="E499" s="1">
        <v>119</v>
      </c>
      <c r="F499" s="1" t="s">
        <v>603</v>
      </c>
      <c r="G499" s="1" t="s">
        <v>597</v>
      </c>
      <c r="H499" s="1">
        <v>80</v>
      </c>
      <c r="I499" s="2"/>
      <c r="N499" s="1" t="s">
        <v>115</v>
      </c>
      <c r="O499" s="1" t="s">
        <v>239</v>
      </c>
      <c r="Q499" s="1" t="s">
        <v>602</v>
      </c>
      <c r="S499" s="1" t="s">
        <v>17</v>
      </c>
    </row>
    <row r="500" spans="1:20" x14ac:dyDescent="0.45">
      <c r="A500" s="1">
        <v>4</v>
      </c>
      <c r="B500" s="1">
        <v>20</v>
      </c>
      <c r="C500" s="1">
        <v>3</v>
      </c>
      <c r="D500" s="1">
        <v>2024</v>
      </c>
      <c r="E500" s="1">
        <v>119</v>
      </c>
      <c r="F500" s="1" t="s">
        <v>1319</v>
      </c>
      <c r="G500" s="1" t="s">
        <v>1320</v>
      </c>
      <c r="N500" s="1" t="s">
        <v>14</v>
      </c>
      <c r="O500" s="1" t="s">
        <v>39</v>
      </c>
      <c r="P500" s="1" t="s">
        <v>1321</v>
      </c>
      <c r="Q500" s="1" t="s">
        <v>15</v>
      </c>
      <c r="S500" s="1" t="s">
        <v>17</v>
      </c>
    </row>
    <row r="501" spans="1:20" x14ac:dyDescent="0.45">
      <c r="A501" s="1">
        <v>4</v>
      </c>
      <c r="B501" s="1">
        <v>20</v>
      </c>
      <c r="C501" s="1">
        <v>3</v>
      </c>
      <c r="D501" s="1">
        <v>2024</v>
      </c>
      <c r="E501" s="1">
        <v>119</v>
      </c>
      <c r="F501" s="1" t="s">
        <v>1319</v>
      </c>
      <c r="G501" s="1" t="s">
        <v>1322</v>
      </c>
      <c r="N501" s="1" t="s">
        <v>14</v>
      </c>
      <c r="O501" s="1" t="s">
        <v>39</v>
      </c>
      <c r="P501" s="1" t="s">
        <v>1321</v>
      </c>
      <c r="Q501" s="1" t="s">
        <v>167</v>
      </c>
      <c r="S501" s="1" t="s">
        <v>147</v>
      </c>
    </row>
    <row r="502" spans="1:20" x14ac:dyDescent="0.45">
      <c r="A502" s="1">
        <v>4</v>
      </c>
      <c r="B502" s="1">
        <v>20</v>
      </c>
      <c r="C502" s="1">
        <v>4</v>
      </c>
      <c r="D502" s="1">
        <v>2024</v>
      </c>
      <c r="E502" s="1">
        <v>121</v>
      </c>
      <c r="F502" s="1" t="s">
        <v>720</v>
      </c>
      <c r="G502" s="1" t="s">
        <v>724</v>
      </c>
      <c r="H502" s="1">
        <v>53</v>
      </c>
      <c r="N502" s="1" t="s">
        <v>115</v>
      </c>
      <c r="O502" s="1" t="s">
        <v>171</v>
      </c>
      <c r="P502" s="1" t="s">
        <v>630</v>
      </c>
      <c r="Q502" s="1" t="s">
        <v>167</v>
      </c>
      <c r="S502" s="1" t="s">
        <v>147</v>
      </c>
      <c r="T502" s="1" t="s">
        <v>725</v>
      </c>
    </row>
    <row r="503" spans="1:20" x14ac:dyDescent="0.45">
      <c r="A503" s="1">
        <v>4</v>
      </c>
      <c r="B503" s="1">
        <v>20</v>
      </c>
      <c r="C503" s="1">
        <v>3</v>
      </c>
      <c r="D503" s="1">
        <v>2024</v>
      </c>
      <c r="E503" s="1">
        <v>121</v>
      </c>
      <c r="F503" s="1" t="s">
        <v>603</v>
      </c>
      <c r="G503" s="1" t="s">
        <v>598</v>
      </c>
      <c r="H503" s="1">
        <v>130</v>
      </c>
      <c r="I503" s="2"/>
      <c r="N503" s="1" t="s">
        <v>115</v>
      </c>
      <c r="O503" s="1" t="s">
        <v>239</v>
      </c>
      <c r="Q503" s="1" t="s">
        <v>602</v>
      </c>
      <c r="S503" s="1" t="s">
        <v>17</v>
      </c>
    </row>
    <row r="504" spans="1:20" x14ac:dyDescent="0.45">
      <c r="A504" s="1">
        <v>4</v>
      </c>
      <c r="B504" s="1">
        <v>20</v>
      </c>
      <c r="C504" s="1">
        <v>4</v>
      </c>
      <c r="D504" s="1">
        <v>2024</v>
      </c>
      <c r="E504" s="1">
        <v>121</v>
      </c>
      <c r="F504" s="1" t="s">
        <v>720</v>
      </c>
      <c r="G504" s="1" t="s">
        <v>1079</v>
      </c>
      <c r="H504" s="1">
        <v>60</v>
      </c>
      <c r="N504" s="1" t="s">
        <v>115</v>
      </c>
      <c r="O504" s="1" t="s">
        <v>171</v>
      </c>
      <c r="P504" s="1" t="s">
        <v>1080</v>
      </c>
      <c r="Q504" s="1" t="s">
        <v>15</v>
      </c>
      <c r="S504" s="1" t="s">
        <v>17</v>
      </c>
    </row>
    <row r="505" spans="1:20" x14ac:dyDescent="0.45">
      <c r="A505" s="1">
        <v>4</v>
      </c>
      <c r="B505" s="1">
        <v>20</v>
      </c>
      <c r="C505" s="1">
        <v>1</v>
      </c>
      <c r="D505" s="1">
        <v>2024</v>
      </c>
      <c r="E505" s="1">
        <v>121</v>
      </c>
      <c r="F505" s="1" t="s">
        <v>720</v>
      </c>
      <c r="G505" s="1" t="s">
        <v>1329</v>
      </c>
      <c r="N505" s="1" t="s">
        <v>115</v>
      </c>
      <c r="O505" s="1" t="s">
        <v>113</v>
      </c>
      <c r="P505" s="1" t="s">
        <v>1330</v>
      </c>
      <c r="Q505" s="1" t="s">
        <v>1331</v>
      </c>
      <c r="S505" s="1" t="s">
        <v>1332</v>
      </c>
    </row>
    <row r="506" spans="1:20" ht="28.5" x14ac:dyDescent="0.45">
      <c r="A506" s="1">
        <v>4</v>
      </c>
      <c r="B506" s="1">
        <v>20</v>
      </c>
      <c r="C506" s="1">
        <v>3</v>
      </c>
      <c r="D506" s="1">
        <v>2024</v>
      </c>
      <c r="E506" s="1">
        <v>124</v>
      </c>
      <c r="F506" s="1" t="s">
        <v>720</v>
      </c>
      <c r="G506" s="1" t="s">
        <v>945</v>
      </c>
      <c r="H506" s="1">
        <v>140</v>
      </c>
      <c r="K506" s="1" t="s">
        <v>946</v>
      </c>
      <c r="N506" s="1" t="s">
        <v>14</v>
      </c>
      <c r="O506" s="1" t="s">
        <v>39</v>
      </c>
      <c r="P506" s="1" t="s">
        <v>341</v>
      </c>
      <c r="Q506" s="36" t="s">
        <v>947</v>
      </c>
      <c r="S506" s="1" t="s">
        <v>17</v>
      </c>
    </row>
    <row r="507" spans="1:20" x14ac:dyDescent="0.45">
      <c r="A507" s="1">
        <v>4</v>
      </c>
      <c r="B507" s="1">
        <v>20</v>
      </c>
      <c r="C507" s="1">
        <v>3</v>
      </c>
      <c r="D507" s="1">
        <v>2024</v>
      </c>
      <c r="E507" s="1">
        <v>124</v>
      </c>
      <c r="F507" s="1" t="s">
        <v>720</v>
      </c>
      <c r="G507" s="1" t="s">
        <v>1095</v>
      </c>
      <c r="H507" s="1">
        <v>175</v>
      </c>
      <c r="N507" s="1" t="s">
        <v>14</v>
      </c>
      <c r="O507" s="1" t="s">
        <v>39</v>
      </c>
      <c r="P507" s="1" t="s">
        <v>1096</v>
      </c>
      <c r="Q507" s="1" t="s">
        <v>339</v>
      </c>
      <c r="R507" s="1" t="s">
        <v>1097</v>
      </c>
      <c r="S507" s="1" t="s">
        <v>17</v>
      </c>
    </row>
    <row r="508" spans="1:20" x14ac:dyDescent="0.45">
      <c r="A508" s="1">
        <v>4</v>
      </c>
      <c r="B508" s="1">
        <v>20</v>
      </c>
      <c r="C508" s="1">
        <v>3</v>
      </c>
      <c r="D508" s="1">
        <v>2024</v>
      </c>
      <c r="E508" s="1">
        <v>124</v>
      </c>
      <c r="F508" s="1" t="s">
        <v>720</v>
      </c>
      <c r="G508" s="1" t="s">
        <v>1333</v>
      </c>
      <c r="N508" s="1" t="s">
        <v>14</v>
      </c>
      <c r="O508" s="1" t="s">
        <v>0</v>
      </c>
      <c r="P508" s="1" t="s">
        <v>1337</v>
      </c>
      <c r="Q508" s="1" t="s">
        <v>15</v>
      </c>
      <c r="S508" s="1" t="s">
        <v>17</v>
      </c>
    </row>
    <row r="509" spans="1:20" x14ac:dyDescent="0.45">
      <c r="A509" s="1">
        <v>4</v>
      </c>
      <c r="B509" s="1">
        <v>20</v>
      </c>
      <c r="C509" s="1">
        <v>3</v>
      </c>
      <c r="D509" s="1">
        <v>2024</v>
      </c>
      <c r="E509" s="1">
        <v>124</v>
      </c>
      <c r="F509" s="1" t="s">
        <v>720</v>
      </c>
      <c r="G509" s="1" t="s">
        <v>1334</v>
      </c>
      <c r="N509" s="1" t="s">
        <v>14</v>
      </c>
      <c r="O509" s="1" t="s">
        <v>39</v>
      </c>
      <c r="P509" s="1" t="s">
        <v>1335</v>
      </c>
      <c r="Q509" s="1" t="s">
        <v>1336</v>
      </c>
      <c r="S509" s="1" t="s">
        <v>17</v>
      </c>
    </row>
    <row r="510" spans="1:20" x14ac:dyDescent="0.45">
      <c r="A510" s="1">
        <v>4</v>
      </c>
      <c r="B510" s="1">
        <v>20</v>
      </c>
      <c r="C510" s="1">
        <v>2</v>
      </c>
      <c r="D510" s="1">
        <v>2024</v>
      </c>
      <c r="E510" s="1">
        <v>132</v>
      </c>
      <c r="F510" s="1" t="s">
        <v>720</v>
      </c>
      <c r="G510" s="1" t="s">
        <v>1075</v>
      </c>
      <c r="H510" s="1">
        <v>110</v>
      </c>
      <c r="N510" s="1" t="s">
        <v>14</v>
      </c>
      <c r="O510" s="1" t="s">
        <v>39</v>
      </c>
      <c r="Q510" s="1" t="s">
        <v>342</v>
      </c>
      <c r="S510" s="1" t="s">
        <v>17</v>
      </c>
    </row>
    <row r="511" spans="1:20" x14ac:dyDescent="0.45">
      <c r="A511" s="1">
        <v>4</v>
      </c>
      <c r="B511" s="1">
        <v>20</v>
      </c>
      <c r="C511" s="1">
        <v>3</v>
      </c>
      <c r="D511" s="1">
        <v>2024</v>
      </c>
      <c r="E511" s="1">
        <v>132</v>
      </c>
      <c r="F511" s="1" t="s">
        <v>720</v>
      </c>
      <c r="G511" s="1" t="s">
        <v>1082</v>
      </c>
      <c r="H511" s="1">
        <v>50</v>
      </c>
      <c r="N511" s="1" t="s">
        <v>14</v>
      </c>
      <c r="O511" s="1" t="s">
        <v>39</v>
      </c>
      <c r="P511" s="1" t="s">
        <v>754</v>
      </c>
      <c r="Q511" s="1" t="s">
        <v>335</v>
      </c>
      <c r="S511" s="1" t="s">
        <v>17</v>
      </c>
    </row>
    <row r="512" spans="1:20" x14ac:dyDescent="0.45">
      <c r="A512" s="1">
        <v>4</v>
      </c>
      <c r="B512" s="1">
        <v>20</v>
      </c>
      <c r="C512" s="1">
        <v>2</v>
      </c>
      <c r="D512" s="1">
        <v>2024</v>
      </c>
      <c r="E512" s="1">
        <v>132</v>
      </c>
      <c r="F512" s="1" t="s">
        <v>720</v>
      </c>
      <c r="G512" s="1" t="s">
        <v>1095</v>
      </c>
      <c r="H512" s="1">
        <v>175</v>
      </c>
      <c r="N512" s="1" t="s">
        <v>14</v>
      </c>
      <c r="O512" s="1" t="s">
        <v>39</v>
      </c>
      <c r="P512" s="1" t="s">
        <v>1096</v>
      </c>
      <c r="Q512" s="1" t="s">
        <v>339</v>
      </c>
      <c r="R512" s="1" t="s">
        <v>1097</v>
      </c>
      <c r="S512" s="1" t="s">
        <v>17</v>
      </c>
    </row>
    <row r="513" spans="1:19" x14ac:dyDescent="0.45">
      <c r="A513" s="1">
        <v>4</v>
      </c>
      <c r="B513" s="1">
        <v>20</v>
      </c>
      <c r="C513" s="1">
        <v>3</v>
      </c>
      <c r="D513" s="1">
        <v>2024</v>
      </c>
      <c r="E513" s="1">
        <v>132</v>
      </c>
      <c r="F513" s="1" t="s">
        <v>1340</v>
      </c>
      <c r="G513" s="1" t="s">
        <v>1341</v>
      </c>
      <c r="N513" s="1" t="s">
        <v>14</v>
      </c>
      <c r="O513" s="1" t="s">
        <v>39</v>
      </c>
      <c r="P513" s="1" t="s">
        <v>1288</v>
      </c>
      <c r="Q513" s="1" t="s">
        <v>146</v>
      </c>
      <c r="S513" s="1" t="s">
        <v>147</v>
      </c>
    </row>
    <row r="514" spans="1:19" x14ac:dyDescent="0.45">
      <c r="A514" s="1">
        <v>4</v>
      </c>
      <c r="B514" s="1">
        <v>20</v>
      </c>
      <c r="C514" s="1">
        <v>2</v>
      </c>
      <c r="D514" s="1">
        <v>2024</v>
      </c>
      <c r="E514" s="1">
        <v>132</v>
      </c>
      <c r="F514" s="1" t="s">
        <v>1015</v>
      </c>
      <c r="G514" s="1" t="s">
        <v>1356</v>
      </c>
      <c r="N514" s="1" t="s">
        <v>14</v>
      </c>
      <c r="O514" s="1" t="s">
        <v>39</v>
      </c>
      <c r="P514" s="1" t="s">
        <v>1335</v>
      </c>
      <c r="Q514" s="1" t="s">
        <v>15</v>
      </c>
      <c r="S514" s="1" t="s">
        <v>17</v>
      </c>
    </row>
    <row r="515" spans="1:19" x14ac:dyDescent="0.45">
      <c r="A515" s="1">
        <v>4</v>
      </c>
      <c r="B515" s="1">
        <v>20</v>
      </c>
      <c r="C515" s="1">
        <v>3</v>
      </c>
      <c r="D515" s="1">
        <v>2024</v>
      </c>
      <c r="E515" s="1">
        <v>133</v>
      </c>
      <c r="F515" s="1" t="s">
        <v>720</v>
      </c>
      <c r="G515" s="1" t="s">
        <v>1081</v>
      </c>
      <c r="H515" s="1">
        <v>50</v>
      </c>
      <c r="N515" s="1" t="s">
        <v>14</v>
      </c>
      <c r="O515" s="1" t="s">
        <v>39</v>
      </c>
      <c r="P515" s="1" t="s">
        <v>754</v>
      </c>
      <c r="Q515" s="1" t="s">
        <v>335</v>
      </c>
      <c r="S515" s="1" t="s">
        <v>17</v>
      </c>
    </row>
    <row r="516" spans="1:19" x14ac:dyDescent="0.45">
      <c r="A516" s="1">
        <v>4</v>
      </c>
      <c r="B516" s="1">
        <v>20</v>
      </c>
      <c r="C516" s="1">
        <v>3</v>
      </c>
      <c r="D516" s="1">
        <v>2024</v>
      </c>
      <c r="E516" s="1">
        <v>133</v>
      </c>
      <c r="F516" s="1" t="s">
        <v>1340</v>
      </c>
      <c r="G516" s="1" t="s">
        <v>1342</v>
      </c>
      <c r="N516" s="1" t="s">
        <v>14</v>
      </c>
      <c r="O516" s="1" t="s">
        <v>39</v>
      </c>
      <c r="P516" s="1" t="s">
        <v>341</v>
      </c>
      <c r="Q516" s="1" t="s">
        <v>970</v>
      </c>
      <c r="S516" s="1" t="s">
        <v>738</v>
      </c>
    </row>
    <row r="517" spans="1:19" x14ac:dyDescent="0.45">
      <c r="A517" s="1">
        <v>4</v>
      </c>
      <c r="B517" s="1">
        <v>20</v>
      </c>
      <c r="C517" s="1">
        <v>3</v>
      </c>
      <c r="D517" s="1">
        <v>2024</v>
      </c>
      <c r="E517" s="1">
        <v>133</v>
      </c>
      <c r="F517" s="1" t="s">
        <v>1309</v>
      </c>
      <c r="G517" s="1" t="s">
        <v>1354</v>
      </c>
      <c r="N517" s="1" t="s">
        <v>14</v>
      </c>
      <c r="O517" s="1" t="s">
        <v>39</v>
      </c>
      <c r="P517" s="1" t="s">
        <v>1171</v>
      </c>
      <c r="Q517" s="1" t="s">
        <v>15</v>
      </c>
      <c r="S517" s="1" t="s">
        <v>17</v>
      </c>
    </row>
    <row r="518" spans="1:19" x14ac:dyDescent="0.45">
      <c r="A518" s="1">
        <v>4</v>
      </c>
      <c r="B518" s="1">
        <v>20</v>
      </c>
      <c r="C518" s="1">
        <v>1</v>
      </c>
      <c r="D518" s="1">
        <v>2024</v>
      </c>
      <c r="E518" s="1">
        <v>133</v>
      </c>
      <c r="F518" s="1" t="s">
        <v>1015</v>
      </c>
      <c r="G518" s="1" t="s">
        <v>1360</v>
      </c>
      <c r="N518" s="1" t="s">
        <v>14</v>
      </c>
      <c r="O518" s="1" t="s">
        <v>39</v>
      </c>
      <c r="P518" s="1" t="s">
        <v>1361</v>
      </c>
      <c r="Q518" s="1" t="s">
        <v>15</v>
      </c>
      <c r="S518" s="1" t="s">
        <v>17</v>
      </c>
    </row>
    <row r="519" spans="1:19" x14ac:dyDescent="0.45">
      <c r="A519" s="1">
        <v>4</v>
      </c>
      <c r="B519" s="1">
        <v>20</v>
      </c>
      <c r="C519" s="1">
        <v>2</v>
      </c>
      <c r="D519" s="1">
        <v>2024</v>
      </c>
      <c r="E519" s="1">
        <v>133</v>
      </c>
      <c r="F519" s="1" t="s">
        <v>1015</v>
      </c>
      <c r="G519" s="1" t="s">
        <v>1363</v>
      </c>
      <c r="N519" s="1" t="s">
        <v>14</v>
      </c>
      <c r="O519" s="1" t="s">
        <v>39</v>
      </c>
      <c r="P519" s="1" t="s">
        <v>841</v>
      </c>
      <c r="Q519" s="1" t="s">
        <v>15</v>
      </c>
      <c r="S519" s="1" t="s">
        <v>17</v>
      </c>
    </row>
    <row r="520" spans="1:19" x14ac:dyDescent="0.45">
      <c r="A520" s="1">
        <v>4</v>
      </c>
      <c r="B520" s="1">
        <v>20</v>
      </c>
      <c r="C520" s="1">
        <v>3</v>
      </c>
      <c r="D520" s="1">
        <v>2024</v>
      </c>
      <c r="E520" s="1">
        <v>134</v>
      </c>
      <c r="F520" s="1" t="s">
        <v>720</v>
      </c>
      <c r="G520" s="1" t="s">
        <v>1333</v>
      </c>
      <c r="N520" s="1" t="s">
        <v>14</v>
      </c>
      <c r="O520" s="1" t="s">
        <v>0</v>
      </c>
      <c r="P520" s="1" t="s">
        <v>1337</v>
      </c>
      <c r="Q520" s="1" t="s">
        <v>15</v>
      </c>
      <c r="S520" s="1" t="s">
        <v>17</v>
      </c>
    </row>
    <row r="521" spans="1:19" x14ac:dyDescent="0.45">
      <c r="A521" s="1">
        <v>4</v>
      </c>
      <c r="B521" s="1">
        <v>20</v>
      </c>
      <c r="C521" s="1">
        <v>3</v>
      </c>
      <c r="D521" s="1">
        <v>2024</v>
      </c>
      <c r="E521" s="1">
        <v>134</v>
      </c>
      <c r="F521" s="1" t="s">
        <v>1340</v>
      </c>
      <c r="G521" s="1" t="s">
        <v>1344</v>
      </c>
      <c r="N521" s="1" t="s">
        <v>14</v>
      </c>
      <c r="O521" s="1" t="s">
        <v>39</v>
      </c>
      <c r="P521" s="1" t="s">
        <v>1288</v>
      </c>
      <c r="Q521" s="1" t="s">
        <v>349</v>
      </c>
      <c r="S521" s="1" t="s">
        <v>17</v>
      </c>
    </row>
    <row r="522" spans="1:19" x14ac:dyDescent="0.45">
      <c r="A522" s="1">
        <v>4</v>
      </c>
      <c r="B522" s="1">
        <v>20</v>
      </c>
      <c r="C522" s="1">
        <v>3</v>
      </c>
      <c r="D522" s="1">
        <v>2024</v>
      </c>
      <c r="E522" s="1">
        <v>134</v>
      </c>
      <c r="F522" s="1" t="s">
        <v>1340</v>
      </c>
      <c r="G522" s="1" t="s">
        <v>1348</v>
      </c>
      <c r="N522" s="1" t="s">
        <v>14</v>
      </c>
      <c r="O522" s="1" t="s">
        <v>39</v>
      </c>
      <c r="P522" s="1" t="s">
        <v>1312</v>
      </c>
      <c r="Q522" s="1" t="s">
        <v>146</v>
      </c>
      <c r="S522" s="1" t="s">
        <v>147</v>
      </c>
    </row>
    <row r="523" spans="1:19" x14ac:dyDescent="0.45">
      <c r="A523" s="1">
        <v>4</v>
      </c>
      <c r="B523" s="1">
        <v>20</v>
      </c>
      <c r="C523" s="1">
        <v>3</v>
      </c>
      <c r="D523" s="1">
        <v>2024</v>
      </c>
      <c r="E523" s="1">
        <v>134</v>
      </c>
      <c r="F523" s="1" t="s">
        <v>1015</v>
      </c>
      <c r="G523" s="1" t="s">
        <v>1362</v>
      </c>
      <c r="N523" s="1" t="s">
        <v>14</v>
      </c>
      <c r="O523" s="1" t="s">
        <v>39</v>
      </c>
      <c r="P523" s="1" t="s">
        <v>841</v>
      </c>
      <c r="Q523" s="1" t="s">
        <v>15</v>
      </c>
      <c r="S523" s="1" t="s">
        <v>17</v>
      </c>
    </row>
    <row r="524" spans="1:19" x14ac:dyDescent="0.45">
      <c r="A524" s="1">
        <v>4</v>
      </c>
      <c r="B524" s="1">
        <v>31</v>
      </c>
      <c r="C524" s="1">
        <v>4</v>
      </c>
      <c r="D524" s="1">
        <v>2024</v>
      </c>
      <c r="E524" s="1">
        <v>140</v>
      </c>
      <c r="F524" s="1" t="s">
        <v>781</v>
      </c>
      <c r="G524" s="1" t="s">
        <v>1374</v>
      </c>
      <c r="N524" s="1" t="s">
        <v>115</v>
      </c>
      <c r="O524" s="1" t="s">
        <v>113</v>
      </c>
      <c r="P524" s="1" t="s">
        <v>1375</v>
      </c>
      <c r="Q524" s="1" t="s">
        <v>1376</v>
      </c>
      <c r="S524" s="1" t="s">
        <v>17</v>
      </c>
    </row>
    <row r="525" spans="1:19" x14ac:dyDescent="0.45">
      <c r="A525" s="1">
        <v>4</v>
      </c>
      <c r="B525" s="1">
        <v>31</v>
      </c>
      <c r="C525" s="1">
        <v>2</v>
      </c>
      <c r="D525" s="1">
        <v>2024</v>
      </c>
      <c r="E525" s="1">
        <v>140</v>
      </c>
      <c r="F525" s="1" t="s">
        <v>1283</v>
      </c>
      <c r="G525" s="1" t="s">
        <v>1378</v>
      </c>
      <c r="N525" s="1" t="s">
        <v>14</v>
      </c>
      <c r="O525" s="1" t="s">
        <v>39</v>
      </c>
      <c r="P525" s="1" t="s">
        <v>1290</v>
      </c>
      <c r="Q525" s="1" t="s">
        <v>342</v>
      </c>
      <c r="S525" s="1" t="s">
        <v>17</v>
      </c>
    </row>
    <row r="526" spans="1:19" x14ac:dyDescent="0.45">
      <c r="A526" s="1">
        <v>4</v>
      </c>
      <c r="B526" s="1" t="s">
        <v>1117</v>
      </c>
      <c r="C526" s="1">
        <v>3</v>
      </c>
      <c r="D526" s="1">
        <v>2024</v>
      </c>
      <c r="E526" s="1" t="s">
        <v>467</v>
      </c>
      <c r="F526" s="1" t="s">
        <v>436</v>
      </c>
      <c r="G526" s="9" t="s">
        <v>429</v>
      </c>
      <c r="H526" s="2">
        <f>1994/24</f>
        <v>83.083333333333329</v>
      </c>
      <c r="I526" s="2"/>
      <c r="K526" s="1" t="s">
        <v>451</v>
      </c>
      <c r="L526" s="1" t="s">
        <v>467</v>
      </c>
      <c r="N526" s="1" t="s">
        <v>115</v>
      </c>
      <c r="O526" s="1" t="s">
        <v>171</v>
      </c>
      <c r="P526" s="1" t="s">
        <v>622</v>
      </c>
      <c r="Q526" s="1" t="s">
        <v>15</v>
      </c>
      <c r="R526" s="1" t="s">
        <v>623</v>
      </c>
      <c r="S526" s="1" t="s">
        <v>17</v>
      </c>
    </row>
    <row r="527" spans="1:19" x14ac:dyDescent="0.45">
      <c r="A527" s="1">
        <v>4</v>
      </c>
      <c r="B527" s="1" t="s">
        <v>1117</v>
      </c>
      <c r="C527" s="1">
        <v>2</v>
      </c>
      <c r="D527" s="1">
        <v>2024</v>
      </c>
      <c r="E527" s="1" t="s">
        <v>467</v>
      </c>
      <c r="F527" s="1" t="s">
        <v>436</v>
      </c>
      <c r="G527" s="9" t="s">
        <v>465</v>
      </c>
      <c r="H527" s="1">
        <v>30</v>
      </c>
      <c r="I527" s="2"/>
      <c r="K527" s="1" t="s">
        <v>343</v>
      </c>
      <c r="N527" s="1" t="s">
        <v>115</v>
      </c>
      <c r="O527" s="1" t="s">
        <v>171</v>
      </c>
      <c r="P527" s="1" t="s">
        <v>627</v>
      </c>
      <c r="Q527" s="1" t="s">
        <v>167</v>
      </c>
      <c r="R527" s="1" t="s">
        <v>628</v>
      </c>
      <c r="S527" s="1" t="s">
        <v>147</v>
      </c>
    </row>
    <row r="528" spans="1:19" x14ac:dyDescent="0.45">
      <c r="A528" s="1">
        <v>4</v>
      </c>
      <c r="B528" s="1" t="s">
        <v>1117</v>
      </c>
      <c r="C528" s="1">
        <v>4</v>
      </c>
      <c r="D528" s="1">
        <v>2024</v>
      </c>
      <c r="E528" s="1" t="s">
        <v>413</v>
      </c>
      <c r="F528" s="1" t="s">
        <v>419</v>
      </c>
      <c r="G528" s="7" t="s">
        <v>422</v>
      </c>
      <c r="H528" s="1">
        <v>60</v>
      </c>
      <c r="I528" s="2"/>
      <c r="N528" s="1" t="s">
        <v>14</v>
      </c>
      <c r="O528" s="1" t="s">
        <v>0</v>
      </c>
      <c r="Q528" s="1" t="s">
        <v>15</v>
      </c>
      <c r="S528" s="1" t="s">
        <v>17</v>
      </c>
    </row>
    <row r="529" spans="1:20" x14ac:dyDescent="0.45">
      <c r="A529" s="1">
        <v>4</v>
      </c>
      <c r="B529" s="1" t="s">
        <v>1117</v>
      </c>
      <c r="C529" s="1">
        <v>2</v>
      </c>
      <c r="D529" s="1">
        <v>2024</v>
      </c>
      <c r="E529" s="1" t="s">
        <v>413</v>
      </c>
      <c r="F529" s="1" t="s">
        <v>419</v>
      </c>
      <c r="G529" s="7" t="s">
        <v>417</v>
      </c>
      <c r="H529" s="1">
        <v>40</v>
      </c>
      <c r="I529" s="2"/>
      <c r="N529" s="1" t="s">
        <v>14</v>
      </c>
      <c r="O529" s="1" t="s">
        <v>0</v>
      </c>
      <c r="Q529" s="1" t="s">
        <v>167</v>
      </c>
      <c r="S529" s="1" t="s">
        <v>147</v>
      </c>
    </row>
    <row r="530" spans="1:20" x14ac:dyDescent="0.45">
      <c r="A530" s="1">
        <v>4</v>
      </c>
      <c r="B530" s="1" t="s">
        <v>1117</v>
      </c>
      <c r="C530" s="1">
        <v>4</v>
      </c>
      <c r="D530" s="1">
        <v>2024</v>
      </c>
      <c r="E530" s="1" t="s">
        <v>699</v>
      </c>
      <c r="F530" s="1" t="s">
        <v>552</v>
      </c>
      <c r="G530" s="1" t="s">
        <v>553</v>
      </c>
      <c r="H530" s="1">
        <v>100</v>
      </c>
      <c r="I530" s="2"/>
      <c r="N530" s="1" t="s">
        <v>261</v>
      </c>
      <c r="O530" s="1" t="s">
        <v>321</v>
      </c>
      <c r="Q530" s="1" t="s">
        <v>322</v>
      </c>
      <c r="S530" s="1" t="s">
        <v>17</v>
      </c>
    </row>
    <row r="531" spans="1:20" x14ac:dyDescent="0.45">
      <c r="A531" s="1">
        <v>4</v>
      </c>
      <c r="B531" s="1">
        <v>24</v>
      </c>
      <c r="C531" s="1">
        <v>2</v>
      </c>
      <c r="D531" s="1">
        <v>2025</v>
      </c>
      <c r="E531" s="14">
        <v>1</v>
      </c>
      <c r="F531" s="1" t="s">
        <v>390</v>
      </c>
      <c r="G531" s="1" t="s">
        <v>23</v>
      </c>
      <c r="H531" s="11">
        <v>49</v>
      </c>
      <c r="I531" s="12">
        <f t="shared" ref="I531:I538" si="4">C531*H531</f>
        <v>98</v>
      </c>
      <c r="J531" s="1">
        <v>2015</v>
      </c>
      <c r="M531" s="1" t="s">
        <v>13</v>
      </c>
      <c r="N531" s="1" t="s">
        <v>14</v>
      </c>
      <c r="O531" s="1" t="s">
        <v>0</v>
      </c>
      <c r="Q531" s="1" t="s">
        <v>15</v>
      </c>
      <c r="S531" s="1" t="s">
        <v>17</v>
      </c>
      <c r="T531" s="1" t="s">
        <v>24</v>
      </c>
    </row>
    <row r="532" spans="1:20" x14ac:dyDescent="0.45">
      <c r="A532" s="1">
        <v>4</v>
      </c>
      <c r="B532" s="1">
        <v>24</v>
      </c>
      <c r="C532" s="1">
        <v>3</v>
      </c>
      <c r="D532" s="1">
        <v>2025</v>
      </c>
      <c r="E532" s="14">
        <v>1</v>
      </c>
      <c r="F532" s="1" t="s">
        <v>390</v>
      </c>
      <c r="G532" s="1" t="s">
        <v>162</v>
      </c>
      <c r="H532" s="11">
        <v>60</v>
      </c>
      <c r="I532" s="12">
        <f t="shared" si="4"/>
        <v>180</v>
      </c>
      <c r="J532" s="1">
        <v>2017</v>
      </c>
      <c r="M532" s="1" t="s">
        <v>13</v>
      </c>
      <c r="N532" s="1" t="s">
        <v>14</v>
      </c>
      <c r="O532" s="1" t="s">
        <v>39</v>
      </c>
      <c r="Q532" s="1" t="s">
        <v>163</v>
      </c>
      <c r="R532" s="1" t="s">
        <v>164</v>
      </c>
      <c r="S532" s="1" t="s">
        <v>147</v>
      </c>
      <c r="T532" s="1" t="s">
        <v>165</v>
      </c>
    </row>
    <row r="533" spans="1:20" x14ac:dyDescent="0.45">
      <c r="A533" s="1">
        <v>4</v>
      </c>
      <c r="B533" s="1">
        <v>24</v>
      </c>
      <c r="C533" s="1">
        <v>3</v>
      </c>
      <c r="D533" s="1">
        <v>2025</v>
      </c>
      <c r="E533" s="14">
        <v>1</v>
      </c>
      <c r="F533" s="1" t="s">
        <v>390</v>
      </c>
      <c r="G533" s="1" t="s">
        <v>127</v>
      </c>
      <c r="H533" s="11">
        <v>93</v>
      </c>
      <c r="I533" s="12">
        <f t="shared" si="4"/>
        <v>279</v>
      </c>
      <c r="J533" s="1">
        <v>2005</v>
      </c>
      <c r="M533" s="1" t="s">
        <v>13</v>
      </c>
      <c r="N533" s="1" t="s">
        <v>115</v>
      </c>
      <c r="O533" s="1" t="s">
        <v>113</v>
      </c>
      <c r="Q533" s="1" t="s">
        <v>116</v>
      </c>
      <c r="R533" s="1" t="s">
        <v>128</v>
      </c>
      <c r="S533" s="1" t="s">
        <v>17</v>
      </c>
      <c r="T533" s="1" t="s">
        <v>129</v>
      </c>
    </row>
    <row r="534" spans="1:20" x14ac:dyDescent="0.45">
      <c r="A534" s="1">
        <v>4</v>
      </c>
      <c r="B534" s="1">
        <v>24</v>
      </c>
      <c r="C534" s="1">
        <v>4</v>
      </c>
      <c r="D534" s="1">
        <v>2025</v>
      </c>
      <c r="E534" s="14">
        <v>1</v>
      </c>
      <c r="F534" s="1" t="s">
        <v>390</v>
      </c>
      <c r="G534" s="1" t="s">
        <v>37</v>
      </c>
      <c r="H534" s="11">
        <v>68</v>
      </c>
      <c r="I534" s="12">
        <f t="shared" si="4"/>
        <v>272</v>
      </c>
      <c r="J534" s="1">
        <v>2018</v>
      </c>
      <c r="M534" s="1" t="s">
        <v>13</v>
      </c>
      <c r="N534" s="1" t="s">
        <v>14</v>
      </c>
      <c r="O534" s="1" t="s">
        <v>0</v>
      </c>
      <c r="Q534" s="1" t="s">
        <v>15</v>
      </c>
      <c r="S534" s="1" t="s">
        <v>17</v>
      </c>
      <c r="T534" s="1" t="s">
        <v>38</v>
      </c>
    </row>
    <row r="535" spans="1:20" x14ac:dyDescent="0.45">
      <c r="A535" s="1">
        <v>4</v>
      </c>
      <c r="B535" s="1">
        <v>24</v>
      </c>
      <c r="C535" s="1">
        <v>2</v>
      </c>
      <c r="D535" s="1">
        <v>2025</v>
      </c>
      <c r="E535" s="14">
        <v>2</v>
      </c>
      <c r="F535" s="1" t="s">
        <v>390</v>
      </c>
      <c r="G535" s="1" t="s">
        <v>12</v>
      </c>
      <c r="H535" s="11">
        <v>95</v>
      </c>
      <c r="I535" s="12">
        <f t="shared" si="4"/>
        <v>190</v>
      </c>
      <c r="J535" s="1">
        <v>2018</v>
      </c>
      <c r="M535" s="1" t="s">
        <v>13</v>
      </c>
      <c r="N535" s="1" t="s">
        <v>14</v>
      </c>
      <c r="O535" s="1" t="s">
        <v>0</v>
      </c>
      <c r="Q535" s="1" t="s">
        <v>15</v>
      </c>
      <c r="R535" s="1" t="s">
        <v>16</v>
      </c>
      <c r="S535" s="1" t="s">
        <v>17</v>
      </c>
      <c r="T535" s="1" t="s">
        <v>18</v>
      </c>
    </row>
    <row r="536" spans="1:20" x14ac:dyDescent="0.45">
      <c r="A536" s="1">
        <v>4</v>
      </c>
      <c r="B536" s="1">
        <v>24</v>
      </c>
      <c r="C536" s="1">
        <v>3</v>
      </c>
      <c r="D536" s="1">
        <v>2025</v>
      </c>
      <c r="E536" s="14">
        <v>2</v>
      </c>
      <c r="F536" s="1" t="s">
        <v>390</v>
      </c>
      <c r="G536" s="1" t="s">
        <v>56</v>
      </c>
      <c r="H536" s="11">
        <v>74</v>
      </c>
      <c r="I536" s="12">
        <f t="shared" si="4"/>
        <v>222</v>
      </c>
      <c r="J536" s="1">
        <v>2014</v>
      </c>
      <c r="M536" s="1" t="s">
        <v>13</v>
      </c>
      <c r="N536" s="1" t="s">
        <v>14</v>
      </c>
      <c r="O536" s="1" t="s">
        <v>39</v>
      </c>
      <c r="Q536" s="1" t="s">
        <v>41</v>
      </c>
      <c r="R536" s="1" t="s">
        <v>57</v>
      </c>
      <c r="S536" s="1" t="s">
        <v>17</v>
      </c>
      <c r="T536" s="1" t="s">
        <v>58</v>
      </c>
    </row>
    <row r="537" spans="1:20" x14ac:dyDescent="0.45">
      <c r="A537" s="1">
        <v>4</v>
      </c>
      <c r="B537" s="1">
        <v>24</v>
      </c>
      <c r="C537" s="1">
        <v>3</v>
      </c>
      <c r="D537" s="1">
        <v>2025</v>
      </c>
      <c r="E537" s="14">
        <v>2</v>
      </c>
      <c r="F537" s="1" t="s">
        <v>390</v>
      </c>
      <c r="G537" s="1" t="s">
        <v>166</v>
      </c>
      <c r="H537" s="11">
        <v>55</v>
      </c>
      <c r="I537" s="12">
        <f t="shared" si="4"/>
        <v>165</v>
      </c>
      <c r="J537" s="1">
        <v>2018</v>
      </c>
      <c r="M537" s="1" t="s">
        <v>13</v>
      </c>
      <c r="N537" s="1" t="s">
        <v>14</v>
      </c>
      <c r="O537" s="1" t="s">
        <v>39</v>
      </c>
      <c r="Q537" s="1" t="s">
        <v>167</v>
      </c>
      <c r="R537" s="1" t="s">
        <v>168</v>
      </c>
      <c r="S537" s="1" t="s">
        <v>147</v>
      </c>
      <c r="T537" s="1" t="s">
        <v>169</v>
      </c>
    </row>
    <row r="538" spans="1:20" x14ac:dyDescent="0.45">
      <c r="A538" s="1">
        <v>4</v>
      </c>
      <c r="B538" s="1">
        <v>24</v>
      </c>
      <c r="C538" s="1">
        <v>4</v>
      </c>
      <c r="D538" s="1">
        <v>2025</v>
      </c>
      <c r="E538" s="14">
        <v>2</v>
      </c>
      <c r="F538" s="1" t="s">
        <v>390</v>
      </c>
      <c r="G538" s="1" t="s">
        <v>34</v>
      </c>
      <c r="H538" s="11">
        <v>87</v>
      </c>
      <c r="I538" s="12">
        <f t="shared" si="4"/>
        <v>348</v>
      </c>
      <c r="J538" s="1">
        <v>2012</v>
      </c>
      <c r="M538" s="1" t="s">
        <v>13</v>
      </c>
      <c r="N538" s="1" t="s">
        <v>14</v>
      </c>
      <c r="O538" s="1" t="s">
        <v>0</v>
      </c>
      <c r="Q538" s="1" t="s">
        <v>15</v>
      </c>
      <c r="R538" s="1" t="s">
        <v>35</v>
      </c>
      <c r="S538" s="1" t="s">
        <v>17</v>
      </c>
      <c r="T538" s="1" t="s">
        <v>36</v>
      </c>
    </row>
    <row r="539" spans="1:20" x14ac:dyDescent="0.45">
      <c r="A539" s="1">
        <v>4</v>
      </c>
      <c r="B539" s="1">
        <v>24</v>
      </c>
      <c r="C539" s="1">
        <v>4</v>
      </c>
      <c r="D539" s="1">
        <v>2025</v>
      </c>
      <c r="E539" s="16">
        <v>3</v>
      </c>
      <c r="F539" s="1" t="s">
        <v>391</v>
      </c>
      <c r="G539" s="8" t="s">
        <v>267</v>
      </c>
      <c r="H539" s="1">
        <v>28</v>
      </c>
      <c r="I539" s="2">
        <f t="shared" ref="I539:I559" si="5">H539*C539</f>
        <v>112</v>
      </c>
      <c r="J539" s="1">
        <v>2016</v>
      </c>
      <c r="K539" s="1" t="s">
        <v>343</v>
      </c>
      <c r="N539" s="1" t="s">
        <v>72</v>
      </c>
      <c r="O539" s="1" t="s">
        <v>74</v>
      </c>
      <c r="Q539" s="1" t="s">
        <v>75</v>
      </c>
      <c r="S539" s="1" t="s">
        <v>17</v>
      </c>
    </row>
    <row r="540" spans="1:20" x14ac:dyDescent="0.45">
      <c r="A540" s="1">
        <v>4</v>
      </c>
      <c r="B540" s="1">
        <v>24</v>
      </c>
      <c r="C540" s="1">
        <v>4</v>
      </c>
      <c r="D540" s="1">
        <v>2025</v>
      </c>
      <c r="E540" s="16">
        <v>3</v>
      </c>
      <c r="F540" s="1" t="s">
        <v>391</v>
      </c>
      <c r="G540" s="8" t="s">
        <v>297</v>
      </c>
      <c r="H540" s="1">
        <v>19</v>
      </c>
      <c r="I540" s="2">
        <f t="shared" si="5"/>
        <v>76</v>
      </c>
      <c r="J540" s="1">
        <v>2018</v>
      </c>
      <c r="K540" s="1" t="s">
        <v>325</v>
      </c>
      <c r="N540" s="1" t="s">
        <v>72</v>
      </c>
      <c r="O540" s="1" t="s">
        <v>352</v>
      </c>
      <c r="Q540" s="1" t="s">
        <v>353</v>
      </c>
      <c r="S540" s="1" t="s">
        <v>17</v>
      </c>
    </row>
    <row r="541" spans="1:20" x14ac:dyDescent="0.45">
      <c r="A541" s="1">
        <v>4</v>
      </c>
      <c r="B541" s="1">
        <v>24</v>
      </c>
      <c r="C541" s="1">
        <v>4</v>
      </c>
      <c r="D541" s="1">
        <v>2025</v>
      </c>
      <c r="E541" s="16">
        <v>3</v>
      </c>
      <c r="F541" s="1" t="s">
        <v>391</v>
      </c>
      <c r="G541" s="15" t="s">
        <v>279</v>
      </c>
      <c r="H541" s="1">
        <v>19</v>
      </c>
      <c r="I541" s="2">
        <f t="shared" si="5"/>
        <v>76</v>
      </c>
      <c r="J541" s="1">
        <v>2020</v>
      </c>
      <c r="K541" s="1" t="s">
        <v>273</v>
      </c>
      <c r="N541" s="1" t="s">
        <v>72</v>
      </c>
      <c r="O541" s="1" t="s">
        <v>85</v>
      </c>
      <c r="Q541" s="1" t="s">
        <v>310</v>
      </c>
      <c r="S541" s="1" t="s">
        <v>147</v>
      </c>
    </row>
    <row r="542" spans="1:20" x14ac:dyDescent="0.45">
      <c r="A542" s="1">
        <v>4</v>
      </c>
      <c r="B542" s="1">
        <v>24</v>
      </c>
      <c r="C542" s="1">
        <v>2</v>
      </c>
      <c r="D542" s="1">
        <v>2025</v>
      </c>
      <c r="E542" s="16">
        <v>4</v>
      </c>
      <c r="F542" s="1" t="s">
        <v>391</v>
      </c>
      <c r="G542" s="8" t="s">
        <v>262</v>
      </c>
      <c r="H542" s="1">
        <v>150</v>
      </c>
      <c r="I542" s="2">
        <f t="shared" si="5"/>
        <v>300</v>
      </c>
      <c r="J542" s="1">
        <v>2016</v>
      </c>
      <c r="K542" s="1" t="s">
        <v>311</v>
      </c>
      <c r="N542" s="1" t="s">
        <v>14</v>
      </c>
      <c r="O542" s="1" t="s">
        <v>365</v>
      </c>
      <c r="Q542" s="1" t="s">
        <v>370</v>
      </c>
      <c r="S542" s="1" t="s">
        <v>17</v>
      </c>
    </row>
    <row r="543" spans="1:20" x14ac:dyDescent="0.45">
      <c r="A543" s="1">
        <v>4</v>
      </c>
      <c r="B543" s="1">
        <v>24</v>
      </c>
      <c r="C543" s="1">
        <v>2</v>
      </c>
      <c r="D543" s="1">
        <v>2025</v>
      </c>
      <c r="E543" s="16">
        <v>4</v>
      </c>
      <c r="F543" s="1" t="s">
        <v>391</v>
      </c>
      <c r="G543" s="8" t="s">
        <v>290</v>
      </c>
      <c r="H543" s="1">
        <v>95</v>
      </c>
      <c r="I543" s="2">
        <f t="shared" si="5"/>
        <v>190</v>
      </c>
      <c r="J543" s="1">
        <v>2018</v>
      </c>
      <c r="K543" s="1" t="s">
        <v>345</v>
      </c>
      <c r="N543" s="1" t="s">
        <v>115</v>
      </c>
      <c r="O543" s="1" t="s">
        <v>239</v>
      </c>
      <c r="Q543" s="1" t="s">
        <v>346</v>
      </c>
      <c r="S543" s="1" t="s">
        <v>17</v>
      </c>
    </row>
    <row r="544" spans="1:20" x14ac:dyDescent="0.45">
      <c r="A544" s="1">
        <v>4</v>
      </c>
      <c r="B544" s="1">
        <v>24</v>
      </c>
      <c r="C544" s="1">
        <v>2</v>
      </c>
      <c r="D544" s="1">
        <v>2025</v>
      </c>
      <c r="E544" s="16">
        <v>4</v>
      </c>
      <c r="F544" s="1" t="s">
        <v>391</v>
      </c>
      <c r="G544" s="15" t="s">
        <v>305</v>
      </c>
      <c r="H544" s="1">
        <v>38</v>
      </c>
      <c r="I544" s="2">
        <f t="shared" si="5"/>
        <v>76</v>
      </c>
      <c r="J544" s="1">
        <v>2018</v>
      </c>
      <c r="K544" s="1" t="s">
        <v>273</v>
      </c>
      <c r="N544" s="1" t="s">
        <v>115</v>
      </c>
      <c r="O544" s="1" t="s">
        <v>171</v>
      </c>
      <c r="P544" s="1" t="s">
        <v>614</v>
      </c>
      <c r="Q544" s="1" t="s">
        <v>167</v>
      </c>
      <c r="R544" s="1" t="s">
        <v>634</v>
      </c>
      <c r="S544" s="1" t="s">
        <v>147</v>
      </c>
    </row>
    <row r="545" spans="1:20" x14ac:dyDescent="0.45">
      <c r="A545" s="1">
        <v>4</v>
      </c>
      <c r="B545" s="1">
        <v>24</v>
      </c>
      <c r="C545" s="1">
        <v>2</v>
      </c>
      <c r="D545" s="1">
        <v>2025</v>
      </c>
      <c r="E545" s="16">
        <v>4</v>
      </c>
      <c r="F545" s="1" t="s">
        <v>391</v>
      </c>
      <c r="G545" s="15" t="s">
        <v>301</v>
      </c>
      <c r="H545" s="1">
        <v>100</v>
      </c>
      <c r="I545" s="2">
        <f t="shared" si="5"/>
        <v>200</v>
      </c>
      <c r="J545" s="1">
        <v>2018</v>
      </c>
      <c r="K545" s="1" t="s">
        <v>273</v>
      </c>
      <c r="N545" s="1" t="s">
        <v>115</v>
      </c>
      <c r="O545" s="1" t="s">
        <v>239</v>
      </c>
      <c r="Q545" s="1" t="s">
        <v>357</v>
      </c>
      <c r="S545" s="1" t="s">
        <v>147</v>
      </c>
    </row>
    <row r="546" spans="1:20" x14ac:dyDescent="0.45">
      <c r="A546" s="1">
        <v>4</v>
      </c>
      <c r="B546" s="1">
        <v>24</v>
      </c>
      <c r="C546" s="1">
        <v>4</v>
      </c>
      <c r="D546" s="1">
        <v>2025</v>
      </c>
      <c r="E546" s="16">
        <v>4</v>
      </c>
      <c r="F546" s="1" t="s">
        <v>391</v>
      </c>
      <c r="G546" s="8" t="s">
        <v>288</v>
      </c>
      <c r="H546" s="1">
        <v>23</v>
      </c>
      <c r="I546" s="2">
        <f t="shared" si="5"/>
        <v>92</v>
      </c>
      <c r="J546" s="1">
        <v>2019</v>
      </c>
      <c r="K546" s="1" t="s">
        <v>308</v>
      </c>
      <c r="N546" s="1" t="s">
        <v>14</v>
      </c>
      <c r="O546" s="1" t="s">
        <v>341</v>
      </c>
      <c r="Q546" s="1" t="s">
        <v>342</v>
      </c>
      <c r="S546" s="1" t="s">
        <v>17</v>
      </c>
    </row>
    <row r="547" spans="1:20" x14ac:dyDescent="0.45">
      <c r="A547" s="1">
        <v>4</v>
      </c>
      <c r="B547" s="1">
        <v>24</v>
      </c>
      <c r="C547" s="9">
        <v>4</v>
      </c>
      <c r="D547" s="1">
        <v>2025</v>
      </c>
      <c r="E547" s="16">
        <v>5</v>
      </c>
      <c r="F547" s="1" t="s">
        <v>391</v>
      </c>
      <c r="G547" s="8" t="s">
        <v>289</v>
      </c>
      <c r="H547" s="1">
        <v>88</v>
      </c>
      <c r="I547" s="2">
        <f t="shared" si="5"/>
        <v>352</v>
      </c>
      <c r="J547" s="1">
        <v>2008</v>
      </c>
      <c r="K547" s="1" t="s">
        <v>343</v>
      </c>
      <c r="N547" s="1" t="s">
        <v>115</v>
      </c>
      <c r="O547" s="1" t="s">
        <v>113</v>
      </c>
      <c r="Q547" s="1" t="s">
        <v>344</v>
      </c>
      <c r="S547" s="1" t="s">
        <v>17</v>
      </c>
    </row>
    <row r="548" spans="1:20" x14ac:dyDescent="0.45">
      <c r="A548" s="1">
        <v>4</v>
      </c>
      <c r="B548" s="1">
        <v>24</v>
      </c>
      <c r="C548" s="9">
        <v>2</v>
      </c>
      <c r="D548" s="1">
        <v>2025</v>
      </c>
      <c r="E548" s="16">
        <v>5</v>
      </c>
      <c r="F548" s="1" t="s">
        <v>391</v>
      </c>
      <c r="G548" s="15" t="s">
        <v>303</v>
      </c>
      <c r="H548" s="1">
        <v>45</v>
      </c>
      <c r="I548" s="2">
        <f t="shared" si="5"/>
        <v>90</v>
      </c>
      <c r="J548" s="1">
        <v>2018</v>
      </c>
      <c r="K548" s="1" t="s">
        <v>338</v>
      </c>
      <c r="N548" s="1" t="s">
        <v>153</v>
      </c>
      <c r="O548" s="1" t="s">
        <v>360</v>
      </c>
      <c r="Q548" s="1" t="s">
        <v>155</v>
      </c>
      <c r="S548" s="1" t="s">
        <v>147</v>
      </c>
    </row>
    <row r="549" spans="1:20" x14ac:dyDescent="0.45">
      <c r="A549" s="1">
        <v>4</v>
      </c>
      <c r="B549" s="1">
        <v>24</v>
      </c>
      <c r="C549" s="9">
        <v>4</v>
      </c>
      <c r="D549" s="1">
        <v>2025</v>
      </c>
      <c r="E549" s="16">
        <v>5</v>
      </c>
      <c r="F549" s="1" t="s">
        <v>391</v>
      </c>
      <c r="G549" s="8" t="s">
        <v>272</v>
      </c>
      <c r="H549" s="1">
        <v>23</v>
      </c>
      <c r="I549" s="2">
        <f t="shared" si="5"/>
        <v>92</v>
      </c>
      <c r="J549" s="1">
        <v>2019</v>
      </c>
      <c r="K549" s="1" t="s">
        <v>311</v>
      </c>
      <c r="N549" s="1" t="s">
        <v>115</v>
      </c>
      <c r="O549" s="1" t="s">
        <v>159</v>
      </c>
      <c r="Q549" s="1" t="s">
        <v>349</v>
      </c>
      <c r="S549" s="1" t="s">
        <v>17</v>
      </c>
    </row>
    <row r="550" spans="1:20" x14ac:dyDescent="0.45">
      <c r="A550" s="1">
        <v>4</v>
      </c>
      <c r="B550" s="1">
        <v>24</v>
      </c>
      <c r="C550" s="1">
        <v>2</v>
      </c>
      <c r="D550" s="1">
        <v>2025</v>
      </c>
      <c r="E550" s="1">
        <v>5</v>
      </c>
      <c r="F550" s="1" t="s">
        <v>391</v>
      </c>
      <c r="G550" s="15" t="s">
        <v>263</v>
      </c>
      <c r="H550" s="1">
        <v>15</v>
      </c>
      <c r="I550" s="2">
        <f t="shared" si="5"/>
        <v>30</v>
      </c>
      <c r="J550" s="1">
        <v>2020</v>
      </c>
      <c r="K550" s="1" t="s">
        <v>317</v>
      </c>
      <c r="N550" s="1" t="s">
        <v>72</v>
      </c>
      <c r="O550" s="1" t="s">
        <v>379</v>
      </c>
      <c r="Q550" s="1" t="s">
        <v>378</v>
      </c>
      <c r="S550" s="1" t="s">
        <v>147</v>
      </c>
    </row>
    <row r="551" spans="1:20" x14ac:dyDescent="0.45">
      <c r="A551" s="1">
        <v>4</v>
      </c>
      <c r="B551" s="1">
        <v>24</v>
      </c>
      <c r="C551" s="1">
        <v>4</v>
      </c>
      <c r="D551" s="1">
        <v>2025</v>
      </c>
      <c r="E551" s="16">
        <v>6</v>
      </c>
      <c r="F551" s="1" t="s">
        <v>391</v>
      </c>
      <c r="G551" s="8" t="s">
        <v>271</v>
      </c>
      <c r="H551" s="1">
        <v>16</v>
      </c>
      <c r="I551" s="2">
        <f t="shared" si="5"/>
        <v>64</v>
      </c>
      <c r="J551" s="1">
        <v>2014</v>
      </c>
      <c r="K551" s="1" t="s">
        <v>343</v>
      </c>
      <c r="N551" s="1" t="s">
        <v>225</v>
      </c>
      <c r="O551" s="1" t="s">
        <v>385</v>
      </c>
      <c r="Q551" s="1" t="s">
        <v>384</v>
      </c>
      <c r="S551" s="1" t="s">
        <v>17</v>
      </c>
    </row>
    <row r="552" spans="1:20" x14ac:dyDescent="0.45">
      <c r="A552" s="1">
        <v>4</v>
      </c>
      <c r="B552" s="1">
        <v>24</v>
      </c>
      <c r="C552" s="1">
        <v>4</v>
      </c>
      <c r="D552" s="1">
        <v>2025</v>
      </c>
      <c r="E552" s="16">
        <v>6</v>
      </c>
      <c r="F552" s="1" t="s">
        <v>391</v>
      </c>
      <c r="G552" s="8" t="s">
        <v>299</v>
      </c>
      <c r="H552" s="1">
        <v>20</v>
      </c>
      <c r="I552" s="2">
        <f t="shared" si="5"/>
        <v>80</v>
      </c>
      <c r="J552" s="1">
        <v>2018</v>
      </c>
      <c r="K552" s="1" t="s">
        <v>308</v>
      </c>
      <c r="N552" s="1" t="s">
        <v>261</v>
      </c>
      <c r="O552" s="1" t="s">
        <v>356</v>
      </c>
      <c r="Q552" s="1" t="s">
        <v>349</v>
      </c>
      <c r="S552" s="1" t="s">
        <v>17</v>
      </c>
    </row>
    <row r="553" spans="1:20" x14ac:dyDescent="0.45">
      <c r="A553" s="1">
        <v>4</v>
      </c>
      <c r="B553" s="1">
        <v>24</v>
      </c>
      <c r="C553" s="1">
        <v>1</v>
      </c>
      <c r="D553" s="1">
        <v>2025</v>
      </c>
      <c r="E553" s="16">
        <v>6</v>
      </c>
      <c r="F553" s="1" t="s">
        <v>391</v>
      </c>
      <c r="G553" s="8" t="s">
        <v>253</v>
      </c>
      <c r="H553" s="1">
        <v>18</v>
      </c>
      <c r="I553" s="2">
        <f t="shared" si="5"/>
        <v>18</v>
      </c>
      <c r="J553" s="1">
        <v>2018</v>
      </c>
      <c r="K553" s="1" t="s">
        <v>311</v>
      </c>
      <c r="N553" s="1" t="s">
        <v>218</v>
      </c>
      <c r="O553" s="1" t="s">
        <v>373</v>
      </c>
      <c r="Q553" s="1" t="s">
        <v>342</v>
      </c>
      <c r="S553" s="1" t="s">
        <v>17</v>
      </c>
    </row>
    <row r="554" spans="1:20" x14ac:dyDescent="0.45">
      <c r="A554" s="1">
        <v>4</v>
      </c>
      <c r="B554" s="1">
        <v>24</v>
      </c>
      <c r="C554" s="1">
        <v>3</v>
      </c>
      <c r="D554" s="1">
        <v>2025</v>
      </c>
      <c r="E554" s="16">
        <v>6</v>
      </c>
      <c r="F554" s="1" t="s">
        <v>391</v>
      </c>
      <c r="G554" s="15" t="s">
        <v>302</v>
      </c>
      <c r="H554" s="1">
        <v>19</v>
      </c>
      <c r="I554" s="2">
        <f t="shared" si="5"/>
        <v>57</v>
      </c>
      <c r="J554" s="1">
        <v>2020</v>
      </c>
      <c r="K554" s="1" t="s">
        <v>314</v>
      </c>
      <c r="N554" s="1" t="s">
        <v>358</v>
      </c>
      <c r="O554" s="1" t="s">
        <v>359</v>
      </c>
      <c r="Q554" s="1" t="s">
        <v>146</v>
      </c>
      <c r="S554" s="1" t="s">
        <v>147</v>
      </c>
    </row>
    <row r="555" spans="1:20" x14ac:dyDescent="0.45">
      <c r="A555" s="1">
        <v>4</v>
      </c>
      <c r="B555" s="1">
        <v>24</v>
      </c>
      <c r="C555" s="1">
        <v>4</v>
      </c>
      <c r="D555" s="1">
        <v>2025</v>
      </c>
      <c r="E555" s="16">
        <v>7</v>
      </c>
      <c r="F555" s="1" t="s">
        <v>391</v>
      </c>
      <c r="G555" s="8" t="s">
        <v>291</v>
      </c>
      <c r="H555" s="1">
        <v>55</v>
      </c>
      <c r="I555" s="2">
        <f t="shared" si="5"/>
        <v>220</v>
      </c>
      <c r="J555" s="1">
        <v>2011</v>
      </c>
      <c r="K555" s="1" t="s">
        <v>336</v>
      </c>
      <c r="N555" s="1" t="s">
        <v>115</v>
      </c>
      <c r="O555" s="1" t="s">
        <v>347</v>
      </c>
      <c r="Q555" s="1" t="s">
        <v>342</v>
      </c>
      <c r="S555" s="1" t="s">
        <v>17</v>
      </c>
    </row>
    <row r="556" spans="1:20" x14ac:dyDescent="0.45">
      <c r="A556" s="1">
        <v>4</v>
      </c>
      <c r="B556" s="1">
        <v>24</v>
      </c>
      <c r="C556" s="1">
        <v>4</v>
      </c>
      <c r="D556" s="1">
        <v>2025</v>
      </c>
      <c r="E556" s="16">
        <v>7</v>
      </c>
      <c r="F556" s="1" t="s">
        <v>391</v>
      </c>
      <c r="G556" s="8" t="s">
        <v>295</v>
      </c>
      <c r="H556" s="1">
        <v>45</v>
      </c>
      <c r="I556" s="2">
        <f t="shared" si="5"/>
        <v>180</v>
      </c>
      <c r="J556" s="1">
        <v>2015</v>
      </c>
      <c r="K556" s="1" t="s">
        <v>273</v>
      </c>
      <c r="N556" s="1" t="s">
        <v>72</v>
      </c>
      <c r="O556" s="1" t="s">
        <v>350</v>
      </c>
      <c r="Q556" s="1" t="s">
        <v>231</v>
      </c>
      <c r="S556" s="1" t="s">
        <v>17</v>
      </c>
    </row>
    <row r="557" spans="1:20" x14ac:dyDescent="0.45">
      <c r="A557" s="1">
        <v>4</v>
      </c>
      <c r="B557" s="1">
        <v>24</v>
      </c>
      <c r="C557" s="1">
        <v>4</v>
      </c>
      <c r="D557" s="1">
        <v>2025</v>
      </c>
      <c r="E557" s="16">
        <v>7</v>
      </c>
      <c r="F557" s="1" t="s">
        <v>391</v>
      </c>
      <c r="G557" s="8" t="s">
        <v>274</v>
      </c>
      <c r="H557" s="1">
        <v>60</v>
      </c>
      <c r="I557" s="2">
        <f t="shared" si="5"/>
        <v>240</v>
      </c>
      <c r="J557" s="1">
        <v>2017</v>
      </c>
      <c r="K557" s="1" t="s">
        <v>308</v>
      </c>
      <c r="N557" s="1" t="s">
        <v>72</v>
      </c>
      <c r="O557" s="1" t="s">
        <v>74</v>
      </c>
      <c r="Q557" s="1" t="s">
        <v>309</v>
      </c>
      <c r="S557" s="1" t="s">
        <v>17</v>
      </c>
    </row>
    <row r="558" spans="1:20" outlineLevel="1" x14ac:dyDescent="0.45">
      <c r="A558" s="1">
        <v>4</v>
      </c>
      <c r="B558" s="1" t="s">
        <v>1118</v>
      </c>
      <c r="C558" s="1">
        <v>1</v>
      </c>
      <c r="D558" s="1">
        <v>2025</v>
      </c>
      <c r="E558" s="1">
        <v>21</v>
      </c>
      <c r="F558" s="1" t="s">
        <v>391</v>
      </c>
      <c r="G558" s="8" t="s">
        <v>251</v>
      </c>
      <c r="H558" s="1">
        <v>45</v>
      </c>
      <c r="I558" s="2">
        <f t="shared" si="5"/>
        <v>45</v>
      </c>
      <c r="J558" s="1">
        <v>2012</v>
      </c>
      <c r="K558" s="1" t="s">
        <v>329</v>
      </c>
      <c r="N558" s="1" t="s">
        <v>187</v>
      </c>
      <c r="O558" s="1" t="s">
        <v>371</v>
      </c>
      <c r="Q558" s="1" t="s">
        <v>372</v>
      </c>
      <c r="S558" s="1" t="s">
        <v>17</v>
      </c>
      <c r="T558" s="1" t="s">
        <v>252</v>
      </c>
    </row>
    <row r="559" spans="1:20" outlineLevel="1" x14ac:dyDescent="0.45">
      <c r="A559" s="1">
        <v>4</v>
      </c>
      <c r="B559" s="1" t="s">
        <v>1118</v>
      </c>
      <c r="C559" s="1">
        <v>3</v>
      </c>
      <c r="D559" s="1">
        <v>2025</v>
      </c>
      <c r="E559" s="1">
        <v>21</v>
      </c>
      <c r="F559" s="1" t="s">
        <v>435</v>
      </c>
      <c r="G559" s="1" t="s">
        <v>271</v>
      </c>
      <c r="H559" s="1">
        <v>15</v>
      </c>
      <c r="I559" s="2">
        <f t="shared" si="5"/>
        <v>45</v>
      </c>
      <c r="J559" s="1">
        <v>2014</v>
      </c>
      <c r="K559" s="1" t="s">
        <v>343</v>
      </c>
      <c r="N559" s="1" t="s">
        <v>225</v>
      </c>
      <c r="O559" s="1" t="s">
        <v>385</v>
      </c>
      <c r="Q559" s="1" t="s">
        <v>384</v>
      </c>
      <c r="S559" s="1" t="s">
        <v>17</v>
      </c>
    </row>
    <row r="560" spans="1:20" outlineLevel="1" x14ac:dyDescent="0.45">
      <c r="A560" s="1">
        <v>4</v>
      </c>
      <c r="B560" s="1" t="s">
        <v>1118</v>
      </c>
      <c r="C560" s="1">
        <v>3</v>
      </c>
      <c r="D560" s="1">
        <v>2025</v>
      </c>
      <c r="E560" s="1">
        <v>21</v>
      </c>
      <c r="F560" s="1" t="s">
        <v>435</v>
      </c>
      <c r="G560" s="1" t="s">
        <v>406</v>
      </c>
      <c r="H560" s="2">
        <v>19</v>
      </c>
      <c r="I560" s="2"/>
      <c r="J560" s="1">
        <v>2018</v>
      </c>
      <c r="K560" s="1" t="s">
        <v>311</v>
      </c>
      <c r="N560" s="1" t="s">
        <v>408</v>
      </c>
      <c r="O560" s="1" t="s">
        <v>408</v>
      </c>
      <c r="Q560" s="1" t="s">
        <v>339</v>
      </c>
      <c r="S560" s="1" t="s">
        <v>17</v>
      </c>
    </row>
    <row r="561" spans="1:20" outlineLevel="1" x14ac:dyDescent="0.45">
      <c r="A561" s="1">
        <v>4</v>
      </c>
      <c r="B561" s="1" t="s">
        <v>1118</v>
      </c>
      <c r="C561" s="1">
        <v>2</v>
      </c>
      <c r="D561" s="1">
        <v>2025</v>
      </c>
      <c r="E561" s="1">
        <v>21</v>
      </c>
      <c r="F561" s="1" t="s">
        <v>419</v>
      </c>
      <c r="G561" s="7" t="s">
        <v>420</v>
      </c>
      <c r="H561" s="1">
        <v>60</v>
      </c>
      <c r="I561" s="2"/>
      <c r="N561" s="1" t="s">
        <v>14</v>
      </c>
      <c r="O561" s="1" t="s">
        <v>0</v>
      </c>
      <c r="Q561" s="1" t="s">
        <v>15</v>
      </c>
      <c r="S561" s="1" t="s">
        <v>17</v>
      </c>
    </row>
    <row r="562" spans="1:20" outlineLevel="1" x14ac:dyDescent="0.45">
      <c r="A562" s="1">
        <v>4</v>
      </c>
      <c r="B562" s="1" t="s">
        <v>1118</v>
      </c>
      <c r="C562" s="1">
        <v>3</v>
      </c>
      <c r="D562" s="1">
        <v>2025</v>
      </c>
      <c r="E562" s="1">
        <v>21</v>
      </c>
      <c r="F562" s="1" t="s">
        <v>435</v>
      </c>
      <c r="G562" s="1" t="s">
        <v>410</v>
      </c>
      <c r="H562" s="2">
        <v>35</v>
      </c>
      <c r="I562" s="2"/>
      <c r="K562" s="1" t="s">
        <v>449</v>
      </c>
      <c r="N562" s="1" t="s">
        <v>14</v>
      </c>
      <c r="O562" s="1" t="s">
        <v>39</v>
      </c>
      <c r="Q562" s="1" t="s">
        <v>450</v>
      </c>
      <c r="S562" s="1" t="s">
        <v>17</v>
      </c>
    </row>
    <row r="563" spans="1:20" outlineLevel="1" x14ac:dyDescent="0.45">
      <c r="A563" s="1">
        <v>4</v>
      </c>
      <c r="B563" s="1">
        <v>24</v>
      </c>
      <c r="C563" s="1">
        <v>3</v>
      </c>
      <c r="D563" s="1">
        <v>2025</v>
      </c>
      <c r="E563" s="1">
        <v>22</v>
      </c>
      <c r="F563" s="1" t="s">
        <v>435</v>
      </c>
      <c r="G563" s="1" t="s">
        <v>402</v>
      </c>
      <c r="H563" s="2">
        <f>I563/12</f>
        <v>53.75</v>
      </c>
      <c r="I563" s="2">
        <v>645</v>
      </c>
      <c r="J563" s="1">
        <v>2007</v>
      </c>
      <c r="K563" s="1" t="s">
        <v>336</v>
      </c>
      <c r="L563"/>
      <c r="N563" s="1" t="s">
        <v>225</v>
      </c>
      <c r="O563" s="1" t="s">
        <v>385</v>
      </c>
      <c r="Q563" s="1" t="s">
        <v>394</v>
      </c>
      <c r="S563" s="1" t="s">
        <v>17</v>
      </c>
    </row>
    <row r="564" spans="1:20" outlineLevel="1" x14ac:dyDescent="0.45">
      <c r="A564" s="1">
        <v>4</v>
      </c>
      <c r="B564" s="1">
        <v>24</v>
      </c>
      <c r="C564" s="1">
        <v>3</v>
      </c>
      <c r="D564" s="1">
        <v>2025</v>
      </c>
      <c r="E564" s="1">
        <v>22</v>
      </c>
      <c r="F564" s="1" t="s">
        <v>435</v>
      </c>
      <c r="G564" s="1" t="s">
        <v>398</v>
      </c>
      <c r="H564" s="2">
        <f>I564/12</f>
        <v>102.66666666666667</v>
      </c>
      <c r="I564" s="2">
        <v>1232</v>
      </c>
      <c r="J564" s="1">
        <v>2016</v>
      </c>
      <c r="K564" s="1" t="s">
        <v>308</v>
      </c>
      <c r="L564"/>
      <c r="N564" s="1" t="s">
        <v>14</v>
      </c>
      <c r="O564" s="1" t="s">
        <v>334</v>
      </c>
      <c r="Q564" s="1" t="s">
        <v>339</v>
      </c>
      <c r="S564" s="1" t="s">
        <v>17</v>
      </c>
    </row>
    <row r="565" spans="1:20" outlineLevel="1" x14ac:dyDescent="0.45">
      <c r="A565" s="1">
        <v>4</v>
      </c>
      <c r="B565" s="1">
        <v>24</v>
      </c>
      <c r="C565" s="1">
        <v>3</v>
      </c>
      <c r="D565" s="1">
        <v>2025</v>
      </c>
      <c r="E565" s="1">
        <v>22</v>
      </c>
      <c r="F565" s="1" t="s">
        <v>435</v>
      </c>
      <c r="G565" s="1" t="s">
        <v>401</v>
      </c>
      <c r="H565" s="2">
        <f>I565/12</f>
        <v>44.166666666666664</v>
      </c>
      <c r="I565" s="2">
        <v>530</v>
      </c>
      <c r="J565" s="1">
        <v>2017</v>
      </c>
      <c r="K565" s="1" t="s">
        <v>329</v>
      </c>
      <c r="L565"/>
      <c r="N565" s="1" t="s">
        <v>14</v>
      </c>
      <c r="O565" s="1" t="s">
        <v>39</v>
      </c>
      <c r="Q565" s="1" t="s">
        <v>342</v>
      </c>
      <c r="S565" s="1" t="s">
        <v>17</v>
      </c>
    </row>
    <row r="566" spans="1:20" outlineLevel="1" x14ac:dyDescent="0.45">
      <c r="A566" s="1">
        <v>4</v>
      </c>
      <c r="B566" s="1">
        <v>24</v>
      </c>
      <c r="C566" s="1">
        <v>3</v>
      </c>
      <c r="D566" s="1">
        <v>2025</v>
      </c>
      <c r="E566" s="1">
        <v>22</v>
      </c>
      <c r="F566" s="1" t="s">
        <v>435</v>
      </c>
      <c r="G566" s="1" t="s">
        <v>407</v>
      </c>
      <c r="H566" s="2">
        <v>35</v>
      </c>
      <c r="I566" s="2"/>
      <c r="J566" s="1">
        <v>2018</v>
      </c>
      <c r="K566" s="1" t="s">
        <v>273</v>
      </c>
      <c r="N566" s="1" t="s">
        <v>14</v>
      </c>
      <c r="O566" s="1" t="s">
        <v>39</v>
      </c>
      <c r="Q566" s="1" t="s">
        <v>339</v>
      </c>
      <c r="S566" s="1" t="s">
        <v>17</v>
      </c>
    </row>
    <row r="567" spans="1:20" outlineLevel="1" x14ac:dyDescent="0.45">
      <c r="A567" s="1">
        <v>4</v>
      </c>
      <c r="B567" s="1">
        <v>24</v>
      </c>
      <c r="C567" s="1">
        <v>2</v>
      </c>
      <c r="D567" s="1">
        <v>2025</v>
      </c>
      <c r="E567" s="1">
        <v>40</v>
      </c>
      <c r="F567" s="1" t="s">
        <v>436</v>
      </c>
      <c r="G567" s="9" t="s">
        <v>433</v>
      </c>
      <c r="H567" s="1">
        <f>375/12</f>
        <v>31.25</v>
      </c>
      <c r="I567" s="2"/>
      <c r="K567" s="1" t="s">
        <v>273</v>
      </c>
      <c r="N567" s="1" t="s">
        <v>115</v>
      </c>
      <c r="O567" s="1" t="s">
        <v>239</v>
      </c>
      <c r="Q567" s="1" t="s">
        <v>454</v>
      </c>
      <c r="S567" s="1" t="s">
        <v>147</v>
      </c>
    </row>
    <row r="568" spans="1:20" outlineLevel="1" x14ac:dyDescent="0.45">
      <c r="A568" s="1">
        <v>4</v>
      </c>
      <c r="B568" s="1">
        <v>24</v>
      </c>
      <c r="C568" s="1">
        <v>2</v>
      </c>
      <c r="D568" s="1">
        <v>2025</v>
      </c>
      <c r="E568" s="1">
        <v>40</v>
      </c>
      <c r="F568" s="1" t="s">
        <v>436</v>
      </c>
      <c r="G568" s="9" t="s">
        <v>492</v>
      </c>
      <c r="H568" s="1">
        <v>30</v>
      </c>
      <c r="I568" s="2"/>
      <c r="K568" s="1" t="s">
        <v>497</v>
      </c>
      <c r="N568" s="1" t="s">
        <v>14</v>
      </c>
      <c r="O568" s="1" t="s">
        <v>39</v>
      </c>
      <c r="Q568" s="1" t="s">
        <v>167</v>
      </c>
      <c r="S568" s="1" t="s">
        <v>147</v>
      </c>
    </row>
    <row r="569" spans="1:20" outlineLevel="1" x14ac:dyDescent="0.45">
      <c r="A569" s="1">
        <v>4</v>
      </c>
      <c r="B569" s="1">
        <v>24</v>
      </c>
      <c r="C569" s="1">
        <v>2</v>
      </c>
      <c r="D569" s="1">
        <v>2025</v>
      </c>
      <c r="E569" s="1">
        <v>40</v>
      </c>
      <c r="F569" s="1" t="s">
        <v>436</v>
      </c>
      <c r="G569" s="9" t="s">
        <v>493</v>
      </c>
      <c r="H569" s="1">
        <v>25</v>
      </c>
      <c r="I569" s="2"/>
      <c r="K569" s="1" t="s">
        <v>497</v>
      </c>
      <c r="N569" s="1" t="s">
        <v>72</v>
      </c>
      <c r="O569" s="1" t="s">
        <v>379</v>
      </c>
      <c r="Q569" s="1" t="s">
        <v>498</v>
      </c>
      <c r="S569" s="1" t="s">
        <v>147</v>
      </c>
    </row>
    <row r="570" spans="1:20" outlineLevel="1" x14ac:dyDescent="0.45">
      <c r="A570" s="1">
        <v>4</v>
      </c>
      <c r="B570" s="1">
        <v>24</v>
      </c>
      <c r="C570" s="1">
        <v>3</v>
      </c>
      <c r="D570" s="1">
        <v>2025</v>
      </c>
      <c r="E570" s="1">
        <v>42</v>
      </c>
      <c r="F570" s="1" t="s">
        <v>436</v>
      </c>
      <c r="G570" s="9" t="s">
        <v>558</v>
      </c>
      <c r="H570" s="1">
        <v>30</v>
      </c>
      <c r="I570" s="2"/>
      <c r="K570" s="1" t="s">
        <v>496</v>
      </c>
      <c r="N570" s="1" t="s">
        <v>261</v>
      </c>
      <c r="O570" s="1" t="s">
        <v>321</v>
      </c>
      <c r="Q570" s="1" t="s">
        <v>15</v>
      </c>
      <c r="S570" s="1" t="s">
        <v>17</v>
      </c>
    </row>
    <row r="571" spans="1:20" outlineLevel="1" x14ac:dyDescent="0.45">
      <c r="A571" s="1">
        <v>4</v>
      </c>
      <c r="B571" s="1">
        <v>24</v>
      </c>
      <c r="C571" s="1">
        <v>3</v>
      </c>
      <c r="D571" s="1">
        <v>2025</v>
      </c>
      <c r="E571" s="1">
        <v>42</v>
      </c>
      <c r="F571" s="1" t="s">
        <v>436</v>
      </c>
      <c r="G571" s="9" t="s">
        <v>558</v>
      </c>
      <c r="H571" s="1">
        <v>30</v>
      </c>
      <c r="I571" s="2"/>
      <c r="K571" s="1" t="s">
        <v>496</v>
      </c>
      <c r="N571" s="1" t="s">
        <v>261</v>
      </c>
      <c r="O571" s="1" t="s">
        <v>321</v>
      </c>
      <c r="Q571" s="1" t="s">
        <v>15</v>
      </c>
      <c r="S571" s="1" t="s">
        <v>17</v>
      </c>
    </row>
    <row r="572" spans="1:20" outlineLevel="1" x14ac:dyDescent="0.45">
      <c r="A572" s="1">
        <v>4</v>
      </c>
      <c r="B572" s="1">
        <v>24</v>
      </c>
      <c r="C572" s="1">
        <v>4</v>
      </c>
      <c r="D572" s="1">
        <v>2025</v>
      </c>
      <c r="E572" s="1">
        <v>45</v>
      </c>
      <c r="F572" s="1" t="s">
        <v>595</v>
      </c>
      <c r="G572" s="1" t="s">
        <v>581</v>
      </c>
      <c r="H572" s="1">
        <v>52</v>
      </c>
      <c r="I572" s="2"/>
      <c r="K572" s="1" t="s">
        <v>587</v>
      </c>
      <c r="N572" s="1" t="s">
        <v>72</v>
      </c>
      <c r="O572" s="1" t="s">
        <v>585</v>
      </c>
      <c r="Q572" s="1" t="s">
        <v>588</v>
      </c>
      <c r="S572" s="1" t="s">
        <v>17</v>
      </c>
    </row>
    <row r="573" spans="1:20" outlineLevel="1" x14ac:dyDescent="0.45">
      <c r="A573" s="1">
        <v>4</v>
      </c>
      <c r="B573" s="1">
        <v>24</v>
      </c>
      <c r="C573" s="1">
        <v>4</v>
      </c>
      <c r="D573" s="1">
        <v>2025</v>
      </c>
      <c r="E573" s="1">
        <v>45</v>
      </c>
      <c r="F573" s="1" t="s">
        <v>721</v>
      </c>
      <c r="G573" s="1" t="s">
        <v>712</v>
      </c>
      <c r="H573" s="1">
        <v>59</v>
      </c>
      <c r="K573" s="1" t="s">
        <v>501</v>
      </c>
      <c r="N573" s="1" t="s">
        <v>14</v>
      </c>
      <c r="O573" s="1" t="s">
        <v>39</v>
      </c>
      <c r="P573" s="1" t="s">
        <v>341</v>
      </c>
      <c r="Q573" s="1" t="s">
        <v>15</v>
      </c>
      <c r="S573" s="1" t="s">
        <v>17</v>
      </c>
      <c r="T573" s="1" t="s">
        <v>774</v>
      </c>
    </row>
    <row r="574" spans="1:20" outlineLevel="1" x14ac:dyDescent="0.45">
      <c r="A574" s="1">
        <v>4</v>
      </c>
      <c r="B574" s="1">
        <v>24</v>
      </c>
      <c r="C574" s="1">
        <v>2</v>
      </c>
      <c r="D574" s="1">
        <v>2025</v>
      </c>
      <c r="E574" s="1">
        <v>45</v>
      </c>
      <c r="F574" s="1" t="s">
        <v>721</v>
      </c>
      <c r="G574" s="1" t="s">
        <v>713</v>
      </c>
      <c r="H574" s="1">
        <v>49</v>
      </c>
      <c r="K574" s="1" t="s">
        <v>591</v>
      </c>
      <c r="N574" s="1" t="s">
        <v>14</v>
      </c>
      <c r="O574" s="1" t="s">
        <v>39</v>
      </c>
      <c r="P574" s="1" t="s">
        <v>341</v>
      </c>
      <c r="Q574" s="1" t="s">
        <v>167</v>
      </c>
      <c r="S574" s="1" t="s">
        <v>147</v>
      </c>
      <c r="T574" s="1" t="s">
        <v>774</v>
      </c>
    </row>
    <row r="575" spans="1:20" outlineLevel="1" x14ac:dyDescent="0.45">
      <c r="A575" s="1">
        <v>4</v>
      </c>
      <c r="B575" s="1">
        <v>24</v>
      </c>
      <c r="C575" s="1">
        <v>2</v>
      </c>
      <c r="D575" s="1">
        <v>2025</v>
      </c>
      <c r="E575" s="1">
        <v>45</v>
      </c>
      <c r="F575" s="1" t="s">
        <v>785</v>
      </c>
      <c r="G575" s="1" t="s">
        <v>784</v>
      </c>
      <c r="H575" s="1">
        <v>90</v>
      </c>
      <c r="N575" s="1" t="s">
        <v>115</v>
      </c>
      <c r="O575" s="1" t="s">
        <v>171</v>
      </c>
      <c r="P575" s="1" t="s">
        <v>689</v>
      </c>
      <c r="Q575" s="1" t="s">
        <v>15</v>
      </c>
      <c r="S575" s="1" t="s">
        <v>17</v>
      </c>
      <c r="T575" s="1" t="s">
        <v>786</v>
      </c>
    </row>
    <row r="576" spans="1:20" outlineLevel="1" x14ac:dyDescent="0.45">
      <c r="A576" s="1">
        <v>4</v>
      </c>
      <c r="B576" s="1">
        <v>24</v>
      </c>
      <c r="C576" s="1">
        <v>2</v>
      </c>
      <c r="D576" s="1">
        <v>2025</v>
      </c>
      <c r="E576" s="1">
        <v>50</v>
      </c>
      <c r="F576" s="1" t="s">
        <v>595</v>
      </c>
      <c r="G576" s="1" t="s">
        <v>577</v>
      </c>
      <c r="H576" s="1">
        <v>99</v>
      </c>
      <c r="I576" s="2"/>
      <c r="K576" s="1" t="s">
        <v>593</v>
      </c>
      <c r="N576" s="1" t="s">
        <v>115</v>
      </c>
      <c r="O576" s="1" t="s">
        <v>239</v>
      </c>
      <c r="Q576" s="1" t="s">
        <v>342</v>
      </c>
      <c r="S576" s="1" t="s">
        <v>17</v>
      </c>
    </row>
    <row r="577" spans="1:20" outlineLevel="1" x14ac:dyDescent="0.45">
      <c r="A577" s="1">
        <v>4</v>
      </c>
      <c r="B577" s="1">
        <v>24</v>
      </c>
      <c r="C577" s="1">
        <v>2</v>
      </c>
      <c r="D577" s="1">
        <v>2025</v>
      </c>
      <c r="E577" s="1">
        <v>50</v>
      </c>
      <c r="F577" s="1" t="s">
        <v>638</v>
      </c>
      <c r="G577" s="1" t="s">
        <v>747</v>
      </c>
      <c r="H577" s="1">
        <v>66</v>
      </c>
      <c r="N577" s="1" t="s">
        <v>72</v>
      </c>
      <c r="O577" s="1" t="s">
        <v>85</v>
      </c>
      <c r="P577" s="1" t="s">
        <v>748</v>
      </c>
      <c r="Q577" s="1" t="s">
        <v>86</v>
      </c>
      <c r="S577" s="1" t="s">
        <v>17</v>
      </c>
      <c r="T577" s="1" t="s">
        <v>749</v>
      </c>
    </row>
    <row r="578" spans="1:20" outlineLevel="1" x14ac:dyDescent="0.45">
      <c r="A578" s="1">
        <v>4</v>
      </c>
      <c r="B578" s="1">
        <v>24</v>
      </c>
      <c r="C578" s="1">
        <v>2</v>
      </c>
      <c r="D578" s="1">
        <v>2025</v>
      </c>
      <c r="E578" s="1">
        <v>50</v>
      </c>
      <c r="F578" s="1" t="s">
        <v>720</v>
      </c>
      <c r="G578" s="1" t="s">
        <v>709</v>
      </c>
      <c r="H578" s="1">
        <v>80</v>
      </c>
      <c r="N578" s="1" t="s">
        <v>72</v>
      </c>
      <c r="O578" s="1" t="s">
        <v>85</v>
      </c>
      <c r="P578" s="1" t="s">
        <v>776</v>
      </c>
      <c r="Q578" s="1" t="s">
        <v>86</v>
      </c>
      <c r="S578" s="1" t="s">
        <v>17</v>
      </c>
      <c r="T578" s="1" t="s">
        <v>779</v>
      </c>
    </row>
    <row r="579" spans="1:20" outlineLevel="1" x14ac:dyDescent="0.45">
      <c r="A579" s="1">
        <v>4</v>
      </c>
      <c r="B579" s="1">
        <v>24</v>
      </c>
      <c r="C579" s="1">
        <v>2</v>
      </c>
      <c r="D579" s="1">
        <v>2025</v>
      </c>
      <c r="E579" s="1">
        <v>51</v>
      </c>
      <c r="F579" s="1" t="s">
        <v>638</v>
      </c>
      <c r="G579" s="1" t="s">
        <v>750</v>
      </c>
      <c r="H579" s="1">
        <v>59</v>
      </c>
      <c r="N579" s="1" t="s">
        <v>752</v>
      </c>
      <c r="Q579" s="1" t="s">
        <v>15</v>
      </c>
      <c r="S579" s="1" t="s">
        <v>17</v>
      </c>
      <c r="T579" s="1" t="s">
        <v>751</v>
      </c>
    </row>
    <row r="580" spans="1:20" outlineLevel="1" x14ac:dyDescent="0.45">
      <c r="A580" s="1">
        <v>4</v>
      </c>
      <c r="B580" s="1">
        <v>24</v>
      </c>
      <c r="C580" s="1">
        <v>2</v>
      </c>
      <c r="D580" s="1">
        <v>2025</v>
      </c>
      <c r="E580" s="1">
        <v>51</v>
      </c>
      <c r="F580" s="1" t="s">
        <v>595</v>
      </c>
      <c r="G580" s="1" t="s">
        <v>579</v>
      </c>
      <c r="H580" s="1">
        <v>135</v>
      </c>
      <c r="I580" s="2"/>
      <c r="K580" s="1" t="s">
        <v>561</v>
      </c>
      <c r="N580" s="1" t="s">
        <v>115</v>
      </c>
      <c r="O580" s="1" t="s">
        <v>239</v>
      </c>
      <c r="Q580" s="1" t="s">
        <v>342</v>
      </c>
      <c r="S580" s="1" t="s">
        <v>17</v>
      </c>
    </row>
    <row r="581" spans="1:20" outlineLevel="1" x14ac:dyDescent="0.45">
      <c r="A581" s="1">
        <v>4</v>
      </c>
      <c r="B581" s="1">
        <v>24</v>
      </c>
      <c r="C581" s="1">
        <v>2</v>
      </c>
      <c r="D581" s="1">
        <v>2025</v>
      </c>
      <c r="E581" s="1">
        <v>51</v>
      </c>
      <c r="F581" s="1" t="s">
        <v>781</v>
      </c>
      <c r="G581" s="1" t="s">
        <v>787</v>
      </c>
      <c r="H581" s="1">
        <v>59</v>
      </c>
      <c r="K581" s="1" t="s">
        <v>561</v>
      </c>
      <c r="N581" s="1" t="s">
        <v>72</v>
      </c>
      <c r="O581" s="1" t="s">
        <v>85</v>
      </c>
      <c r="P581" s="1" t="s">
        <v>727</v>
      </c>
      <c r="Q581" s="1" t="s">
        <v>788</v>
      </c>
      <c r="S581" s="1" t="s">
        <v>17</v>
      </c>
      <c r="T581" s="1" t="s">
        <v>789</v>
      </c>
    </row>
    <row r="582" spans="1:20" outlineLevel="1" x14ac:dyDescent="0.45">
      <c r="A582" s="1">
        <v>4</v>
      </c>
      <c r="B582" s="1">
        <v>24</v>
      </c>
      <c r="C582" s="1">
        <v>3</v>
      </c>
      <c r="D582" s="1">
        <v>2025</v>
      </c>
      <c r="E582" s="1">
        <v>61</v>
      </c>
      <c r="F582" s="1" t="s">
        <v>575</v>
      </c>
      <c r="G582" s="1" t="s">
        <v>607</v>
      </c>
      <c r="H582" s="1">
        <v>35</v>
      </c>
      <c r="I582" s="2"/>
      <c r="K582" s="1" t="s">
        <v>501</v>
      </c>
      <c r="N582" s="1" t="s">
        <v>115</v>
      </c>
      <c r="O582" s="1" t="s">
        <v>171</v>
      </c>
      <c r="P582" s="1" t="s">
        <v>621</v>
      </c>
      <c r="Q582" s="1" t="s">
        <v>15</v>
      </c>
      <c r="R582" s="1" t="s">
        <v>620</v>
      </c>
      <c r="S582" s="1" t="s">
        <v>17</v>
      </c>
    </row>
    <row r="583" spans="1:20" outlineLevel="1" x14ac:dyDescent="0.45">
      <c r="A583" s="1">
        <v>4</v>
      </c>
      <c r="B583" s="1">
        <v>24</v>
      </c>
      <c r="C583" s="1">
        <v>3</v>
      </c>
      <c r="D583" s="1">
        <v>2025</v>
      </c>
      <c r="E583" s="1">
        <v>61</v>
      </c>
      <c r="F583" s="1" t="s">
        <v>575</v>
      </c>
      <c r="G583" s="1" t="s">
        <v>604</v>
      </c>
      <c r="H583" s="1">
        <v>32</v>
      </c>
      <c r="I583" s="2"/>
      <c r="K583" s="1" t="s">
        <v>608</v>
      </c>
      <c r="N583" s="1" t="s">
        <v>115</v>
      </c>
      <c r="O583" s="1" t="s">
        <v>171</v>
      </c>
      <c r="P583" s="1" t="s">
        <v>610</v>
      </c>
      <c r="Q583" s="1" t="s">
        <v>15</v>
      </c>
      <c r="R583" s="1" t="s">
        <v>609</v>
      </c>
      <c r="S583" s="1" t="s">
        <v>17</v>
      </c>
    </row>
    <row r="584" spans="1:20" outlineLevel="1" x14ac:dyDescent="0.45">
      <c r="A584" s="1">
        <v>4</v>
      </c>
      <c r="B584" s="1">
        <v>24</v>
      </c>
      <c r="C584" s="1">
        <v>2</v>
      </c>
      <c r="D584" s="1">
        <v>2025</v>
      </c>
      <c r="E584" s="1">
        <v>61</v>
      </c>
      <c r="F584" s="1" t="s">
        <v>575</v>
      </c>
      <c r="G584" s="1" t="s">
        <v>606</v>
      </c>
      <c r="H584" s="1">
        <v>125</v>
      </c>
      <c r="I584" s="2"/>
      <c r="K584" s="1" t="s">
        <v>617</v>
      </c>
      <c r="N584" s="1" t="s">
        <v>115</v>
      </c>
      <c r="O584" s="1" t="s">
        <v>171</v>
      </c>
      <c r="P584" s="1" t="s">
        <v>618</v>
      </c>
      <c r="Q584" s="1" t="s">
        <v>15</v>
      </c>
      <c r="R584" s="1" t="s">
        <v>619</v>
      </c>
      <c r="S584" s="1" t="s">
        <v>17</v>
      </c>
    </row>
    <row r="585" spans="1:20" outlineLevel="1" x14ac:dyDescent="0.45">
      <c r="A585" s="1">
        <v>4</v>
      </c>
      <c r="B585" s="1">
        <v>24</v>
      </c>
      <c r="C585" s="1">
        <v>2</v>
      </c>
      <c r="D585" s="1">
        <v>2025</v>
      </c>
      <c r="E585" s="1">
        <v>61</v>
      </c>
      <c r="F585" s="1" t="s">
        <v>781</v>
      </c>
      <c r="G585" s="1" t="s">
        <v>787</v>
      </c>
      <c r="H585" s="1">
        <v>59</v>
      </c>
      <c r="K585" s="1" t="s">
        <v>561</v>
      </c>
      <c r="N585" s="1" t="s">
        <v>72</v>
      </c>
      <c r="O585" s="1" t="s">
        <v>85</v>
      </c>
      <c r="P585" s="1" t="s">
        <v>727</v>
      </c>
      <c r="Q585" s="1" t="s">
        <v>788</v>
      </c>
      <c r="S585" s="1" t="s">
        <v>17</v>
      </c>
      <c r="T585" s="1" t="s">
        <v>789</v>
      </c>
    </row>
    <row r="586" spans="1:20" outlineLevel="1" x14ac:dyDescent="0.45">
      <c r="A586" s="1">
        <v>4</v>
      </c>
      <c r="B586" s="1">
        <v>24</v>
      </c>
      <c r="C586" s="1">
        <v>2</v>
      </c>
      <c r="D586" s="1">
        <v>2025</v>
      </c>
      <c r="E586" s="1">
        <v>61</v>
      </c>
      <c r="F586" s="1" t="s">
        <v>575</v>
      </c>
      <c r="G586" s="1" t="s">
        <v>576</v>
      </c>
      <c r="H586" s="1">
        <v>60</v>
      </c>
      <c r="I586" s="2"/>
      <c r="K586" s="1" t="s">
        <v>501</v>
      </c>
      <c r="N586" s="1" t="s">
        <v>115</v>
      </c>
      <c r="O586" s="1" t="s">
        <v>171</v>
      </c>
      <c r="P586" s="1" t="s">
        <v>611</v>
      </c>
      <c r="Q586" s="1" t="s">
        <v>167</v>
      </c>
      <c r="R586" s="1" t="s">
        <v>609</v>
      </c>
      <c r="S586" s="1" t="s">
        <v>147</v>
      </c>
    </row>
    <row r="587" spans="1:20" outlineLevel="1" x14ac:dyDescent="0.45">
      <c r="A587" s="1">
        <v>4</v>
      </c>
      <c r="B587" s="1">
        <v>24</v>
      </c>
      <c r="C587" s="1">
        <v>2</v>
      </c>
      <c r="D587" s="1">
        <v>2025</v>
      </c>
      <c r="E587" s="1">
        <v>62</v>
      </c>
      <c r="F587" s="1" t="s">
        <v>575</v>
      </c>
      <c r="G587" s="1" t="s">
        <v>604</v>
      </c>
      <c r="H587" s="1">
        <v>32</v>
      </c>
      <c r="I587" s="2"/>
      <c r="K587" s="1" t="s">
        <v>608</v>
      </c>
      <c r="N587" s="1" t="s">
        <v>115</v>
      </c>
      <c r="O587" s="1" t="s">
        <v>171</v>
      </c>
      <c r="P587" s="1" t="s">
        <v>610</v>
      </c>
      <c r="Q587" s="1" t="s">
        <v>15</v>
      </c>
      <c r="R587" s="1" t="s">
        <v>609</v>
      </c>
      <c r="S587" s="1" t="s">
        <v>17</v>
      </c>
    </row>
    <row r="588" spans="1:20" outlineLevel="1" x14ac:dyDescent="0.45">
      <c r="A588" s="1">
        <v>4</v>
      </c>
      <c r="B588" s="1">
        <v>24</v>
      </c>
      <c r="C588" s="1">
        <v>2</v>
      </c>
      <c r="D588" s="1">
        <v>2025</v>
      </c>
      <c r="E588" s="1">
        <v>62</v>
      </c>
      <c r="F588" s="1" t="s">
        <v>781</v>
      </c>
      <c r="G588" s="1" t="s">
        <v>862</v>
      </c>
      <c r="H588" s="1">
        <v>140</v>
      </c>
      <c r="K588" s="1" t="s">
        <v>561</v>
      </c>
      <c r="N588" s="1" t="s">
        <v>72</v>
      </c>
      <c r="O588" s="1" t="s">
        <v>74</v>
      </c>
      <c r="P588" s="1" t="s">
        <v>865</v>
      </c>
      <c r="Q588" s="1" t="s">
        <v>788</v>
      </c>
      <c r="S588" s="1" t="s">
        <v>17</v>
      </c>
    </row>
    <row r="589" spans="1:20" outlineLevel="1" x14ac:dyDescent="0.45">
      <c r="A589" s="1">
        <v>4</v>
      </c>
      <c r="B589" s="1">
        <v>24</v>
      </c>
      <c r="C589" s="1">
        <v>2</v>
      </c>
      <c r="D589" s="1">
        <v>2025</v>
      </c>
      <c r="E589" s="1">
        <v>62</v>
      </c>
      <c r="F589" s="1" t="s">
        <v>785</v>
      </c>
      <c r="G589" s="1" t="s">
        <v>815</v>
      </c>
      <c r="H589" s="1">
        <v>80</v>
      </c>
      <c r="K589" s="1" t="s">
        <v>800</v>
      </c>
      <c r="N589" s="1" t="s">
        <v>14</v>
      </c>
      <c r="O589" s="1" t="s">
        <v>211</v>
      </c>
      <c r="P589" s="1" t="s">
        <v>816</v>
      </c>
      <c r="Q589" s="1" t="s">
        <v>342</v>
      </c>
      <c r="S589" s="1" t="s">
        <v>17</v>
      </c>
    </row>
    <row r="590" spans="1:20" outlineLevel="1" x14ac:dyDescent="0.45">
      <c r="A590" s="1">
        <v>4</v>
      </c>
      <c r="B590" s="1">
        <v>24</v>
      </c>
      <c r="C590" s="1">
        <v>1</v>
      </c>
      <c r="D590" s="1">
        <v>2025</v>
      </c>
      <c r="E590" s="1">
        <v>62</v>
      </c>
      <c r="F590" s="1" t="s">
        <v>785</v>
      </c>
      <c r="G590" s="1" t="s">
        <v>871</v>
      </c>
      <c r="H590" s="1">
        <v>120</v>
      </c>
      <c r="K590" s="1" t="s">
        <v>873</v>
      </c>
      <c r="N590" s="1" t="s">
        <v>115</v>
      </c>
      <c r="O590" s="1" t="s">
        <v>113</v>
      </c>
      <c r="P590" s="1" t="s">
        <v>874</v>
      </c>
      <c r="Q590" s="1" t="s">
        <v>393</v>
      </c>
      <c r="S590" s="1" t="s">
        <v>17</v>
      </c>
    </row>
    <row r="591" spans="1:20" outlineLevel="1" x14ac:dyDescent="0.45">
      <c r="A591" s="1">
        <v>4</v>
      </c>
      <c r="B591" s="1">
        <v>24</v>
      </c>
      <c r="C591" s="1">
        <v>3</v>
      </c>
      <c r="D591" s="1">
        <v>2025</v>
      </c>
      <c r="E591" s="1">
        <v>62</v>
      </c>
      <c r="F591" s="1" t="s">
        <v>781</v>
      </c>
      <c r="G591" s="1" t="s">
        <v>863</v>
      </c>
      <c r="H591" s="1">
        <v>90</v>
      </c>
      <c r="K591" s="1" t="s">
        <v>868</v>
      </c>
      <c r="N591" s="1" t="s">
        <v>115</v>
      </c>
      <c r="O591" s="1" t="s">
        <v>239</v>
      </c>
      <c r="Q591" s="1" t="s">
        <v>869</v>
      </c>
      <c r="S591" s="1" t="s">
        <v>17</v>
      </c>
    </row>
    <row r="592" spans="1:20" outlineLevel="1" x14ac:dyDescent="0.45">
      <c r="A592" s="1">
        <v>4</v>
      </c>
      <c r="B592" s="1">
        <v>24</v>
      </c>
      <c r="C592" s="1">
        <v>2</v>
      </c>
      <c r="D592" s="1">
        <v>2025</v>
      </c>
      <c r="E592" s="1">
        <v>62</v>
      </c>
      <c r="F592" s="1" t="s">
        <v>720</v>
      </c>
      <c r="G592" s="1" t="s">
        <v>895</v>
      </c>
      <c r="H592" s="1">
        <v>70</v>
      </c>
      <c r="N592" s="1" t="s">
        <v>115</v>
      </c>
      <c r="O592" s="1" t="s">
        <v>171</v>
      </c>
      <c r="P592" s="1" t="s">
        <v>615</v>
      </c>
      <c r="Q592" s="1" t="s">
        <v>15</v>
      </c>
      <c r="S592" s="1" t="s">
        <v>17</v>
      </c>
      <c r="T592" s="1" t="s">
        <v>894</v>
      </c>
    </row>
    <row r="593" spans="1:20" outlineLevel="1" x14ac:dyDescent="0.45">
      <c r="A593" s="1">
        <v>4</v>
      </c>
      <c r="B593" s="1">
        <v>32</v>
      </c>
      <c r="C593" s="1">
        <v>2</v>
      </c>
      <c r="D593" s="1">
        <v>2025</v>
      </c>
      <c r="E593" s="1">
        <v>63</v>
      </c>
      <c r="F593" s="1" t="s">
        <v>720</v>
      </c>
      <c r="G593" s="1" t="s">
        <v>896</v>
      </c>
      <c r="H593" s="1">
        <v>89</v>
      </c>
      <c r="N593" s="1" t="s">
        <v>115</v>
      </c>
      <c r="O593" s="1" t="s">
        <v>171</v>
      </c>
      <c r="P593" s="1" t="s">
        <v>612</v>
      </c>
      <c r="Q593" s="1" t="s">
        <v>15</v>
      </c>
      <c r="S593" s="1" t="s">
        <v>17</v>
      </c>
      <c r="T593" s="1" t="s">
        <v>894</v>
      </c>
    </row>
    <row r="594" spans="1:20" outlineLevel="1" x14ac:dyDescent="0.45">
      <c r="A594" s="1">
        <v>4</v>
      </c>
      <c r="B594" s="1">
        <v>32</v>
      </c>
      <c r="C594" s="1">
        <v>2</v>
      </c>
      <c r="D594" s="1">
        <v>2025</v>
      </c>
      <c r="E594" s="1">
        <v>63</v>
      </c>
      <c r="F594" s="1" t="s">
        <v>720</v>
      </c>
      <c r="G594" s="1" t="s">
        <v>897</v>
      </c>
      <c r="H594" s="1">
        <v>99</v>
      </c>
      <c r="N594" s="1" t="s">
        <v>115</v>
      </c>
      <c r="O594" s="1" t="s">
        <v>171</v>
      </c>
      <c r="P594" s="1" t="s">
        <v>903</v>
      </c>
      <c r="Q594" s="1" t="s">
        <v>15</v>
      </c>
      <c r="S594" s="1" t="s">
        <v>17</v>
      </c>
      <c r="T594" s="1" t="s">
        <v>894</v>
      </c>
    </row>
    <row r="595" spans="1:20" outlineLevel="1" x14ac:dyDescent="0.45">
      <c r="A595" s="1">
        <v>4</v>
      </c>
      <c r="B595" s="1">
        <v>32</v>
      </c>
      <c r="C595" s="1">
        <v>2</v>
      </c>
      <c r="D595" s="1">
        <v>2025</v>
      </c>
      <c r="E595" s="1">
        <v>63</v>
      </c>
      <c r="F595" s="1" t="s">
        <v>720</v>
      </c>
      <c r="G595" s="1" t="s">
        <v>848</v>
      </c>
      <c r="H595" s="1">
        <v>18</v>
      </c>
      <c r="N595" s="1" t="s">
        <v>14</v>
      </c>
      <c r="O595" s="1" t="s">
        <v>39</v>
      </c>
      <c r="P595" s="1" t="s">
        <v>754</v>
      </c>
      <c r="Q595" s="1" t="s">
        <v>335</v>
      </c>
      <c r="S595" s="1" t="s">
        <v>17</v>
      </c>
    </row>
    <row r="596" spans="1:20" outlineLevel="1" x14ac:dyDescent="0.45">
      <c r="A596" s="1">
        <v>4</v>
      </c>
      <c r="B596" s="1">
        <v>32</v>
      </c>
      <c r="C596" s="1">
        <v>1</v>
      </c>
      <c r="D596" s="1">
        <v>2025</v>
      </c>
      <c r="E596" s="1">
        <v>63</v>
      </c>
      <c r="F596" s="1" t="s">
        <v>781</v>
      </c>
      <c r="G596" s="1" t="s">
        <v>908</v>
      </c>
      <c r="H596" s="1">
        <v>225</v>
      </c>
      <c r="K596" s="1" t="s">
        <v>911</v>
      </c>
      <c r="N596" s="1" t="s">
        <v>14</v>
      </c>
      <c r="O596" s="1" t="s">
        <v>39</v>
      </c>
      <c r="P596" s="1" t="s">
        <v>771</v>
      </c>
      <c r="Q596" s="1" t="s">
        <v>339</v>
      </c>
      <c r="S596" s="1" t="s">
        <v>17</v>
      </c>
      <c r="T596" s="1" t="s">
        <v>909</v>
      </c>
    </row>
    <row r="597" spans="1:20" outlineLevel="1" x14ac:dyDescent="0.45">
      <c r="A597" s="1">
        <v>4</v>
      </c>
      <c r="B597" s="1">
        <v>32</v>
      </c>
      <c r="C597" s="1">
        <v>2</v>
      </c>
      <c r="D597" s="1">
        <v>2025</v>
      </c>
      <c r="E597" s="1">
        <v>63</v>
      </c>
      <c r="F597" s="1" t="s">
        <v>785</v>
      </c>
      <c r="G597" s="1" t="s">
        <v>870</v>
      </c>
      <c r="H597" s="1">
        <v>125</v>
      </c>
      <c r="K597" s="1" t="s">
        <v>873</v>
      </c>
      <c r="N597" s="1" t="s">
        <v>115</v>
      </c>
      <c r="O597" s="1" t="s">
        <v>171</v>
      </c>
      <c r="P597" s="1" t="s">
        <v>875</v>
      </c>
      <c r="Q597" s="1" t="s">
        <v>15</v>
      </c>
      <c r="S597" s="1" t="s">
        <v>17</v>
      </c>
    </row>
    <row r="598" spans="1:20" outlineLevel="1" x14ac:dyDescent="0.45">
      <c r="A598" s="1">
        <v>4</v>
      </c>
      <c r="B598" s="1">
        <v>32</v>
      </c>
      <c r="C598" s="1">
        <v>3</v>
      </c>
      <c r="D598" s="1">
        <v>2025</v>
      </c>
      <c r="E598" s="1">
        <v>63</v>
      </c>
      <c r="F598" s="1" t="s">
        <v>781</v>
      </c>
      <c r="G598" s="1" t="s">
        <v>864</v>
      </c>
      <c r="H598" s="1">
        <v>40</v>
      </c>
      <c r="K598" s="1" t="s">
        <v>866</v>
      </c>
      <c r="N598" s="1" t="s">
        <v>72</v>
      </c>
      <c r="O598" s="1" t="s">
        <v>74</v>
      </c>
      <c r="Q598" s="1" t="s">
        <v>867</v>
      </c>
      <c r="S598" s="1" t="s">
        <v>17</v>
      </c>
    </row>
    <row r="599" spans="1:20" outlineLevel="1" x14ac:dyDescent="0.45">
      <c r="A599" s="1">
        <v>4</v>
      </c>
      <c r="B599" s="1">
        <v>32</v>
      </c>
      <c r="C599" s="1">
        <v>4</v>
      </c>
      <c r="D599" s="1">
        <v>2025</v>
      </c>
      <c r="E599" s="1">
        <v>64</v>
      </c>
      <c r="F599" s="1" t="s">
        <v>781</v>
      </c>
      <c r="G599" s="1" t="s">
        <v>864</v>
      </c>
      <c r="H599" s="1">
        <v>40</v>
      </c>
      <c r="K599" s="1" t="s">
        <v>866</v>
      </c>
      <c r="N599" s="1" t="s">
        <v>72</v>
      </c>
      <c r="O599" s="1" t="s">
        <v>74</v>
      </c>
      <c r="Q599" s="1" t="s">
        <v>867</v>
      </c>
      <c r="S599" s="1" t="s">
        <v>17</v>
      </c>
    </row>
    <row r="600" spans="1:20" outlineLevel="1" x14ac:dyDescent="0.45">
      <c r="A600" s="1">
        <v>4</v>
      </c>
      <c r="B600" s="1">
        <v>32</v>
      </c>
      <c r="C600" s="1">
        <v>3</v>
      </c>
      <c r="D600" s="1">
        <v>2025</v>
      </c>
      <c r="E600" s="1">
        <v>64</v>
      </c>
      <c r="F600" s="1" t="s">
        <v>720</v>
      </c>
      <c r="G600" s="1" t="s">
        <v>849</v>
      </c>
      <c r="H600" s="1">
        <v>18</v>
      </c>
      <c r="N600" s="1" t="s">
        <v>14</v>
      </c>
      <c r="O600" s="1" t="s">
        <v>39</v>
      </c>
      <c r="P600" s="1" t="s">
        <v>754</v>
      </c>
      <c r="Q600" s="1" t="s">
        <v>335</v>
      </c>
      <c r="S600" s="1" t="s">
        <v>17</v>
      </c>
    </row>
    <row r="601" spans="1:20" outlineLevel="1" x14ac:dyDescent="0.45">
      <c r="A601" s="1">
        <v>4</v>
      </c>
      <c r="B601" s="1">
        <v>32</v>
      </c>
      <c r="C601" s="1">
        <v>2</v>
      </c>
      <c r="D601" s="1">
        <v>2025</v>
      </c>
      <c r="E601" s="1">
        <v>64</v>
      </c>
      <c r="F601" s="1" t="s">
        <v>781</v>
      </c>
      <c r="G601" s="1" t="s">
        <v>812</v>
      </c>
      <c r="H601" s="1">
        <v>95</v>
      </c>
      <c r="K601" s="1" t="s">
        <v>561</v>
      </c>
      <c r="N601" s="1" t="s">
        <v>14</v>
      </c>
      <c r="O601" s="1" t="s">
        <v>39</v>
      </c>
      <c r="P601" s="1" t="s">
        <v>771</v>
      </c>
      <c r="Q601" s="1" t="s">
        <v>339</v>
      </c>
      <c r="S601" s="1" t="s">
        <v>17</v>
      </c>
    </row>
    <row r="602" spans="1:20" outlineLevel="1" x14ac:dyDescent="0.45">
      <c r="A602" s="1">
        <v>4</v>
      </c>
      <c r="B602" s="1">
        <v>32</v>
      </c>
      <c r="C602" s="1">
        <v>1</v>
      </c>
      <c r="D602" s="1">
        <v>2025</v>
      </c>
      <c r="E602" s="1">
        <v>64</v>
      </c>
      <c r="F602" s="1" t="s">
        <v>419</v>
      </c>
      <c r="G602" s="1" t="s">
        <v>921</v>
      </c>
      <c r="H602" s="1">
        <v>60</v>
      </c>
      <c r="N602" s="1" t="s">
        <v>14</v>
      </c>
      <c r="O602" s="1" t="s">
        <v>0</v>
      </c>
      <c r="P602" s="1" t="s">
        <v>918</v>
      </c>
      <c r="Q602" s="1" t="s">
        <v>15</v>
      </c>
      <c r="S602" s="1" t="s">
        <v>17</v>
      </c>
    </row>
    <row r="603" spans="1:20" outlineLevel="1" x14ac:dyDescent="0.45">
      <c r="A603" s="1">
        <v>4</v>
      </c>
      <c r="B603" s="1">
        <v>32</v>
      </c>
      <c r="C603" s="1">
        <v>2</v>
      </c>
      <c r="D603" s="1">
        <v>2025</v>
      </c>
      <c r="E603" s="1">
        <v>64</v>
      </c>
      <c r="F603" s="1" t="s">
        <v>419</v>
      </c>
      <c r="G603" s="1" t="s">
        <v>922</v>
      </c>
      <c r="H603" s="1">
        <v>60</v>
      </c>
      <c r="N603" s="1" t="s">
        <v>14</v>
      </c>
      <c r="O603" s="1" t="s">
        <v>0</v>
      </c>
      <c r="P603" s="1" t="s">
        <v>918</v>
      </c>
      <c r="Q603" s="1" t="s">
        <v>15</v>
      </c>
      <c r="S603" s="1" t="s">
        <v>17</v>
      </c>
    </row>
    <row r="604" spans="1:20" outlineLevel="1" x14ac:dyDescent="0.45">
      <c r="A604" s="1">
        <v>4</v>
      </c>
      <c r="B604" s="1" t="s">
        <v>1118</v>
      </c>
      <c r="C604" s="1">
        <v>2</v>
      </c>
      <c r="D604" s="1">
        <v>2025</v>
      </c>
      <c r="E604" s="1">
        <v>65</v>
      </c>
      <c r="F604" s="1" t="s">
        <v>1003</v>
      </c>
      <c r="G604" s="1" t="s">
        <v>1001</v>
      </c>
      <c r="H604" s="1">
        <v>43</v>
      </c>
      <c r="N604" s="1" t="s">
        <v>14</v>
      </c>
      <c r="O604" s="1" t="s">
        <v>39</v>
      </c>
      <c r="P604" s="1" t="s">
        <v>771</v>
      </c>
      <c r="Q604" s="1" t="s">
        <v>1007</v>
      </c>
      <c r="S604" s="1" t="s">
        <v>17</v>
      </c>
    </row>
    <row r="605" spans="1:20" outlineLevel="1" x14ac:dyDescent="0.45">
      <c r="A605" s="1">
        <v>4</v>
      </c>
      <c r="B605" s="1" t="s">
        <v>1118</v>
      </c>
      <c r="C605" s="1">
        <v>2</v>
      </c>
      <c r="D605" s="1">
        <v>2025</v>
      </c>
      <c r="E605" s="1">
        <v>65</v>
      </c>
      <c r="F605" s="1" t="s">
        <v>1003</v>
      </c>
      <c r="G605" s="1" t="s">
        <v>1002</v>
      </c>
      <c r="H605" s="1">
        <v>77</v>
      </c>
      <c r="N605" s="1" t="s">
        <v>14</v>
      </c>
      <c r="O605" s="1" t="s">
        <v>39</v>
      </c>
      <c r="P605" s="1" t="s">
        <v>771</v>
      </c>
      <c r="Q605" s="1" t="s">
        <v>339</v>
      </c>
      <c r="S605" s="1" t="s">
        <v>17</v>
      </c>
    </row>
    <row r="606" spans="1:20" x14ac:dyDescent="0.45">
      <c r="A606" s="1">
        <v>4</v>
      </c>
      <c r="B606" s="1" t="s">
        <v>1118</v>
      </c>
      <c r="C606" s="6">
        <v>2</v>
      </c>
      <c r="D606" s="6">
        <v>2025</v>
      </c>
      <c r="E606" s="6">
        <v>65</v>
      </c>
      <c r="F606" s="6" t="s">
        <v>1009</v>
      </c>
      <c r="G606" s="6" t="s">
        <v>1010</v>
      </c>
      <c r="H606" s="6">
        <v>95</v>
      </c>
      <c r="I606" s="6"/>
      <c r="J606" s="6"/>
      <c r="K606" s="6"/>
      <c r="L606" s="6"/>
      <c r="M606" s="6"/>
      <c r="N606" s="6" t="s">
        <v>14</v>
      </c>
      <c r="O606" s="6" t="s">
        <v>39</v>
      </c>
      <c r="P606" s="6" t="s">
        <v>771</v>
      </c>
      <c r="Q606" s="6" t="s">
        <v>339</v>
      </c>
      <c r="R606" s="6"/>
      <c r="S606" s="6" t="s">
        <v>17</v>
      </c>
      <c r="T606" s="6"/>
    </row>
    <row r="607" spans="1:20" x14ac:dyDescent="0.45">
      <c r="A607" s="1">
        <v>4</v>
      </c>
      <c r="B607" s="1" t="s">
        <v>1118</v>
      </c>
      <c r="C607" s="6">
        <v>2</v>
      </c>
      <c r="D607" s="6">
        <v>2025</v>
      </c>
      <c r="E607" s="6">
        <v>66</v>
      </c>
      <c r="F607" s="6" t="s">
        <v>1033</v>
      </c>
      <c r="G607" s="6" t="s">
        <v>1036</v>
      </c>
      <c r="H607" s="6">
        <v>200</v>
      </c>
      <c r="I607" s="6"/>
      <c r="J607" s="6"/>
      <c r="K607" s="6"/>
      <c r="L607" s="6"/>
      <c r="M607" s="6"/>
      <c r="N607" s="6" t="s">
        <v>14</v>
      </c>
      <c r="O607" s="6" t="s">
        <v>39</v>
      </c>
      <c r="P607" s="6" t="s">
        <v>771</v>
      </c>
      <c r="Q607" s="6" t="s">
        <v>339</v>
      </c>
      <c r="R607" s="6"/>
      <c r="S607" s="6" t="s">
        <v>17</v>
      </c>
      <c r="T607" s="6"/>
    </row>
    <row r="608" spans="1:20" x14ac:dyDescent="0.45">
      <c r="A608" s="1">
        <v>4</v>
      </c>
      <c r="B608" s="1" t="s">
        <v>1118</v>
      </c>
      <c r="C608" s="6">
        <v>2</v>
      </c>
      <c r="D608" s="6">
        <v>2025</v>
      </c>
      <c r="E608" s="6">
        <v>66</v>
      </c>
      <c r="F608" s="6" t="s">
        <v>1004</v>
      </c>
      <c r="G608" s="6" t="s">
        <v>1006</v>
      </c>
      <c r="H608" s="6">
        <v>140</v>
      </c>
      <c r="I608" s="6"/>
      <c r="J608" s="6"/>
      <c r="K608" s="6"/>
      <c r="L608" s="6"/>
      <c r="M608" s="6"/>
      <c r="N608" s="6" t="s">
        <v>14</v>
      </c>
      <c r="O608" s="6" t="s">
        <v>39</v>
      </c>
      <c r="P608" s="6" t="s">
        <v>771</v>
      </c>
      <c r="Q608" s="6" t="s">
        <v>339</v>
      </c>
      <c r="R608" s="6"/>
      <c r="S608" s="6" t="s">
        <v>17</v>
      </c>
      <c r="T608" s="6"/>
    </row>
    <row r="609" spans="1:20" x14ac:dyDescent="0.45">
      <c r="A609" s="1">
        <v>4</v>
      </c>
      <c r="B609" s="1" t="s">
        <v>1118</v>
      </c>
      <c r="C609" s="6">
        <v>2</v>
      </c>
      <c r="D609" s="6">
        <v>2025</v>
      </c>
      <c r="E609" s="6">
        <v>66</v>
      </c>
      <c r="F609" s="6" t="s">
        <v>1004</v>
      </c>
      <c r="G609" s="6" t="s">
        <v>1005</v>
      </c>
      <c r="H609" s="6">
        <v>64</v>
      </c>
      <c r="I609" s="6"/>
      <c r="J609" s="6"/>
      <c r="K609" s="6"/>
      <c r="L609" s="6"/>
      <c r="M609" s="6"/>
      <c r="N609" s="6" t="s">
        <v>14</v>
      </c>
      <c r="O609" s="6" t="s">
        <v>39</v>
      </c>
      <c r="P609" s="6" t="s">
        <v>771</v>
      </c>
      <c r="Q609" s="6" t="s">
        <v>322</v>
      </c>
      <c r="R609" s="6"/>
      <c r="S609" s="6" t="s">
        <v>17</v>
      </c>
      <c r="T609" s="6"/>
    </row>
    <row r="610" spans="1:20" x14ac:dyDescent="0.45">
      <c r="A610" s="1">
        <v>4</v>
      </c>
      <c r="B610" s="1">
        <v>31</v>
      </c>
      <c r="C610" s="6">
        <v>3</v>
      </c>
      <c r="D610" s="6">
        <v>2025</v>
      </c>
      <c r="E610" s="6">
        <v>68</v>
      </c>
      <c r="F610" s="6" t="s">
        <v>785</v>
      </c>
      <c r="G610" s="6" t="s">
        <v>930</v>
      </c>
      <c r="H610" s="6">
        <v>85</v>
      </c>
      <c r="I610" s="6"/>
      <c r="J610" s="6"/>
      <c r="K610" s="6" t="s">
        <v>775</v>
      </c>
      <c r="L610" s="6"/>
      <c r="M610" s="6"/>
      <c r="N610" s="6" t="s">
        <v>225</v>
      </c>
      <c r="O610" s="6" t="s">
        <v>385</v>
      </c>
      <c r="P610" s="6"/>
      <c r="Q610" s="6" t="s">
        <v>932</v>
      </c>
      <c r="R610" s="6"/>
      <c r="S610" s="6" t="s">
        <v>17</v>
      </c>
      <c r="T610" s="6"/>
    </row>
    <row r="611" spans="1:20" outlineLevel="1" x14ac:dyDescent="0.45">
      <c r="A611" s="1">
        <v>4</v>
      </c>
      <c r="B611" s="1">
        <v>31</v>
      </c>
      <c r="C611" s="1">
        <v>3</v>
      </c>
      <c r="D611" s="1">
        <v>2025</v>
      </c>
      <c r="E611" s="1">
        <v>68</v>
      </c>
      <c r="F611" s="1" t="s">
        <v>785</v>
      </c>
      <c r="G611" s="1" t="s">
        <v>1086</v>
      </c>
      <c r="H611" s="1">
        <v>49</v>
      </c>
      <c r="K611" s="1" t="s">
        <v>770</v>
      </c>
      <c r="N611" s="1" t="s">
        <v>225</v>
      </c>
      <c r="O611" s="1" t="s">
        <v>385</v>
      </c>
      <c r="Q611" s="1" t="s">
        <v>394</v>
      </c>
      <c r="S611" s="1" t="s">
        <v>17</v>
      </c>
    </row>
    <row r="612" spans="1:20" ht="28.5" outlineLevel="1" x14ac:dyDescent="0.45">
      <c r="A612" s="1">
        <v>4</v>
      </c>
      <c r="B612" s="1">
        <v>31</v>
      </c>
      <c r="C612" s="1">
        <v>3</v>
      </c>
      <c r="D612" s="1">
        <v>2025</v>
      </c>
      <c r="E612" s="1">
        <v>68</v>
      </c>
      <c r="F612" s="1" t="s">
        <v>781</v>
      </c>
      <c r="G612" s="1" t="s">
        <v>977</v>
      </c>
      <c r="H612" s="1">
        <v>45</v>
      </c>
      <c r="K612" s="1" t="s">
        <v>453</v>
      </c>
      <c r="N612" s="1" t="s">
        <v>979</v>
      </c>
      <c r="O612" s="1" t="s">
        <v>371</v>
      </c>
      <c r="Q612" s="36" t="s">
        <v>978</v>
      </c>
      <c r="S612" s="1" t="s">
        <v>17</v>
      </c>
    </row>
    <row r="613" spans="1:20" outlineLevel="1" x14ac:dyDescent="0.45">
      <c r="A613" s="1">
        <v>4</v>
      </c>
      <c r="B613" s="1">
        <v>31</v>
      </c>
      <c r="C613" s="1">
        <v>3</v>
      </c>
      <c r="D613" s="1">
        <v>2025</v>
      </c>
      <c r="E613" s="1">
        <v>68</v>
      </c>
      <c r="F613" s="1" t="s">
        <v>781</v>
      </c>
      <c r="G613" s="1" t="s">
        <v>1040</v>
      </c>
      <c r="H613" s="1">
        <v>75</v>
      </c>
      <c r="K613" s="1" t="s">
        <v>800</v>
      </c>
      <c r="N613" s="1" t="s">
        <v>225</v>
      </c>
      <c r="O613" s="1" t="s">
        <v>385</v>
      </c>
      <c r="Q613" s="1" t="s">
        <v>394</v>
      </c>
      <c r="S613" s="1" t="s">
        <v>17</v>
      </c>
    </row>
    <row r="614" spans="1:20" x14ac:dyDescent="0.45">
      <c r="A614" s="1">
        <v>4</v>
      </c>
      <c r="B614" s="1">
        <v>35</v>
      </c>
      <c r="C614" s="1">
        <v>2</v>
      </c>
      <c r="D614" s="1">
        <v>2025</v>
      </c>
      <c r="E614" s="1">
        <v>69</v>
      </c>
      <c r="F614" s="1" t="s">
        <v>785</v>
      </c>
      <c r="G614" s="1" t="s">
        <v>1054</v>
      </c>
      <c r="H614" s="1">
        <v>75</v>
      </c>
      <c r="K614" s="1" t="s">
        <v>938</v>
      </c>
      <c r="N614" s="1" t="s">
        <v>14</v>
      </c>
      <c r="O614" s="1" t="s">
        <v>39</v>
      </c>
      <c r="P614" s="1" t="s">
        <v>771</v>
      </c>
      <c r="Q614" s="1" t="s">
        <v>1055</v>
      </c>
      <c r="S614" s="1" t="s">
        <v>17</v>
      </c>
    </row>
    <row r="615" spans="1:20" outlineLevel="1" x14ac:dyDescent="0.45">
      <c r="A615" s="1">
        <v>4</v>
      </c>
      <c r="B615" s="1">
        <v>35</v>
      </c>
      <c r="C615" s="1">
        <v>2</v>
      </c>
      <c r="D615" s="1">
        <v>2025</v>
      </c>
      <c r="E615" s="1">
        <v>69</v>
      </c>
      <c r="F615" s="1" t="s">
        <v>785</v>
      </c>
      <c r="G615" s="1" t="s">
        <v>1056</v>
      </c>
      <c r="H615" s="1">
        <v>75</v>
      </c>
      <c r="K615" s="1" t="s">
        <v>938</v>
      </c>
      <c r="N615" s="1" t="s">
        <v>14</v>
      </c>
      <c r="O615" s="1" t="s">
        <v>39</v>
      </c>
      <c r="P615" s="1" t="s">
        <v>771</v>
      </c>
      <c r="Q615" s="1" t="s">
        <v>1055</v>
      </c>
      <c r="S615" s="1" t="s">
        <v>17</v>
      </c>
    </row>
    <row r="616" spans="1:20" outlineLevel="1" x14ac:dyDescent="0.45">
      <c r="A616" s="1">
        <v>4</v>
      </c>
      <c r="B616" s="1">
        <v>35</v>
      </c>
      <c r="C616" s="1">
        <v>2</v>
      </c>
      <c r="D616" s="1">
        <v>2025</v>
      </c>
      <c r="E616" s="1">
        <v>69</v>
      </c>
      <c r="F616" s="1" t="s">
        <v>785</v>
      </c>
      <c r="G616" s="1" t="s">
        <v>1057</v>
      </c>
      <c r="H616" s="1">
        <v>75</v>
      </c>
      <c r="K616" s="1" t="s">
        <v>938</v>
      </c>
      <c r="N616" s="1" t="s">
        <v>14</v>
      </c>
      <c r="O616" s="1" t="s">
        <v>39</v>
      </c>
      <c r="P616" s="1" t="s">
        <v>771</v>
      </c>
      <c r="Q616" s="1" t="s">
        <v>1055</v>
      </c>
      <c r="S616" s="1" t="s">
        <v>17</v>
      </c>
    </row>
    <row r="617" spans="1:20" outlineLevel="1" x14ac:dyDescent="0.45">
      <c r="A617" s="1">
        <v>4</v>
      </c>
      <c r="B617" s="1">
        <v>24</v>
      </c>
      <c r="C617" s="1">
        <v>2</v>
      </c>
      <c r="D617" s="1">
        <v>2025</v>
      </c>
      <c r="E617" s="1">
        <v>70</v>
      </c>
      <c r="F617" s="1" t="s">
        <v>785</v>
      </c>
      <c r="G617" s="1" t="s">
        <v>1101</v>
      </c>
      <c r="H617" s="1">
        <v>85</v>
      </c>
      <c r="K617" s="1" t="s">
        <v>343</v>
      </c>
      <c r="N617" s="1" t="s">
        <v>115</v>
      </c>
      <c r="O617" s="1" t="s">
        <v>171</v>
      </c>
      <c r="P617" s="1" t="s">
        <v>1102</v>
      </c>
      <c r="Q617" s="1" t="s">
        <v>15</v>
      </c>
      <c r="S617" s="1" t="s">
        <v>17</v>
      </c>
    </row>
    <row r="618" spans="1:20" x14ac:dyDescent="0.45">
      <c r="A618" s="1">
        <v>4</v>
      </c>
      <c r="B618" s="1">
        <v>24</v>
      </c>
      <c r="C618" s="1">
        <v>2</v>
      </c>
      <c r="D618" s="1">
        <v>2025</v>
      </c>
      <c r="E618" s="1">
        <v>70</v>
      </c>
      <c r="F618" s="1" t="s">
        <v>785</v>
      </c>
      <c r="G618" s="1" t="s">
        <v>1103</v>
      </c>
      <c r="H618" s="1">
        <v>100</v>
      </c>
      <c r="K618" s="1" t="s">
        <v>452</v>
      </c>
      <c r="N618" s="1" t="s">
        <v>115</v>
      </c>
      <c r="O618" s="1" t="s">
        <v>171</v>
      </c>
      <c r="P618" s="1" t="s">
        <v>1102</v>
      </c>
      <c r="Q618" s="1" t="s">
        <v>15</v>
      </c>
      <c r="S618" s="1" t="s">
        <v>17</v>
      </c>
    </row>
    <row r="619" spans="1:20" outlineLevel="1" x14ac:dyDescent="0.45">
      <c r="A619" s="1">
        <v>4</v>
      </c>
      <c r="B619" s="1">
        <v>24</v>
      </c>
      <c r="C619" s="1">
        <v>2</v>
      </c>
      <c r="D619" s="1">
        <v>2025</v>
      </c>
      <c r="E619" s="1">
        <v>70</v>
      </c>
      <c r="F619" s="1" t="s">
        <v>785</v>
      </c>
      <c r="G619" s="1" t="s">
        <v>1104</v>
      </c>
      <c r="H619" s="1">
        <v>125</v>
      </c>
      <c r="K619" s="1" t="s">
        <v>452</v>
      </c>
      <c r="N619" s="1" t="s">
        <v>115</v>
      </c>
      <c r="O619" s="1" t="s">
        <v>171</v>
      </c>
      <c r="P619" s="1" t="s">
        <v>1102</v>
      </c>
      <c r="Q619" s="1" t="s">
        <v>15</v>
      </c>
      <c r="S619" s="1" t="s">
        <v>17</v>
      </c>
    </row>
    <row r="620" spans="1:20" outlineLevel="1" x14ac:dyDescent="0.45">
      <c r="A620" s="1">
        <v>4</v>
      </c>
      <c r="B620" s="1">
        <v>24</v>
      </c>
      <c r="C620" s="1">
        <v>4</v>
      </c>
      <c r="D620" s="1">
        <v>2025</v>
      </c>
      <c r="E620" s="1">
        <v>71</v>
      </c>
      <c r="F620" s="1" t="s">
        <v>785</v>
      </c>
      <c r="G620" s="1" t="s">
        <v>1123</v>
      </c>
      <c r="H620" s="1">
        <v>85</v>
      </c>
      <c r="K620" s="1" t="s">
        <v>311</v>
      </c>
      <c r="N620" s="1" t="s">
        <v>72</v>
      </c>
      <c r="O620" s="1" t="s">
        <v>85</v>
      </c>
      <c r="P620" s="1" t="s">
        <v>748</v>
      </c>
      <c r="Q620" s="1" t="s">
        <v>86</v>
      </c>
      <c r="S620" s="1" t="s">
        <v>17</v>
      </c>
    </row>
    <row r="621" spans="1:20" outlineLevel="1" x14ac:dyDescent="0.45">
      <c r="A621" s="1">
        <v>4</v>
      </c>
      <c r="B621" s="1">
        <v>24</v>
      </c>
      <c r="C621" s="1">
        <v>2</v>
      </c>
      <c r="D621" s="1">
        <v>2025</v>
      </c>
      <c r="E621" s="1">
        <v>71</v>
      </c>
      <c r="F621" s="1" t="s">
        <v>1124</v>
      </c>
      <c r="G621" s="1" t="s">
        <v>1127</v>
      </c>
      <c r="H621" s="1">
        <v>80</v>
      </c>
      <c r="N621" s="1" t="s">
        <v>14</v>
      </c>
      <c r="O621" s="1" t="s">
        <v>39</v>
      </c>
      <c r="P621" s="1" t="s">
        <v>836</v>
      </c>
      <c r="Q621" s="1" t="s">
        <v>15</v>
      </c>
      <c r="S621" s="1" t="s">
        <v>17</v>
      </c>
    </row>
    <row r="622" spans="1:20" x14ac:dyDescent="0.45">
      <c r="A622" s="1">
        <v>4</v>
      </c>
      <c r="B622" s="1">
        <v>35</v>
      </c>
      <c r="C622" s="1">
        <v>2</v>
      </c>
      <c r="D622" s="1">
        <v>2025</v>
      </c>
      <c r="E622" s="1">
        <v>72</v>
      </c>
      <c r="F622" s="1" t="s">
        <v>781</v>
      </c>
      <c r="G622" s="1" t="s">
        <v>258</v>
      </c>
      <c r="H622" s="1">
        <v>28</v>
      </c>
      <c r="K622" s="1" t="s">
        <v>449</v>
      </c>
      <c r="N622" s="1" t="s">
        <v>14</v>
      </c>
      <c r="O622" s="1" t="s">
        <v>39</v>
      </c>
      <c r="P622" s="1" t="s">
        <v>771</v>
      </c>
      <c r="Q622" s="1" t="s">
        <v>1053</v>
      </c>
      <c r="S622" s="1" t="s">
        <v>17</v>
      </c>
    </row>
    <row r="623" spans="1:20" outlineLevel="1" x14ac:dyDescent="0.45">
      <c r="A623" s="1">
        <v>4</v>
      </c>
      <c r="B623" s="1">
        <v>35</v>
      </c>
      <c r="C623" s="1">
        <v>2</v>
      </c>
      <c r="D623" s="1">
        <v>2025</v>
      </c>
      <c r="E623" s="1">
        <v>72</v>
      </c>
      <c r="F623" s="1" t="s">
        <v>781</v>
      </c>
      <c r="G623" s="1" t="s">
        <v>1129</v>
      </c>
      <c r="H623" s="1">
        <v>150</v>
      </c>
      <c r="K623" s="1" t="s">
        <v>800</v>
      </c>
      <c r="N623" s="1" t="s">
        <v>14</v>
      </c>
      <c r="O623" s="1" t="s">
        <v>39</v>
      </c>
      <c r="P623" s="1" t="s">
        <v>1096</v>
      </c>
      <c r="Q623" s="1" t="s">
        <v>339</v>
      </c>
      <c r="S623" s="1" t="s">
        <v>17</v>
      </c>
    </row>
    <row r="624" spans="1:20" outlineLevel="1" x14ac:dyDescent="0.45">
      <c r="A624" s="1">
        <v>4</v>
      </c>
      <c r="B624" s="1">
        <v>35</v>
      </c>
      <c r="C624" s="1">
        <v>2</v>
      </c>
      <c r="D624" s="1">
        <v>2025</v>
      </c>
      <c r="E624" s="1">
        <v>72</v>
      </c>
      <c r="F624" s="1" t="s">
        <v>781</v>
      </c>
      <c r="G624" s="1" t="s">
        <v>1142</v>
      </c>
      <c r="K624" s="1" t="s">
        <v>800</v>
      </c>
      <c r="N624" s="1" t="s">
        <v>14</v>
      </c>
      <c r="O624" s="1" t="s">
        <v>1143</v>
      </c>
      <c r="P624" s="1" t="s">
        <v>1144</v>
      </c>
      <c r="Q624" s="1" t="s">
        <v>155</v>
      </c>
      <c r="S624" s="1" t="s">
        <v>147</v>
      </c>
    </row>
    <row r="625" spans="1:19" outlineLevel="1" x14ac:dyDescent="0.45">
      <c r="A625" s="1">
        <v>4</v>
      </c>
      <c r="B625" s="1">
        <v>34</v>
      </c>
      <c r="C625" s="1">
        <v>3</v>
      </c>
      <c r="D625" s="1">
        <v>2025</v>
      </c>
      <c r="E625" s="1">
        <v>73</v>
      </c>
      <c r="F625" s="1" t="s">
        <v>1179</v>
      </c>
      <c r="G625" s="1" t="s">
        <v>1203</v>
      </c>
      <c r="N625" s="1" t="s">
        <v>72</v>
      </c>
      <c r="O625" s="1" t="s">
        <v>85</v>
      </c>
      <c r="Q625" s="1" t="s">
        <v>86</v>
      </c>
      <c r="S625" s="1" t="s">
        <v>17</v>
      </c>
    </row>
    <row r="626" spans="1:19" outlineLevel="1" x14ac:dyDescent="0.45">
      <c r="A626" s="1">
        <v>4</v>
      </c>
      <c r="B626" s="1">
        <v>34</v>
      </c>
      <c r="C626" s="1">
        <v>3</v>
      </c>
      <c r="D626" s="1">
        <v>2025</v>
      </c>
      <c r="E626" s="1">
        <v>73</v>
      </c>
      <c r="F626" s="1" t="s">
        <v>1179</v>
      </c>
      <c r="G626" s="1" t="s">
        <v>1204</v>
      </c>
      <c r="N626" s="1" t="s">
        <v>72</v>
      </c>
      <c r="O626" s="1" t="s">
        <v>85</v>
      </c>
      <c r="Q626" s="1" t="s">
        <v>86</v>
      </c>
      <c r="S626" s="1" t="s">
        <v>17</v>
      </c>
    </row>
    <row r="627" spans="1:19" outlineLevel="1" x14ac:dyDescent="0.45">
      <c r="A627" s="1">
        <v>4</v>
      </c>
      <c r="B627" s="1">
        <v>34</v>
      </c>
      <c r="C627" s="1">
        <v>3</v>
      </c>
      <c r="D627" s="1">
        <v>2025</v>
      </c>
      <c r="E627" s="1">
        <v>73</v>
      </c>
      <c r="F627" s="1" t="s">
        <v>1179</v>
      </c>
      <c r="G627" s="1" t="s">
        <v>1209</v>
      </c>
      <c r="N627" s="1" t="s">
        <v>72</v>
      </c>
      <c r="O627" s="1" t="s">
        <v>85</v>
      </c>
      <c r="P627" s="1" t="s">
        <v>1210</v>
      </c>
      <c r="Q627" s="1" t="s">
        <v>86</v>
      </c>
      <c r="S627" s="1" t="s">
        <v>17</v>
      </c>
    </row>
    <row r="628" spans="1:19" outlineLevel="1" x14ac:dyDescent="0.45">
      <c r="A628" s="1">
        <v>4</v>
      </c>
      <c r="B628" s="1">
        <v>34</v>
      </c>
      <c r="C628" s="1">
        <v>3</v>
      </c>
      <c r="D628" s="1">
        <v>2025</v>
      </c>
      <c r="E628" s="1">
        <v>73</v>
      </c>
      <c r="F628" s="1" t="s">
        <v>1179</v>
      </c>
      <c r="G628" s="1" t="s">
        <v>1211</v>
      </c>
      <c r="N628" s="1" t="s">
        <v>72</v>
      </c>
      <c r="O628" s="1" t="s">
        <v>379</v>
      </c>
      <c r="S628" s="1" t="s">
        <v>17</v>
      </c>
    </row>
    <row r="629" spans="1:19" outlineLevel="1" x14ac:dyDescent="0.45">
      <c r="A629" s="1">
        <v>4</v>
      </c>
      <c r="B629" s="1">
        <v>34</v>
      </c>
      <c r="C629" s="1">
        <v>2</v>
      </c>
      <c r="D629" s="1">
        <v>2025</v>
      </c>
      <c r="E629" s="1">
        <v>102</v>
      </c>
      <c r="F629" s="1" t="s">
        <v>1179</v>
      </c>
      <c r="G629" s="1" t="s">
        <v>1257</v>
      </c>
      <c r="N629" s="1" t="s">
        <v>72</v>
      </c>
      <c r="O629" s="1" t="s">
        <v>85</v>
      </c>
      <c r="P629" s="1" t="s">
        <v>748</v>
      </c>
      <c r="Q629" s="1" t="s">
        <v>86</v>
      </c>
      <c r="S629" s="1" t="s">
        <v>17</v>
      </c>
    </row>
    <row r="630" spans="1:19" outlineLevel="1" x14ac:dyDescent="0.45">
      <c r="A630" s="1">
        <v>4</v>
      </c>
      <c r="B630" s="1">
        <v>34</v>
      </c>
      <c r="C630" s="1">
        <v>2</v>
      </c>
      <c r="D630" s="1">
        <v>2025</v>
      </c>
      <c r="E630" s="1">
        <v>102</v>
      </c>
      <c r="F630" s="1" t="s">
        <v>1179</v>
      </c>
      <c r="G630" s="1" t="s">
        <v>1258</v>
      </c>
      <c r="N630" s="1" t="s">
        <v>72</v>
      </c>
      <c r="O630" s="1" t="s">
        <v>883</v>
      </c>
      <c r="Q630" s="1" t="s">
        <v>1259</v>
      </c>
      <c r="S630" s="1" t="s">
        <v>17</v>
      </c>
    </row>
    <row r="631" spans="1:19" outlineLevel="1" x14ac:dyDescent="0.45">
      <c r="A631" s="1">
        <v>4</v>
      </c>
      <c r="B631" s="1">
        <v>34</v>
      </c>
      <c r="C631" s="1">
        <v>2</v>
      </c>
      <c r="D631" s="1">
        <v>2025</v>
      </c>
      <c r="E631" s="1">
        <v>102</v>
      </c>
      <c r="F631" s="1" t="s">
        <v>1179</v>
      </c>
      <c r="G631" s="1" t="s">
        <v>1265</v>
      </c>
      <c r="N631" s="1" t="s">
        <v>72</v>
      </c>
      <c r="O631" s="1" t="s">
        <v>326</v>
      </c>
      <c r="P631" s="1" t="s">
        <v>1206</v>
      </c>
      <c r="S631" s="1" t="s">
        <v>17</v>
      </c>
    </row>
    <row r="632" spans="1:19" outlineLevel="1" x14ac:dyDescent="0.45">
      <c r="A632" s="1">
        <v>4</v>
      </c>
      <c r="B632" s="1">
        <v>34</v>
      </c>
      <c r="C632" s="1">
        <v>4</v>
      </c>
      <c r="D632" s="1">
        <v>2025</v>
      </c>
      <c r="E632" s="1">
        <v>102</v>
      </c>
      <c r="F632" s="1" t="s">
        <v>785</v>
      </c>
      <c r="G632" s="1" t="s">
        <v>1106</v>
      </c>
      <c r="H632" s="1">
        <v>36</v>
      </c>
      <c r="K632" s="1" t="s">
        <v>325</v>
      </c>
      <c r="N632" s="1" t="s">
        <v>72</v>
      </c>
      <c r="O632" s="1" t="s">
        <v>354</v>
      </c>
      <c r="Q632" s="1" t="s">
        <v>1107</v>
      </c>
      <c r="S632" s="1" t="s">
        <v>17</v>
      </c>
    </row>
    <row r="633" spans="1:19" outlineLevel="1" x14ac:dyDescent="0.45">
      <c r="A633" s="1">
        <v>4</v>
      </c>
      <c r="B633" s="1">
        <v>34</v>
      </c>
      <c r="C633" s="1">
        <v>2</v>
      </c>
      <c r="D633" s="1">
        <v>2025</v>
      </c>
      <c r="E633" s="1">
        <v>102</v>
      </c>
      <c r="F633" s="1" t="s">
        <v>1179</v>
      </c>
      <c r="G633" s="1" t="s">
        <v>1267</v>
      </c>
      <c r="N633" s="1" t="s">
        <v>72</v>
      </c>
      <c r="O633" s="1" t="s">
        <v>85</v>
      </c>
      <c r="P633" s="1" t="s">
        <v>748</v>
      </c>
      <c r="Q633" s="1" t="s">
        <v>86</v>
      </c>
      <c r="S633" s="1" t="s">
        <v>17</v>
      </c>
    </row>
    <row r="634" spans="1:19" outlineLevel="1" x14ac:dyDescent="0.45">
      <c r="A634" s="1">
        <v>4</v>
      </c>
      <c r="B634" s="1">
        <v>20</v>
      </c>
      <c r="C634" s="1">
        <v>2</v>
      </c>
      <c r="D634" s="1">
        <v>2025</v>
      </c>
      <c r="E634" s="1">
        <v>115</v>
      </c>
      <c r="F634" s="1" t="s">
        <v>1309</v>
      </c>
      <c r="G634" s="1" t="s">
        <v>1310</v>
      </c>
      <c r="N634" s="1" t="s">
        <v>14</v>
      </c>
      <c r="O634" s="1" t="s">
        <v>39</v>
      </c>
      <c r="P634" s="1" t="s">
        <v>1147</v>
      </c>
      <c r="Q634" s="1" t="s">
        <v>167</v>
      </c>
      <c r="S634" s="1" t="s">
        <v>147</v>
      </c>
    </row>
    <row r="635" spans="1:19" outlineLevel="1" x14ac:dyDescent="0.45">
      <c r="A635" s="1">
        <v>4</v>
      </c>
      <c r="B635" s="1">
        <v>20</v>
      </c>
      <c r="C635" s="1">
        <v>2</v>
      </c>
      <c r="D635" s="1">
        <v>2025</v>
      </c>
      <c r="E635" s="1">
        <v>115</v>
      </c>
      <c r="F635" s="1" t="s">
        <v>1309</v>
      </c>
      <c r="G635" s="1" t="s">
        <v>1311</v>
      </c>
      <c r="N635" s="1" t="s">
        <v>14</v>
      </c>
      <c r="O635" s="1" t="s">
        <v>39</v>
      </c>
      <c r="P635" s="1" t="s">
        <v>1312</v>
      </c>
      <c r="Q635" s="1" t="s">
        <v>15</v>
      </c>
      <c r="S635" s="1" t="s">
        <v>17</v>
      </c>
    </row>
    <row r="636" spans="1:19" outlineLevel="1" x14ac:dyDescent="0.45">
      <c r="A636" s="1">
        <v>4</v>
      </c>
      <c r="B636" s="1">
        <v>20</v>
      </c>
      <c r="C636" s="1">
        <v>2</v>
      </c>
      <c r="D636" s="1">
        <v>2025</v>
      </c>
      <c r="E636" s="1">
        <v>115</v>
      </c>
      <c r="F636" s="1" t="s">
        <v>1309</v>
      </c>
      <c r="G636" s="1" t="s">
        <v>1313</v>
      </c>
      <c r="N636" s="1" t="s">
        <v>14</v>
      </c>
      <c r="O636" s="1" t="s">
        <v>39</v>
      </c>
      <c r="Q636" s="1" t="s">
        <v>15</v>
      </c>
      <c r="S636" s="1" t="s">
        <v>17</v>
      </c>
    </row>
    <row r="637" spans="1:19" outlineLevel="1" x14ac:dyDescent="0.45">
      <c r="A637" s="1">
        <v>4</v>
      </c>
      <c r="B637" s="1">
        <v>20</v>
      </c>
      <c r="C637" s="1">
        <v>2</v>
      </c>
      <c r="D637" s="1">
        <v>2025</v>
      </c>
      <c r="E637" s="1">
        <v>116</v>
      </c>
      <c r="F637" s="1" t="s">
        <v>1309</v>
      </c>
      <c r="G637" s="1" t="s">
        <v>1314</v>
      </c>
      <c r="N637" s="1" t="s">
        <v>14</v>
      </c>
      <c r="O637" s="1" t="s">
        <v>39</v>
      </c>
      <c r="P637" s="1" t="s">
        <v>1315</v>
      </c>
      <c r="Q637" s="1" t="s">
        <v>370</v>
      </c>
      <c r="S637" s="1" t="s">
        <v>17</v>
      </c>
    </row>
    <row r="638" spans="1:19" outlineLevel="1" x14ac:dyDescent="0.45">
      <c r="A638" s="1">
        <v>4</v>
      </c>
      <c r="B638" s="1">
        <v>20</v>
      </c>
      <c r="C638" s="1">
        <v>2</v>
      </c>
      <c r="D638" s="1">
        <v>2025</v>
      </c>
      <c r="E638" s="1">
        <v>116</v>
      </c>
      <c r="F638" s="1" t="s">
        <v>1309</v>
      </c>
      <c r="G638" s="1" t="s">
        <v>1316</v>
      </c>
      <c r="N638" s="1" t="s">
        <v>14</v>
      </c>
      <c r="O638" s="1" t="s">
        <v>39</v>
      </c>
      <c r="P638" s="1" t="s">
        <v>1317</v>
      </c>
      <c r="Q638" s="1" t="s">
        <v>15</v>
      </c>
      <c r="S638" s="1" t="s">
        <v>17</v>
      </c>
    </row>
    <row r="639" spans="1:19" outlineLevel="1" x14ac:dyDescent="0.45">
      <c r="A639" s="1">
        <v>4</v>
      </c>
      <c r="B639" s="1">
        <v>20</v>
      </c>
      <c r="C639" s="1">
        <v>2</v>
      </c>
      <c r="D639" s="1">
        <v>2025</v>
      </c>
      <c r="E639" s="1">
        <v>116</v>
      </c>
      <c r="F639" s="1" t="s">
        <v>1309</v>
      </c>
      <c r="G639" s="1" t="s">
        <v>1318</v>
      </c>
      <c r="N639" s="1" t="s">
        <v>14</v>
      </c>
      <c r="O639" s="1" t="s">
        <v>39</v>
      </c>
      <c r="P639" s="1" t="s">
        <v>1312</v>
      </c>
      <c r="Q639" s="1" t="s">
        <v>342</v>
      </c>
      <c r="S639" s="1" t="s">
        <v>17</v>
      </c>
    </row>
    <row r="640" spans="1:19" outlineLevel="1" x14ac:dyDescent="0.45">
      <c r="A640" s="1">
        <v>4</v>
      </c>
      <c r="B640" s="1">
        <v>20</v>
      </c>
      <c r="C640" s="1">
        <v>2</v>
      </c>
      <c r="D640" s="1">
        <v>2025</v>
      </c>
      <c r="E640" s="1">
        <v>116</v>
      </c>
      <c r="F640" s="1" t="s">
        <v>720</v>
      </c>
      <c r="G640" s="1" t="s">
        <v>1076</v>
      </c>
      <c r="H640" s="1">
        <v>85</v>
      </c>
      <c r="N640" s="1" t="s">
        <v>14</v>
      </c>
      <c r="O640" s="1" t="s">
        <v>39</v>
      </c>
      <c r="Q640" s="1" t="s">
        <v>342</v>
      </c>
      <c r="S640" s="1" t="s">
        <v>17</v>
      </c>
    </row>
    <row r="641" spans="1:20" outlineLevel="1" x14ac:dyDescent="0.45">
      <c r="A641" s="1">
        <v>4</v>
      </c>
      <c r="B641" s="1">
        <v>20</v>
      </c>
      <c r="C641" s="1">
        <v>2</v>
      </c>
      <c r="D641" s="1">
        <v>2025</v>
      </c>
      <c r="E641" s="1">
        <v>116</v>
      </c>
      <c r="F641" s="1" t="s">
        <v>720</v>
      </c>
      <c r="G641" s="1" t="s">
        <v>961</v>
      </c>
      <c r="H641" s="1">
        <v>30</v>
      </c>
      <c r="N641" s="1" t="s">
        <v>14</v>
      </c>
      <c r="O641" s="1" t="s">
        <v>39</v>
      </c>
      <c r="P641" s="1" t="s">
        <v>962</v>
      </c>
      <c r="Q641" s="36" t="s">
        <v>339</v>
      </c>
      <c r="S641" s="1" t="s">
        <v>17</v>
      </c>
    </row>
    <row r="642" spans="1:20" outlineLevel="1" x14ac:dyDescent="0.45">
      <c r="A642" s="1">
        <v>4</v>
      </c>
      <c r="B642" s="1">
        <v>20</v>
      </c>
      <c r="C642" s="1">
        <v>2</v>
      </c>
      <c r="D642" s="1">
        <v>2025</v>
      </c>
      <c r="E642" s="1">
        <v>116</v>
      </c>
      <c r="F642" s="1" t="s">
        <v>720</v>
      </c>
      <c r="G642" s="1" t="s">
        <v>1074</v>
      </c>
      <c r="H642" s="1">
        <v>85</v>
      </c>
      <c r="N642" s="1" t="s">
        <v>408</v>
      </c>
      <c r="Q642" s="1" t="s">
        <v>342</v>
      </c>
      <c r="S642" s="1" t="s">
        <v>17</v>
      </c>
    </row>
    <row r="643" spans="1:20" outlineLevel="1" x14ac:dyDescent="0.45">
      <c r="A643" s="1">
        <v>4</v>
      </c>
      <c r="B643" s="1">
        <v>20</v>
      </c>
      <c r="C643" s="1">
        <v>3</v>
      </c>
      <c r="D643" s="1">
        <v>2025</v>
      </c>
      <c r="E643" s="1">
        <v>118</v>
      </c>
      <c r="F643" s="1" t="s">
        <v>603</v>
      </c>
      <c r="G643" s="1" t="s">
        <v>596</v>
      </c>
      <c r="H643" s="1">
        <v>70</v>
      </c>
      <c r="I643" s="2"/>
      <c r="N643" s="1" t="s">
        <v>72</v>
      </c>
      <c r="O643" s="1" t="s">
        <v>74</v>
      </c>
      <c r="Q643" s="1" t="s">
        <v>75</v>
      </c>
      <c r="S643" s="1" t="s">
        <v>17</v>
      </c>
    </row>
    <row r="644" spans="1:20" outlineLevel="1" x14ac:dyDescent="0.45">
      <c r="A644" s="1">
        <v>4</v>
      </c>
      <c r="B644" s="1">
        <v>20</v>
      </c>
      <c r="C644" s="1">
        <v>3</v>
      </c>
      <c r="D644" s="1">
        <v>2025</v>
      </c>
      <c r="E644" s="1">
        <v>118</v>
      </c>
      <c r="F644" s="1" t="s">
        <v>603</v>
      </c>
      <c r="G644" s="1" t="s">
        <v>601</v>
      </c>
      <c r="H644" s="1">
        <v>95</v>
      </c>
      <c r="I644" s="2"/>
      <c r="N644" s="1" t="s">
        <v>115</v>
      </c>
      <c r="O644" s="1" t="s">
        <v>239</v>
      </c>
      <c r="Q644" s="1" t="s">
        <v>602</v>
      </c>
      <c r="S644" s="1" t="s">
        <v>17</v>
      </c>
    </row>
    <row r="645" spans="1:20" outlineLevel="1" x14ac:dyDescent="0.45">
      <c r="A645" s="1">
        <v>4</v>
      </c>
      <c r="B645" s="1">
        <v>20</v>
      </c>
      <c r="C645" s="1">
        <v>3</v>
      </c>
      <c r="D645" s="1">
        <v>2025</v>
      </c>
      <c r="E645" s="1">
        <v>118</v>
      </c>
      <c r="F645" s="1" t="s">
        <v>720</v>
      </c>
      <c r="G645" s="1" t="s">
        <v>1074</v>
      </c>
      <c r="H645" s="1">
        <v>85</v>
      </c>
      <c r="N645" s="1" t="s">
        <v>408</v>
      </c>
      <c r="Q645" s="1" t="s">
        <v>342</v>
      </c>
      <c r="S645" s="1" t="s">
        <v>17</v>
      </c>
    </row>
    <row r="646" spans="1:20" outlineLevel="1" x14ac:dyDescent="0.45">
      <c r="A646" s="1">
        <v>4</v>
      </c>
      <c r="B646" s="1">
        <v>20</v>
      </c>
      <c r="C646" s="1">
        <v>3</v>
      </c>
      <c r="D646" s="1">
        <v>2025</v>
      </c>
      <c r="E646" s="1">
        <v>118</v>
      </c>
      <c r="F646" s="1" t="s">
        <v>603</v>
      </c>
      <c r="G646" s="1" t="s">
        <v>597</v>
      </c>
      <c r="H646" s="1">
        <v>80</v>
      </c>
      <c r="I646" s="2"/>
      <c r="N646" s="1" t="s">
        <v>115</v>
      </c>
      <c r="O646" s="1" t="s">
        <v>239</v>
      </c>
      <c r="Q646" s="1" t="s">
        <v>602</v>
      </c>
      <c r="S646" s="1" t="s">
        <v>17</v>
      </c>
    </row>
    <row r="647" spans="1:20" outlineLevel="1" x14ac:dyDescent="0.45">
      <c r="A647" s="1">
        <v>4</v>
      </c>
      <c r="B647" s="1">
        <v>20</v>
      </c>
      <c r="C647" s="1">
        <v>3</v>
      </c>
      <c r="D647" s="1">
        <v>2025</v>
      </c>
      <c r="E647" s="1">
        <v>120</v>
      </c>
      <c r="F647" s="1" t="s">
        <v>720</v>
      </c>
      <c r="G647" s="1" t="s">
        <v>961</v>
      </c>
      <c r="H647" s="1">
        <v>30</v>
      </c>
      <c r="N647" s="1" t="s">
        <v>14</v>
      </c>
      <c r="O647" s="1" t="s">
        <v>39</v>
      </c>
      <c r="P647" s="1" t="s">
        <v>962</v>
      </c>
      <c r="Q647" s="36" t="s">
        <v>339</v>
      </c>
      <c r="S647" s="1" t="s">
        <v>17</v>
      </c>
    </row>
    <row r="648" spans="1:20" outlineLevel="1" x14ac:dyDescent="0.45">
      <c r="A648" s="1">
        <v>4</v>
      </c>
      <c r="B648" s="1">
        <v>20</v>
      </c>
      <c r="C648" s="1">
        <v>3</v>
      </c>
      <c r="D648" s="1">
        <v>2025</v>
      </c>
      <c r="E648" s="1">
        <v>120</v>
      </c>
      <c r="F648" s="1" t="s">
        <v>603</v>
      </c>
      <c r="G648" s="1" t="s">
        <v>596</v>
      </c>
      <c r="H648" s="1">
        <v>70</v>
      </c>
      <c r="I648" s="2"/>
      <c r="N648" s="1" t="s">
        <v>72</v>
      </c>
      <c r="O648" s="1" t="s">
        <v>74</v>
      </c>
      <c r="Q648" s="1" t="s">
        <v>75</v>
      </c>
      <c r="S648" s="1" t="s">
        <v>17</v>
      </c>
    </row>
    <row r="649" spans="1:20" outlineLevel="1" x14ac:dyDescent="0.45">
      <c r="A649" s="1">
        <v>4</v>
      </c>
      <c r="B649" s="1">
        <v>20</v>
      </c>
      <c r="C649" s="1">
        <v>3</v>
      </c>
      <c r="D649" s="1">
        <v>2025</v>
      </c>
      <c r="E649" s="1">
        <v>120</v>
      </c>
      <c r="F649" s="1" t="s">
        <v>1319</v>
      </c>
      <c r="G649" s="1" t="s">
        <v>1320</v>
      </c>
      <c r="N649" s="1" t="s">
        <v>14</v>
      </c>
      <c r="O649" s="1" t="s">
        <v>39</v>
      </c>
      <c r="P649" s="1" t="s">
        <v>1321</v>
      </c>
      <c r="Q649" s="1" t="s">
        <v>15</v>
      </c>
      <c r="S649" s="1" t="s">
        <v>17</v>
      </c>
    </row>
    <row r="650" spans="1:20" outlineLevel="1" x14ac:dyDescent="0.45">
      <c r="A650" s="1">
        <v>4</v>
      </c>
      <c r="B650" s="1">
        <v>20</v>
      </c>
      <c r="C650" s="1">
        <v>3</v>
      </c>
      <c r="D650" s="1">
        <v>2025</v>
      </c>
      <c r="E650" s="1">
        <v>120</v>
      </c>
      <c r="F650" s="1" t="s">
        <v>1319</v>
      </c>
      <c r="G650" s="1" t="s">
        <v>1322</v>
      </c>
      <c r="N650" s="1" t="s">
        <v>14</v>
      </c>
      <c r="O650" s="1" t="s">
        <v>39</v>
      </c>
      <c r="P650" s="1" t="s">
        <v>1321</v>
      </c>
      <c r="Q650" s="1" t="s">
        <v>167</v>
      </c>
      <c r="S650" s="1" t="s">
        <v>147</v>
      </c>
    </row>
    <row r="651" spans="1:20" outlineLevel="1" x14ac:dyDescent="0.45">
      <c r="A651" s="1">
        <v>4</v>
      </c>
      <c r="B651" s="1">
        <v>20</v>
      </c>
      <c r="C651" s="1">
        <v>4</v>
      </c>
      <c r="D651" s="1">
        <v>2025</v>
      </c>
      <c r="E651" s="1">
        <v>122</v>
      </c>
      <c r="F651" s="1" t="s">
        <v>720</v>
      </c>
      <c r="G651" s="1" t="s">
        <v>722</v>
      </c>
      <c r="H651" s="1">
        <v>53</v>
      </c>
      <c r="N651" s="1" t="s">
        <v>115</v>
      </c>
      <c r="O651" s="1" t="s">
        <v>171</v>
      </c>
      <c r="P651" s="1" t="s">
        <v>630</v>
      </c>
      <c r="Q651" s="1" t="s">
        <v>167</v>
      </c>
      <c r="S651" s="1" t="s">
        <v>147</v>
      </c>
      <c r="T651" s="1" t="s">
        <v>725</v>
      </c>
    </row>
    <row r="652" spans="1:20" outlineLevel="1" x14ac:dyDescent="0.45">
      <c r="A652" s="1">
        <v>4</v>
      </c>
      <c r="B652" s="1">
        <v>20</v>
      </c>
      <c r="C652" s="1">
        <v>3</v>
      </c>
      <c r="D652" s="1">
        <v>2025</v>
      </c>
      <c r="E652" s="1">
        <v>122</v>
      </c>
      <c r="F652" s="1" t="s">
        <v>603</v>
      </c>
      <c r="G652" s="1" t="s">
        <v>599</v>
      </c>
      <c r="H652" s="1">
        <v>100</v>
      </c>
      <c r="I652" s="2"/>
      <c r="N652" s="1" t="s">
        <v>115</v>
      </c>
      <c r="O652" s="1" t="s">
        <v>239</v>
      </c>
      <c r="Q652" s="1" t="s">
        <v>602</v>
      </c>
      <c r="S652" s="1" t="s">
        <v>17</v>
      </c>
    </row>
    <row r="653" spans="1:20" outlineLevel="1" x14ac:dyDescent="0.45">
      <c r="A653" s="1">
        <v>4</v>
      </c>
      <c r="B653" s="1">
        <v>20</v>
      </c>
      <c r="C653" s="1">
        <v>4</v>
      </c>
      <c r="D653" s="1">
        <v>2025</v>
      </c>
      <c r="E653" s="1">
        <v>122</v>
      </c>
      <c r="F653" s="1" t="s">
        <v>720</v>
      </c>
      <c r="G653" s="1" t="s">
        <v>1078</v>
      </c>
      <c r="H653" s="1">
        <v>95</v>
      </c>
      <c r="N653" s="1" t="s">
        <v>115</v>
      </c>
      <c r="O653" s="1" t="s">
        <v>171</v>
      </c>
      <c r="P653" s="1" t="s">
        <v>690</v>
      </c>
      <c r="Q653" s="1" t="s">
        <v>15</v>
      </c>
      <c r="S653" s="1" t="s">
        <v>17</v>
      </c>
    </row>
    <row r="654" spans="1:20" outlineLevel="1" x14ac:dyDescent="0.45">
      <c r="A654" s="1">
        <v>4</v>
      </c>
      <c r="B654" s="1">
        <v>20</v>
      </c>
      <c r="C654" s="1">
        <v>1</v>
      </c>
      <c r="D654" s="1">
        <v>2025</v>
      </c>
      <c r="E654" s="1">
        <v>122</v>
      </c>
      <c r="F654" s="1" t="s">
        <v>720</v>
      </c>
      <c r="G654" s="1" t="s">
        <v>1329</v>
      </c>
      <c r="N654" s="1" t="s">
        <v>115</v>
      </c>
      <c r="O654" s="1" t="s">
        <v>113</v>
      </c>
      <c r="P654" s="1" t="s">
        <v>1330</v>
      </c>
      <c r="Q654" s="1" t="s">
        <v>1331</v>
      </c>
      <c r="S654" s="1" t="s">
        <v>1332</v>
      </c>
    </row>
    <row r="655" spans="1:20" outlineLevel="1" x14ac:dyDescent="0.45">
      <c r="A655" s="1">
        <v>4</v>
      </c>
      <c r="B655" s="1">
        <v>20</v>
      </c>
      <c r="C655" s="1">
        <v>1</v>
      </c>
      <c r="D655" s="1">
        <v>2025</v>
      </c>
      <c r="E655" s="1">
        <v>135</v>
      </c>
      <c r="F655" s="1" t="s">
        <v>1015</v>
      </c>
      <c r="G655" s="1" t="s">
        <v>1362</v>
      </c>
      <c r="N655" s="1" t="s">
        <v>14</v>
      </c>
      <c r="O655" s="1" t="s">
        <v>39</v>
      </c>
      <c r="P655" s="1" t="s">
        <v>841</v>
      </c>
      <c r="Q655" s="1" t="s">
        <v>15</v>
      </c>
      <c r="S655" s="1" t="s">
        <v>17</v>
      </c>
    </row>
    <row r="656" spans="1:20" outlineLevel="1" x14ac:dyDescent="0.45">
      <c r="A656" s="1">
        <v>4</v>
      </c>
      <c r="B656" s="1">
        <v>20</v>
      </c>
      <c r="C656" s="1">
        <v>3</v>
      </c>
      <c r="D656" s="1">
        <v>2025</v>
      </c>
      <c r="E656" s="1">
        <v>135</v>
      </c>
      <c r="F656" s="1" t="s">
        <v>720</v>
      </c>
      <c r="G656" s="1" t="s">
        <v>992</v>
      </c>
      <c r="H656" s="1">
        <v>160</v>
      </c>
      <c r="N656" s="1" t="s">
        <v>14</v>
      </c>
      <c r="O656" s="1" t="s">
        <v>39</v>
      </c>
      <c r="P656" s="1" t="s">
        <v>771</v>
      </c>
      <c r="Q656" s="1" t="s">
        <v>339</v>
      </c>
      <c r="S656" s="1" t="s">
        <v>17</v>
      </c>
    </row>
    <row r="657" spans="1:20" outlineLevel="1" x14ac:dyDescent="0.45">
      <c r="A657" s="1">
        <v>4</v>
      </c>
      <c r="B657" s="1">
        <v>20</v>
      </c>
      <c r="C657" s="1">
        <v>3</v>
      </c>
      <c r="D657" s="1">
        <v>2025</v>
      </c>
      <c r="E657" s="1">
        <v>135</v>
      </c>
      <c r="F657" s="1" t="s">
        <v>1340</v>
      </c>
      <c r="G657" s="1" t="s">
        <v>1343</v>
      </c>
      <c r="N657" s="1" t="s">
        <v>14</v>
      </c>
      <c r="O657" s="1" t="s">
        <v>39</v>
      </c>
      <c r="P657" s="1" t="s">
        <v>1321</v>
      </c>
      <c r="Q657" s="1" t="s">
        <v>15</v>
      </c>
      <c r="S657" s="1" t="s">
        <v>17</v>
      </c>
    </row>
    <row r="658" spans="1:20" outlineLevel="1" x14ac:dyDescent="0.45">
      <c r="A658" s="1">
        <v>4</v>
      </c>
      <c r="B658" s="1">
        <v>20</v>
      </c>
      <c r="C658" s="1">
        <v>3</v>
      </c>
      <c r="D658" s="1">
        <v>2025</v>
      </c>
      <c r="E658" s="1">
        <v>135</v>
      </c>
      <c r="F658" s="1" t="s">
        <v>1309</v>
      </c>
      <c r="G658" s="1" t="s">
        <v>1355</v>
      </c>
      <c r="N658" s="1" t="s">
        <v>14</v>
      </c>
      <c r="O658" s="1" t="s">
        <v>39</v>
      </c>
      <c r="P658" s="1" t="s">
        <v>1288</v>
      </c>
      <c r="Q658" s="1" t="s">
        <v>146</v>
      </c>
      <c r="S658" s="1" t="s">
        <v>147</v>
      </c>
    </row>
    <row r="659" spans="1:20" outlineLevel="1" x14ac:dyDescent="0.45">
      <c r="A659" s="1">
        <v>4</v>
      </c>
      <c r="B659" s="1">
        <v>20</v>
      </c>
      <c r="C659" s="1">
        <v>2</v>
      </c>
      <c r="D659" s="1">
        <v>2025</v>
      </c>
      <c r="E659" s="1">
        <v>135</v>
      </c>
      <c r="F659" s="1" t="s">
        <v>1015</v>
      </c>
      <c r="G659" s="1" t="s">
        <v>1364</v>
      </c>
      <c r="N659" s="1" t="s">
        <v>14</v>
      </c>
      <c r="O659" s="1" t="s">
        <v>39</v>
      </c>
      <c r="P659" s="1" t="s">
        <v>840</v>
      </c>
      <c r="Q659" s="1" t="s">
        <v>15</v>
      </c>
      <c r="S659" s="1" t="s">
        <v>17</v>
      </c>
    </row>
    <row r="660" spans="1:20" ht="28.5" outlineLevel="1" x14ac:dyDescent="0.45">
      <c r="A660" s="1">
        <v>4</v>
      </c>
      <c r="B660" s="1">
        <v>20</v>
      </c>
      <c r="C660" s="1">
        <v>3</v>
      </c>
      <c r="D660" s="1">
        <v>2025</v>
      </c>
      <c r="E660" s="1">
        <v>136</v>
      </c>
      <c r="F660" s="1" t="s">
        <v>720</v>
      </c>
      <c r="G660" s="1" t="s">
        <v>945</v>
      </c>
      <c r="H660" s="1">
        <v>140</v>
      </c>
      <c r="K660" s="1" t="s">
        <v>946</v>
      </c>
      <c r="N660" s="1" t="s">
        <v>14</v>
      </c>
      <c r="O660" s="1" t="s">
        <v>39</v>
      </c>
      <c r="P660" s="1" t="s">
        <v>341</v>
      </c>
      <c r="Q660" s="36" t="s">
        <v>947</v>
      </c>
      <c r="S660" s="1" t="s">
        <v>17</v>
      </c>
    </row>
    <row r="661" spans="1:20" outlineLevel="1" x14ac:dyDescent="0.45">
      <c r="A661" s="1">
        <v>4</v>
      </c>
      <c r="B661" s="1">
        <v>20</v>
      </c>
      <c r="C661" s="1">
        <v>3</v>
      </c>
      <c r="D661" s="1">
        <v>2025</v>
      </c>
      <c r="E661" s="1">
        <v>136</v>
      </c>
      <c r="F661" s="1" t="s">
        <v>1015</v>
      </c>
      <c r="G661" s="1" t="s">
        <v>1360</v>
      </c>
      <c r="N661" s="1" t="s">
        <v>14</v>
      </c>
      <c r="O661" s="1" t="s">
        <v>39</v>
      </c>
      <c r="P661" s="1" t="s">
        <v>1361</v>
      </c>
      <c r="Q661" s="1" t="s">
        <v>15</v>
      </c>
      <c r="S661" s="1" t="s">
        <v>17</v>
      </c>
    </row>
    <row r="662" spans="1:20" outlineLevel="1" x14ac:dyDescent="0.45">
      <c r="A662" s="1">
        <v>4</v>
      </c>
      <c r="B662" s="1">
        <v>20</v>
      </c>
      <c r="C662" s="1">
        <v>2</v>
      </c>
      <c r="D662" s="1">
        <v>2025</v>
      </c>
      <c r="E662" s="1">
        <v>137</v>
      </c>
      <c r="F662" s="1" t="s">
        <v>720</v>
      </c>
      <c r="G662" s="1" t="s">
        <v>1333</v>
      </c>
      <c r="N662" s="1" t="s">
        <v>14</v>
      </c>
      <c r="O662" s="1" t="s">
        <v>0</v>
      </c>
      <c r="P662" s="1" t="s">
        <v>1337</v>
      </c>
      <c r="Q662" s="1" t="s">
        <v>15</v>
      </c>
      <c r="S662" s="1" t="s">
        <v>17</v>
      </c>
    </row>
    <row r="663" spans="1:20" outlineLevel="1" x14ac:dyDescent="0.45">
      <c r="A663" s="1">
        <v>4</v>
      </c>
      <c r="B663" s="1">
        <v>20</v>
      </c>
      <c r="C663" s="1">
        <v>2</v>
      </c>
      <c r="D663" s="1">
        <v>2025</v>
      </c>
      <c r="E663" s="1">
        <v>137</v>
      </c>
      <c r="F663" s="1" t="s">
        <v>1015</v>
      </c>
      <c r="G663" s="1" t="s">
        <v>1365</v>
      </c>
      <c r="N663" s="1" t="s">
        <v>14</v>
      </c>
      <c r="O663" s="1" t="s">
        <v>39</v>
      </c>
      <c r="P663" s="1" t="s">
        <v>841</v>
      </c>
      <c r="Q663" s="1" t="s">
        <v>15</v>
      </c>
      <c r="S663" s="1" t="s">
        <v>17</v>
      </c>
    </row>
    <row r="664" spans="1:20" outlineLevel="1" x14ac:dyDescent="0.45">
      <c r="A664" s="1">
        <v>4</v>
      </c>
      <c r="B664" s="1">
        <v>20</v>
      </c>
      <c r="C664" s="1">
        <v>2</v>
      </c>
      <c r="D664" s="1">
        <v>2025</v>
      </c>
      <c r="E664" s="1">
        <v>137</v>
      </c>
      <c r="F664" s="1" t="s">
        <v>1015</v>
      </c>
      <c r="G664" s="1" t="s">
        <v>1366</v>
      </c>
      <c r="N664" s="1" t="s">
        <v>14</v>
      </c>
      <c r="O664" s="1" t="s">
        <v>39</v>
      </c>
      <c r="P664" s="1" t="s">
        <v>1367</v>
      </c>
      <c r="Q664" s="1" t="s">
        <v>15</v>
      </c>
      <c r="S664" s="1" t="s">
        <v>17</v>
      </c>
    </row>
    <row r="665" spans="1:20" outlineLevel="1" x14ac:dyDescent="0.45">
      <c r="A665" s="1">
        <v>4</v>
      </c>
      <c r="B665" s="1">
        <v>20</v>
      </c>
      <c r="C665" s="1">
        <v>3</v>
      </c>
      <c r="D665" s="1">
        <v>2025</v>
      </c>
      <c r="E665" s="1">
        <v>138</v>
      </c>
      <c r="F665" s="1" t="s">
        <v>1015</v>
      </c>
      <c r="G665" s="1" t="s">
        <v>1359</v>
      </c>
      <c r="N665" s="1" t="s">
        <v>14</v>
      </c>
      <c r="O665" s="1" t="s">
        <v>39</v>
      </c>
      <c r="P665" s="1" t="s">
        <v>841</v>
      </c>
      <c r="Q665" s="1" t="s">
        <v>15</v>
      </c>
      <c r="S665" s="1" t="s">
        <v>17</v>
      </c>
    </row>
    <row r="666" spans="1:20" outlineLevel="1" x14ac:dyDescent="0.45">
      <c r="A666" s="1">
        <v>4</v>
      </c>
      <c r="B666" s="1">
        <v>20</v>
      </c>
      <c r="C666" s="1">
        <v>3</v>
      </c>
      <c r="D666" s="1">
        <v>2025</v>
      </c>
      <c r="E666" s="1">
        <v>138</v>
      </c>
      <c r="F666" s="1" t="s">
        <v>720</v>
      </c>
      <c r="G666" s="1" t="s">
        <v>1095</v>
      </c>
      <c r="H666" s="1">
        <v>175</v>
      </c>
      <c r="N666" s="1" t="s">
        <v>14</v>
      </c>
      <c r="O666" s="1" t="s">
        <v>39</v>
      </c>
      <c r="P666" s="1" t="s">
        <v>1096</v>
      </c>
      <c r="Q666" s="1" t="s">
        <v>339</v>
      </c>
      <c r="R666" s="1" t="s">
        <v>1097</v>
      </c>
      <c r="S666" s="1" t="s">
        <v>17</v>
      </c>
    </row>
    <row r="667" spans="1:20" outlineLevel="1" x14ac:dyDescent="0.45">
      <c r="A667" s="1">
        <v>4</v>
      </c>
      <c r="B667" s="1">
        <v>20</v>
      </c>
      <c r="C667" s="1">
        <v>3</v>
      </c>
      <c r="D667" s="1">
        <v>2025</v>
      </c>
      <c r="E667" s="1">
        <v>139</v>
      </c>
      <c r="F667" s="1" t="s">
        <v>720</v>
      </c>
      <c r="G667" s="1" t="s">
        <v>1334</v>
      </c>
      <c r="N667" s="1" t="s">
        <v>14</v>
      </c>
      <c r="O667" s="1" t="s">
        <v>39</v>
      </c>
      <c r="P667" s="1" t="s">
        <v>1335</v>
      </c>
      <c r="Q667" s="1" t="s">
        <v>1336</v>
      </c>
      <c r="S667" s="1" t="s">
        <v>17</v>
      </c>
    </row>
    <row r="668" spans="1:20" outlineLevel="1" x14ac:dyDescent="0.45">
      <c r="A668" s="1">
        <v>4</v>
      </c>
      <c r="B668" s="1">
        <v>20</v>
      </c>
      <c r="C668" s="1">
        <v>3</v>
      </c>
      <c r="D668" s="1">
        <v>2025</v>
      </c>
      <c r="E668" s="1">
        <v>139</v>
      </c>
      <c r="F668" s="1" t="s">
        <v>1340</v>
      </c>
      <c r="G668" s="1" t="s">
        <v>1345</v>
      </c>
      <c r="N668" s="1" t="s">
        <v>14</v>
      </c>
      <c r="O668" s="1" t="s">
        <v>39</v>
      </c>
      <c r="P668" s="1" t="s">
        <v>341</v>
      </c>
      <c r="Q668" s="1" t="s">
        <v>1346</v>
      </c>
      <c r="S668" s="1" t="s">
        <v>17</v>
      </c>
    </row>
    <row r="669" spans="1:20" outlineLevel="1" x14ac:dyDescent="0.45">
      <c r="A669" s="1">
        <v>4</v>
      </c>
      <c r="B669" s="1" t="s">
        <v>1118</v>
      </c>
      <c r="C669" s="1">
        <v>6</v>
      </c>
      <c r="D669" s="1">
        <v>2025</v>
      </c>
      <c r="E669" s="1">
        <v>143</v>
      </c>
      <c r="F669" s="1" t="s">
        <v>781</v>
      </c>
      <c r="G669" s="1" t="s">
        <v>1392</v>
      </c>
      <c r="N669" s="1" t="s">
        <v>115</v>
      </c>
      <c r="O669" s="1" t="s">
        <v>113</v>
      </c>
      <c r="P669" s="1" t="s">
        <v>1393</v>
      </c>
      <c r="Q669" s="1" t="s">
        <v>231</v>
      </c>
      <c r="S669" s="1" t="s">
        <v>17</v>
      </c>
    </row>
    <row r="670" spans="1:20" outlineLevel="1" x14ac:dyDescent="0.45">
      <c r="A670" s="1">
        <v>4</v>
      </c>
      <c r="B670" s="1">
        <v>20</v>
      </c>
      <c r="C670" s="1">
        <v>2</v>
      </c>
      <c r="D670" s="1">
        <v>2025</v>
      </c>
      <c r="E670" s="1">
        <v>145</v>
      </c>
      <c r="F670" s="1" t="s">
        <v>1319</v>
      </c>
      <c r="G670" s="1" t="s">
        <v>1400</v>
      </c>
      <c r="H670"/>
      <c r="I670"/>
      <c r="J670" s="1">
        <v>2020</v>
      </c>
      <c r="K670"/>
      <c r="L670"/>
      <c r="M670"/>
      <c r="N670" s="1" t="s">
        <v>14</v>
      </c>
      <c r="O670" s="1" t="s">
        <v>39</v>
      </c>
      <c r="P670" s="1" t="s">
        <v>1312</v>
      </c>
      <c r="Q670" s="1" t="s">
        <v>167</v>
      </c>
      <c r="R670"/>
      <c r="S670" s="1" t="s">
        <v>147</v>
      </c>
      <c r="T670"/>
    </row>
    <row r="671" spans="1:20" outlineLevel="1" x14ac:dyDescent="0.45">
      <c r="A671" s="1">
        <v>4</v>
      </c>
      <c r="B671" s="1">
        <v>20</v>
      </c>
      <c r="C671" s="1">
        <v>3</v>
      </c>
      <c r="D671" s="1">
        <v>2025</v>
      </c>
      <c r="E671" s="1">
        <v>145</v>
      </c>
      <c r="F671" s="1" t="s">
        <v>1015</v>
      </c>
      <c r="G671" s="1" t="s">
        <v>1407</v>
      </c>
      <c r="N671" s="1" t="s">
        <v>14</v>
      </c>
      <c r="O671" s="1" t="s">
        <v>39</v>
      </c>
      <c r="P671" s="1" t="s">
        <v>1408</v>
      </c>
      <c r="Q671" s="1" t="s">
        <v>335</v>
      </c>
      <c r="S671" s="1" t="s">
        <v>17</v>
      </c>
    </row>
    <row r="672" spans="1:20" outlineLevel="1" x14ac:dyDescent="0.45">
      <c r="A672" s="1">
        <v>4</v>
      </c>
      <c r="B672" s="1">
        <v>20</v>
      </c>
      <c r="C672" s="1">
        <v>2</v>
      </c>
      <c r="D672" s="1">
        <v>2025</v>
      </c>
      <c r="E672" s="1">
        <v>145</v>
      </c>
      <c r="F672" s="1" t="s">
        <v>1033</v>
      </c>
      <c r="G672" s="1" t="s">
        <v>1409</v>
      </c>
      <c r="N672" s="1" t="s">
        <v>14</v>
      </c>
      <c r="O672" s="1" t="s">
        <v>39</v>
      </c>
      <c r="P672" s="1" t="s">
        <v>1321</v>
      </c>
      <c r="Q672" s="1" t="s">
        <v>15</v>
      </c>
      <c r="S672" s="1" t="s">
        <v>17</v>
      </c>
    </row>
    <row r="673" spans="1:20" outlineLevel="1" x14ac:dyDescent="0.45">
      <c r="A673" s="1">
        <v>4</v>
      </c>
      <c r="B673" s="1">
        <v>20</v>
      </c>
      <c r="C673" s="1">
        <v>1</v>
      </c>
      <c r="D673" s="1">
        <v>2025</v>
      </c>
      <c r="E673" s="1">
        <v>145</v>
      </c>
      <c r="F673" s="1" t="s">
        <v>1033</v>
      </c>
      <c r="G673" s="1" t="s">
        <v>1410</v>
      </c>
      <c r="N673" s="1" t="s">
        <v>14</v>
      </c>
      <c r="O673" s="1" t="s">
        <v>39</v>
      </c>
      <c r="P673" s="1" t="s">
        <v>334</v>
      </c>
      <c r="Q673" s="1" t="s">
        <v>339</v>
      </c>
      <c r="S673" s="1" t="s">
        <v>17</v>
      </c>
    </row>
    <row r="674" spans="1:20" outlineLevel="1" x14ac:dyDescent="0.45">
      <c r="A674" s="1">
        <v>4</v>
      </c>
      <c r="B674" s="1">
        <v>20</v>
      </c>
      <c r="C674" s="1">
        <v>2</v>
      </c>
      <c r="D674" s="1">
        <v>2025</v>
      </c>
      <c r="E674" s="1">
        <v>145</v>
      </c>
      <c r="F674" s="1" t="s">
        <v>1033</v>
      </c>
      <c r="G674" s="1" t="s">
        <v>1413</v>
      </c>
      <c r="N674" s="1" t="s">
        <v>14</v>
      </c>
      <c r="O674" s="1" t="s">
        <v>39</v>
      </c>
      <c r="P674" s="1" t="s">
        <v>797</v>
      </c>
      <c r="Q674" s="1" t="s">
        <v>335</v>
      </c>
      <c r="S674" s="1" t="s">
        <v>17</v>
      </c>
    </row>
    <row r="675" spans="1:20" outlineLevel="1" x14ac:dyDescent="0.45">
      <c r="A675" s="1">
        <v>4</v>
      </c>
      <c r="B675" s="1">
        <v>20</v>
      </c>
      <c r="C675" s="1">
        <v>2</v>
      </c>
      <c r="D675" s="1">
        <v>2025</v>
      </c>
      <c r="E675" s="1">
        <v>145</v>
      </c>
      <c r="F675" s="1" t="s">
        <v>1033</v>
      </c>
      <c r="G675" s="1" t="s">
        <v>1414</v>
      </c>
      <c r="N675" s="1" t="s">
        <v>14</v>
      </c>
      <c r="O675" s="1" t="s">
        <v>39</v>
      </c>
      <c r="P675" s="1" t="s">
        <v>334</v>
      </c>
      <c r="Q675" s="1" t="s">
        <v>339</v>
      </c>
      <c r="S675" s="1" t="s">
        <v>17</v>
      </c>
    </row>
    <row r="676" spans="1:20" outlineLevel="1" x14ac:dyDescent="0.45">
      <c r="A676" s="1">
        <v>4</v>
      </c>
      <c r="B676" s="1">
        <v>20</v>
      </c>
      <c r="C676" s="1">
        <v>2</v>
      </c>
      <c r="D676" s="1">
        <v>2025</v>
      </c>
      <c r="E676" s="1">
        <v>146</v>
      </c>
      <c r="F676" s="1" t="s">
        <v>1319</v>
      </c>
      <c r="G676" s="1" t="s">
        <v>1399</v>
      </c>
      <c r="H676"/>
      <c r="I676"/>
      <c r="J676" s="1">
        <v>2020</v>
      </c>
      <c r="K676"/>
      <c r="L676"/>
      <c r="M676"/>
      <c r="N676" s="1" t="s">
        <v>14</v>
      </c>
      <c r="O676" s="1" t="s">
        <v>39</v>
      </c>
      <c r="P676" s="1" t="s">
        <v>341</v>
      </c>
      <c r="Q676" s="1" t="s">
        <v>167</v>
      </c>
      <c r="R676"/>
      <c r="S676" s="1" t="s">
        <v>147</v>
      </c>
      <c r="T676"/>
    </row>
    <row r="677" spans="1:20" outlineLevel="1" x14ac:dyDescent="0.45">
      <c r="A677" s="1">
        <v>4</v>
      </c>
      <c r="B677" s="1">
        <v>20</v>
      </c>
      <c r="C677" s="1">
        <v>2</v>
      </c>
      <c r="D677" s="1">
        <v>2025</v>
      </c>
      <c r="E677" s="1">
        <v>146</v>
      </c>
      <c r="F677" s="1" t="s">
        <v>1319</v>
      </c>
      <c r="G677" s="1" t="s">
        <v>1403</v>
      </c>
      <c r="N677" s="1" t="s">
        <v>14</v>
      </c>
      <c r="O677" s="1" t="s">
        <v>39</v>
      </c>
      <c r="P677" s="1" t="s">
        <v>1321</v>
      </c>
      <c r="Q677" s="1" t="s">
        <v>15</v>
      </c>
      <c r="S677" s="1" t="s">
        <v>17</v>
      </c>
    </row>
    <row r="678" spans="1:20" outlineLevel="1" x14ac:dyDescent="0.45">
      <c r="A678" s="1">
        <v>4</v>
      </c>
      <c r="B678" s="1">
        <v>20</v>
      </c>
      <c r="C678" s="1">
        <v>3</v>
      </c>
      <c r="D678" s="1">
        <v>2025</v>
      </c>
      <c r="E678" s="1">
        <v>146</v>
      </c>
      <c r="F678" s="1" t="s">
        <v>1015</v>
      </c>
      <c r="G678" s="1" t="s">
        <v>1404</v>
      </c>
      <c r="N678" s="1" t="s">
        <v>14</v>
      </c>
      <c r="O678" s="1" t="s">
        <v>39</v>
      </c>
      <c r="P678" s="1" t="s">
        <v>797</v>
      </c>
      <c r="Q678" s="1" t="s">
        <v>335</v>
      </c>
      <c r="S678" s="1" t="s">
        <v>17</v>
      </c>
    </row>
    <row r="679" spans="1:20" outlineLevel="1" x14ac:dyDescent="0.45">
      <c r="A679" s="1">
        <v>4</v>
      </c>
      <c r="B679" s="1">
        <v>20</v>
      </c>
      <c r="C679" s="1">
        <v>3</v>
      </c>
      <c r="D679" s="1">
        <v>2025</v>
      </c>
      <c r="E679" s="1">
        <v>146</v>
      </c>
      <c r="F679" s="1" t="s">
        <v>1015</v>
      </c>
      <c r="G679" s="1" t="s">
        <v>1405</v>
      </c>
      <c r="N679" s="1" t="s">
        <v>14</v>
      </c>
      <c r="O679" s="1" t="s">
        <v>39</v>
      </c>
      <c r="P679" s="1" t="s">
        <v>1406</v>
      </c>
      <c r="Q679" s="1" t="s">
        <v>335</v>
      </c>
      <c r="S679" s="1" t="s">
        <v>17</v>
      </c>
    </row>
    <row r="680" spans="1:20" outlineLevel="1" x14ac:dyDescent="0.45">
      <c r="A680" s="1">
        <v>4</v>
      </c>
      <c r="B680" s="1">
        <v>20</v>
      </c>
      <c r="C680" s="1">
        <v>2</v>
      </c>
      <c r="D680" s="1">
        <v>2025</v>
      </c>
      <c r="E680" s="1">
        <v>146</v>
      </c>
      <c r="F680" s="1" t="s">
        <v>1033</v>
      </c>
      <c r="G680" s="1" t="s">
        <v>1411</v>
      </c>
      <c r="N680" s="1" t="s">
        <v>14</v>
      </c>
      <c r="O680" s="1" t="s">
        <v>39</v>
      </c>
      <c r="P680" s="1" t="s">
        <v>1412</v>
      </c>
      <c r="Q680" s="1" t="s">
        <v>339</v>
      </c>
      <c r="S680" s="1" t="s">
        <v>17</v>
      </c>
    </row>
    <row r="681" spans="1:20" outlineLevel="1" x14ac:dyDescent="0.45">
      <c r="A681" s="1">
        <v>4</v>
      </c>
      <c r="B681" s="1" t="s">
        <v>1117</v>
      </c>
      <c r="C681" s="1">
        <v>3</v>
      </c>
      <c r="D681" s="1">
        <v>2025</v>
      </c>
      <c r="E681" s="1" t="s">
        <v>573</v>
      </c>
      <c r="F681" s="1" t="s">
        <v>436</v>
      </c>
      <c r="G681" s="9" t="s">
        <v>491</v>
      </c>
      <c r="H681" s="1">
        <v>30</v>
      </c>
      <c r="I681" s="2"/>
      <c r="K681" s="1" t="s">
        <v>496</v>
      </c>
      <c r="N681" s="1" t="s">
        <v>115</v>
      </c>
      <c r="O681" s="1" t="s">
        <v>171</v>
      </c>
      <c r="P681" s="1" t="s">
        <v>625</v>
      </c>
      <c r="Q681" s="1" t="s">
        <v>15</v>
      </c>
      <c r="R681" s="1" t="s">
        <v>626</v>
      </c>
      <c r="S681" s="1" t="s">
        <v>17</v>
      </c>
    </row>
    <row r="682" spans="1:20" outlineLevel="1" x14ac:dyDescent="0.45">
      <c r="A682" s="1">
        <v>4</v>
      </c>
      <c r="B682" s="1" t="s">
        <v>1117</v>
      </c>
      <c r="C682" s="1">
        <v>3</v>
      </c>
      <c r="D682" s="1">
        <v>2025</v>
      </c>
      <c r="E682" s="1" t="s">
        <v>573</v>
      </c>
      <c r="F682" s="1" t="s">
        <v>436</v>
      </c>
      <c r="G682" s="9" t="s">
        <v>428</v>
      </c>
      <c r="H682" s="2">
        <f>1994/24</f>
        <v>83.083333333333329</v>
      </c>
      <c r="I682" s="2"/>
      <c r="K682" s="1" t="s">
        <v>452</v>
      </c>
      <c r="N682" s="1" t="s">
        <v>115</v>
      </c>
      <c r="O682" s="1" t="s">
        <v>171</v>
      </c>
      <c r="P682" s="1" t="s">
        <v>622</v>
      </c>
      <c r="Q682" s="1" t="s">
        <v>15</v>
      </c>
      <c r="R682" s="1" t="s">
        <v>623</v>
      </c>
      <c r="S682" s="1" t="s">
        <v>17</v>
      </c>
    </row>
    <row r="683" spans="1:20" outlineLevel="1" x14ac:dyDescent="0.45">
      <c r="A683" s="1">
        <v>4</v>
      </c>
      <c r="B683" s="1" t="s">
        <v>1117</v>
      </c>
      <c r="C683" s="1">
        <v>2</v>
      </c>
      <c r="D683" s="1">
        <v>2025</v>
      </c>
      <c r="E683" s="1" t="s">
        <v>573</v>
      </c>
      <c r="F683" s="1" t="s">
        <v>436</v>
      </c>
      <c r="G683" s="9" t="s">
        <v>465</v>
      </c>
      <c r="H683" s="1">
        <v>30</v>
      </c>
      <c r="I683" s="2"/>
      <c r="K683" s="1" t="s">
        <v>343</v>
      </c>
      <c r="N683" s="1" t="s">
        <v>115</v>
      </c>
      <c r="O683" s="1" t="s">
        <v>171</v>
      </c>
      <c r="P683" s="1" t="s">
        <v>627</v>
      </c>
      <c r="Q683" s="1" t="s">
        <v>167</v>
      </c>
      <c r="R683" s="1" t="s">
        <v>628</v>
      </c>
      <c r="S683" s="1" t="s">
        <v>147</v>
      </c>
    </row>
    <row r="684" spans="1:20" outlineLevel="1" x14ac:dyDescent="0.45">
      <c r="A684" s="1">
        <v>4</v>
      </c>
      <c r="B684" s="1" t="s">
        <v>1117</v>
      </c>
      <c r="C684" s="1">
        <v>3</v>
      </c>
      <c r="D684" s="1">
        <v>2025</v>
      </c>
      <c r="E684" s="1" t="s">
        <v>573</v>
      </c>
      <c r="F684" s="1" t="s">
        <v>436</v>
      </c>
      <c r="G684" s="9" t="s">
        <v>455</v>
      </c>
      <c r="H684" s="1">
        <v>85</v>
      </c>
      <c r="I684" s="2"/>
      <c r="K684" s="1" t="s">
        <v>457</v>
      </c>
      <c r="N684" s="1" t="s">
        <v>14</v>
      </c>
      <c r="O684" s="1" t="s">
        <v>39</v>
      </c>
      <c r="Q684" s="1" t="s">
        <v>15</v>
      </c>
      <c r="S684" s="1" t="s">
        <v>17</v>
      </c>
    </row>
    <row r="685" spans="1:20" outlineLevel="1" x14ac:dyDescent="0.45">
      <c r="A685" s="1">
        <v>4</v>
      </c>
      <c r="B685" s="1" t="s">
        <v>1117</v>
      </c>
      <c r="C685" s="1">
        <v>3</v>
      </c>
      <c r="D685" s="1">
        <v>2025</v>
      </c>
      <c r="E685" s="1" t="s">
        <v>504</v>
      </c>
      <c r="F685" s="1" t="s">
        <v>436</v>
      </c>
      <c r="G685" s="9" t="s">
        <v>427</v>
      </c>
      <c r="H685" s="2">
        <f>996/12</f>
        <v>83</v>
      </c>
      <c r="I685" s="2"/>
      <c r="K685" s="1" t="s">
        <v>451</v>
      </c>
      <c r="N685" s="1" t="s">
        <v>115</v>
      </c>
      <c r="O685" s="1" t="s">
        <v>171</v>
      </c>
      <c r="P685" s="1" t="s">
        <v>622</v>
      </c>
      <c r="Q685" s="1" t="s">
        <v>15</v>
      </c>
      <c r="R685" s="1" t="s">
        <v>623</v>
      </c>
      <c r="S685" s="1" t="s">
        <v>17</v>
      </c>
    </row>
    <row r="686" spans="1:20" outlineLevel="1" x14ac:dyDescent="0.45">
      <c r="A686" s="1">
        <v>4</v>
      </c>
      <c r="B686" s="1" t="s">
        <v>1117</v>
      </c>
      <c r="C686" s="1">
        <v>2</v>
      </c>
      <c r="D686" s="1">
        <v>2025</v>
      </c>
      <c r="E686" s="1" t="s">
        <v>504</v>
      </c>
      <c r="F686" s="1" t="s">
        <v>436</v>
      </c>
      <c r="G686" s="9" t="s">
        <v>432</v>
      </c>
      <c r="H686" s="1">
        <f>199/12</f>
        <v>16.583333333333332</v>
      </c>
      <c r="I686" s="2"/>
      <c r="K686" s="1" t="s">
        <v>314</v>
      </c>
      <c r="N686" s="1" t="s">
        <v>14</v>
      </c>
      <c r="O686" s="1" t="s">
        <v>39</v>
      </c>
      <c r="Q686" s="1" t="s">
        <v>167</v>
      </c>
      <c r="S686" s="1" t="s">
        <v>147</v>
      </c>
    </row>
    <row r="687" spans="1:20" outlineLevel="1" x14ac:dyDescent="0.45">
      <c r="A687" s="1">
        <v>4</v>
      </c>
      <c r="B687" s="1">
        <v>24</v>
      </c>
      <c r="C687" s="1">
        <v>12</v>
      </c>
      <c r="D687" s="1">
        <v>2025</v>
      </c>
      <c r="E687" s="1" t="s">
        <v>1122</v>
      </c>
      <c r="G687" s="7"/>
      <c r="I687" s="2"/>
    </row>
    <row r="688" spans="1:20" outlineLevel="1" x14ac:dyDescent="0.45">
      <c r="A688" s="1">
        <v>4</v>
      </c>
      <c r="B688" s="1" t="s">
        <v>1117</v>
      </c>
      <c r="C688" s="1">
        <v>4</v>
      </c>
      <c r="D688" s="1">
        <v>2025</v>
      </c>
      <c r="E688" s="1" t="s">
        <v>413</v>
      </c>
      <c r="F688" s="1" t="s">
        <v>419</v>
      </c>
      <c r="G688" s="7" t="s">
        <v>423</v>
      </c>
      <c r="H688" s="1">
        <v>60</v>
      </c>
      <c r="I688" s="2"/>
      <c r="N688" s="1" t="s">
        <v>14</v>
      </c>
      <c r="O688" s="1" t="s">
        <v>0</v>
      </c>
      <c r="Q688" s="1" t="s">
        <v>15</v>
      </c>
      <c r="S688" s="1" t="s">
        <v>17</v>
      </c>
    </row>
    <row r="689" spans="1:20" outlineLevel="1" x14ac:dyDescent="0.45">
      <c r="A689" s="1">
        <v>4</v>
      </c>
      <c r="B689" s="1" t="s">
        <v>1117</v>
      </c>
      <c r="C689" s="1">
        <v>2</v>
      </c>
      <c r="D689" s="1">
        <v>2025</v>
      </c>
      <c r="E689" s="1" t="s">
        <v>413</v>
      </c>
      <c r="F689" s="1" t="s">
        <v>419</v>
      </c>
      <c r="G689" s="7" t="s">
        <v>415</v>
      </c>
      <c r="H689" s="1">
        <v>30</v>
      </c>
      <c r="I689" s="2"/>
      <c r="N689" s="1" t="s">
        <v>14</v>
      </c>
      <c r="O689" s="1" t="s">
        <v>0</v>
      </c>
      <c r="Q689" s="1" t="s">
        <v>357</v>
      </c>
      <c r="S689" s="1" t="s">
        <v>147</v>
      </c>
    </row>
    <row r="690" spans="1:20" outlineLevel="1" x14ac:dyDescent="0.45">
      <c r="A690" s="1">
        <v>4</v>
      </c>
      <c r="B690" s="1" t="s">
        <v>1118</v>
      </c>
      <c r="C690" s="1">
        <v>3</v>
      </c>
      <c r="D690" s="1">
        <v>2026</v>
      </c>
      <c r="E690" s="14">
        <v>1</v>
      </c>
      <c r="F690" s="1" t="s">
        <v>390</v>
      </c>
      <c r="G690" s="1" t="s">
        <v>124</v>
      </c>
      <c r="H690" s="11">
        <v>85</v>
      </c>
      <c r="I690" s="12">
        <f>C690*H690</f>
        <v>255</v>
      </c>
      <c r="J690" s="1">
        <v>2018</v>
      </c>
      <c r="M690" s="1" t="s">
        <v>13</v>
      </c>
      <c r="N690" s="1" t="s">
        <v>115</v>
      </c>
      <c r="O690" s="1" t="s">
        <v>113</v>
      </c>
      <c r="Q690" s="1" t="s">
        <v>116</v>
      </c>
      <c r="R690" s="1" t="s">
        <v>125</v>
      </c>
      <c r="S690" s="1" t="s">
        <v>17</v>
      </c>
      <c r="T690" s="1" t="s">
        <v>126</v>
      </c>
    </row>
    <row r="691" spans="1:20" outlineLevel="1" x14ac:dyDescent="0.45">
      <c r="A691" s="1">
        <v>4</v>
      </c>
      <c r="B691" s="1" t="s">
        <v>1118</v>
      </c>
      <c r="C691" s="1">
        <v>3</v>
      </c>
      <c r="D691" s="1">
        <v>2026</v>
      </c>
      <c r="E691" s="14">
        <v>1</v>
      </c>
      <c r="F691" s="1" t="s">
        <v>390</v>
      </c>
      <c r="G691" s="1" t="s">
        <v>175</v>
      </c>
      <c r="H691" s="11">
        <v>55</v>
      </c>
      <c r="I691" s="12">
        <f>C691*H691</f>
        <v>165</v>
      </c>
      <c r="J691" s="1">
        <v>2015</v>
      </c>
      <c r="M691" s="1" t="s">
        <v>13</v>
      </c>
      <c r="N691" s="1" t="s">
        <v>115</v>
      </c>
      <c r="O691" s="1" t="s">
        <v>113</v>
      </c>
      <c r="Q691" s="1" t="s">
        <v>176</v>
      </c>
      <c r="R691" s="1" t="s">
        <v>177</v>
      </c>
      <c r="S691" s="1" t="s">
        <v>147</v>
      </c>
      <c r="T691" s="1" t="s">
        <v>178</v>
      </c>
    </row>
    <row r="692" spans="1:20" outlineLevel="1" x14ac:dyDescent="0.45">
      <c r="A692" s="1">
        <v>4</v>
      </c>
      <c r="B692" s="1" t="s">
        <v>1118</v>
      </c>
      <c r="C692" s="1">
        <v>3</v>
      </c>
      <c r="D692" s="1">
        <v>2026</v>
      </c>
      <c r="E692" s="14">
        <v>1</v>
      </c>
      <c r="F692" s="1" t="s">
        <v>390</v>
      </c>
      <c r="G692" s="1" t="s">
        <v>202</v>
      </c>
      <c r="H692" s="11">
        <v>61</v>
      </c>
      <c r="I692" s="12">
        <f>C692*H692</f>
        <v>183</v>
      </c>
      <c r="J692" s="1" t="s">
        <v>203</v>
      </c>
      <c r="M692" s="1" t="s">
        <v>13</v>
      </c>
      <c r="N692" s="1" t="s">
        <v>115</v>
      </c>
      <c r="O692" s="1" t="s">
        <v>196</v>
      </c>
      <c r="Q692" s="1" t="s">
        <v>198</v>
      </c>
      <c r="R692" s="1" t="s">
        <v>204</v>
      </c>
      <c r="S692" s="1" t="s">
        <v>200</v>
      </c>
      <c r="T692" s="1" t="s">
        <v>205</v>
      </c>
    </row>
    <row r="693" spans="1:20" outlineLevel="1" x14ac:dyDescent="0.45">
      <c r="A693" s="1">
        <v>4</v>
      </c>
      <c r="B693" s="1" t="s">
        <v>1118</v>
      </c>
      <c r="C693" s="1">
        <v>3</v>
      </c>
      <c r="D693" s="1">
        <v>2026</v>
      </c>
      <c r="E693" s="14">
        <v>1</v>
      </c>
      <c r="F693" s="1" t="s">
        <v>390</v>
      </c>
      <c r="G693" s="1" t="s">
        <v>121</v>
      </c>
      <c r="H693" s="11">
        <v>75</v>
      </c>
      <c r="I693" s="12">
        <f>C693*H693</f>
        <v>225</v>
      </c>
      <c r="J693" s="1">
        <v>2015</v>
      </c>
      <c r="M693" s="1" t="s">
        <v>13</v>
      </c>
      <c r="N693" s="1" t="s">
        <v>115</v>
      </c>
      <c r="O693" s="1" t="s">
        <v>113</v>
      </c>
      <c r="Q693" s="1" t="s">
        <v>116</v>
      </c>
      <c r="R693" s="1" t="s">
        <v>122</v>
      </c>
      <c r="S693" s="1" t="s">
        <v>17</v>
      </c>
      <c r="T693" s="1" t="s">
        <v>123</v>
      </c>
    </row>
    <row r="694" spans="1:20" outlineLevel="1" x14ac:dyDescent="0.45">
      <c r="A694" s="1">
        <v>4</v>
      </c>
      <c r="B694" s="1">
        <v>24</v>
      </c>
      <c r="C694" s="1">
        <v>4</v>
      </c>
      <c r="D694" s="1">
        <v>2026</v>
      </c>
      <c r="E694" s="13">
        <v>2</v>
      </c>
      <c r="F694" s="1" t="s">
        <v>391</v>
      </c>
      <c r="G694" s="8" t="s">
        <v>275</v>
      </c>
      <c r="H694" s="1">
        <v>40</v>
      </c>
      <c r="I694" s="2">
        <f t="shared" ref="I694:I707" si="6">H694*C694</f>
        <v>160</v>
      </c>
      <c r="J694" s="1">
        <v>2015</v>
      </c>
      <c r="K694" s="1" t="s">
        <v>311</v>
      </c>
      <c r="N694" s="1" t="s">
        <v>72</v>
      </c>
      <c r="O694" s="1" t="s">
        <v>312</v>
      </c>
      <c r="Q694" s="1" t="s">
        <v>313</v>
      </c>
      <c r="S694" s="1" t="s">
        <v>17</v>
      </c>
    </row>
    <row r="695" spans="1:20" outlineLevel="1" x14ac:dyDescent="0.45">
      <c r="A695" s="1">
        <v>4</v>
      </c>
      <c r="B695" s="1">
        <v>24</v>
      </c>
      <c r="C695" s="1">
        <v>4</v>
      </c>
      <c r="D695" s="1">
        <v>2026</v>
      </c>
      <c r="E695" s="13">
        <v>2</v>
      </c>
      <c r="F695" s="1" t="s">
        <v>391</v>
      </c>
      <c r="G695" s="8" t="s">
        <v>255</v>
      </c>
      <c r="H695" s="1">
        <v>49</v>
      </c>
      <c r="I695" s="2">
        <f t="shared" si="6"/>
        <v>196</v>
      </c>
      <c r="J695" s="1">
        <v>2016</v>
      </c>
      <c r="K695" s="1" t="s">
        <v>329</v>
      </c>
      <c r="N695" s="1" t="s">
        <v>72</v>
      </c>
      <c r="O695" s="1" t="s">
        <v>74</v>
      </c>
      <c r="Q695" s="1" t="s">
        <v>75</v>
      </c>
      <c r="S695" s="1" t="s">
        <v>17</v>
      </c>
    </row>
    <row r="696" spans="1:20" outlineLevel="1" x14ac:dyDescent="0.45">
      <c r="A696" s="1">
        <v>4</v>
      </c>
      <c r="B696" s="1">
        <v>24</v>
      </c>
      <c r="C696" s="1">
        <v>4</v>
      </c>
      <c r="D696" s="1">
        <v>2026</v>
      </c>
      <c r="E696" s="13">
        <v>2</v>
      </c>
      <c r="F696" s="1" t="s">
        <v>391</v>
      </c>
      <c r="G696" s="8" t="s">
        <v>296</v>
      </c>
      <c r="H696" s="1">
        <v>22</v>
      </c>
      <c r="I696" s="2">
        <f t="shared" si="6"/>
        <v>88</v>
      </c>
      <c r="J696" s="1">
        <v>2018</v>
      </c>
      <c r="K696" s="1" t="s">
        <v>336</v>
      </c>
      <c r="N696" s="1" t="s">
        <v>72</v>
      </c>
      <c r="O696" s="1" t="s">
        <v>326</v>
      </c>
      <c r="Q696" s="1" t="s">
        <v>351</v>
      </c>
      <c r="S696" s="1" t="s">
        <v>17</v>
      </c>
    </row>
    <row r="697" spans="1:20" outlineLevel="1" x14ac:dyDescent="0.45">
      <c r="A697" s="1">
        <v>4</v>
      </c>
      <c r="B697" s="1">
        <v>24</v>
      </c>
      <c r="C697" s="9">
        <v>3</v>
      </c>
      <c r="D697" s="1">
        <v>2026</v>
      </c>
      <c r="E697" s="13">
        <v>4</v>
      </c>
      <c r="F697" s="1" t="s">
        <v>391</v>
      </c>
      <c r="G697" s="8" t="s">
        <v>298</v>
      </c>
      <c r="H697" s="1">
        <v>22</v>
      </c>
      <c r="I697" s="2">
        <f t="shared" si="6"/>
        <v>66</v>
      </c>
      <c r="J697" s="1">
        <v>2012</v>
      </c>
      <c r="K697" s="1" t="s">
        <v>320</v>
      </c>
      <c r="N697" s="1" t="s">
        <v>72</v>
      </c>
      <c r="O697" s="1" t="s">
        <v>354</v>
      </c>
      <c r="Q697" s="1" t="s">
        <v>355</v>
      </c>
      <c r="S697" s="1" t="s">
        <v>17</v>
      </c>
    </row>
    <row r="698" spans="1:20" outlineLevel="1" x14ac:dyDescent="0.45">
      <c r="A698" s="1">
        <v>4</v>
      </c>
      <c r="B698" s="1">
        <v>24</v>
      </c>
      <c r="C698" s="9">
        <v>4</v>
      </c>
      <c r="D698" s="1">
        <v>2026</v>
      </c>
      <c r="E698" s="13">
        <v>4</v>
      </c>
      <c r="F698" s="1" t="s">
        <v>391</v>
      </c>
      <c r="G698" s="8" t="s">
        <v>280</v>
      </c>
      <c r="H698" s="1">
        <v>37</v>
      </c>
      <c r="I698" s="2">
        <f t="shared" si="6"/>
        <v>148</v>
      </c>
      <c r="J698" s="1">
        <v>2014</v>
      </c>
      <c r="K698" s="1" t="s">
        <v>311</v>
      </c>
      <c r="N698" s="1" t="s">
        <v>72</v>
      </c>
      <c r="O698" s="1" t="s">
        <v>326</v>
      </c>
      <c r="Q698" s="1" t="s">
        <v>328</v>
      </c>
      <c r="S698" s="1" t="s">
        <v>17</v>
      </c>
    </row>
    <row r="699" spans="1:20" outlineLevel="1" x14ac:dyDescent="0.45">
      <c r="A699" s="1">
        <v>4</v>
      </c>
      <c r="B699" s="1">
        <v>24</v>
      </c>
      <c r="C699" s="9">
        <v>2</v>
      </c>
      <c r="D699" s="1">
        <v>2026</v>
      </c>
      <c r="E699" s="13">
        <v>4</v>
      </c>
      <c r="F699" s="1" t="s">
        <v>391</v>
      </c>
      <c r="G699" s="15" t="s">
        <v>260</v>
      </c>
      <c r="H699" s="1">
        <v>21</v>
      </c>
      <c r="I699" s="2">
        <f t="shared" si="6"/>
        <v>42</v>
      </c>
      <c r="J699" s="1">
        <v>2018</v>
      </c>
      <c r="K699" s="1" t="s">
        <v>325</v>
      </c>
      <c r="N699" s="1" t="s">
        <v>261</v>
      </c>
      <c r="O699" s="1" t="s">
        <v>321</v>
      </c>
      <c r="Q699" s="1" t="s">
        <v>167</v>
      </c>
      <c r="S699" s="1" t="s">
        <v>147</v>
      </c>
    </row>
    <row r="700" spans="1:20" outlineLevel="1" x14ac:dyDescent="0.45">
      <c r="A700" s="1">
        <v>4</v>
      </c>
      <c r="B700" s="1">
        <v>24</v>
      </c>
      <c r="C700" s="9">
        <v>2</v>
      </c>
      <c r="D700" s="1">
        <v>2026</v>
      </c>
      <c r="E700" s="13">
        <v>4</v>
      </c>
      <c r="F700" s="1" t="s">
        <v>391</v>
      </c>
      <c r="G700" s="8" t="s">
        <v>268</v>
      </c>
      <c r="H700" s="1">
        <v>23</v>
      </c>
      <c r="I700" s="2">
        <f t="shared" si="6"/>
        <v>46</v>
      </c>
      <c r="J700" s="1">
        <v>2018</v>
      </c>
      <c r="K700" s="1" t="s">
        <v>311</v>
      </c>
      <c r="N700" s="1" t="s">
        <v>14</v>
      </c>
      <c r="O700" s="1" t="s">
        <v>365</v>
      </c>
      <c r="Q700" s="1" t="s">
        <v>366</v>
      </c>
      <c r="S700" s="1" t="s">
        <v>17</v>
      </c>
    </row>
    <row r="701" spans="1:20" outlineLevel="1" x14ac:dyDescent="0.45">
      <c r="A701" s="1">
        <v>4</v>
      </c>
      <c r="B701" s="1">
        <v>24</v>
      </c>
      <c r="C701" s="1">
        <v>2</v>
      </c>
      <c r="D701" s="1">
        <v>2026</v>
      </c>
      <c r="E701" s="13">
        <v>5</v>
      </c>
      <c r="F701" s="1" t="s">
        <v>391</v>
      </c>
      <c r="G701" s="15" t="s">
        <v>254</v>
      </c>
      <c r="H701" s="1">
        <v>79</v>
      </c>
      <c r="I701" s="2">
        <f t="shared" si="6"/>
        <v>158</v>
      </c>
      <c r="J701" s="1">
        <v>2018</v>
      </c>
      <c r="K701" s="1" t="s">
        <v>345</v>
      </c>
      <c r="N701" s="1" t="s">
        <v>115</v>
      </c>
      <c r="O701" s="1" t="s">
        <v>171</v>
      </c>
      <c r="P701" s="1" t="s">
        <v>614</v>
      </c>
      <c r="Q701" s="1" t="s">
        <v>167</v>
      </c>
      <c r="R701" s="1" t="s">
        <v>634</v>
      </c>
      <c r="S701" s="1" t="s">
        <v>147</v>
      </c>
    </row>
    <row r="702" spans="1:20" outlineLevel="1" x14ac:dyDescent="0.45">
      <c r="A702" s="1">
        <v>4</v>
      </c>
      <c r="B702" s="1">
        <v>24</v>
      </c>
      <c r="C702" s="1">
        <v>2</v>
      </c>
      <c r="D702" s="1">
        <v>2026</v>
      </c>
      <c r="E702" s="13">
        <v>5</v>
      </c>
      <c r="F702" s="1" t="s">
        <v>391</v>
      </c>
      <c r="G702" s="15" t="s">
        <v>301</v>
      </c>
      <c r="H702" s="1">
        <v>100</v>
      </c>
      <c r="I702" s="2">
        <f t="shared" si="6"/>
        <v>200</v>
      </c>
      <c r="J702" s="1">
        <v>2018</v>
      </c>
      <c r="K702" s="1" t="s">
        <v>273</v>
      </c>
      <c r="N702" s="1" t="s">
        <v>115</v>
      </c>
      <c r="O702" s="1" t="s">
        <v>239</v>
      </c>
      <c r="Q702" s="1" t="s">
        <v>357</v>
      </c>
      <c r="S702" s="1" t="s">
        <v>147</v>
      </c>
    </row>
    <row r="703" spans="1:20" outlineLevel="1" x14ac:dyDescent="0.45">
      <c r="A703" s="1">
        <v>4</v>
      </c>
      <c r="B703" s="1">
        <v>24</v>
      </c>
      <c r="C703" s="1">
        <v>4</v>
      </c>
      <c r="D703" s="1">
        <v>2026</v>
      </c>
      <c r="E703" s="13">
        <v>5</v>
      </c>
      <c r="F703" s="1" t="s">
        <v>391</v>
      </c>
      <c r="G703" s="8" t="s">
        <v>258</v>
      </c>
      <c r="H703" s="1">
        <v>28</v>
      </c>
      <c r="I703" s="2">
        <f t="shared" si="6"/>
        <v>112</v>
      </c>
      <c r="J703" s="1">
        <v>2018</v>
      </c>
      <c r="K703" s="1" t="s">
        <v>311</v>
      </c>
      <c r="N703" s="1" t="s">
        <v>14</v>
      </c>
      <c r="O703" s="1" t="s">
        <v>365</v>
      </c>
      <c r="Q703" s="1" t="s">
        <v>374</v>
      </c>
      <c r="S703" s="1" t="s">
        <v>17</v>
      </c>
    </row>
    <row r="704" spans="1:20" outlineLevel="1" x14ac:dyDescent="0.45">
      <c r="A704" s="1">
        <v>4</v>
      </c>
      <c r="B704" s="1">
        <v>24</v>
      </c>
      <c r="C704" s="1">
        <v>4</v>
      </c>
      <c r="D704" s="1">
        <v>2026</v>
      </c>
      <c r="E704" s="13">
        <v>5</v>
      </c>
      <c r="F704" s="1" t="s">
        <v>391</v>
      </c>
      <c r="G704" s="8" t="s">
        <v>256</v>
      </c>
      <c r="H704" s="1">
        <v>59</v>
      </c>
      <c r="I704" s="2">
        <f t="shared" si="6"/>
        <v>236</v>
      </c>
      <c r="J704" s="1">
        <v>2017</v>
      </c>
      <c r="K704" s="1" t="s">
        <v>343</v>
      </c>
      <c r="N704" s="1" t="s">
        <v>14</v>
      </c>
      <c r="O704" s="1" t="s">
        <v>375</v>
      </c>
      <c r="Q704" s="1" t="s">
        <v>374</v>
      </c>
      <c r="S704" s="1" t="s">
        <v>17</v>
      </c>
    </row>
    <row r="705" spans="1:19" outlineLevel="1" x14ac:dyDescent="0.45">
      <c r="A705" s="1">
        <v>4</v>
      </c>
      <c r="B705" s="1">
        <v>24</v>
      </c>
      <c r="C705" s="1">
        <v>4</v>
      </c>
      <c r="D705" s="1">
        <v>2026</v>
      </c>
      <c r="E705" s="13">
        <v>6</v>
      </c>
      <c r="F705" s="1" t="s">
        <v>391</v>
      </c>
      <c r="G705" s="8" t="s">
        <v>292</v>
      </c>
      <c r="H705" s="1">
        <v>32</v>
      </c>
      <c r="I705" s="2">
        <f t="shared" si="6"/>
        <v>128</v>
      </c>
      <c r="J705" s="1">
        <v>2017</v>
      </c>
      <c r="K705" s="1" t="s">
        <v>320</v>
      </c>
      <c r="N705" s="1" t="s">
        <v>115</v>
      </c>
      <c r="O705" s="1" t="s">
        <v>348</v>
      </c>
      <c r="Q705" s="1" t="s">
        <v>342</v>
      </c>
      <c r="S705" s="1" t="s">
        <v>17</v>
      </c>
    </row>
    <row r="706" spans="1:19" x14ac:dyDescent="0.45">
      <c r="A706" s="1">
        <v>4</v>
      </c>
      <c r="B706" s="1">
        <v>24</v>
      </c>
      <c r="C706" s="1">
        <v>4</v>
      </c>
      <c r="D706" s="1">
        <v>2026</v>
      </c>
      <c r="E706" s="13">
        <v>6</v>
      </c>
      <c r="F706" s="1" t="s">
        <v>391</v>
      </c>
      <c r="G706" s="15" t="s">
        <v>304</v>
      </c>
      <c r="H706" s="1">
        <v>39</v>
      </c>
      <c r="I706" s="2">
        <f t="shared" si="6"/>
        <v>156</v>
      </c>
      <c r="J706" s="1">
        <v>2017</v>
      </c>
      <c r="K706" s="1" t="s">
        <v>361</v>
      </c>
      <c r="N706" s="1" t="s">
        <v>115</v>
      </c>
      <c r="O706" s="1" t="s">
        <v>362</v>
      </c>
      <c r="Q706" s="1" t="s">
        <v>155</v>
      </c>
      <c r="S706" s="1" t="s">
        <v>147</v>
      </c>
    </row>
    <row r="707" spans="1:19" outlineLevel="1" x14ac:dyDescent="0.45">
      <c r="A707" s="1">
        <v>4</v>
      </c>
      <c r="B707" s="1">
        <v>24</v>
      </c>
      <c r="C707" s="1">
        <v>4</v>
      </c>
      <c r="D707" s="1">
        <v>2026</v>
      </c>
      <c r="E707" s="13">
        <v>6</v>
      </c>
      <c r="F707" s="1" t="s">
        <v>391</v>
      </c>
      <c r="G707" s="8" t="s">
        <v>264</v>
      </c>
      <c r="H707" s="1">
        <v>49</v>
      </c>
      <c r="I707" s="2">
        <f t="shared" si="6"/>
        <v>196</v>
      </c>
      <c r="J707" s="1">
        <v>2018</v>
      </c>
      <c r="K707" s="1" t="s">
        <v>345</v>
      </c>
      <c r="N707" s="1" t="s">
        <v>14</v>
      </c>
      <c r="O707" s="1" t="s">
        <v>365</v>
      </c>
      <c r="Q707" s="1" t="s">
        <v>370</v>
      </c>
      <c r="S707" s="1" t="s">
        <v>17</v>
      </c>
    </row>
    <row r="708" spans="1:19" outlineLevel="1" x14ac:dyDescent="0.45">
      <c r="A708" s="1">
        <v>4</v>
      </c>
      <c r="B708" s="1" t="s">
        <v>1118</v>
      </c>
      <c r="C708" s="1">
        <v>3</v>
      </c>
      <c r="D708" s="1">
        <v>2026</v>
      </c>
      <c r="E708" s="1">
        <v>21</v>
      </c>
      <c r="F708" s="1" t="s">
        <v>435</v>
      </c>
      <c r="G708" s="1" t="s">
        <v>402</v>
      </c>
      <c r="H708" s="2">
        <f>I708/12</f>
        <v>53.75</v>
      </c>
      <c r="I708" s="2">
        <v>645</v>
      </c>
      <c r="J708" s="1">
        <v>2007</v>
      </c>
      <c r="K708" s="1" t="s">
        <v>336</v>
      </c>
      <c r="L708"/>
      <c r="N708" s="1" t="s">
        <v>225</v>
      </c>
      <c r="O708" s="1" t="s">
        <v>385</v>
      </c>
      <c r="Q708" s="1" t="s">
        <v>394</v>
      </c>
      <c r="S708" s="1" t="s">
        <v>17</v>
      </c>
    </row>
    <row r="709" spans="1:19" outlineLevel="1" x14ac:dyDescent="0.45">
      <c r="A709" s="1">
        <v>4</v>
      </c>
      <c r="B709" s="1" t="s">
        <v>1118</v>
      </c>
      <c r="C709" s="1">
        <v>3</v>
      </c>
      <c r="D709" s="1">
        <v>2026</v>
      </c>
      <c r="E709" s="1">
        <v>21</v>
      </c>
      <c r="F709" s="1" t="s">
        <v>435</v>
      </c>
      <c r="G709" s="1" t="s">
        <v>395</v>
      </c>
      <c r="H709" s="2">
        <f>I709/12</f>
        <v>126.08333333333333</v>
      </c>
      <c r="I709" s="2">
        <v>1513</v>
      </c>
      <c r="J709" s="1">
        <v>2016</v>
      </c>
      <c r="K709" s="1" t="s">
        <v>442</v>
      </c>
      <c r="L709"/>
      <c r="N709" s="1" t="s">
        <v>115</v>
      </c>
      <c r="O709" s="1" t="s">
        <v>113</v>
      </c>
      <c r="Q709" s="1" t="s">
        <v>443</v>
      </c>
      <c r="S709" s="1" t="s">
        <v>17</v>
      </c>
    </row>
    <row r="710" spans="1:19" outlineLevel="1" x14ac:dyDescent="0.45">
      <c r="A710" s="1">
        <v>4</v>
      </c>
      <c r="B710" s="1" t="s">
        <v>1118</v>
      </c>
      <c r="C710" s="1">
        <v>3</v>
      </c>
      <c r="D710" s="1">
        <v>2026</v>
      </c>
      <c r="E710" s="1">
        <v>21</v>
      </c>
      <c r="F710" s="1" t="s">
        <v>435</v>
      </c>
      <c r="G710" s="1" t="s">
        <v>403</v>
      </c>
      <c r="H710" s="2">
        <f>I710/C710/2</f>
        <v>156.33333333333334</v>
      </c>
      <c r="I710" s="2">
        <v>938</v>
      </c>
      <c r="J710" s="1">
        <v>2016</v>
      </c>
      <c r="K710" s="1" t="s">
        <v>311</v>
      </c>
      <c r="N710" s="1" t="s">
        <v>14</v>
      </c>
      <c r="O710" s="1" t="s">
        <v>39</v>
      </c>
      <c r="Q710" s="1" t="s">
        <v>444</v>
      </c>
      <c r="S710" s="1" t="s">
        <v>17</v>
      </c>
    </row>
    <row r="711" spans="1:19" outlineLevel="1" x14ac:dyDescent="0.45">
      <c r="A711" s="1">
        <v>4</v>
      </c>
      <c r="B711" s="1" t="s">
        <v>1118</v>
      </c>
      <c r="C711" s="1">
        <v>3</v>
      </c>
      <c r="D711" s="1">
        <v>2026</v>
      </c>
      <c r="E711" s="1">
        <v>21</v>
      </c>
      <c r="F711" s="1" t="s">
        <v>435</v>
      </c>
      <c r="G711" s="1" t="s">
        <v>412</v>
      </c>
      <c r="H711" s="2">
        <v>55</v>
      </c>
      <c r="I711" s="2"/>
      <c r="K711" s="1" t="s">
        <v>311</v>
      </c>
      <c r="N711" s="1" t="s">
        <v>115</v>
      </c>
      <c r="O711" s="1" t="s">
        <v>171</v>
      </c>
      <c r="P711" s="1" t="s">
        <v>615</v>
      </c>
      <c r="Q711" s="1" t="s">
        <v>15</v>
      </c>
      <c r="R711" s="1" t="s">
        <v>616</v>
      </c>
      <c r="S711" s="1" t="s">
        <v>17</v>
      </c>
    </row>
    <row r="712" spans="1:19" outlineLevel="1" x14ac:dyDescent="0.45">
      <c r="A712" s="1">
        <v>4</v>
      </c>
      <c r="B712" s="1">
        <v>24</v>
      </c>
      <c r="C712" s="1">
        <v>3</v>
      </c>
      <c r="D712" s="1">
        <v>2026</v>
      </c>
      <c r="E712" s="1">
        <v>22</v>
      </c>
      <c r="F712" s="1" t="s">
        <v>435</v>
      </c>
      <c r="G712" s="1" t="s">
        <v>401</v>
      </c>
      <c r="H712" s="2">
        <f>I712/12</f>
        <v>44.166666666666664</v>
      </c>
      <c r="I712" s="2">
        <v>530</v>
      </c>
      <c r="J712" s="1">
        <v>2017</v>
      </c>
      <c r="K712" s="1" t="s">
        <v>329</v>
      </c>
      <c r="L712"/>
      <c r="N712" s="1" t="s">
        <v>14</v>
      </c>
      <c r="O712" s="1" t="s">
        <v>39</v>
      </c>
      <c r="Q712" s="1" t="s">
        <v>342</v>
      </c>
      <c r="S712" s="1" t="s">
        <v>17</v>
      </c>
    </row>
    <row r="713" spans="1:19" outlineLevel="1" x14ac:dyDescent="0.45">
      <c r="A713" s="1">
        <v>4</v>
      </c>
      <c r="B713" s="1">
        <v>24</v>
      </c>
      <c r="C713" s="1">
        <v>3</v>
      </c>
      <c r="D713" s="1">
        <v>2026</v>
      </c>
      <c r="E713" s="1">
        <v>22</v>
      </c>
      <c r="F713" s="1" t="s">
        <v>435</v>
      </c>
      <c r="G713" s="1" t="s">
        <v>407</v>
      </c>
      <c r="H713" s="2">
        <v>35</v>
      </c>
      <c r="I713" s="2"/>
      <c r="J713" s="1">
        <v>2018</v>
      </c>
      <c r="K713" s="1" t="s">
        <v>273</v>
      </c>
      <c r="N713" s="1" t="s">
        <v>14</v>
      </c>
      <c r="O713" s="1" t="s">
        <v>39</v>
      </c>
      <c r="Q713" s="1" t="s">
        <v>339</v>
      </c>
      <c r="S713" s="1" t="s">
        <v>17</v>
      </c>
    </row>
    <row r="714" spans="1:19" outlineLevel="1" x14ac:dyDescent="0.45">
      <c r="A714" s="1">
        <v>4</v>
      </c>
      <c r="B714" s="1">
        <v>24</v>
      </c>
      <c r="C714" s="1">
        <v>2</v>
      </c>
      <c r="D714" s="1">
        <v>2026</v>
      </c>
      <c r="E714" s="1">
        <v>22</v>
      </c>
      <c r="F714" s="1" t="s">
        <v>419</v>
      </c>
      <c r="G714" s="7" t="s">
        <v>416</v>
      </c>
      <c r="H714" s="1">
        <v>60</v>
      </c>
      <c r="I714" s="2"/>
      <c r="J714" s="1">
        <v>2019</v>
      </c>
      <c r="N714" s="1" t="s">
        <v>14</v>
      </c>
      <c r="O714" s="1" t="s">
        <v>0</v>
      </c>
      <c r="Q714" s="1" t="s">
        <v>15</v>
      </c>
      <c r="S714" s="1" t="s">
        <v>17</v>
      </c>
    </row>
    <row r="715" spans="1:19" outlineLevel="1" x14ac:dyDescent="0.45">
      <c r="A715" s="1">
        <v>4</v>
      </c>
      <c r="B715" s="1">
        <v>24</v>
      </c>
      <c r="C715" s="1">
        <v>3</v>
      </c>
      <c r="D715" s="1">
        <v>2026</v>
      </c>
      <c r="E715" s="1">
        <v>22</v>
      </c>
      <c r="F715" s="1" t="s">
        <v>435</v>
      </c>
      <c r="G715" s="1" t="s">
        <v>399</v>
      </c>
      <c r="H715" s="2">
        <f>I715/12</f>
        <v>102.66666666666667</v>
      </c>
      <c r="I715" s="2">
        <v>1232</v>
      </c>
      <c r="J715" s="1">
        <v>2019</v>
      </c>
      <c r="K715" s="1" t="s">
        <v>343</v>
      </c>
      <c r="L715"/>
      <c r="N715" s="1" t="s">
        <v>14</v>
      </c>
      <c r="O715" s="1" t="s">
        <v>334</v>
      </c>
      <c r="Q715" s="1" t="s">
        <v>339</v>
      </c>
      <c r="S715" s="1" t="s">
        <v>17</v>
      </c>
    </row>
    <row r="716" spans="1:19" outlineLevel="1" x14ac:dyDescent="0.45">
      <c r="A716" s="1">
        <v>4</v>
      </c>
      <c r="B716" s="1">
        <v>32</v>
      </c>
      <c r="C716" s="1">
        <v>2</v>
      </c>
      <c r="D716" s="1">
        <v>2026</v>
      </c>
      <c r="E716" s="1">
        <v>40</v>
      </c>
      <c r="F716" s="1" t="s">
        <v>436</v>
      </c>
      <c r="G716" s="9" t="s">
        <v>433</v>
      </c>
      <c r="H716" s="1">
        <f>375/12</f>
        <v>31.25</v>
      </c>
      <c r="I716" s="2"/>
      <c r="K716" s="1" t="s">
        <v>273</v>
      </c>
      <c r="N716" s="1" t="s">
        <v>115</v>
      </c>
      <c r="O716" s="1" t="s">
        <v>239</v>
      </c>
      <c r="Q716" s="1" t="s">
        <v>454</v>
      </c>
      <c r="S716" s="1" t="s">
        <v>147</v>
      </c>
    </row>
    <row r="717" spans="1:19" outlineLevel="1" x14ac:dyDescent="0.45">
      <c r="A717" s="1">
        <v>4</v>
      </c>
      <c r="B717" s="1">
        <v>32</v>
      </c>
      <c r="C717" s="1">
        <v>2</v>
      </c>
      <c r="D717" s="1">
        <v>2026</v>
      </c>
      <c r="E717" s="1">
        <v>40</v>
      </c>
      <c r="F717" s="1" t="s">
        <v>436</v>
      </c>
      <c r="G717" s="9" t="s">
        <v>492</v>
      </c>
      <c r="H717" s="1">
        <v>30</v>
      </c>
      <c r="I717" s="2"/>
      <c r="K717" s="1" t="s">
        <v>497</v>
      </c>
      <c r="N717" s="1" t="s">
        <v>14</v>
      </c>
      <c r="O717" s="1" t="s">
        <v>39</v>
      </c>
      <c r="Q717" s="1" t="s">
        <v>167</v>
      </c>
      <c r="S717" s="1" t="s">
        <v>147</v>
      </c>
    </row>
    <row r="718" spans="1:19" outlineLevel="1" x14ac:dyDescent="0.45">
      <c r="A718" s="1">
        <v>4</v>
      </c>
      <c r="B718" s="1">
        <v>32</v>
      </c>
      <c r="C718" s="1">
        <v>2</v>
      </c>
      <c r="D718" s="1">
        <v>2026</v>
      </c>
      <c r="E718" s="1">
        <v>40</v>
      </c>
      <c r="F718" s="1" t="s">
        <v>436</v>
      </c>
      <c r="G718" s="9" t="s">
        <v>493</v>
      </c>
      <c r="H718" s="1">
        <v>25</v>
      </c>
      <c r="I718" s="2"/>
      <c r="K718" s="1" t="s">
        <v>497</v>
      </c>
      <c r="N718" s="1" t="s">
        <v>72</v>
      </c>
      <c r="O718" s="1" t="s">
        <v>379</v>
      </c>
      <c r="Q718" s="1" t="s">
        <v>498</v>
      </c>
      <c r="S718" s="1" t="s">
        <v>147</v>
      </c>
    </row>
    <row r="719" spans="1:19" outlineLevel="1" x14ac:dyDescent="0.45">
      <c r="A719" s="1">
        <v>4</v>
      </c>
      <c r="B719" s="1">
        <v>32</v>
      </c>
      <c r="C719" s="1">
        <v>2</v>
      </c>
      <c r="D719" s="1">
        <v>2026</v>
      </c>
      <c r="E719" s="1">
        <v>41</v>
      </c>
      <c r="F719" s="1" t="s">
        <v>436</v>
      </c>
      <c r="G719" s="9" t="s">
        <v>433</v>
      </c>
      <c r="H719" s="1">
        <f>375/12</f>
        <v>31.25</v>
      </c>
      <c r="I719" s="2"/>
      <c r="K719" s="1" t="s">
        <v>273</v>
      </c>
      <c r="N719" s="1" t="s">
        <v>115</v>
      </c>
      <c r="O719" s="1" t="s">
        <v>239</v>
      </c>
      <c r="Q719" s="1" t="s">
        <v>454</v>
      </c>
      <c r="S719" s="1" t="s">
        <v>147</v>
      </c>
    </row>
    <row r="720" spans="1:19" outlineLevel="1" x14ac:dyDescent="0.45">
      <c r="A720" s="1">
        <v>4</v>
      </c>
      <c r="B720" s="1">
        <v>32</v>
      </c>
      <c r="C720" s="1">
        <v>2</v>
      </c>
      <c r="D720" s="1">
        <v>2026</v>
      </c>
      <c r="E720" s="1">
        <v>41</v>
      </c>
      <c r="F720" s="1" t="s">
        <v>436</v>
      </c>
      <c r="G720" s="9" t="s">
        <v>492</v>
      </c>
      <c r="H720" s="1">
        <v>30</v>
      </c>
      <c r="I720" s="2"/>
      <c r="K720" s="1" t="s">
        <v>497</v>
      </c>
      <c r="N720" s="1" t="s">
        <v>14</v>
      </c>
      <c r="O720" s="1" t="s">
        <v>39</v>
      </c>
      <c r="Q720" s="1" t="s">
        <v>167</v>
      </c>
      <c r="S720" s="1" t="s">
        <v>147</v>
      </c>
    </row>
    <row r="721" spans="1:20" outlineLevel="1" x14ac:dyDescent="0.45">
      <c r="A721" s="1">
        <v>4</v>
      </c>
      <c r="B721" s="1">
        <v>32</v>
      </c>
      <c r="C721" s="1">
        <v>2</v>
      </c>
      <c r="D721" s="1">
        <v>2026</v>
      </c>
      <c r="E721" s="1">
        <v>41</v>
      </c>
      <c r="F721" s="1" t="s">
        <v>436</v>
      </c>
      <c r="G721" s="9" t="s">
        <v>493</v>
      </c>
      <c r="H721" s="1">
        <v>25</v>
      </c>
      <c r="I721" s="2"/>
      <c r="K721" s="1" t="s">
        <v>497</v>
      </c>
      <c r="N721" s="1" t="s">
        <v>72</v>
      </c>
      <c r="O721" s="1" t="s">
        <v>379</v>
      </c>
      <c r="Q721" s="1" t="s">
        <v>498</v>
      </c>
      <c r="S721" s="1" t="s">
        <v>147</v>
      </c>
    </row>
    <row r="722" spans="1:20" outlineLevel="1" x14ac:dyDescent="0.45">
      <c r="A722" s="1">
        <v>4</v>
      </c>
      <c r="B722" s="1">
        <v>32</v>
      </c>
      <c r="C722" s="1">
        <v>3</v>
      </c>
      <c r="D722" s="1">
        <v>2026</v>
      </c>
      <c r="E722" s="1">
        <v>42</v>
      </c>
      <c r="F722" s="1" t="s">
        <v>436</v>
      </c>
      <c r="G722" s="9" t="s">
        <v>556</v>
      </c>
      <c r="H722" s="1">
        <v>60</v>
      </c>
      <c r="I722" s="2"/>
      <c r="K722" s="1" t="s">
        <v>562</v>
      </c>
      <c r="N722" s="1" t="s">
        <v>14</v>
      </c>
      <c r="O722" s="1" t="s">
        <v>39</v>
      </c>
      <c r="Q722" s="1" t="s">
        <v>15</v>
      </c>
      <c r="S722" s="1" t="s">
        <v>17</v>
      </c>
    </row>
    <row r="723" spans="1:20" outlineLevel="1" x14ac:dyDescent="0.45">
      <c r="A723" s="1">
        <v>4</v>
      </c>
      <c r="B723" s="1">
        <v>32</v>
      </c>
      <c r="C723" s="1">
        <v>2</v>
      </c>
      <c r="D723" s="1">
        <v>2026</v>
      </c>
      <c r="E723" s="1">
        <v>42</v>
      </c>
      <c r="F723" s="1" t="s">
        <v>436</v>
      </c>
      <c r="G723" s="9" t="s">
        <v>555</v>
      </c>
      <c r="H723" s="1">
        <v>98</v>
      </c>
      <c r="I723" s="2"/>
      <c r="K723" s="1" t="s">
        <v>561</v>
      </c>
      <c r="N723" s="1" t="s">
        <v>115</v>
      </c>
      <c r="O723" s="1" t="s">
        <v>171</v>
      </c>
      <c r="P723" s="1" t="s">
        <v>614</v>
      </c>
      <c r="Q723" s="1" t="s">
        <v>167</v>
      </c>
      <c r="R723" s="1" t="s">
        <v>174</v>
      </c>
      <c r="S723" s="1" t="s">
        <v>147</v>
      </c>
    </row>
    <row r="724" spans="1:20" outlineLevel="1" x14ac:dyDescent="0.45">
      <c r="A724" s="1">
        <v>4</v>
      </c>
      <c r="B724" s="1">
        <v>24</v>
      </c>
      <c r="C724" s="1">
        <v>4</v>
      </c>
      <c r="D724" s="1">
        <v>2026</v>
      </c>
      <c r="E724" s="1">
        <v>44</v>
      </c>
      <c r="F724" s="1" t="s">
        <v>785</v>
      </c>
      <c r="G724" s="1" t="s">
        <v>808</v>
      </c>
      <c r="H724" s="1">
        <v>60</v>
      </c>
      <c r="K724" s="1" t="s">
        <v>809</v>
      </c>
      <c r="N724" s="1" t="s">
        <v>72</v>
      </c>
      <c r="O724" s="1" t="s">
        <v>585</v>
      </c>
      <c r="P724" s="1" t="s">
        <v>810</v>
      </c>
      <c r="Q724" s="1" t="s">
        <v>313</v>
      </c>
      <c r="S724" s="1" t="s">
        <v>17</v>
      </c>
      <c r="T724" s="1" t="s">
        <v>811</v>
      </c>
    </row>
    <row r="725" spans="1:20" outlineLevel="1" x14ac:dyDescent="0.45">
      <c r="A725" s="1">
        <v>4</v>
      </c>
      <c r="B725" s="1">
        <v>24</v>
      </c>
      <c r="C725" s="1">
        <v>4</v>
      </c>
      <c r="D725" s="1">
        <v>2026</v>
      </c>
      <c r="E725" s="1">
        <v>44</v>
      </c>
      <c r="F725" s="1" t="s">
        <v>781</v>
      </c>
      <c r="G725" s="1" t="s">
        <v>795</v>
      </c>
      <c r="H725" s="1">
        <v>90</v>
      </c>
      <c r="K725" s="1" t="s">
        <v>775</v>
      </c>
      <c r="N725" s="1" t="s">
        <v>14</v>
      </c>
      <c r="O725" s="1" t="s">
        <v>796</v>
      </c>
      <c r="P725" s="1" t="s">
        <v>797</v>
      </c>
      <c r="Q725" s="1" t="s">
        <v>15</v>
      </c>
      <c r="S725" s="1" t="s">
        <v>17</v>
      </c>
      <c r="T725" s="1" t="s">
        <v>798</v>
      </c>
    </row>
    <row r="726" spans="1:20" outlineLevel="1" x14ac:dyDescent="0.45">
      <c r="A726" s="1">
        <v>4</v>
      </c>
      <c r="B726" s="1">
        <v>24</v>
      </c>
      <c r="C726" s="1">
        <v>4</v>
      </c>
      <c r="D726" s="1">
        <v>2026</v>
      </c>
      <c r="E726" s="1">
        <v>44</v>
      </c>
      <c r="F726" s="1" t="s">
        <v>721</v>
      </c>
      <c r="G726" s="1" t="s">
        <v>710</v>
      </c>
      <c r="H726" s="1">
        <v>115</v>
      </c>
      <c r="K726" s="1" t="s">
        <v>617</v>
      </c>
      <c r="N726" s="1" t="s">
        <v>14</v>
      </c>
      <c r="O726" s="1" t="s">
        <v>39</v>
      </c>
      <c r="P726" s="1" t="s">
        <v>771</v>
      </c>
      <c r="Q726" s="1" t="s">
        <v>772</v>
      </c>
      <c r="S726" s="1" t="s">
        <v>17</v>
      </c>
      <c r="T726" s="1" t="s">
        <v>773</v>
      </c>
    </row>
    <row r="727" spans="1:20" outlineLevel="1" x14ac:dyDescent="0.45">
      <c r="A727" s="1">
        <v>4</v>
      </c>
      <c r="B727" s="1">
        <v>24</v>
      </c>
      <c r="C727" s="1">
        <v>2</v>
      </c>
      <c r="D727" s="1">
        <v>2026</v>
      </c>
      <c r="E727" s="1">
        <v>50</v>
      </c>
      <c r="F727" s="1" t="s">
        <v>720</v>
      </c>
      <c r="G727" s="1" t="s">
        <v>709</v>
      </c>
      <c r="H727" s="1">
        <v>80</v>
      </c>
      <c r="N727" s="1" t="s">
        <v>72</v>
      </c>
      <c r="O727" s="1" t="s">
        <v>85</v>
      </c>
      <c r="P727" s="1" t="s">
        <v>776</v>
      </c>
      <c r="Q727" s="1" t="s">
        <v>86</v>
      </c>
      <c r="S727" s="1" t="s">
        <v>17</v>
      </c>
      <c r="T727" s="1" t="s">
        <v>779</v>
      </c>
    </row>
    <row r="728" spans="1:20" outlineLevel="1" x14ac:dyDescent="0.45">
      <c r="A728" s="1">
        <v>4</v>
      </c>
      <c r="B728" s="1">
        <v>24</v>
      </c>
      <c r="C728" s="1">
        <v>2</v>
      </c>
      <c r="D728" s="1">
        <v>2026</v>
      </c>
      <c r="E728" s="1">
        <v>50</v>
      </c>
      <c r="F728" s="1" t="s">
        <v>595</v>
      </c>
      <c r="G728" s="1" t="s">
        <v>577</v>
      </c>
      <c r="H728" s="1">
        <v>99</v>
      </c>
      <c r="I728" s="2"/>
      <c r="K728" s="1" t="s">
        <v>593</v>
      </c>
      <c r="N728" s="1" t="s">
        <v>115</v>
      </c>
      <c r="O728" s="1" t="s">
        <v>239</v>
      </c>
      <c r="Q728" s="1" t="s">
        <v>342</v>
      </c>
      <c r="S728" s="1" t="s">
        <v>17</v>
      </c>
    </row>
    <row r="729" spans="1:20" outlineLevel="1" x14ac:dyDescent="0.45">
      <c r="A729" s="1">
        <v>4</v>
      </c>
      <c r="B729" s="1">
        <v>24</v>
      </c>
      <c r="C729" s="1">
        <v>2</v>
      </c>
      <c r="D729" s="1">
        <v>2026</v>
      </c>
      <c r="E729" s="1">
        <v>50</v>
      </c>
      <c r="F729" s="1" t="s">
        <v>638</v>
      </c>
      <c r="G729" s="1" t="s">
        <v>747</v>
      </c>
      <c r="H729" s="1">
        <v>66</v>
      </c>
      <c r="N729" s="1" t="s">
        <v>72</v>
      </c>
      <c r="O729" s="1" t="s">
        <v>85</v>
      </c>
      <c r="P729" s="1" t="s">
        <v>748</v>
      </c>
      <c r="Q729" s="1" t="s">
        <v>86</v>
      </c>
      <c r="S729" s="1" t="s">
        <v>17</v>
      </c>
      <c r="T729" s="1" t="s">
        <v>749</v>
      </c>
    </row>
    <row r="730" spans="1:20" outlineLevel="1" x14ac:dyDescent="0.45">
      <c r="A730" s="1">
        <v>4</v>
      </c>
      <c r="B730" s="1">
        <v>24</v>
      </c>
      <c r="C730" s="1">
        <v>2</v>
      </c>
      <c r="D730" s="1">
        <v>2026</v>
      </c>
      <c r="E730" s="1">
        <v>51</v>
      </c>
      <c r="F730" s="1" t="s">
        <v>720</v>
      </c>
      <c r="G730" s="1" t="s">
        <v>899</v>
      </c>
      <c r="H730" s="1">
        <v>120</v>
      </c>
      <c r="N730" s="1" t="s">
        <v>115</v>
      </c>
      <c r="O730" s="1" t="s">
        <v>171</v>
      </c>
      <c r="P730" s="1" t="s">
        <v>904</v>
      </c>
      <c r="Q730" s="1" t="s">
        <v>15</v>
      </c>
      <c r="S730" s="1" t="s">
        <v>17</v>
      </c>
      <c r="T730" s="1" t="s">
        <v>894</v>
      </c>
    </row>
    <row r="731" spans="1:20" outlineLevel="1" x14ac:dyDescent="0.45">
      <c r="A731" s="1">
        <v>4</v>
      </c>
      <c r="B731" s="1">
        <v>24</v>
      </c>
      <c r="C731" s="1">
        <v>2</v>
      </c>
      <c r="D731" s="1">
        <v>2026</v>
      </c>
      <c r="E731" s="1">
        <v>51</v>
      </c>
      <c r="F731" s="1" t="s">
        <v>781</v>
      </c>
      <c r="G731" s="1" t="s">
        <v>862</v>
      </c>
      <c r="H731" s="1">
        <v>140</v>
      </c>
      <c r="K731" s="1" t="s">
        <v>561</v>
      </c>
      <c r="N731" s="1" t="s">
        <v>72</v>
      </c>
      <c r="O731" s="1" t="s">
        <v>74</v>
      </c>
      <c r="P731" s="1" t="s">
        <v>865</v>
      </c>
      <c r="Q731" s="1" t="s">
        <v>788</v>
      </c>
      <c r="S731" s="1" t="s">
        <v>17</v>
      </c>
    </row>
    <row r="732" spans="1:20" outlineLevel="1" x14ac:dyDescent="0.45">
      <c r="A732" s="1">
        <v>4</v>
      </c>
      <c r="B732" s="1">
        <v>24</v>
      </c>
      <c r="C732" s="1">
        <v>2</v>
      </c>
      <c r="D732" s="1">
        <v>2026</v>
      </c>
      <c r="E732" s="1">
        <v>51</v>
      </c>
      <c r="F732" s="1" t="s">
        <v>785</v>
      </c>
      <c r="G732" s="1" t="s">
        <v>872</v>
      </c>
      <c r="H732" s="1">
        <v>125</v>
      </c>
      <c r="K732" s="1" t="s">
        <v>453</v>
      </c>
      <c r="N732" s="1" t="s">
        <v>115</v>
      </c>
      <c r="O732" s="1" t="s">
        <v>113</v>
      </c>
      <c r="P732" s="1" t="s">
        <v>876</v>
      </c>
      <c r="Q732" s="1" t="s">
        <v>877</v>
      </c>
      <c r="S732" s="1" t="s">
        <v>17</v>
      </c>
    </row>
    <row r="733" spans="1:20" outlineLevel="1" x14ac:dyDescent="0.45">
      <c r="A733" s="1">
        <v>4</v>
      </c>
      <c r="B733" s="1">
        <v>24</v>
      </c>
      <c r="C733" s="1">
        <v>2</v>
      </c>
      <c r="D733" s="1">
        <v>2026</v>
      </c>
      <c r="E733" s="1">
        <v>51</v>
      </c>
      <c r="F733" s="1" t="s">
        <v>781</v>
      </c>
      <c r="G733" s="1" t="s">
        <v>780</v>
      </c>
      <c r="H733" s="1">
        <v>20</v>
      </c>
      <c r="K733" s="1" t="s">
        <v>457</v>
      </c>
      <c r="N733" s="1" t="s">
        <v>72</v>
      </c>
      <c r="O733" s="1" t="s">
        <v>74</v>
      </c>
      <c r="Q733" s="1" t="s">
        <v>782</v>
      </c>
      <c r="S733" s="1" t="s">
        <v>17</v>
      </c>
    </row>
    <row r="734" spans="1:20" outlineLevel="1" x14ac:dyDescent="0.45">
      <c r="A734" s="1">
        <v>4</v>
      </c>
      <c r="B734" s="1">
        <v>24</v>
      </c>
      <c r="C734" s="1">
        <v>2</v>
      </c>
      <c r="D734" s="1">
        <v>2026</v>
      </c>
      <c r="E734" s="1">
        <v>51</v>
      </c>
      <c r="F734" s="1" t="s">
        <v>781</v>
      </c>
      <c r="G734" s="1" t="s">
        <v>813</v>
      </c>
      <c r="H734" s="1">
        <v>140</v>
      </c>
      <c r="K734" s="1" t="s">
        <v>800</v>
      </c>
      <c r="N734" s="1" t="s">
        <v>14</v>
      </c>
      <c r="O734" s="1" t="s">
        <v>39</v>
      </c>
      <c r="P734" s="1" t="s">
        <v>771</v>
      </c>
      <c r="Q734" s="1" t="s">
        <v>814</v>
      </c>
      <c r="S734" s="1" t="s">
        <v>17</v>
      </c>
    </row>
    <row r="735" spans="1:20" outlineLevel="1" x14ac:dyDescent="0.45">
      <c r="A735" s="1">
        <v>4</v>
      </c>
      <c r="B735" s="1">
        <v>24</v>
      </c>
      <c r="C735" s="1">
        <v>2</v>
      </c>
      <c r="D735" s="1">
        <v>2026</v>
      </c>
      <c r="E735" s="1">
        <v>51</v>
      </c>
      <c r="F735" s="1" t="s">
        <v>720</v>
      </c>
      <c r="G735" s="1" t="s">
        <v>900</v>
      </c>
      <c r="H735" s="1">
        <v>159</v>
      </c>
      <c r="N735" s="1" t="s">
        <v>115</v>
      </c>
      <c r="O735" s="1" t="s">
        <v>171</v>
      </c>
      <c r="P735" s="1" t="s">
        <v>612</v>
      </c>
      <c r="Q735" s="1" t="s">
        <v>15</v>
      </c>
      <c r="S735" s="1" t="s">
        <v>17</v>
      </c>
      <c r="T735" s="1" t="s">
        <v>894</v>
      </c>
    </row>
    <row r="736" spans="1:20" outlineLevel="1" x14ac:dyDescent="0.45">
      <c r="A736" s="1">
        <v>4</v>
      </c>
      <c r="B736" s="1">
        <v>32</v>
      </c>
      <c r="C736" s="1">
        <v>2</v>
      </c>
      <c r="D736" s="1">
        <v>2026</v>
      </c>
      <c r="E736" s="1">
        <v>52</v>
      </c>
      <c r="F736" s="1" t="s">
        <v>575</v>
      </c>
      <c r="G736" s="1" t="s">
        <v>607</v>
      </c>
      <c r="H736" s="1">
        <v>35</v>
      </c>
      <c r="I736" s="2"/>
      <c r="K736" s="1" t="s">
        <v>501</v>
      </c>
      <c r="N736" s="1" t="s">
        <v>115</v>
      </c>
      <c r="O736" s="1" t="s">
        <v>171</v>
      </c>
      <c r="P736" s="1" t="s">
        <v>621</v>
      </c>
      <c r="Q736" s="1" t="s">
        <v>15</v>
      </c>
      <c r="R736" s="1" t="s">
        <v>620</v>
      </c>
      <c r="S736" s="1" t="s">
        <v>17</v>
      </c>
    </row>
    <row r="737" spans="1:20" outlineLevel="1" x14ac:dyDescent="0.45">
      <c r="A737" s="1">
        <v>4</v>
      </c>
      <c r="B737" s="1">
        <v>32</v>
      </c>
      <c r="C737" s="1">
        <v>2</v>
      </c>
      <c r="D737" s="1">
        <v>2026</v>
      </c>
      <c r="E737" s="1">
        <v>52</v>
      </c>
      <c r="F737" s="1" t="s">
        <v>575</v>
      </c>
      <c r="G737" s="1" t="s">
        <v>576</v>
      </c>
      <c r="H737" s="1">
        <v>60</v>
      </c>
      <c r="I737" s="2"/>
      <c r="K737" s="1" t="s">
        <v>501</v>
      </c>
      <c r="N737" s="1" t="s">
        <v>115</v>
      </c>
      <c r="O737" s="1" t="s">
        <v>171</v>
      </c>
      <c r="P737" s="1" t="s">
        <v>611</v>
      </c>
      <c r="Q737" s="1" t="s">
        <v>167</v>
      </c>
      <c r="R737" s="1" t="s">
        <v>609</v>
      </c>
      <c r="S737" s="1" t="s">
        <v>147</v>
      </c>
    </row>
    <row r="738" spans="1:20" ht="28.5" outlineLevel="1" x14ac:dyDescent="0.45">
      <c r="A738" s="1">
        <v>4</v>
      </c>
      <c r="B738" s="1">
        <v>32</v>
      </c>
      <c r="C738" s="1">
        <v>1</v>
      </c>
      <c r="D738" s="1">
        <v>2026</v>
      </c>
      <c r="E738" s="1">
        <v>52</v>
      </c>
      <c r="F738" s="1" t="s">
        <v>781</v>
      </c>
      <c r="G738" s="1" t="s">
        <v>908</v>
      </c>
      <c r="H738" s="1">
        <v>225</v>
      </c>
      <c r="K738" s="1" t="s">
        <v>911</v>
      </c>
      <c r="N738" s="1" t="s">
        <v>14</v>
      </c>
      <c r="O738" s="1" t="s">
        <v>39</v>
      </c>
      <c r="P738" s="1" t="s">
        <v>771</v>
      </c>
      <c r="Q738" s="1" t="s">
        <v>339</v>
      </c>
      <c r="S738" s="1" t="s">
        <v>17</v>
      </c>
      <c r="T738" s="1" t="s">
        <v>909</v>
      </c>
    </row>
    <row r="739" spans="1:20" outlineLevel="1" x14ac:dyDescent="0.45">
      <c r="A739" s="1">
        <v>4</v>
      </c>
      <c r="B739" s="1">
        <v>32</v>
      </c>
      <c r="C739" s="1">
        <v>2</v>
      </c>
      <c r="D739" s="1">
        <v>2026</v>
      </c>
      <c r="E739" s="1">
        <v>52</v>
      </c>
      <c r="F739" s="1" t="s">
        <v>785</v>
      </c>
      <c r="G739" s="1" t="s">
        <v>870</v>
      </c>
      <c r="H739" s="1">
        <v>125</v>
      </c>
      <c r="K739" s="1" t="s">
        <v>873</v>
      </c>
      <c r="N739" s="1" t="s">
        <v>115</v>
      </c>
      <c r="O739" s="1" t="s">
        <v>171</v>
      </c>
      <c r="P739" s="1" t="s">
        <v>875</v>
      </c>
      <c r="Q739" s="1" t="s">
        <v>15</v>
      </c>
      <c r="S739" s="1" t="s">
        <v>17</v>
      </c>
    </row>
    <row r="740" spans="1:20" outlineLevel="1" x14ac:dyDescent="0.45">
      <c r="A740" s="1">
        <v>4</v>
      </c>
      <c r="B740" s="1">
        <v>32</v>
      </c>
      <c r="C740" s="1">
        <v>2</v>
      </c>
      <c r="D740" s="1">
        <v>2026</v>
      </c>
      <c r="E740" s="1">
        <v>52</v>
      </c>
      <c r="F740" s="1" t="s">
        <v>781</v>
      </c>
      <c r="G740" s="1" t="s">
        <v>864</v>
      </c>
      <c r="H740" s="1">
        <v>40</v>
      </c>
      <c r="K740" s="1" t="s">
        <v>866</v>
      </c>
      <c r="N740" s="1" t="s">
        <v>72</v>
      </c>
      <c r="O740" s="1" t="s">
        <v>74</v>
      </c>
      <c r="Q740" s="1" t="s">
        <v>867</v>
      </c>
      <c r="S740" s="1" t="s">
        <v>17</v>
      </c>
    </row>
    <row r="741" spans="1:20" outlineLevel="1" x14ac:dyDescent="0.45">
      <c r="A741" s="1">
        <v>4</v>
      </c>
      <c r="B741" s="1">
        <v>32</v>
      </c>
      <c r="C741" s="1">
        <v>2</v>
      </c>
      <c r="D741" s="1">
        <v>2026</v>
      </c>
      <c r="E741" s="1">
        <v>52</v>
      </c>
      <c r="F741" s="1" t="s">
        <v>781</v>
      </c>
      <c r="G741" s="1" t="s">
        <v>812</v>
      </c>
      <c r="H741" s="1">
        <v>95</v>
      </c>
      <c r="K741" s="1" t="s">
        <v>561</v>
      </c>
      <c r="N741" s="1" t="s">
        <v>14</v>
      </c>
      <c r="O741" s="1" t="s">
        <v>39</v>
      </c>
      <c r="P741" s="1" t="s">
        <v>771</v>
      </c>
      <c r="Q741" s="1" t="s">
        <v>339</v>
      </c>
      <c r="S741" s="1" t="s">
        <v>17</v>
      </c>
    </row>
    <row r="742" spans="1:20" outlineLevel="1" x14ac:dyDescent="0.45">
      <c r="A742" s="1">
        <v>4</v>
      </c>
      <c r="B742" s="1" t="s">
        <v>1118</v>
      </c>
      <c r="C742" s="1">
        <v>1</v>
      </c>
      <c r="D742" s="1">
        <v>2026</v>
      </c>
      <c r="E742" s="1">
        <v>65</v>
      </c>
      <c r="F742" s="1" t="s">
        <v>785</v>
      </c>
      <c r="G742" s="1" t="s">
        <v>985</v>
      </c>
      <c r="H742" s="1">
        <v>185</v>
      </c>
      <c r="N742" s="1" t="s">
        <v>14</v>
      </c>
      <c r="O742" s="1" t="s">
        <v>39</v>
      </c>
      <c r="P742" s="1" t="s">
        <v>771</v>
      </c>
      <c r="Q742" s="1" t="s">
        <v>339</v>
      </c>
      <c r="S742" s="1" t="s">
        <v>17</v>
      </c>
    </row>
    <row r="743" spans="1:20" outlineLevel="1" x14ac:dyDescent="0.45">
      <c r="A743" s="1">
        <v>4</v>
      </c>
      <c r="B743" s="1" t="s">
        <v>1118</v>
      </c>
      <c r="C743" s="1">
        <v>1</v>
      </c>
      <c r="D743" s="1">
        <v>2026</v>
      </c>
      <c r="E743" s="1">
        <v>65</v>
      </c>
      <c r="F743" s="1" t="s">
        <v>785</v>
      </c>
      <c r="G743" s="1" t="s">
        <v>986</v>
      </c>
      <c r="H743" s="1">
        <v>115</v>
      </c>
      <c r="N743" s="1" t="s">
        <v>14</v>
      </c>
      <c r="O743" s="1" t="s">
        <v>39</v>
      </c>
      <c r="P743" s="1" t="s">
        <v>771</v>
      </c>
      <c r="Q743" s="1" t="s">
        <v>339</v>
      </c>
      <c r="S743" s="1" t="s">
        <v>17</v>
      </c>
    </row>
    <row r="744" spans="1:20" outlineLevel="1" x14ac:dyDescent="0.45">
      <c r="A744" s="1">
        <v>4</v>
      </c>
      <c r="B744" s="1" t="s">
        <v>1118</v>
      </c>
      <c r="C744" s="1">
        <v>1</v>
      </c>
      <c r="D744" s="1">
        <v>2026</v>
      </c>
      <c r="E744" s="1">
        <v>65</v>
      </c>
      <c r="F744" s="1" t="s">
        <v>785</v>
      </c>
      <c r="G744" s="1" t="s">
        <v>987</v>
      </c>
      <c r="H744" s="1">
        <v>115</v>
      </c>
      <c r="N744" s="1" t="s">
        <v>14</v>
      </c>
      <c r="O744" s="1" t="s">
        <v>39</v>
      </c>
      <c r="P744" s="1" t="s">
        <v>771</v>
      </c>
      <c r="Q744" s="1" t="s">
        <v>339</v>
      </c>
      <c r="S744" s="1" t="s">
        <v>17</v>
      </c>
    </row>
    <row r="745" spans="1:20" outlineLevel="1" x14ac:dyDescent="0.45">
      <c r="A745" s="1">
        <v>4</v>
      </c>
      <c r="B745" s="1" t="s">
        <v>1118</v>
      </c>
      <c r="C745" s="1">
        <v>1</v>
      </c>
      <c r="D745" s="1">
        <v>2026</v>
      </c>
      <c r="E745" s="1">
        <v>65</v>
      </c>
      <c r="F745" s="1" t="s">
        <v>785</v>
      </c>
      <c r="G745" s="1" t="s">
        <v>988</v>
      </c>
      <c r="H745" s="1">
        <v>115</v>
      </c>
      <c r="N745" s="1" t="s">
        <v>14</v>
      </c>
      <c r="O745" s="1" t="s">
        <v>39</v>
      </c>
      <c r="P745" s="1" t="s">
        <v>771</v>
      </c>
      <c r="Q745" s="1" t="s">
        <v>339</v>
      </c>
      <c r="S745" s="1" t="s">
        <v>17</v>
      </c>
    </row>
    <row r="746" spans="1:20" outlineLevel="1" x14ac:dyDescent="0.45">
      <c r="A746" s="1">
        <v>4</v>
      </c>
      <c r="B746" s="1" t="s">
        <v>1118</v>
      </c>
      <c r="C746" s="1">
        <v>2</v>
      </c>
      <c r="D746" s="1">
        <v>2026</v>
      </c>
      <c r="E746" s="1">
        <v>65</v>
      </c>
      <c r="F746" s="1" t="s">
        <v>1033</v>
      </c>
      <c r="G746" s="1" t="s">
        <v>1031</v>
      </c>
      <c r="H746" s="1">
        <v>155</v>
      </c>
      <c r="N746" s="1" t="s">
        <v>14</v>
      </c>
      <c r="O746" s="1" t="s">
        <v>39</v>
      </c>
      <c r="P746" s="1" t="s">
        <v>771</v>
      </c>
      <c r="Q746" s="1" t="s">
        <v>339</v>
      </c>
      <c r="S746" s="1" t="s">
        <v>17</v>
      </c>
    </row>
    <row r="747" spans="1:20" outlineLevel="1" x14ac:dyDescent="0.45">
      <c r="A747" s="1">
        <v>4</v>
      </c>
      <c r="B747" s="1">
        <v>31</v>
      </c>
      <c r="C747" s="1">
        <v>3</v>
      </c>
      <c r="D747" s="1">
        <v>2026</v>
      </c>
      <c r="E747" s="1">
        <v>67</v>
      </c>
      <c r="F747" s="1" t="s">
        <v>785</v>
      </c>
      <c r="G747" s="1" t="s">
        <v>1084</v>
      </c>
      <c r="H747" s="1">
        <v>39</v>
      </c>
      <c r="K747" s="1" t="s">
        <v>775</v>
      </c>
      <c r="N747" s="1" t="s">
        <v>115</v>
      </c>
      <c r="O747" s="1" t="s">
        <v>171</v>
      </c>
      <c r="P747" s="1" t="s">
        <v>1085</v>
      </c>
      <c r="Q747" s="1" t="s">
        <v>15</v>
      </c>
      <c r="S747" s="1" t="s">
        <v>17</v>
      </c>
    </row>
    <row r="748" spans="1:20" outlineLevel="1" x14ac:dyDescent="0.45">
      <c r="A748" s="1">
        <v>4</v>
      </c>
      <c r="B748" s="1">
        <v>31</v>
      </c>
      <c r="C748" s="1">
        <v>3</v>
      </c>
      <c r="D748" s="1">
        <v>2026</v>
      </c>
      <c r="E748" s="1">
        <v>67</v>
      </c>
      <c r="F748" s="1" t="s">
        <v>475</v>
      </c>
      <c r="G748" s="1" t="s">
        <v>783</v>
      </c>
      <c r="H748" s="1">
        <v>50</v>
      </c>
      <c r="N748" s="1" t="s">
        <v>225</v>
      </c>
      <c r="O748" s="1" t="s">
        <v>385</v>
      </c>
      <c r="Q748" s="1" t="s">
        <v>394</v>
      </c>
      <c r="S748" s="1" t="s">
        <v>17</v>
      </c>
    </row>
    <row r="749" spans="1:20" ht="28.5" outlineLevel="1" x14ac:dyDescent="0.45">
      <c r="A749" s="1">
        <v>4</v>
      </c>
      <c r="B749" s="1">
        <v>31</v>
      </c>
      <c r="C749" s="1">
        <v>3</v>
      </c>
      <c r="D749" s="1">
        <v>2026</v>
      </c>
      <c r="E749" s="1">
        <v>67</v>
      </c>
      <c r="F749" s="1" t="s">
        <v>781</v>
      </c>
      <c r="G749" s="1" t="s">
        <v>977</v>
      </c>
      <c r="H749" s="1">
        <v>45</v>
      </c>
      <c r="K749" s="1" t="s">
        <v>453</v>
      </c>
      <c r="N749" s="1" t="s">
        <v>979</v>
      </c>
      <c r="O749" s="1" t="s">
        <v>371</v>
      </c>
      <c r="Q749" s="36" t="s">
        <v>978</v>
      </c>
      <c r="S749" s="1" t="s">
        <v>17</v>
      </c>
    </row>
    <row r="750" spans="1:20" outlineLevel="1" x14ac:dyDescent="0.45">
      <c r="A750" s="1">
        <v>4</v>
      </c>
      <c r="B750" s="1">
        <v>31</v>
      </c>
      <c r="C750" s="1">
        <v>3</v>
      </c>
      <c r="D750" s="1">
        <v>2026</v>
      </c>
      <c r="E750" s="1">
        <v>67</v>
      </c>
      <c r="F750" s="1" t="s">
        <v>781</v>
      </c>
      <c r="G750" s="1" t="s">
        <v>1040</v>
      </c>
      <c r="H750" s="1">
        <v>75</v>
      </c>
      <c r="K750" s="1" t="s">
        <v>800</v>
      </c>
      <c r="N750" s="1" t="s">
        <v>225</v>
      </c>
      <c r="O750" s="1" t="s">
        <v>385</v>
      </c>
      <c r="Q750" s="1" t="s">
        <v>394</v>
      </c>
      <c r="S750" s="1" t="s">
        <v>17</v>
      </c>
    </row>
    <row r="751" spans="1:20" outlineLevel="1" x14ac:dyDescent="0.45">
      <c r="A751" s="1">
        <v>4</v>
      </c>
      <c r="B751" s="1">
        <v>35</v>
      </c>
      <c r="C751" s="1">
        <v>2</v>
      </c>
      <c r="D751" s="1">
        <v>2026</v>
      </c>
      <c r="E751" s="1">
        <v>68</v>
      </c>
      <c r="F751" s="1" t="s">
        <v>475</v>
      </c>
      <c r="G751" s="1" t="s">
        <v>993</v>
      </c>
      <c r="H751" s="1">
        <v>100</v>
      </c>
      <c r="N751" s="1" t="s">
        <v>115</v>
      </c>
      <c r="O751" s="1" t="s">
        <v>171</v>
      </c>
      <c r="P751" s="1" t="s">
        <v>997</v>
      </c>
      <c r="Q751" s="1" t="s">
        <v>996</v>
      </c>
      <c r="S751" s="1" t="s">
        <v>17</v>
      </c>
    </row>
    <row r="752" spans="1:20" outlineLevel="1" x14ac:dyDescent="0.45">
      <c r="A752" s="1">
        <v>4</v>
      </c>
      <c r="B752" s="1">
        <v>35</v>
      </c>
      <c r="C752" s="1">
        <v>2</v>
      </c>
      <c r="D752" s="1">
        <v>2026</v>
      </c>
      <c r="E752" s="1">
        <v>68</v>
      </c>
      <c r="F752" s="1" t="s">
        <v>475</v>
      </c>
      <c r="G752" s="1" t="s">
        <v>994</v>
      </c>
      <c r="H752" s="1">
        <v>60</v>
      </c>
      <c r="N752" s="1" t="s">
        <v>115</v>
      </c>
      <c r="O752" s="1" t="s">
        <v>171</v>
      </c>
      <c r="P752" s="1" t="s">
        <v>997</v>
      </c>
      <c r="Q752" s="1" t="s">
        <v>996</v>
      </c>
      <c r="S752" s="1" t="s">
        <v>17</v>
      </c>
    </row>
    <row r="753" spans="1:19" outlineLevel="1" x14ac:dyDescent="0.45">
      <c r="A753" s="1">
        <v>4</v>
      </c>
      <c r="B753" s="1">
        <v>35</v>
      </c>
      <c r="C753" s="1">
        <v>2</v>
      </c>
      <c r="D753" s="1">
        <v>2026</v>
      </c>
      <c r="E753" s="1">
        <v>68</v>
      </c>
      <c r="F753" s="1" t="s">
        <v>475</v>
      </c>
      <c r="G753" s="1" t="s">
        <v>995</v>
      </c>
      <c r="H753" s="1">
        <v>42</v>
      </c>
      <c r="N753" s="1" t="s">
        <v>115</v>
      </c>
      <c r="O753" s="1" t="s">
        <v>171</v>
      </c>
      <c r="P753" s="1" t="s">
        <v>998</v>
      </c>
      <c r="Q753" s="1" t="s">
        <v>996</v>
      </c>
      <c r="S753" s="1" t="s">
        <v>17</v>
      </c>
    </row>
    <row r="754" spans="1:19" outlineLevel="1" x14ac:dyDescent="0.45">
      <c r="A754" s="1">
        <v>4</v>
      </c>
      <c r="B754" s="1">
        <v>35</v>
      </c>
      <c r="C754" s="1">
        <v>2</v>
      </c>
      <c r="D754" s="1">
        <v>2026</v>
      </c>
      <c r="E754" s="1">
        <v>69</v>
      </c>
      <c r="F754" s="1" t="s">
        <v>781</v>
      </c>
      <c r="G754" s="1" t="s">
        <v>1037</v>
      </c>
      <c r="H754" s="1">
        <v>300</v>
      </c>
      <c r="K754" s="1" t="s">
        <v>1038</v>
      </c>
      <c r="N754" s="1" t="s">
        <v>115</v>
      </c>
      <c r="O754" s="1" t="s">
        <v>113</v>
      </c>
      <c r="P754" s="1" t="s">
        <v>874</v>
      </c>
      <c r="Q754" s="1" t="s">
        <v>1039</v>
      </c>
      <c r="S754" s="1" t="s">
        <v>17</v>
      </c>
    </row>
    <row r="755" spans="1:19" outlineLevel="1" x14ac:dyDescent="0.45">
      <c r="A755" s="1">
        <v>4</v>
      </c>
      <c r="B755" s="1">
        <v>35</v>
      </c>
      <c r="C755" s="1">
        <v>2</v>
      </c>
      <c r="D755" s="1">
        <v>2026</v>
      </c>
      <c r="E755" s="1">
        <v>69</v>
      </c>
      <c r="F755" s="1" t="s">
        <v>781</v>
      </c>
      <c r="G755" s="1" t="s">
        <v>1091</v>
      </c>
      <c r="H755" s="1">
        <v>130</v>
      </c>
      <c r="K755" s="1" t="s">
        <v>1094</v>
      </c>
      <c r="N755" s="1" t="s">
        <v>115</v>
      </c>
      <c r="O755" s="1" t="s">
        <v>113</v>
      </c>
      <c r="P755" s="1" t="s">
        <v>1093</v>
      </c>
      <c r="Q755" s="1" t="s">
        <v>1092</v>
      </c>
      <c r="R755" s="1" t="s">
        <v>1098</v>
      </c>
      <c r="S755" s="1" t="s">
        <v>17</v>
      </c>
    </row>
    <row r="756" spans="1:19" outlineLevel="1" x14ac:dyDescent="0.45">
      <c r="A756" s="1">
        <v>4</v>
      </c>
      <c r="B756" s="1">
        <v>35</v>
      </c>
      <c r="C756" s="1">
        <v>2</v>
      </c>
      <c r="D756" s="1">
        <v>2026</v>
      </c>
      <c r="E756" s="1">
        <v>69</v>
      </c>
      <c r="F756" s="1" t="s">
        <v>781</v>
      </c>
      <c r="G756" s="1" t="s">
        <v>1131</v>
      </c>
      <c r="K756" s="1" t="s">
        <v>809</v>
      </c>
      <c r="N756" s="1" t="s">
        <v>115</v>
      </c>
      <c r="O756" s="1" t="s">
        <v>113</v>
      </c>
      <c r="P756" s="1" t="s">
        <v>917</v>
      </c>
      <c r="Q756" s="1" t="s">
        <v>1132</v>
      </c>
      <c r="S756" s="1" t="s">
        <v>17</v>
      </c>
    </row>
    <row r="757" spans="1:19" outlineLevel="1" x14ac:dyDescent="0.45">
      <c r="A757" s="1">
        <v>4</v>
      </c>
      <c r="C757" s="1">
        <v>2</v>
      </c>
      <c r="D757" s="1">
        <v>2026</v>
      </c>
      <c r="E757" s="1">
        <v>70</v>
      </c>
      <c r="F757" s="1" t="s">
        <v>419</v>
      </c>
      <c r="G757" s="1" t="s">
        <v>1230</v>
      </c>
      <c r="N757" s="1" t="s">
        <v>14</v>
      </c>
      <c r="O757" s="1" t="s">
        <v>0</v>
      </c>
      <c r="Q757" s="1" t="s">
        <v>15</v>
      </c>
      <c r="S757" s="1" t="s">
        <v>17</v>
      </c>
    </row>
    <row r="758" spans="1:19" outlineLevel="1" x14ac:dyDescent="0.45">
      <c r="A758" s="1">
        <v>4</v>
      </c>
      <c r="C758" s="1">
        <v>1</v>
      </c>
      <c r="D758" s="1">
        <v>2026</v>
      </c>
      <c r="E758" s="1">
        <v>70</v>
      </c>
      <c r="F758" s="1" t="s">
        <v>419</v>
      </c>
      <c r="G758" s="1" t="s">
        <v>1231</v>
      </c>
      <c r="N758" s="1" t="s">
        <v>14</v>
      </c>
      <c r="O758" s="1" t="s">
        <v>0</v>
      </c>
      <c r="Q758" s="1" t="s">
        <v>167</v>
      </c>
      <c r="S758" s="1" t="s">
        <v>147</v>
      </c>
    </row>
    <row r="759" spans="1:19" outlineLevel="1" x14ac:dyDescent="0.45">
      <c r="A759" s="1">
        <v>4</v>
      </c>
      <c r="C759" s="1">
        <v>1</v>
      </c>
      <c r="D759" s="1">
        <v>2026</v>
      </c>
      <c r="E759" s="1">
        <v>70</v>
      </c>
      <c r="F759" s="1" t="s">
        <v>419</v>
      </c>
      <c r="G759" s="1" t="s">
        <v>1232</v>
      </c>
      <c r="N759" s="1" t="s">
        <v>14</v>
      </c>
      <c r="O759" s="1" t="s">
        <v>0</v>
      </c>
      <c r="Q759" s="1" t="s">
        <v>15</v>
      </c>
      <c r="S759" s="1" t="s">
        <v>17</v>
      </c>
    </row>
    <row r="760" spans="1:19" outlineLevel="1" x14ac:dyDescent="0.45">
      <c r="A760" s="1">
        <v>4</v>
      </c>
      <c r="C760" s="1">
        <v>1</v>
      </c>
      <c r="D760" s="1">
        <v>2026</v>
      </c>
      <c r="E760" s="1">
        <v>70</v>
      </c>
      <c r="F760" s="1" t="s">
        <v>419</v>
      </c>
      <c r="G760" s="1" t="s">
        <v>1233</v>
      </c>
      <c r="N760" s="1" t="s">
        <v>14</v>
      </c>
      <c r="O760" s="1" t="s">
        <v>0</v>
      </c>
      <c r="Q760" s="1" t="s">
        <v>15</v>
      </c>
      <c r="S760" s="1" t="s">
        <v>17</v>
      </c>
    </row>
    <row r="761" spans="1:19" outlineLevel="1" x14ac:dyDescent="0.45">
      <c r="A761" s="1">
        <v>4</v>
      </c>
      <c r="C761" s="1">
        <v>1</v>
      </c>
      <c r="D761" s="1">
        <v>2026</v>
      </c>
      <c r="E761" s="1">
        <v>70</v>
      </c>
      <c r="F761" s="1" t="s">
        <v>419</v>
      </c>
      <c r="G761" s="1" t="s">
        <v>1234</v>
      </c>
      <c r="N761" s="1" t="s">
        <v>14</v>
      </c>
      <c r="O761" s="1" t="s">
        <v>0</v>
      </c>
      <c r="Q761" s="1" t="s">
        <v>15</v>
      </c>
      <c r="S761" s="1" t="s">
        <v>17</v>
      </c>
    </row>
    <row r="762" spans="1:19" outlineLevel="1" x14ac:dyDescent="0.45">
      <c r="A762" s="1">
        <v>4</v>
      </c>
      <c r="B762" s="1">
        <v>31</v>
      </c>
      <c r="C762" s="1">
        <v>2</v>
      </c>
      <c r="D762" s="1">
        <v>2026</v>
      </c>
      <c r="E762" s="1">
        <v>106</v>
      </c>
      <c r="F762" s="1" t="s">
        <v>1033</v>
      </c>
      <c r="G762" s="1" t="s">
        <v>1272</v>
      </c>
      <c r="N762" s="1" t="s">
        <v>14</v>
      </c>
      <c r="O762" s="1" t="s">
        <v>771</v>
      </c>
      <c r="P762" s="1" t="s">
        <v>1273</v>
      </c>
      <c r="Q762" s="1" t="s">
        <v>339</v>
      </c>
      <c r="S762" s="1" t="s">
        <v>17</v>
      </c>
    </row>
    <row r="763" spans="1:19" outlineLevel="1" x14ac:dyDescent="0.45">
      <c r="A763" s="1">
        <v>4</v>
      </c>
      <c r="B763" s="1">
        <v>31</v>
      </c>
      <c r="C763" s="1">
        <v>2</v>
      </c>
      <c r="D763" s="1">
        <v>2026</v>
      </c>
      <c r="E763" s="1">
        <v>106</v>
      </c>
      <c r="F763" s="1" t="s">
        <v>1033</v>
      </c>
      <c r="G763" s="1" t="s">
        <v>1274</v>
      </c>
      <c r="N763" s="1" t="s">
        <v>14</v>
      </c>
      <c r="O763" s="1" t="s">
        <v>771</v>
      </c>
      <c r="Q763" s="1" t="s">
        <v>339</v>
      </c>
      <c r="S763" s="1" t="s">
        <v>17</v>
      </c>
    </row>
    <row r="764" spans="1:19" outlineLevel="1" x14ac:dyDescent="0.45">
      <c r="A764" s="1">
        <v>4</v>
      </c>
      <c r="B764" s="1">
        <v>31</v>
      </c>
      <c r="C764" s="1">
        <v>2</v>
      </c>
      <c r="D764" s="1">
        <v>2026</v>
      </c>
      <c r="E764" s="1">
        <v>106</v>
      </c>
      <c r="F764" s="1" t="s">
        <v>1275</v>
      </c>
      <c r="G764" s="1" t="s">
        <v>1276</v>
      </c>
      <c r="N764" s="1" t="s">
        <v>14</v>
      </c>
      <c r="O764" s="1" t="s">
        <v>771</v>
      </c>
      <c r="Q764" s="1" t="s">
        <v>339</v>
      </c>
      <c r="S764" s="1" t="s">
        <v>17</v>
      </c>
    </row>
    <row r="765" spans="1:19" x14ac:dyDescent="0.45">
      <c r="A765" s="1">
        <v>4</v>
      </c>
      <c r="B765" s="1">
        <v>31</v>
      </c>
      <c r="C765" s="1">
        <v>3</v>
      </c>
      <c r="D765" s="1">
        <v>2026</v>
      </c>
      <c r="E765" s="1">
        <v>106</v>
      </c>
      <c r="F765" s="1" t="s">
        <v>1024</v>
      </c>
      <c r="G765" s="1" t="s">
        <v>1277</v>
      </c>
      <c r="N765" s="1" t="s">
        <v>14</v>
      </c>
      <c r="O765" s="1" t="s">
        <v>771</v>
      </c>
      <c r="P765" s="1" t="s">
        <v>1278</v>
      </c>
      <c r="Q765" s="1" t="s">
        <v>339</v>
      </c>
      <c r="S765" s="1" t="s">
        <v>17</v>
      </c>
    </row>
    <row r="766" spans="1:19" x14ac:dyDescent="0.45">
      <c r="A766" s="1">
        <v>4</v>
      </c>
      <c r="B766" s="1">
        <v>31</v>
      </c>
      <c r="C766" s="1">
        <v>3</v>
      </c>
      <c r="D766" s="1">
        <v>2026</v>
      </c>
      <c r="E766" s="1">
        <v>106</v>
      </c>
      <c r="F766" s="1" t="s">
        <v>1024</v>
      </c>
      <c r="G766" s="1" t="s">
        <v>1279</v>
      </c>
      <c r="N766" s="1" t="s">
        <v>14</v>
      </c>
      <c r="O766" s="1" t="s">
        <v>771</v>
      </c>
      <c r="P766" s="1" t="s">
        <v>1278</v>
      </c>
      <c r="Q766" s="1" t="s">
        <v>231</v>
      </c>
      <c r="S766" s="1" t="s">
        <v>17</v>
      </c>
    </row>
    <row r="767" spans="1:19" x14ac:dyDescent="0.45">
      <c r="A767" s="1">
        <v>4</v>
      </c>
      <c r="B767" s="1">
        <v>31</v>
      </c>
      <c r="C767" s="1">
        <v>2</v>
      </c>
      <c r="D767" s="1">
        <v>2026</v>
      </c>
      <c r="E767" s="1">
        <v>107</v>
      </c>
      <c r="F767" s="1" t="s">
        <v>1004</v>
      </c>
      <c r="G767" s="1" t="s">
        <v>1280</v>
      </c>
      <c r="N767" s="1" t="s">
        <v>14</v>
      </c>
      <c r="O767" s="1" t="s">
        <v>771</v>
      </c>
      <c r="Q767" s="1" t="s">
        <v>146</v>
      </c>
      <c r="S767" s="1" t="s">
        <v>147</v>
      </c>
    </row>
    <row r="768" spans="1:19" x14ac:dyDescent="0.45">
      <c r="A768" s="1">
        <v>4</v>
      </c>
      <c r="B768" s="1">
        <v>31</v>
      </c>
      <c r="C768" s="1">
        <v>2</v>
      </c>
      <c r="D768" s="1">
        <v>2026</v>
      </c>
      <c r="E768" s="1">
        <v>107</v>
      </c>
      <c r="F768" s="1" t="s">
        <v>1004</v>
      </c>
      <c r="G768" s="1" t="s">
        <v>1281</v>
      </c>
      <c r="N768" s="1" t="s">
        <v>14</v>
      </c>
      <c r="O768" s="1" t="s">
        <v>771</v>
      </c>
      <c r="Q768" s="1" t="s">
        <v>231</v>
      </c>
      <c r="S768" s="1" t="s">
        <v>17</v>
      </c>
    </row>
    <row r="769" spans="1:20" x14ac:dyDescent="0.45">
      <c r="A769" s="1">
        <v>4</v>
      </c>
      <c r="B769" s="1">
        <v>31</v>
      </c>
      <c r="C769" s="1">
        <v>2</v>
      </c>
      <c r="D769" s="1">
        <v>2026</v>
      </c>
      <c r="E769" s="1">
        <v>107</v>
      </c>
      <c r="F769" s="1" t="s">
        <v>1004</v>
      </c>
      <c r="G769" s="1" t="s">
        <v>1282</v>
      </c>
      <c r="N769" s="1" t="s">
        <v>14</v>
      </c>
      <c r="O769" s="1" t="s">
        <v>771</v>
      </c>
      <c r="Q769" s="1" t="s">
        <v>370</v>
      </c>
      <c r="S769" s="1" t="s">
        <v>17</v>
      </c>
    </row>
    <row r="770" spans="1:20" x14ac:dyDescent="0.45">
      <c r="A770" s="1">
        <v>4</v>
      </c>
      <c r="B770" s="1">
        <v>20</v>
      </c>
      <c r="C770" s="1">
        <v>2</v>
      </c>
      <c r="D770" s="1">
        <v>2026</v>
      </c>
      <c r="E770" s="1">
        <v>117</v>
      </c>
      <c r="F770" s="1" t="s">
        <v>720</v>
      </c>
      <c r="G770" s="1" t="s">
        <v>961</v>
      </c>
      <c r="H770" s="1">
        <v>30</v>
      </c>
      <c r="N770" s="1" t="s">
        <v>14</v>
      </c>
      <c r="O770" s="1" t="s">
        <v>39</v>
      </c>
      <c r="P770" s="1" t="s">
        <v>962</v>
      </c>
      <c r="Q770" s="36" t="s">
        <v>339</v>
      </c>
      <c r="S770" s="1" t="s">
        <v>17</v>
      </c>
    </row>
    <row r="771" spans="1:20" x14ac:dyDescent="0.45">
      <c r="A771" s="1">
        <v>4</v>
      </c>
      <c r="B771" s="1">
        <v>20</v>
      </c>
      <c r="C771" s="1">
        <v>3</v>
      </c>
      <c r="D771" s="1">
        <v>2026</v>
      </c>
      <c r="E771" s="1">
        <v>117</v>
      </c>
      <c r="F771" s="1" t="s">
        <v>603</v>
      </c>
      <c r="G771" s="1" t="s">
        <v>596</v>
      </c>
      <c r="H771" s="1">
        <v>70</v>
      </c>
      <c r="I771" s="2"/>
      <c r="N771" s="1" t="s">
        <v>72</v>
      </c>
      <c r="O771" s="1" t="s">
        <v>74</v>
      </c>
      <c r="Q771" s="1" t="s">
        <v>75</v>
      </c>
      <c r="S771" s="1" t="s">
        <v>17</v>
      </c>
    </row>
    <row r="772" spans="1:20" x14ac:dyDescent="0.45">
      <c r="A772" s="1">
        <v>4</v>
      </c>
      <c r="B772" s="1">
        <v>20</v>
      </c>
      <c r="C772" s="1">
        <v>3</v>
      </c>
      <c r="D772" s="1">
        <v>2026</v>
      </c>
      <c r="E772" s="1">
        <v>117</v>
      </c>
      <c r="F772" s="1" t="s">
        <v>720</v>
      </c>
      <c r="G772" s="1" t="s">
        <v>1074</v>
      </c>
      <c r="H772" s="1">
        <v>85</v>
      </c>
      <c r="N772" s="1" t="s">
        <v>408</v>
      </c>
      <c r="Q772" s="1" t="s">
        <v>342</v>
      </c>
      <c r="S772" s="1" t="s">
        <v>17</v>
      </c>
    </row>
    <row r="773" spans="1:20" x14ac:dyDescent="0.45">
      <c r="A773" s="1">
        <v>4</v>
      </c>
      <c r="B773" s="1">
        <v>20</v>
      </c>
      <c r="C773" s="1">
        <v>1</v>
      </c>
      <c r="D773" s="1">
        <v>2026</v>
      </c>
      <c r="E773" s="1">
        <v>117</v>
      </c>
      <c r="F773" s="1" t="s">
        <v>1323</v>
      </c>
      <c r="G773" s="1" t="s">
        <v>1328</v>
      </c>
      <c r="N773" s="1" t="s">
        <v>14</v>
      </c>
      <c r="O773" s="1" t="s">
        <v>39</v>
      </c>
      <c r="P773" s="1" t="s">
        <v>1324</v>
      </c>
      <c r="Q773" s="1" t="s">
        <v>335</v>
      </c>
      <c r="S773" s="1" t="s">
        <v>17</v>
      </c>
    </row>
    <row r="774" spans="1:20" x14ac:dyDescent="0.45">
      <c r="A774" s="1">
        <v>4</v>
      </c>
      <c r="B774" s="1">
        <v>20</v>
      </c>
      <c r="C774" s="1">
        <v>1</v>
      </c>
      <c r="D774" s="1">
        <v>2026</v>
      </c>
      <c r="E774" s="1">
        <v>117</v>
      </c>
      <c r="F774" s="1" t="s">
        <v>1323</v>
      </c>
      <c r="G774" s="1" t="s">
        <v>1325</v>
      </c>
      <c r="N774" s="1" t="s">
        <v>14</v>
      </c>
      <c r="O774" s="1" t="s">
        <v>39</v>
      </c>
      <c r="P774" s="1" t="s">
        <v>1326</v>
      </c>
      <c r="Q774" s="1" t="s">
        <v>370</v>
      </c>
      <c r="S774" s="1" t="s">
        <v>17</v>
      </c>
    </row>
    <row r="775" spans="1:20" x14ac:dyDescent="0.45">
      <c r="A775" s="1">
        <v>4</v>
      </c>
      <c r="B775" s="1">
        <v>20</v>
      </c>
      <c r="C775" s="1">
        <v>2</v>
      </c>
      <c r="D775" s="1">
        <v>2026</v>
      </c>
      <c r="E775" s="1">
        <v>117</v>
      </c>
      <c r="F775" s="1" t="s">
        <v>1323</v>
      </c>
      <c r="G775" s="1" t="s">
        <v>1327</v>
      </c>
      <c r="N775" s="1" t="s">
        <v>14</v>
      </c>
      <c r="O775" s="1" t="s">
        <v>39</v>
      </c>
      <c r="P775" s="1" t="s">
        <v>771</v>
      </c>
      <c r="Q775" s="1" t="s">
        <v>370</v>
      </c>
      <c r="S775" s="1" t="s">
        <v>17</v>
      </c>
    </row>
    <row r="776" spans="1:20" x14ac:dyDescent="0.45">
      <c r="A776" s="1">
        <v>4</v>
      </c>
      <c r="B776" s="1">
        <v>20</v>
      </c>
      <c r="C776" s="1">
        <v>1</v>
      </c>
      <c r="D776" s="1">
        <v>2026</v>
      </c>
      <c r="E776" s="1">
        <v>122</v>
      </c>
      <c r="F776" s="1" t="s">
        <v>720</v>
      </c>
      <c r="G776" s="1" t="s">
        <v>1329</v>
      </c>
      <c r="N776" s="1" t="s">
        <v>115</v>
      </c>
      <c r="O776" s="1" t="s">
        <v>113</v>
      </c>
      <c r="P776" s="1" t="s">
        <v>1330</v>
      </c>
      <c r="Q776" s="1" t="s">
        <v>1331</v>
      </c>
      <c r="S776" s="1" t="s">
        <v>1332</v>
      </c>
    </row>
    <row r="777" spans="1:20" x14ac:dyDescent="0.45">
      <c r="A777" s="1">
        <v>4</v>
      </c>
      <c r="B777" s="1">
        <v>20</v>
      </c>
      <c r="C777" s="1">
        <v>4</v>
      </c>
      <c r="D777" s="1">
        <v>2026</v>
      </c>
      <c r="E777" s="1">
        <v>123</v>
      </c>
      <c r="F777" s="1" t="s">
        <v>720</v>
      </c>
      <c r="G777" s="1" t="s">
        <v>723</v>
      </c>
      <c r="H777" s="1">
        <v>53</v>
      </c>
      <c r="N777" s="1" t="s">
        <v>115</v>
      </c>
      <c r="O777" s="1" t="s">
        <v>171</v>
      </c>
      <c r="P777" s="1" t="s">
        <v>630</v>
      </c>
      <c r="Q777" s="1" t="s">
        <v>167</v>
      </c>
      <c r="S777" s="1" t="s">
        <v>147</v>
      </c>
      <c r="T777" s="1" t="s">
        <v>725</v>
      </c>
    </row>
    <row r="778" spans="1:20" x14ac:dyDescent="0.45">
      <c r="A778" s="1">
        <v>4</v>
      </c>
      <c r="B778" s="1">
        <v>20</v>
      </c>
      <c r="C778" s="1">
        <v>3</v>
      </c>
      <c r="D778" s="1">
        <v>2026</v>
      </c>
      <c r="E778" s="1">
        <v>123</v>
      </c>
      <c r="F778" s="1" t="s">
        <v>603</v>
      </c>
      <c r="G778" s="1" t="s">
        <v>600</v>
      </c>
      <c r="H778" s="1">
        <v>109</v>
      </c>
      <c r="I778" s="2"/>
      <c r="N778" s="1" t="s">
        <v>115</v>
      </c>
      <c r="O778" s="1" t="s">
        <v>239</v>
      </c>
      <c r="Q778" s="1" t="s">
        <v>602</v>
      </c>
      <c r="S778" s="1" t="s">
        <v>17</v>
      </c>
    </row>
    <row r="779" spans="1:20" outlineLevel="1" x14ac:dyDescent="0.45">
      <c r="A779" s="1">
        <v>4</v>
      </c>
      <c r="B779" s="1">
        <v>20</v>
      </c>
      <c r="C779" s="1">
        <v>4</v>
      </c>
      <c r="D779" s="1">
        <v>2026</v>
      </c>
      <c r="E779" s="1">
        <v>123</v>
      </c>
      <c r="F779" s="1" t="s">
        <v>720</v>
      </c>
      <c r="G779" s="1" t="s">
        <v>1077</v>
      </c>
      <c r="H779" s="1">
        <v>90</v>
      </c>
      <c r="N779" s="1" t="s">
        <v>115</v>
      </c>
      <c r="O779" s="1" t="s">
        <v>171</v>
      </c>
      <c r="P779" s="1" t="s">
        <v>689</v>
      </c>
      <c r="Q779" s="1" t="s">
        <v>15</v>
      </c>
      <c r="S779" s="1" t="s">
        <v>17</v>
      </c>
    </row>
    <row r="780" spans="1:20" outlineLevel="1" x14ac:dyDescent="0.45">
      <c r="A780" s="1">
        <v>4</v>
      </c>
      <c r="B780" s="1" t="s">
        <v>1117</v>
      </c>
      <c r="C780" s="1">
        <v>3</v>
      </c>
      <c r="D780" s="1">
        <v>2026</v>
      </c>
      <c r="E780" s="1" t="s">
        <v>574</v>
      </c>
      <c r="F780" s="1" t="s">
        <v>436</v>
      </c>
      <c r="G780" s="9" t="s">
        <v>499</v>
      </c>
      <c r="H780" s="1">
        <v>50</v>
      </c>
      <c r="I780" s="2"/>
      <c r="K780" s="1" t="s">
        <v>501</v>
      </c>
      <c r="N780" s="1" t="s">
        <v>14</v>
      </c>
      <c r="O780" s="1" t="s">
        <v>39</v>
      </c>
      <c r="Q780" s="1" t="s">
        <v>370</v>
      </c>
      <c r="S780" s="1" t="s">
        <v>17</v>
      </c>
    </row>
    <row r="781" spans="1:20" outlineLevel="1" x14ac:dyDescent="0.45">
      <c r="A781" s="1">
        <v>4</v>
      </c>
      <c r="B781" s="1" t="s">
        <v>1117</v>
      </c>
      <c r="C781" s="1">
        <v>3</v>
      </c>
      <c r="D781" s="1">
        <v>2026</v>
      </c>
      <c r="E781" s="1" t="s">
        <v>574</v>
      </c>
      <c r="F781" s="1" t="s">
        <v>436</v>
      </c>
      <c r="G781" s="9" t="s">
        <v>500</v>
      </c>
      <c r="H781" s="1">
        <v>20</v>
      </c>
      <c r="I781" s="2"/>
      <c r="K781" s="1" t="s">
        <v>449</v>
      </c>
      <c r="N781" s="1" t="s">
        <v>225</v>
      </c>
      <c r="O781" s="1" t="s">
        <v>385</v>
      </c>
      <c r="Q781" s="1" t="s">
        <v>394</v>
      </c>
      <c r="S781" s="1" t="s">
        <v>17</v>
      </c>
    </row>
    <row r="782" spans="1:20" outlineLevel="1" x14ac:dyDescent="0.45">
      <c r="A782" s="1">
        <v>4</v>
      </c>
      <c r="B782" s="1" t="s">
        <v>1117</v>
      </c>
      <c r="C782" s="1">
        <v>3</v>
      </c>
      <c r="D782" s="1">
        <v>2026</v>
      </c>
      <c r="E782" s="1" t="s">
        <v>574</v>
      </c>
      <c r="F782" s="1" t="s">
        <v>436</v>
      </c>
      <c r="G782" s="9" t="s">
        <v>466</v>
      </c>
      <c r="H782" s="1">
        <v>45</v>
      </c>
      <c r="I782" s="2"/>
      <c r="K782" s="1" t="s">
        <v>453</v>
      </c>
      <c r="N782" s="1" t="s">
        <v>72</v>
      </c>
      <c r="O782" s="1" t="s">
        <v>74</v>
      </c>
      <c r="Q782" s="1" t="s">
        <v>75</v>
      </c>
      <c r="S782" s="1" t="s">
        <v>17</v>
      </c>
    </row>
    <row r="783" spans="1:20" outlineLevel="1" x14ac:dyDescent="0.45">
      <c r="A783" s="1">
        <v>4</v>
      </c>
      <c r="B783" s="1" t="s">
        <v>1117</v>
      </c>
      <c r="C783" s="1">
        <v>3</v>
      </c>
      <c r="D783" s="1">
        <v>2026</v>
      </c>
      <c r="E783" s="1" t="s">
        <v>574</v>
      </c>
      <c r="F783" s="1" t="s">
        <v>436</v>
      </c>
      <c r="G783" s="9" t="s">
        <v>473</v>
      </c>
      <c r="H783" s="1">
        <v>45</v>
      </c>
      <c r="I783" s="2"/>
      <c r="K783" s="1" t="s">
        <v>311</v>
      </c>
      <c r="N783" s="1" t="s">
        <v>14</v>
      </c>
      <c r="O783" s="1" t="s">
        <v>39</v>
      </c>
      <c r="Q783" s="1" t="s">
        <v>474</v>
      </c>
      <c r="S783" s="1" t="s">
        <v>17</v>
      </c>
    </row>
    <row r="784" spans="1:20" outlineLevel="1" x14ac:dyDescent="0.45">
      <c r="A784" s="1">
        <v>4</v>
      </c>
      <c r="B784" s="1">
        <v>24</v>
      </c>
      <c r="C784" s="1">
        <v>3</v>
      </c>
      <c r="D784" s="1">
        <v>2026</v>
      </c>
      <c r="E784" s="1" t="s">
        <v>963</v>
      </c>
      <c r="F784" s="1" t="s">
        <v>785</v>
      </c>
      <c r="G784" s="1" t="s">
        <v>914</v>
      </c>
      <c r="H784" s="1">
        <v>75</v>
      </c>
      <c r="K784" s="1" t="s">
        <v>919</v>
      </c>
      <c r="N784" s="1" t="s">
        <v>187</v>
      </c>
      <c r="O784" s="1" t="s">
        <v>371</v>
      </c>
      <c r="Q784" s="1" t="s">
        <v>920</v>
      </c>
      <c r="S784" s="1" t="s">
        <v>17</v>
      </c>
    </row>
    <row r="785" spans="1:20" outlineLevel="1" x14ac:dyDescent="0.45">
      <c r="A785" s="1">
        <v>4</v>
      </c>
      <c r="B785" s="1">
        <v>24</v>
      </c>
      <c r="C785" s="1">
        <v>2</v>
      </c>
      <c r="D785" s="1">
        <v>2026</v>
      </c>
      <c r="E785" s="1" t="s">
        <v>963</v>
      </c>
      <c r="F785" s="1" t="s">
        <v>785</v>
      </c>
      <c r="G785" s="1" t="s">
        <v>935</v>
      </c>
      <c r="H785" s="1">
        <v>39</v>
      </c>
      <c r="K785" s="1" t="s">
        <v>770</v>
      </c>
      <c r="N785" s="1" t="s">
        <v>115</v>
      </c>
      <c r="O785" s="1" t="s">
        <v>171</v>
      </c>
      <c r="P785" s="1" t="s">
        <v>939</v>
      </c>
      <c r="Q785" s="1" t="s">
        <v>15</v>
      </c>
      <c r="S785" s="1" t="s">
        <v>17</v>
      </c>
    </row>
    <row r="786" spans="1:20" outlineLevel="1" x14ac:dyDescent="0.45">
      <c r="A786" s="1">
        <v>4</v>
      </c>
      <c r="B786" s="1">
        <v>24</v>
      </c>
      <c r="C786" s="1">
        <v>2</v>
      </c>
      <c r="D786" s="1">
        <v>2026</v>
      </c>
      <c r="E786" s="1" t="s">
        <v>963</v>
      </c>
      <c r="F786" s="1" t="s">
        <v>785</v>
      </c>
      <c r="G786" s="1" t="s">
        <v>936</v>
      </c>
      <c r="H786" s="1">
        <v>45</v>
      </c>
      <c r="K786" s="1" t="s">
        <v>770</v>
      </c>
      <c r="N786" s="1" t="s">
        <v>115</v>
      </c>
      <c r="O786" s="1" t="s">
        <v>171</v>
      </c>
      <c r="P786" s="1" t="s">
        <v>940</v>
      </c>
      <c r="Q786" s="1" t="s">
        <v>15</v>
      </c>
      <c r="S786" s="1" t="s">
        <v>17</v>
      </c>
    </row>
    <row r="787" spans="1:20" outlineLevel="1" x14ac:dyDescent="0.45">
      <c r="A787" s="1">
        <v>4</v>
      </c>
      <c r="B787" s="1">
        <v>24</v>
      </c>
      <c r="C787" s="1">
        <v>2</v>
      </c>
      <c r="D787" s="1">
        <v>2026</v>
      </c>
      <c r="E787" s="1" t="s">
        <v>963</v>
      </c>
      <c r="F787" s="1" t="s">
        <v>785</v>
      </c>
      <c r="G787" s="1" t="s">
        <v>937</v>
      </c>
      <c r="H787" s="1">
        <v>42</v>
      </c>
      <c r="K787" s="1" t="s">
        <v>938</v>
      </c>
      <c r="N787" s="1" t="s">
        <v>115</v>
      </c>
      <c r="O787" s="1" t="s">
        <v>171</v>
      </c>
      <c r="P787" s="1" t="s">
        <v>941</v>
      </c>
      <c r="Q787" s="1" t="s">
        <v>15</v>
      </c>
      <c r="S787" s="1" t="s">
        <v>17</v>
      </c>
    </row>
    <row r="788" spans="1:20" outlineLevel="1" x14ac:dyDescent="0.45">
      <c r="A788" s="1">
        <v>4</v>
      </c>
      <c r="B788" s="1">
        <v>24</v>
      </c>
      <c r="C788" s="1">
        <v>3</v>
      </c>
      <c r="D788" s="1">
        <v>2026</v>
      </c>
      <c r="E788" s="1" t="s">
        <v>963</v>
      </c>
      <c r="F788" s="1" t="s">
        <v>390</v>
      </c>
      <c r="G788" s="1" t="s">
        <v>98</v>
      </c>
      <c r="H788" s="11">
        <v>75</v>
      </c>
      <c r="I788" s="12">
        <f>C788*H788</f>
        <v>225</v>
      </c>
      <c r="J788" s="1">
        <v>2016</v>
      </c>
      <c r="K788" s="1" t="s">
        <v>964</v>
      </c>
      <c r="M788" s="1" t="s">
        <v>13</v>
      </c>
      <c r="N788" s="1" t="s">
        <v>72</v>
      </c>
      <c r="O788" s="1" t="s">
        <v>85</v>
      </c>
      <c r="Q788" s="1" t="s">
        <v>86</v>
      </c>
      <c r="R788" s="1" t="s">
        <v>99</v>
      </c>
      <c r="S788" s="1" t="s">
        <v>17</v>
      </c>
      <c r="T788" s="1" t="s">
        <v>100</v>
      </c>
    </row>
    <row r="789" spans="1:20" outlineLevel="1" x14ac:dyDescent="0.45">
      <c r="A789" s="1">
        <v>4</v>
      </c>
      <c r="B789" s="1" t="s">
        <v>1117</v>
      </c>
      <c r="C789" s="1">
        <v>4</v>
      </c>
      <c r="D789" s="1">
        <v>2026</v>
      </c>
      <c r="E789" s="1" t="s">
        <v>700</v>
      </c>
      <c r="F789" s="1" t="s">
        <v>552</v>
      </c>
      <c r="G789" s="1" t="s">
        <v>553</v>
      </c>
      <c r="H789" s="1">
        <v>100</v>
      </c>
      <c r="I789" s="2"/>
      <c r="N789" s="1" t="s">
        <v>261</v>
      </c>
      <c r="O789" s="1" t="s">
        <v>321</v>
      </c>
      <c r="Q789" s="1" t="s">
        <v>322</v>
      </c>
      <c r="S789" s="1" t="s">
        <v>17</v>
      </c>
    </row>
    <row r="790" spans="1:20" outlineLevel="1" x14ac:dyDescent="0.45">
      <c r="A790" s="1">
        <v>4</v>
      </c>
      <c r="B790" s="1" t="s">
        <v>1118</v>
      </c>
      <c r="C790" s="1">
        <v>3</v>
      </c>
      <c r="D790" s="1">
        <v>2027</v>
      </c>
      <c r="E790" s="14">
        <v>1</v>
      </c>
      <c r="F790" s="1" t="s">
        <v>390</v>
      </c>
      <c r="G790" s="1" t="s">
        <v>238</v>
      </c>
      <c r="H790" s="11">
        <v>65</v>
      </c>
      <c r="I790" s="12">
        <f>C790*H790</f>
        <v>195</v>
      </c>
      <c r="J790" s="1">
        <v>2015</v>
      </c>
      <c r="M790" s="1" t="s">
        <v>13</v>
      </c>
      <c r="N790" s="1" t="s">
        <v>115</v>
      </c>
      <c r="O790" s="1" t="s">
        <v>239</v>
      </c>
      <c r="Q790" s="1" t="s">
        <v>235</v>
      </c>
      <c r="R790" s="1" t="s">
        <v>240</v>
      </c>
      <c r="S790" s="1" t="s">
        <v>17</v>
      </c>
      <c r="T790" s="1" t="s">
        <v>241</v>
      </c>
    </row>
    <row r="791" spans="1:20" outlineLevel="1" x14ac:dyDescent="0.45">
      <c r="A791" s="1">
        <v>4</v>
      </c>
      <c r="B791" s="1" t="s">
        <v>1118</v>
      </c>
      <c r="C791" s="1">
        <v>3</v>
      </c>
      <c r="D791" s="1">
        <v>2027</v>
      </c>
      <c r="E791" s="14">
        <v>1</v>
      </c>
      <c r="F791" s="1" t="s">
        <v>390</v>
      </c>
      <c r="G791" s="1" t="s">
        <v>54</v>
      </c>
      <c r="H791" s="11">
        <v>65</v>
      </c>
      <c r="I791" s="12">
        <f>C791*H791</f>
        <v>195</v>
      </c>
      <c r="J791" s="1">
        <v>2018</v>
      </c>
      <c r="M791" s="1" t="s">
        <v>13</v>
      </c>
      <c r="N791" s="1" t="s">
        <v>14</v>
      </c>
      <c r="O791" s="1" t="s">
        <v>39</v>
      </c>
      <c r="Q791" s="1" t="s">
        <v>41</v>
      </c>
      <c r="S791" s="1" t="s">
        <v>17</v>
      </c>
      <c r="T791" s="1" t="s">
        <v>55</v>
      </c>
    </row>
    <row r="792" spans="1:20" outlineLevel="1" x14ac:dyDescent="0.45">
      <c r="A792" s="1">
        <v>4</v>
      </c>
      <c r="B792" s="1" t="s">
        <v>1118</v>
      </c>
      <c r="C792" s="1">
        <v>3</v>
      </c>
      <c r="D792" s="1">
        <v>2027</v>
      </c>
      <c r="E792" s="14">
        <v>1</v>
      </c>
      <c r="F792" s="1" t="s">
        <v>390</v>
      </c>
      <c r="G792" s="1" t="s">
        <v>158</v>
      </c>
      <c r="H792" s="11">
        <v>65</v>
      </c>
      <c r="I792" s="12">
        <f>C792*H792</f>
        <v>195</v>
      </c>
      <c r="J792" s="1">
        <v>2019</v>
      </c>
      <c r="M792" s="1" t="s">
        <v>13</v>
      </c>
      <c r="N792" s="1" t="s">
        <v>115</v>
      </c>
      <c r="O792" s="1" t="s">
        <v>159</v>
      </c>
      <c r="Q792" s="1" t="s">
        <v>160</v>
      </c>
      <c r="S792" s="1" t="s">
        <v>147</v>
      </c>
      <c r="T792" s="1" t="s">
        <v>161</v>
      </c>
    </row>
    <row r="793" spans="1:20" outlineLevel="1" x14ac:dyDescent="0.45">
      <c r="A793" s="1">
        <v>4</v>
      </c>
      <c r="B793" s="1" t="s">
        <v>1118</v>
      </c>
      <c r="C793" s="1">
        <v>3</v>
      </c>
      <c r="D793" s="1">
        <v>2027</v>
      </c>
      <c r="E793" s="14">
        <v>1</v>
      </c>
      <c r="F793" s="1" t="s">
        <v>390</v>
      </c>
      <c r="G793" s="1" t="s">
        <v>133</v>
      </c>
      <c r="H793" s="11">
        <v>57</v>
      </c>
      <c r="I793" s="12">
        <f>C793*H793</f>
        <v>171</v>
      </c>
      <c r="J793" s="1">
        <v>2009</v>
      </c>
      <c r="M793" s="1" t="s">
        <v>13</v>
      </c>
      <c r="N793" s="1" t="s">
        <v>115</v>
      </c>
      <c r="O793" s="1" t="s">
        <v>113</v>
      </c>
      <c r="Q793" s="1" t="s">
        <v>116</v>
      </c>
      <c r="R793" s="1" t="s">
        <v>134</v>
      </c>
      <c r="S793" s="1" t="s">
        <v>17</v>
      </c>
      <c r="T793" s="1" t="s">
        <v>135</v>
      </c>
    </row>
    <row r="794" spans="1:20" outlineLevel="1" x14ac:dyDescent="0.45">
      <c r="A794" s="1">
        <v>4</v>
      </c>
      <c r="B794" s="1">
        <v>32</v>
      </c>
      <c r="C794" s="1">
        <v>4</v>
      </c>
      <c r="D794" s="1">
        <v>2027</v>
      </c>
      <c r="E794" s="13">
        <v>2</v>
      </c>
      <c r="F794" s="1" t="s">
        <v>391</v>
      </c>
      <c r="G794" s="8" t="s">
        <v>289</v>
      </c>
      <c r="H794" s="1">
        <v>88</v>
      </c>
      <c r="I794" s="2">
        <f t="shared" ref="I794:I808" si="7">H794*C794</f>
        <v>352</v>
      </c>
      <c r="J794" s="1">
        <v>2008</v>
      </c>
      <c r="K794" s="1" t="s">
        <v>343</v>
      </c>
      <c r="N794" s="1" t="s">
        <v>115</v>
      </c>
      <c r="O794" s="1" t="s">
        <v>113</v>
      </c>
      <c r="Q794" s="1" t="s">
        <v>344</v>
      </c>
      <c r="S794" s="1" t="s">
        <v>17</v>
      </c>
    </row>
    <row r="795" spans="1:20" outlineLevel="1" x14ac:dyDescent="0.45">
      <c r="A795" s="1">
        <v>4</v>
      </c>
      <c r="B795" s="1">
        <v>32</v>
      </c>
      <c r="C795" s="1">
        <v>4</v>
      </c>
      <c r="D795" s="1">
        <v>2027</v>
      </c>
      <c r="E795" s="13">
        <v>2</v>
      </c>
      <c r="F795" s="1" t="s">
        <v>391</v>
      </c>
      <c r="G795" s="8" t="s">
        <v>290</v>
      </c>
      <c r="H795" s="1">
        <v>95</v>
      </c>
      <c r="I795" s="2">
        <f t="shared" si="7"/>
        <v>380</v>
      </c>
      <c r="J795" s="1">
        <v>2018</v>
      </c>
      <c r="K795" s="1" t="s">
        <v>345</v>
      </c>
      <c r="N795" s="1" t="s">
        <v>115</v>
      </c>
      <c r="O795" s="1" t="s">
        <v>239</v>
      </c>
      <c r="Q795" s="1" t="s">
        <v>346</v>
      </c>
      <c r="S795" s="1" t="s">
        <v>17</v>
      </c>
    </row>
    <row r="796" spans="1:20" outlineLevel="1" x14ac:dyDescent="0.45">
      <c r="A796" s="1">
        <v>4</v>
      </c>
      <c r="B796" s="1">
        <v>32</v>
      </c>
      <c r="C796" s="1">
        <v>2</v>
      </c>
      <c r="D796" s="1">
        <v>2027</v>
      </c>
      <c r="E796" s="13">
        <v>2</v>
      </c>
      <c r="F796" s="1" t="s">
        <v>391</v>
      </c>
      <c r="G796" s="15" t="s">
        <v>301</v>
      </c>
      <c r="H796" s="1">
        <v>100</v>
      </c>
      <c r="I796" s="2">
        <f t="shared" si="7"/>
        <v>200</v>
      </c>
      <c r="J796" s="1">
        <v>2018</v>
      </c>
      <c r="K796" s="1" t="s">
        <v>273</v>
      </c>
      <c r="N796" s="1" t="s">
        <v>115</v>
      </c>
      <c r="O796" s="1" t="s">
        <v>239</v>
      </c>
      <c r="Q796" s="1" t="s">
        <v>357</v>
      </c>
      <c r="S796" s="1" t="s">
        <v>147</v>
      </c>
    </row>
    <row r="797" spans="1:20" outlineLevel="1" x14ac:dyDescent="0.45">
      <c r="A797" s="1">
        <v>4</v>
      </c>
      <c r="B797" s="1">
        <v>32</v>
      </c>
      <c r="C797" s="1">
        <v>2</v>
      </c>
      <c r="D797" s="1">
        <v>2027</v>
      </c>
      <c r="E797" s="13">
        <v>2</v>
      </c>
      <c r="F797" s="1" t="s">
        <v>391</v>
      </c>
      <c r="G797" s="15" t="s">
        <v>303</v>
      </c>
      <c r="H797" s="1">
        <v>45</v>
      </c>
      <c r="I797" s="2">
        <f t="shared" si="7"/>
        <v>90</v>
      </c>
      <c r="J797" s="1">
        <v>2018</v>
      </c>
      <c r="K797" s="1" t="s">
        <v>338</v>
      </c>
      <c r="N797" s="1" t="s">
        <v>153</v>
      </c>
      <c r="O797" s="1" t="s">
        <v>360</v>
      </c>
      <c r="Q797" s="1" t="s">
        <v>155</v>
      </c>
      <c r="S797" s="1" t="s">
        <v>147</v>
      </c>
    </row>
    <row r="798" spans="1:20" outlineLevel="1" x14ac:dyDescent="0.45">
      <c r="A798" s="1">
        <v>4</v>
      </c>
      <c r="B798" s="1">
        <v>32</v>
      </c>
      <c r="C798" s="1">
        <v>4</v>
      </c>
      <c r="D798" s="1">
        <v>2027</v>
      </c>
      <c r="E798" s="13">
        <v>3</v>
      </c>
      <c r="F798" s="1" t="s">
        <v>391</v>
      </c>
      <c r="G798" s="8" t="s">
        <v>251</v>
      </c>
      <c r="H798" s="1">
        <v>45</v>
      </c>
      <c r="I798" s="2">
        <f t="shared" si="7"/>
        <v>180</v>
      </c>
      <c r="J798" s="1">
        <v>2012</v>
      </c>
      <c r="K798" s="1" t="s">
        <v>329</v>
      </c>
      <c r="N798" s="1" t="s">
        <v>187</v>
      </c>
      <c r="O798" s="1" t="s">
        <v>371</v>
      </c>
      <c r="Q798" s="1" t="s">
        <v>372</v>
      </c>
      <c r="S798" s="1" t="s">
        <v>17</v>
      </c>
      <c r="T798" s="1" t="s">
        <v>252</v>
      </c>
    </row>
    <row r="799" spans="1:20" outlineLevel="1" x14ac:dyDescent="0.45">
      <c r="A799" s="1">
        <v>4</v>
      </c>
      <c r="B799" s="1">
        <v>32</v>
      </c>
      <c r="C799" s="1">
        <v>2</v>
      </c>
      <c r="D799" s="1">
        <v>2027</v>
      </c>
      <c r="E799" s="13">
        <v>3</v>
      </c>
      <c r="F799" s="1" t="s">
        <v>391</v>
      </c>
      <c r="G799" s="15" t="s">
        <v>300</v>
      </c>
      <c r="H799" s="1">
        <v>150</v>
      </c>
      <c r="I799" s="2">
        <f t="shared" si="7"/>
        <v>300</v>
      </c>
      <c r="J799" s="1">
        <v>2018</v>
      </c>
      <c r="K799" s="1" t="s">
        <v>311</v>
      </c>
      <c r="N799" s="1" t="s">
        <v>115</v>
      </c>
      <c r="O799" s="1" t="s">
        <v>159</v>
      </c>
      <c r="Q799" s="1" t="s">
        <v>146</v>
      </c>
      <c r="S799" s="1" t="s">
        <v>147</v>
      </c>
    </row>
    <row r="800" spans="1:20" outlineLevel="1" x14ac:dyDescent="0.45">
      <c r="A800" s="1">
        <v>4</v>
      </c>
      <c r="B800" s="1">
        <v>32</v>
      </c>
      <c r="C800" s="1">
        <v>2</v>
      </c>
      <c r="D800" s="1">
        <v>2027</v>
      </c>
      <c r="E800" s="13">
        <v>3</v>
      </c>
      <c r="F800" s="1" t="s">
        <v>391</v>
      </c>
      <c r="G800" s="15" t="s">
        <v>305</v>
      </c>
      <c r="H800" s="1">
        <v>38</v>
      </c>
      <c r="I800" s="2">
        <f t="shared" si="7"/>
        <v>76</v>
      </c>
      <c r="J800" s="1">
        <v>2018</v>
      </c>
      <c r="K800" s="1" t="s">
        <v>273</v>
      </c>
      <c r="N800" s="1" t="s">
        <v>115</v>
      </c>
      <c r="O800" s="1" t="s">
        <v>171</v>
      </c>
      <c r="P800" s="1" t="s">
        <v>630</v>
      </c>
      <c r="Q800" s="1" t="s">
        <v>167</v>
      </c>
      <c r="R800" s="1" t="s">
        <v>635</v>
      </c>
      <c r="S800" s="1" t="s">
        <v>147</v>
      </c>
    </row>
    <row r="801" spans="1:19" outlineLevel="1" x14ac:dyDescent="0.45">
      <c r="A801" s="1">
        <v>4</v>
      </c>
      <c r="B801" s="1">
        <v>32</v>
      </c>
      <c r="C801" s="1">
        <v>4</v>
      </c>
      <c r="D801" s="1">
        <v>2027</v>
      </c>
      <c r="E801" s="13">
        <v>3</v>
      </c>
      <c r="F801" s="1" t="s">
        <v>391</v>
      </c>
      <c r="G801" s="8" t="s">
        <v>288</v>
      </c>
      <c r="H801" s="1">
        <v>23</v>
      </c>
      <c r="I801" s="2">
        <f t="shared" si="7"/>
        <v>92</v>
      </c>
      <c r="J801" s="1">
        <v>2019</v>
      </c>
      <c r="K801" s="1" t="s">
        <v>308</v>
      </c>
      <c r="N801" s="1" t="s">
        <v>14</v>
      </c>
      <c r="O801" s="1" t="s">
        <v>341</v>
      </c>
      <c r="Q801" s="1" t="s">
        <v>342</v>
      </c>
      <c r="S801" s="1" t="s">
        <v>17</v>
      </c>
    </row>
    <row r="802" spans="1:19" outlineLevel="1" x14ac:dyDescent="0.45">
      <c r="A802" s="1">
        <v>4</v>
      </c>
      <c r="B802" s="1">
        <v>32</v>
      </c>
      <c r="C802" s="1">
        <v>4</v>
      </c>
      <c r="D802" s="1">
        <v>2027</v>
      </c>
      <c r="E802" s="13">
        <v>4</v>
      </c>
      <c r="F802" s="1" t="s">
        <v>391</v>
      </c>
      <c r="G802" s="8" t="s">
        <v>291</v>
      </c>
      <c r="H802" s="1">
        <v>55</v>
      </c>
      <c r="I802" s="2">
        <f t="shared" si="7"/>
        <v>220</v>
      </c>
      <c r="J802" s="1">
        <v>2011</v>
      </c>
      <c r="K802" s="1" t="s">
        <v>336</v>
      </c>
      <c r="N802" s="1" t="s">
        <v>115</v>
      </c>
      <c r="O802" s="1" t="s">
        <v>347</v>
      </c>
      <c r="Q802" s="1" t="s">
        <v>342</v>
      </c>
      <c r="S802" s="1" t="s">
        <v>17</v>
      </c>
    </row>
    <row r="803" spans="1:19" outlineLevel="1" x14ac:dyDescent="0.45">
      <c r="A803" s="1">
        <v>4</v>
      </c>
      <c r="B803" s="1">
        <v>32</v>
      </c>
      <c r="C803" s="1">
        <v>2</v>
      </c>
      <c r="D803" s="1">
        <v>2027</v>
      </c>
      <c r="E803" s="13">
        <v>4</v>
      </c>
      <c r="F803" s="1" t="s">
        <v>391</v>
      </c>
      <c r="G803" s="8" t="s">
        <v>262</v>
      </c>
      <c r="H803" s="1">
        <v>150</v>
      </c>
      <c r="I803" s="2">
        <f t="shared" si="7"/>
        <v>300</v>
      </c>
      <c r="J803" s="1">
        <v>2016</v>
      </c>
      <c r="K803" s="1" t="s">
        <v>311</v>
      </c>
      <c r="N803" s="1" t="s">
        <v>14</v>
      </c>
      <c r="O803" s="1" t="s">
        <v>365</v>
      </c>
      <c r="Q803" s="1" t="s">
        <v>370</v>
      </c>
      <c r="S803" s="1" t="s">
        <v>17</v>
      </c>
    </row>
    <row r="804" spans="1:19" outlineLevel="1" x14ac:dyDescent="0.45">
      <c r="A804" s="1">
        <v>4</v>
      </c>
      <c r="B804" s="1">
        <v>32</v>
      </c>
      <c r="C804" s="1">
        <v>4</v>
      </c>
      <c r="D804" s="1">
        <v>2027</v>
      </c>
      <c r="E804" s="13">
        <v>4</v>
      </c>
      <c r="F804" s="1" t="s">
        <v>391</v>
      </c>
      <c r="G804" s="15" t="s">
        <v>304</v>
      </c>
      <c r="H804" s="1">
        <v>39</v>
      </c>
      <c r="I804" s="2">
        <f t="shared" si="7"/>
        <v>156</v>
      </c>
      <c r="J804" s="1">
        <v>2017</v>
      </c>
      <c r="K804" s="1" t="s">
        <v>361</v>
      </c>
      <c r="N804" s="1" t="s">
        <v>115</v>
      </c>
      <c r="O804" s="1" t="s">
        <v>362</v>
      </c>
      <c r="Q804" s="1" t="s">
        <v>155</v>
      </c>
      <c r="S804" s="1" t="s">
        <v>147</v>
      </c>
    </row>
    <row r="805" spans="1:19" outlineLevel="1" x14ac:dyDescent="0.45">
      <c r="A805" s="1">
        <v>4</v>
      </c>
      <c r="B805" s="1">
        <v>32</v>
      </c>
      <c r="C805" s="1">
        <v>2</v>
      </c>
      <c r="D805" s="1">
        <v>2027</v>
      </c>
      <c r="E805" s="13">
        <v>4</v>
      </c>
      <c r="F805" s="1" t="s">
        <v>391</v>
      </c>
      <c r="G805" s="8" t="s">
        <v>272</v>
      </c>
      <c r="H805" s="1">
        <v>23</v>
      </c>
      <c r="I805" s="2">
        <f t="shared" si="7"/>
        <v>46</v>
      </c>
      <c r="J805" s="1">
        <v>2019</v>
      </c>
      <c r="K805" s="1" t="s">
        <v>311</v>
      </c>
      <c r="N805" s="1" t="s">
        <v>115</v>
      </c>
      <c r="O805" s="1" t="s">
        <v>159</v>
      </c>
      <c r="Q805" s="1" t="s">
        <v>349</v>
      </c>
      <c r="S805" s="1" t="s">
        <v>17</v>
      </c>
    </row>
    <row r="806" spans="1:19" outlineLevel="1" x14ac:dyDescent="0.45">
      <c r="A806" s="1">
        <v>4</v>
      </c>
      <c r="B806" s="1">
        <v>32</v>
      </c>
      <c r="C806" s="1">
        <v>4</v>
      </c>
      <c r="D806" s="1">
        <v>2027</v>
      </c>
      <c r="E806" s="13">
        <v>5</v>
      </c>
      <c r="F806" s="1" t="s">
        <v>391</v>
      </c>
      <c r="G806" s="8" t="s">
        <v>294</v>
      </c>
      <c r="H806" s="1">
        <v>65</v>
      </c>
      <c r="I806" s="2">
        <f t="shared" si="7"/>
        <v>260</v>
      </c>
      <c r="J806" s="1">
        <v>2015</v>
      </c>
      <c r="K806" s="1" t="s">
        <v>329</v>
      </c>
      <c r="N806" s="1" t="s">
        <v>72</v>
      </c>
      <c r="O806" s="1" t="s">
        <v>74</v>
      </c>
      <c r="Q806" s="1" t="s">
        <v>75</v>
      </c>
      <c r="S806" s="1" t="s">
        <v>17</v>
      </c>
    </row>
    <row r="807" spans="1:19" outlineLevel="1" x14ac:dyDescent="0.45">
      <c r="A807" s="1">
        <v>4</v>
      </c>
      <c r="B807" s="1">
        <v>32</v>
      </c>
      <c r="C807" s="1">
        <v>4</v>
      </c>
      <c r="D807" s="1">
        <v>2027</v>
      </c>
      <c r="E807" s="13">
        <v>5</v>
      </c>
      <c r="F807" s="1" t="s">
        <v>391</v>
      </c>
      <c r="G807" s="8" t="s">
        <v>274</v>
      </c>
      <c r="H807" s="1">
        <v>60</v>
      </c>
      <c r="I807" s="2">
        <f t="shared" si="7"/>
        <v>240</v>
      </c>
      <c r="J807" s="1">
        <v>2017</v>
      </c>
      <c r="K807" s="1" t="s">
        <v>308</v>
      </c>
      <c r="N807" s="1" t="s">
        <v>72</v>
      </c>
      <c r="O807" s="1" t="s">
        <v>74</v>
      </c>
      <c r="Q807" s="1" t="s">
        <v>309</v>
      </c>
      <c r="S807" s="1" t="s">
        <v>17</v>
      </c>
    </row>
    <row r="808" spans="1:19" outlineLevel="1" x14ac:dyDescent="0.45">
      <c r="A808" s="1">
        <v>4</v>
      </c>
      <c r="B808" s="1">
        <v>32</v>
      </c>
      <c r="C808" s="1">
        <v>4</v>
      </c>
      <c r="D808" s="1">
        <v>2027</v>
      </c>
      <c r="E808" s="13">
        <v>5</v>
      </c>
      <c r="F808" s="1" t="s">
        <v>391</v>
      </c>
      <c r="G808" s="8" t="s">
        <v>267</v>
      </c>
      <c r="H808" s="1">
        <v>28</v>
      </c>
      <c r="I808" s="2">
        <f t="shared" si="7"/>
        <v>112</v>
      </c>
      <c r="J808" s="1">
        <v>2016</v>
      </c>
      <c r="K808" s="1" t="s">
        <v>343</v>
      </c>
      <c r="N808" s="1" t="s">
        <v>72</v>
      </c>
      <c r="O808" s="1" t="s">
        <v>74</v>
      </c>
      <c r="Q808" s="1" t="s">
        <v>75</v>
      </c>
      <c r="S808" s="1" t="s">
        <v>17</v>
      </c>
    </row>
    <row r="809" spans="1:19" outlineLevel="1" x14ac:dyDescent="0.45">
      <c r="A809" s="1">
        <v>4</v>
      </c>
      <c r="B809" s="1" t="s">
        <v>1118</v>
      </c>
      <c r="C809" s="1">
        <v>3</v>
      </c>
      <c r="D809" s="1">
        <v>2027</v>
      </c>
      <c r="E809" s="1">
        <v>21</v>
      </c>
      <c r="F809" s="1" t="s">
        <v>435</v>
      </c>
      <c r="G809" s="1" t="s">
        <v>402</v>
      </c>
      <c r="H809" s="2">
        <f>I809/12</f>
        <v>53.75</v>
      </c>
      <c r="I809" s="2">
        <v>645</v>
      </c>
      <c r="J809" s="1">
        <v>2007</v>
      </c>
      <c r="K809" s="1" t="s">
        <v>336</v>
      </c>
      <c r="L809"/>
      <c r="N809" s="1" t="s">
        <v>225</v>
      </c>
      <c r="O809" s="1" t="s">
        <v>385</v>
      </c>
      <c r="Q809" s="1" t="s">
        <v>394</v>
      </c>
      <c r="S809" s="1" t="s">
        <v>17</v>
      </c>
    </row>
    <row r="810" spans="1:19" outlineLevel="1" x14ac:dyDescent="0.45">
      <c r="A810" s="1">
        <v>4</v>
      </c>
      <c r="B810" s="1" t="s">
        <v>1118</v>
      </c>
      <c r="C810" s="1">
        <v>3</v>
      </c>
      <c r="D810" s="1">
        <v>2027</v>
      </c>
      <c r="E810" s="1">
        <v>21</v>
      </c>
      <c r="F810" s="1" t="s">
        <v>435</v>
      </c>
      <c r="G810" s="1" t="s">
        <v>398</v>
      </c>
      <c r="H810" s="2">
        <f>I810/12</f>
        <v>102.66666666666667</v>
      </c>
      <c r="I810" s="2">
        <v>1232</v>
      </c>
      <c r="J810" s="1">
        <v>2016</v>
      </c>
      <c r="K810" s="1" t="s">
        <v>308</v>
      </c>
      <c r="L810"/>
      <c r="N810" s="1" t="s">
        <v>14</v>
      </c>
      <c r="O810" s="1" t="s">
        <v>334</v>
      </c>
      <c r="Q810" s="1" t="s">
        <v>339</v>
      </c>
      <c r="S810" s="1" t="s">
        <v>17</v>
      </c>
    </row>
    <row r="811" spans="1:19" outlineLevel="1" x14ac:dyDescent="0.45">
      <c r="A811" s="1">
        <v>4</v>
      </c>
      <c r="B811" s="1" t="s">
        <v>1118</v>
      </c>
      <c r="C811" s="1">
        <v>3</v>
      </c>
      <c r="D811" s="1">
        <v>2027</v>
      </c>
      <c r="E811" s="1">
        <v>21</v>
      </c>
      <c r="F811" s="1" t="s">
        <v>435</v>
      </c>
      <c r="G811" s="1" t="s">
        <v>405</v>
      </c>
      <c r="H811" s="2">
        <v>50</v>
      </c>
      <c r="I811" s="2"/>
      <c r="J811" s="1">
        <v>2017</v>
      </c>
      <c r="K811" s="1" t="s">
        <v>445</v>
      </c>
      <c r="N811" s="1" t="s">
        <v>72</v>
      </c>
      <c r="O811" s="1" t="s">
        <v>85</v>
      </c>
      <c r="Q811" s="1" t="s">
        <v>86</v>
      </c>
      <c r="S811" s="1" t="s">
        <v>17</v>
      </c>
    </row>
    <row r="812" spans="1:19" outlineLevel="1" x14ac:dyDescent="0.45">
      <c r="A812" s="1">
        <v>4</v>
      </c>
      <c r="B812" s="1" t="s">
        <v>1118</v>
      </c>
      <c r="C812" s="1">
        <v>3</v>
      </c>
      <c r="D812" s="1">
        <v>2027</v>
      </c>
      <c r="E812" s="1">
        <v>21</v>
      </c>
      <c r="F812" s="1" t="s">
        <v>435</v>
      </c>
      <c r="G812" s="1" t="s">
        <v>404</v>
      </c>
      <c r="H812" s="2">
        <f>I812/12</f>
        <v>70.372500000000002</v>
      </c>
      <c r="I812" s="2">
        <v>844.47</v>
      </c>
      <c r="J812" s="1">
        <v>2017</v>
      </c>
      <c r="K812" s="1" t="s">
        <v>446</v>
      </c>
      <c r="N812" s="1" t="s">
        <v>115</v>
      </c>
      <c r="O812" s="1" t="s">
        <v>171</v>
      </c>
      <c r="P812" s="1" t="s">
        <v>612</v>
      </c>
      <c r="Q812" s="1" t="s">
        <v>15</v>
      </c>
      <c r="R812" s="1" t="s">
        <v>616</v>
      </c>
      <c r="S812" s="1" t="s">
        <v>17</v>
      </c>
    </row>
    <row r="813" spans="1:19" outlineLevel="1" x14ac:dyDescent="0.45">
      <c r="A813" s="1">
        <v>4</v>
      </c>
      <c r="B813" s="1">
        <v>32</v>
      </c>
      <c r="C813" s="1">
        <v>3</v>
      </c>
      <c r="D813" s="1">
        <v>2027</v>
      </c>
      <c r="E813" s="1">
        <v>40</v>
      </c>
      <c r="F813" s="1" t="s">
        <v>436</v>
      </c>
      <c r="G813" s="9" t="s">
        <v>430</v>
      </c>
      <c r="H813" s="1">
        <f>762/12</f>
        <v>63.5</v>
      </c>
      <c r="I813" s="2"/>
      <c r="K813" s="1" t="s">
        <v>453</v>
      </c>
      <c r="N813" s="1" t="s">
        <v>72</v>
      </c>
      <c r="O813" s="1" t="s">
        <v>85</v>
      </c>
      <c r="Q813" s="1" t="s">
        <v>86</v>
      </c>
      <c r="S813" s="1" t="s">
        <v>17</v>
      </c>
    </row>
    <row r="814" spans="1:19" outlineLevel="1" x14ac:dyDescent="0.45">
      <c r="A814" s="1">
        <v>4</v>
      </c>
      <c r="B814" s="1">
        <v>32</v>
      </c>
      <c r="C814" s="1">
        <v>3</v>
      </c>
      <c r="D814" s="1">
        <v>2027</v>
      </c>
      <c r="E814" s="1">
        <v>40</v>
      </c>
      <c r="F814" s="1" t="s">
        <v>436</v>
      </c>
      <c r="G814" s="9" t="s">
        <v>491</v>
      </c>
      <c r="H814" s="1">
        <v>30</v>
      </c>
      <c r="I814" s="2"/>
      <c r="K814" s="1" t="s">
        <v>496</v>
      </c>
      <c r="N814" s="1" t="s">
        <v>115</v>
      </c>
      <c r="O814" s="1" t="s">
        <v>171</v>
      </c>
      <c r="P814" s="1" t="s">
        <v>625</v>
      </c>
      <c r="Q814" s="1" t="s">
        <v>15</v>
      </c>
      <c r="R814" s="1" t="s">
        <v>626</v>
      </c>
      <c r="S814" s="1" t="s">
        <v>17</v>
      </c>
    </row>
    <row r="815" spans="1:19" outlineLevel="1" x14ac:dyDescent="0.45">
      <c r="A815" s="1">
        <v>4</v>
      </c>
      <c r="B815" s="1">
        <v>32</v>
      </c>
      <c r="C815" s="1">
        <v>2</v>
      </c>
      <c r="D815" s="1">
        <v>2027</v>
      </c>
      <c r="E815" s="1">
        <v>40</v>
      </c>
      <c r="F815" s="1" t="s">
        <v>436</v>
      </c>
      <c r="G815" s="9" t="s">
        <v>465</v>
      </c>
      <c r="H815" s="1">
        <v>30</v>
      </c>
      <c r="I815" s="2"/>
      <c r="K815" s="1" t="s">
        <v>343</v>
      </c>
      <c r="N815" s="1" t="s">
        <v>115</v>
      </c>
      <c r="O815" s="1" t="s">
        <v>171</v>
      </c>
      <c r="P815" s="1" t="s">
        <v>627</v>
      </c>
      <c r="Q815" s="1" t="s">
        <v>167</v>
      </c>
      <c r="R815" s="1" t="s">
        <v>628</v>
      </c>
      <c r="S815" s="1" t="s">
        <v>147</v>
      </c>
    </row>
    <row r="816" spans="1:19" outlineLevel="1" x14ac:dyDescent="0.45">
      <c r="A816" s="1">
        <v>4</v>
      </c>
      <c r="B816" s="1">
        <v>32</v>
      </c>
      <c r="C816" s="1">
        <v>2</v>
      </c>
      <c r="D816" s="1">
        <v>2027</v>
      </c>
      <c r="E816" s="1">
        <v>40</v>
      </c>
      <c r="F816" s="1" t="s">
        <v>436</v>
      </c>
      <c r="G816" s="9" t="s">
        <v>490</v>
      </c>
      <c r="H816" s="1">
        <v>20</v>
      </c>
      <c r="I816" s="2"/>
      <c r="K816" s="1" t="s">
        <v>494</v>
      </c>
      <c r="N816" s="1" t="s">
        <v>153</v>
      </c>
      <c r="O816" s="1" t="s">
        <v>495</v>
      </c>
      <c r="Q816" s="1" t="s">
        <v>155</v>
      </c>
      <c r="S816" s="1" t="s">
        <v>147</v>
      </c>
    </row>
    <row r="817" spans="1:20" outlineLevel="1" x14ac:dyDescent="0.45">
      <c r="A817" s="1">
        <v>4</v>
      </c>
      <c r="B817" s="1">
        <v>32</v>
      </c>
      <c r="C817" s="1">
        <v>3</v>
      </c>
      <c r="D817" s="1">
        <v>2027</v>
      </c>
      <c r="E817" s="1">
        <v>41</v>
      </c>
      <c r="F817" s="1" t="s">
        <v>436</v>
      </c>
      <c r="G817" s="9" t="s">
        <v>500</v>
      </c>
      <c r="H817" s="1">
        <v>20</v>
      </c>
      <c r="I817" s="2"/>
      <c r="K817" s="1" t="s">
        <v>449</v>
      </c>
      <c r="N817" s="1" t="s">
        <v>225</v>
      </c>
      <c r="O817" s="1" t="s">
        <v>385</v>
      </c>
      <c r="Q817" s="1" t="s">
        <v>394</v>
      </c>
      <c r="S817" s="1" t="s">
        <v>17</v>
      </c>
    </row>
    <row r="818" spans="1:20" outlineLevel="1" x14ac:dyDescent="0.45">
      <c r="A818" s="1">
        <v>4</v>
      </c>
      <c r="B818" s="1">
        <v>32</v>
      </c>
      <c r="C818" s="1">
        <v>3</v>
      </c>
      <c r="D818" s="1">
        <v>2027</v>
      </c>
      <c r="E818" s="1">
        <v>41</v>
      </c>
      <c r="F818" s="1" t="s">
        <v>436</v>
      </c>
      <c r="G818" s="9" t="s">
        <v>458</v>
      </c>
      <c r="H818" s="1">
        <v>70</v>
      </c>
      <c r="I818" s="2"/>
      <c r="K818" s="1" t="s">
        <v>459</v>
      </c>
      <c r="N818" s="1" t="s">
        <v>72</v>
      </c>
      <c r="O818" s="1" t="s">
        <v>85</v>
      </c>
      <c r="Q818" s="1" t="s">
        <v>86</v>
      </c>
      <c r="S818" s="1" t="s">
        <v>17</v>
      </c>
    </row>
    <row r="819" spans="1:20" outlineLevel="1" x14ac:dyDescent="0.45">
      <c r="A819" s="1">
        <v>4</v>
      </c>
      <c r="B819" s="1">
        <v>32</v>
      </c>
      <c r="C819" s="1">
        <v>3</v>
      </c>
      <c r="D819" s="1">
        <v>2027</v>
      </c>
      <c r="E819" s="1">
        <v>41</v>
      </c>
      <c r="F819" s="1" t="s">
        <v>436</v>
      </c>
      <c r="G819" s="9" t="s">
        <v>558</v>
      </c>
      <c r="H819" s="1">
        <v>30</v>
      </c>
      <c r="I819" s="2"/>
      <c r="K819" s="1" t="s">
        <v>496</v>
      </c>
      <c r="N819" s="1" t="s">
        <v>261</v>
      </c>
      <c r="O819" s="1" t="s">
        <v>321</v>
      </c>
      <c r="Q819" s="1" t="s">
        <v>15</v>
      </c>
      <c r="S819" s="1" t="s">
        <v>17</v>
      </c>
    </row>
    <row r="820" spans="1:20" outlineLevel="1" x14ac:dyDescent="0.45">
      <c r="A820" s="1">
        <v>4</v>
      </c>
      <c r="B820" s="1">
        <v>32</v>
      </c>
      <c r="C820" s="1">
        <v>3</v>
      </c>
      <c r="D820" s="1">
        <v>2027</v>
      </c>
      <c r="E820" s="1">
        <v>41</v>
      </c>
      <c r="F820" s="1" t="s">
        <v>436</v>
      </c>
      <c r="G820" s="9" t="s">
        <v>560</v>
      </c>
      <c r="H820" s="1">
        <v>36</v>
      </c>
      <c r="I820" s="2"/>
      <c r="K820" s="1" t="s">
        <v>453</v>
      </c>
      <c r="N820" s="1" t="s">
        <v>218</v>
      </c>
      <c r="O820" s="1" t="s">
        <v>567</v>
      </c>
      <c r="Q820" s="1" t="s">
        <v>568</v>
      </c>
      <c r="S820" s="1" t="s">
        <v>17</v>
      </c>
    </row>
    <row r="821" spans="1:20" outlineLevel="1" x14ac:dyDescent="0.45">
      <c r="A821" s="1">
        <v>4</v>
      </c>
      <c r="B821" s="1">
        <v>32</v>
      </c>
      <c r="C821" s="1">
        <v>2</v>
      </c>
      <c r="D821" s="1">
        <v>2027</v>
      </c>
      <c r="E821" s="1">
        <v>51</v>
      </c>
      <c r="F821" s="1" t="s">
        <v>595</v>
      </c>
      <c r="G821" s="1" t="s">
        <v>578</v>
      </c>
      <c r="H821" s="1">
        <v>75</v>
      </c>
      <c r="I821" s="2"/>
      <c r="K821" s="1" t="s">
        <v>594</v>
      </c>
      <c r="N821" s="1" t="s">
        <v>115</v>
      </c>
      <c r="O821" s="1" t="s">
        <v>239</v>
      </c>
      <c r="Q821" s="1" t="s">
        <v>342</v>
      </c>
      <c r="S821" s="1" t="s">
        <v>17</v>
      </c>
    </row>
    <row r="822" spans="1:20" outlineLevel="1" x14ac:dyDescent="0.45">
      <c r="A822" s="1">
        <v>4</v>
      </c>
      <c r="B822" s="1">
        <v>32</v>
      </c>
      <c r="C822" s="1">
        <v>2</v>
      </c>
      <c r="D822" s="1">
        <v>2027</v>
      </c>
      <c r="E822" s="1">
        <v>51</v>
      </c>
      <c r="F822" s="1" t="s">
        <v>720</v>
      </c>
      <c r="G822" s="1" t="s">
        <v>709</v>
      </c>
      <c r="H822" s="1">
        <v>80</v>
      </c>
      <c r="N822" s="1" t="s">
        <v>72</v>
      </c>
      <c r="O822" s="1" t="s">
        <v>85</v>
      </c>
      <c r="P822" s="1" t="s">
        <v>776</v>
      </c>
      <c r="Q822" s="1" t="s">
        <v>86</v>
      </c>
      <c r="S822" s="1" t="s">
        <v>17</v>
      </c>
      <c r="T822" s="1" t="s">
        <v>779</v>
      </c>
    </row>
    <row r="823" spans="1:20" outlineLevel="1" x14ac:dyDescent="0.45">
      <c r="A823" s="1">
        <v>4</v>
      </c>
      <c r="B823" s="1">
        <v>32</v>
      </c>
      <c r="C823" s="1">
        <v>2</v>
      </c>
      <c r="D823" s="1">
        <v>2027</v>
      </c>
      <c r="E823" s="1">
        <v>51</v>
      </c>
      <c r="F823" s="1" t="s">
        <v>781</v>
      </c>
      <c r="G823" s="1" t="s">
        <v>787</v>
      </c>
      <c r="H823" s="1">
        <v>59</v>
      </c>
      <c r="K823" s="1" t="s">
        <v>561</v>
      </c>
      <c r="N823" s="1" t="s">
        <v>72</v>
      </c>
      <c r="O823" s="1" t="s">
        <v>85</v>
      </c>
      <c r="P823" s="1" t="s">
        <v>727</v>
      </c>
      <c r="Q823" s="1" t="s">
        <v>788</v>
      </c>
      <c r="S823" s="1" t="s">
        <v>17</v>
      </c>
      <c r="T823" s="1" t="s">
        <v>789</v>
      </c>
    </row>
    <row r="824" spans="1:20" outlineLevel="1" x14ac:dyDescent="0.45">
      <c r="A824" s="1">
        <v>4</v>
      </c>
      <c r="B824" s="1">
        <v>32</v>
      </c>
      <c r="C824" s="1">
        <v>2</v>
      </c>
      <c r="D824" s="1">
        <v>2027</v>
      </c>
      <c r="E824" s="1">
        <v>53</v>
      </c>
      <c r="F824" s="1" t="s">
        <v>720</v>
      </c>
      <c r="G824" s="1" t="s">
        <v>898</v>
      </c>
      <c r="H824" s="1">
        <v>110</v>
      </c>
      <c r="N824" s="1" t="s">
        <v>115</v>
      </c>
      <c r="O824" s="1" t="s">
        <v>171</v>
      </c>
      <c r="P824" s="1" t="s">
        <v>875</v>
      </c>
      <c r="Q824" s="1" t="s">
        <v>15</v>
      </c>
      <c r="S824" s="1" t="s">
        <v>17</v>
      </c>
      <c r="T824" s="1" t="s">
        <v>894</v>
      </c>
    </row>
    <row r="825" spans="1:20" outlineLevel="1" x14ac:dyDescent="0.45">
      <c r="A825" s="1">
        <v>4</v>
      </c>
      <c r="B825" s="1">
        <v>32</v>
      </c>
      <c r="C825" s="1">
        <v>2</v>
      </c>
      <c r="D825" s="1">
        <v>2027</v>
      </c>
      <c r="E825" s="1">
        <v>53</v>
      </c>
      <c r="F825" s="1" t="s">
        <v>575</v>
      </c>
      <c r="G825" s="1" t="s">
        <v>607</v>
      </c>
      <c r="H825" s="1">
        <v>35</v>
      </c>
      <c r="I825" s="2"/>
      <c r="K825" s="1" t="s">
        <v>501</v>
      </c>
      <c r="N825" s="1" t="s">
        <v>115</v>
      </c>
      <c r="O825" s="1" t="s">
        <v>171</v>
      </c>
      <c r="P825" s="1" t="s">
        <v>621</v>
      </c>
      <c r="Q825" s="1" t="s">
        <v>15</v>
      </c>
      <c r="R825" s="1" t="s">
        <v>620</v>
      </c>
      <c r="S825" s="1" t="s">
        <v>17</v>
      </c>
    </row>
    <row r="826" spans="1:20" outlineLevel="1" x14ac:dyDescent="0.45">
      <c r="A826" s="1">
        <v>4</v>
      </c>
      <c r="B826" s="1">
        <v>32</v>
      </c>
      <c r="C826" s="1">
        <v>2</v>
      </c>
      <c r="D826" s="1">
        <v>2027</v>
      </c>
      <c r="E826" s="1">
        <v>53</v>
      </c>
      <c r="F826" s="1" t="s">
        <v>575</v>
      </c>
      <c r="G826" s="1" t="s">
        <v>576</v>
      </c>
      <c r="H826" s="1">
        <v>60</v>
      </c>
      <c r="I826" s="2"/>
      <c r="K826" s="1" t="s">
        <v>501</v>
      </c>
      <c r="N826" s="1" t="s">
        <v>115</v>
      </c>
      <c r="O826" s="1" t="s">
        <v>171</v>
      </c>
      <c r="P826" s="1" t="s">
        <v>611</v>
      </c>
      <c r="Q826" s="1" t="s">
        <v>167</v>
      </c>
      <c r="R826" s="1" t="s">
        <v>609</v>
      </c>
      <c r="S826" s="1" t="s">
        <v>147</v>
      </c>
    </row>
    <row r="827" spans="1:20" outlineLevel="1" x14ac:dyDescent="0.45">
      <c r="A827" s="1">
        <v>4</v>
      </c>
      <c r="B827" s="1">
        <v>32</v>
      </c>
      <c r="C827" s="1">
        <v>2</v>
      </c>
      <c r="D827" s="1">
        <v>2027</v>
      </c>
      <c r="E827" s="1">
        <v>53</v>
      </c>
      <c r="F827" s="1" t="s">
        <v>781</v>
      </c>
      <c r="G827" s="1" t="s">
        <v>862</v>
      </c>
      <c r="H827" s="1">
        <v>140</v>
      </c>
      <c r="K827" s="1" t="s">
        <v>561</v>
      </c>
      <c r="N827" s="1" t="s">
        <v>72</v>
      </c>
      <c r="O827" s="1" t="s">
        <v>74</v>
      </c>
      <c r="P827" s="1" t="s">
        <v>865</v>
      </c>
      <c r="Q827" s="1" t="s">
        <v>788</v>
      </c>
      <c r="S827" s="1" t="s">
        <v>17</v>
      </c>
    </row>
    <row r="828" spans="1:20" outlineLevel="1" x14ac:dyDescent="0.45">
      <c r="A828" s="1">
        <v>4</v>
      </c>
      <c r="B828" s="1">
        <v>32</v>
      </c>
      <c r="C828" s="1">
        <v>2</v>
      </c>
      <c r="D828" s="1">
        <v>2027</v>
      </c>
      <c r="E828" s="1">
        <v>53</v>
      </c>
      <c r="F828" s="1" t="s">
        <v>785</v>
      </c>
      <c r="G828" s="1" t="s">
        <v>815</v>
      </c>
      <c r="H828" s="1">
        <v>80</v>
      </c>
      <c r="K828" s="1" t="s">
        <v>800</v>
      </c>
      <c r="N828" s="1" t="s">
        <v>14</v>
      </c>
      <c r="O828" s="1" t="s">
        <v>211</v>
      </c>
      <c r="P828" s="1" t="s">
        <v>816</v>
      </c>
      <c r="Q828" s="1" t="s">
        <v>342</v>
      </c>
      <c r="S828" s="1" t="s">
        <v>17</v>
      </c>
    </row>
    <row r="829" spans="1:20" outlineLevel="1" x14ac:dyDescent="0.45">
      <c r="A829" s="1">
        <v>4</v>
      </c>
      <c r="B829" s="1">
        <v>32</v>
      </c>
      <c r="C829" s="1">
        <v>2</v>
      </c>
      <c r="D829" s="1">
        <v>2027</v>
      </c>
      <c r="E829" s="1">
        <v>53</v>
      </c>
      <c r="F829" s="1" t="s">
        <v>785</v>
      </c>
      <c r="G829" s="1" t="s">
        <v>870</v>
      </c>
      <c r="H829" s="1">
        <v>125</v>
      </c>
      <c r="K829" s="1" t="s">
        <v>873</v>
      </c>
      <c r="N829" s="1" t="s">
        <v>115</v>
      </c>
      <c r="O829" s="1" t="s">
        <v>171</v>
      </c>
      <c r="P829" s="1" t="s">
        <v>875</v>
      </c>
      <c r="Q829" s="1" t="s">
        <v>15</v>
      </c>
      <c r="S829" s="1" t="s">
        <v>17</v>
      </c>
    </row>
    <row r="830" spans="1:20" outlineLevel="1" x14ac:dyDescent="0.45">
      <c r="A830" s="1">
        <v>4</v>
      </c>
      <c r="B830" s="1">
        <v>35</v>
      </c>
      <c r="C830" s="1">
        <v>2</v>
      </c>
      <c r="D830" s="1">
        <v>2027</v>
      </c>
      <c r="E830" s="1">
        <v>54</v>
      </c>
      <c r="F830" s="1" t="s">
        <v>1009</v>
      </c>
      <c r="G830" s="1" t="s">
        <v>1008</v>
      </c>
      <c r="H830" s="1">
        <v>175</v>
      </c>
      <c r="N830" s="1" t="s">
        <v>14</v>
      </c>
      <c r="O830" s="1" t="s">
        <v>39</v>
      </c>
      <c r="P830" s="1" t="s">
        <v>771</v>
      </c>
      <c r="Q830" s="1" t="s">
        <v>339</v>
      </c>
      <c r="S830" s="1" t="s">
        <v>17</v>
      </c>
    </row>
    <row r="831" spans="1:20" outlineLevel="1" x14ac:dyDescent="0.45">
      <c r="A831" s="1">
        <v>4</v>
      </c>
      <c r="B831" s="1">
        <v>35</v>
      </c>
      <c r="C831" s="1">
        <v>2</v>
      </c>
      <c r="D831" s="1">
        <v>2027</v>
      </c>
      <c r="E831" s="1">
        <v>54</v>
      </c>
      <c r="F831" s="1" t="s">
        <v>1024</v>
      </c>
      <c r="G831" s="1" t="s">
        <v>1020</v>
      </c>
      <c r="H831" s="1">
        <v>81</v>
      </c>
      <c r="N831" s="1" t="s">
        <v>14</v>
      </c>
      <c r="O831" s="1" t="s">
        <v>39</v>
      </c>
      <c r="P831" s="1" t="s">
        <v>771</v>
      </c>
      <c r="Q831" s="1" t="s">
        <v>339</v>
      </c>
      <c r="S831" s="1" t="s">
        <v>17</v>
      </c>
    </row>
    <row r="832" spans="1:20" outlineLevel="1" x14ac:dyDescent="0.45">
      <c r="A832" s="1">
        <v>4</v>
      </c>
      <c r="B832" s="1">
        <v>35</v>
      </c>
      <c r="C832" s="1">
        <v>2</v>
      </c>
      <c r="D832" s="1">
        <v>2027</v>
      </c>
      <c r="E832" s="1">
        <v>54</v>
      </c>
      <c r="F832" s="1" t="s">
        <v>1033</v>
      </c>
      <c r="G832" s="1" t="s">
        <v>1036</v>
      </c>
      <c r="H832" s="1">
        <v>200</v>
      </c>
      <c r="N832" s="1" t="s">
        <v>14</v>
      </c>
      <c r="O832" s="1" t="s">
        <v>39</v>
      </c>
      <c r="P832" s="1" t="s">
        <v>771</v>
      </c>
      <c r="Q832" s="1" t="s">
        <v>339</v>
      </c>
      <c r="S832" s="1" t="s">
        <v>17</v>
      </c>
    </row>
    <row r="833" spans="1:19" outlineLevel="1" x14ac:dyDescent="0.45">
      <c r="A833" s="1">
        <v>4</v>
      </c>
      <c r="B833" s="1">
        <v>35</v>
      </c>
      <c r="C833" s="1">
        <v>2</v>
      </c>
      <c r="D833" s="1">
        <v>2027</v>
      </c>
      <c r="E833" s="1">
        <v>54</v>
      </c>
      <c r="F833" s="1" t="s">
        <v>1004</v>
      </c>
      <c r="G833" s="1" t="s">
        <v>1006</v>
      </c>
      <c r="H833" s="1">
        <v>140</v>
      </c>
      <c r="N833" s="1" t="s">
        <v>14</v>
      </c>
      <c r="O833" s="1" t="s">
        <v>39</v>
      </c>
      <c r="P833" s="1" t="s">
        <v>771</v>
      </c>
      <c r="Q833" s="1" t="s">
        <v>339</v>
      </c>
      <c r="S833" s="1" t="s">
        <v>17</v>
      </c>
    </row>
    <row r="834" spans="1:19" outlineLevel="1" x14ac:dyDescent="0.45">
      <c r="A834" s="1">
        <v>4</v>
      </c>
      <c r="B834" s="1">
        <v>35</v>
      </c>
      <c r="C834" s="1">
        <v>2</v>
      </c>
      <c r="D834" s="1">
        <v>2027</v>
      </c>
      <c r="E834" s="1">
        <v>54</v>
      </c>
      <c r="F834" s="1" t="s">
        <v>1009</v>
      </c>
      <c r="G834" s="1" t="s">
        <v>1010</v>
      </c>
      <c r="H834" s="1">
        <v>95</v>
      </c>
      <c r="N834" s="1" t="s">
        <v>14</v>
      </c>
      <c r="O834" s="1" t="s">
        <v>39</v>
      </c>
      <c r="P834" s="1" t="s">
        <v>771</v>
      </c>
      <c r="Q834" s="1" t="s">
        <v>339</v>
      </c>
      <c r="S834" s="1" t="s">
        <v>17</v>
      </c>
    </row>
    <row r="835" spans="1:19" outlineLevel="1" x14ac:dyDescent="0.45">
      <c r="A835" s="1">
        <v>4</v>
      </c>
      <c r="B835" s="1">
        <v>35</v>
      </c>
      <c r="C835" s="1">
        <v>2</v>
      </c>
      <c r="D835" s="1">
        <v>2027</v>
      </c>
      <c r="E835" s="1">
        <v>54</v>
      </c>
      <c r="F835" s="1" t="s">
        <v>1019</v>
      </c>
      <c r="G835" s="1" t="s">
        <v>1017</v>
      </c>
      <c r="H835" s="1">
        <v>225</v>
      </c>
      <c r="N835" s="1" t="s">
        <v>14</v>
      </c>
      <c r="O835" s="1" t="s">
        <v>39</v>
      </c>
      <c r="P835" s="1" t="s">
        <v>771</v>
      </c>
      <c r="Q835" s="1" t="s">
        <v>339</v>
      </c>
      <c r="S835" s="1" t="s">
        <v>17</v>
      </c>
    </row>
    <row r="836" spans="1:19" outlineLevel="1" x14ac:dyDescent="0.45">
      <c r="A836" s="1">
        <v>4</v>
      </c>
      <c r="B836" s="1">
        <v>32</v>
      </c>
      <c r="C836" s="1">
        <v>2</v>
      </c>
      <c r="D836" s="1">
        <v>2027</v>
      </c>
      <c r="E836" s="1">
        <v>55</v>
      </c>
      <c r="F836" s="1" t="s">
        <v>785</v>
      </c>
      <c r="G836" s="1" t="s">
        <v>1101</v>
      </c>
      <c r="H836" s="1">
        <v>85</v>
      </c>
      <c r="K836" s="1" t="s">
        <v>343</v>
      </c>
      <c r="N836" s="1" t="s">
        <v>115</v>
      </c>
      <c r="O836" s="1" t="s">
        <v>171</v>
      </c>
      <c r="P836" s="1" t="s">
        <v>1102</v>
      </c>
      <c r="Q836" s="1" t="s">
        <v>15</v>
      </c>
      <c r="S836" s="1" t="s">
        <v>17</v>
      </c>
    </row>
    <row r="837" spans="1:19" outlineLevel="1" x14ac:dyDescent="0.45">
      <c r="A837" s="1">
        <v>4</v>
      </c>
      <c r="B837" s="1">
        <v>32</v>
      </c>
      <c r="C837" s="1">
        <v>2</v>
      </c>
      <c r="D837" s="1">
        <v>2027</v>
      </c>
      <c r="E837" s="1">
        <v>55</v>
      </c>
      <c r="F837" s="1" t="s">
        <v>785</v>
      </c>
      <c r="G837" s="1" t="s">
        <v>1103</v>
      </c>
      <c r="H837" s="1">
        <v>100</v>
      </c>
      <c r="K837" s="1" t="s">
        <v>452</v>
      </c>
      <c r="N837" s="1" t="s">
        <v>115</v>
      </c>
      <c r="O837" s="1" t="s">
        <v>171</v>
      </c>
      <c r="P837" s="1" t="s">
        <v>1102</v>
      </c>
      <c r="Q837" s="1" t="s">
        <v>15</v>
      </c>
      <c r="S837" s="1" t="s">
        <v>17</v>
      </c>
    </row>
    <row r="838" spans="1:19" outlineLevel="1" x14ac:dyDescent="0.45">
      <c r="A838" s="1">
        <v>4</v>
      </c>
      <c r="B838" s="1">
        <v>32</v>
      </c>
      <c r="C838" s="1">
        <v>2</v>
      </c>
      <c r="D838" s="1">
        <v>2027</v>
      </c>
      <c r="E838" s="1">
        <v>55</v>
      </c>
      <c r="F838" s="1" t="s">
        <v>785</v>
      </c>
      <c r="G838" s="1" t="s">
        <v>1104</v>
      </c>
      <c r="H838" s="1">
        <v>125</v>
      </c>
      <c r="K838" s="1" t="s">
        <v>452</v>
      </c>
      <c r="N838" s="1" t="s">
        <v>115</v>
      </c>
      <c r="O838" s="1" t="s">
        <v>171</v>
      </c>
      <c r="P838" s="1" t="s">
        <v>1102</v>
      </c>
      <c r="Q838" s="1" t="s">
        <v>15</v>
      </c>
      <c r="S838" s="1" t="s">
        <v>17</v>
      </c>
    </row>
    <row r="839" spans="1:19" outlineLevel="1" x14ac:dyDescent="0.45">
      <c r="A839" s="1">
        <v>4</v>
      </c>
      <c r="B839" s="1">
        <v>35</v>
      </c>
      <c r="C839" s="1">
        <v>2</v>
      </c>
      <c r="D839" s="1">
        <v>2027</v>
      </c>
      <c r="E839" s="1">
        <v>56</v>
      </c>
      <c r="F839" s="1" t="s">
        <v>475</v>
      </c>
      <c r="G839" s="1" t="s">
        <v>993</v>
      </c>
      <c r="H839" s="1">
        <v>100</v>
      </c>
      <c r="N839" s="1" t="s">
        <v>115</v>
      </c>
      <c r="O839" s="1" t="s">
        <v>171</v>
      </c>
      <c r="P839" s="1" t="s">
        <v>997</v>
      </c>
      <c r="Q839" s="1" t="s">
        <v>996</v>
      </c>
      <c r="S839" s="1" t="s">
        <v>17</v>
      </c>
    </row>
    <row r="840" spans="1:19" outlineLevel="1" x14ac:dyDescent="0.45">
      <c r="A840" s="1">
        <v>4</v>
      </c>
      <c r="B840" s="1">
        <v>35</v>
      </c>
      <c r="C840" s="1">
        <v>2</v>
      </c>
      <c r="D840" s="1">
        <v>2027</v>
      </c>
      <c r="E840" s="1">
        <v>56</v>
      </c>
      <c r="F840" s="1" t="s">
        <v>475</v>
      </c>
      <c r="G840" s="1" t="s">
        <v>994</v>
      </c>
      <c r="H840" s="1">
        <v>60</v>
      </c>
      <c r="N840" s="1" t="s">
        <v>115</v>
      </c>
      <c r="O840" s="1" t="s">
        <v>171</v>
      </c>
      <c r="P840" s="1" t="s">
        <v>997</v>
      </c>
      <c r="Q840" s="1" t="s">
        <v>996</v>
      </c>
      <c r="S840" s="1" t="s">
        <v>17</v>
      </c>
    </row>
    <row r="841" spans="1:19" outlineLevel="1" x14ac:dyDescent="0.45">
      <c r="A841" s="1">
        <v>4</v>
      </c>
      <c r="B841" s="1">
        <v>35</v>
      </c>
      <c r="C841" s="1">
        <v>2</v>
      </c>
      <c r="D841" s="1">
        <v>2027</v>
      </c>
      <c r="E841" s="1">
        <v>56</v>
      </c>
      <c r="F841" s="1" t="s">
        <v>475</v>
      </c>
      <c r="G841" s="1" t="s">
        <v>995</v>
      </c>
      <c r="H841" s="1">
        <v>42</v>
      </c>
      <c r="N841" s="1" t="s">
        <v>115</v>
      </c>
      <c r="O841" s="1" t="s">
        <v>171</v>
      </c>
      <c r="P841" s="1" t="s">
        <v>998</v>
      </c>
      <c r="Q841" s="1" t="s">
        <v>996</v>
      </c>
      <c r="S841" s="1" t="s">
        <v>17</v>
      </c>
    </row>
    <row r="842" spans="1:19" outlineLevel="1" x14ac:dyDescent="0.45">
      <c r="A842" s="1">
        <v>4</v>
      </c>
      <c r="B842" s="1">
        <v>35</v>
      </c>
      <c r="C842" s="1">
        <v>3</v>
      </c>
      <c r="D842" s="1">
        <v>2027</v>
      </c>
      <c r="E842" s="1">
        <v>57</v>
      </c>
      <c r="F842" s="1" t="s">
        <v>781</v>
      </c>
      <c r="G842" s="1" t="s">
        <v>1037</v>
      </c>
      <c r="H842" s="1">
        <v>300</v>
      </c>
      <c r="K842" s="1" t="s">
        <v>1038</v>
      </c>
      <c r="N842" s="1" t="s">
        <v>115</v>
      </c>
      <c r="O842" s="1" t="s">
        <v>113</v>
      </c>
      <c r="P842" s="1" t="s">
        <v>874</v>
      </c>
      <c r="Q842" s="1" t="s">
        <v>1039</v>
      </c>
      <c r="S842" s="1" t="s">
        <v>17</v>
      </c>
    </row>
    <row r="843" spans="1:19" outlineLevel="1" x14ac:dyDescent="0.45">
      <c r="A843" s="1">
        <v>4</v>
      </c>
      <c r="B843" s="1">
        <v>35</v>
      </c>
      <c r="C843" s="1">
        <v>3</v>
      </c>
      <c r="D843" s="1">
        <v>2027</v>
      </c>
      <c r="E843" s="1">
        <v>57</v>
      </c>
      <c r="F843" s="1" t="s">
        <v>781</v>
      </c>
      <c r="G843" s="1" t="s">
        <v>1091</v>
      </c>
      <c r="H843" s="1">
        <v>130</v>
      </c>
      <c r="K843" s="1" t="s">
        <v>1094</v>
      </c>
      <c r="N843" s="1" t="s">
        <v>115</v>
      </c>
      <c r="O843" s="1" t="s">
        <v>113</v>
      </c>
      <c r="P843" s="1" t="s">
        <v>1093</v>
      </c>
      <c r="Q843" s="1" t="s">
        <v>1092</v>
      </c>
      <c r="R843" s="1" t="s">
        <v>1098</v>
      </c>
      <c r="S843" s="1" t="s">
        <v>17</v>
      </c>
    </row>
    <row r="844" spans="1:19" outlineLevel="1" x14ac:dyDescent="0.45">
      <c r="A844" s="1">
        <v>4</v>
      </c>
      <c r="B844" s="1">
        <v>20</v>
      </c>
      <c r="C844" s="1">
        <v>4</v>
      </c>
      <c r="D844" s="1">
        <v>2027</v>
      </c>
      <c r="E844" s="1">
        <v>125</v>
      </c>
      <c r="F844" s="1" t="s">
        <v>785</v>
      </c>
      <c r="G844" s="1" t="s">
        <v>1305</v>
      </c>
      <c r="N844" s="1" t="s">
        <v>115</v>
      </c>
      <c r="O844" s="1" t="s">
        <v>362</v>
      </c>
      <c r="Q844" s="1" t="s">
        <v>155</v>
      </c>
      <c r="S844" s="1" t="s">
        <v>147</v>
      </c>
    </row>
    <row r="845" spans="1:19" outlineLevel="1" x14ac:dyDescent="0.45">
      <c r="A845" s="1">
        <v>4</v>
      </c>
      <c r="B845" s="1">
        <v>20</v>
      </c>
      <c r="C845" s="1">
        <v>3</v>
      </c>
      <c r="D845" s="1">
        <v>2027</v>
      </c>
      <c r="E845" s="1">
        <v>125</v>
      </c>
      <c r="F845" s="1" t="s">
        <v>603</v>
      </c>
      <c r="G845" s="1" t="s">
        <v>596</v>
      </c>
      <c r="H845" s="1">
        <v>70</v>
      </c>
      <c r="I845" s="2"/>
      <c r="N845" s="1" t="s">
        <v>72</v>
      </c>
      <c r="O845" s="1" t="s">
        <v>74</v>
      </c>
      <c r="Q845" s="1" t="s">
        <v>75</v>
      </c>
      <c r="S845" s="1" t="s">
        <v>17</v>
      </c>
    </row>
    <row r="846" spans="1:19" outlineLevel="1" x14ac:dyDescent="0.45">
      <c r="A846" s="1">
        <v>4</v>
      </c>
      <c r="B846" s="1">
        <v>20</v>
      </c>
      <c r="C846" s="1">
        <v>3</v>
      </c>
      <c r="D846" s="1">
        <v>2027</v>
      </c>
      <c r="E846" s="1">
        <v>125</v>
      </c>
      <c r="F846" s="1" t="s">
        <v>603</v>
      </c>
      <c r="G846" s="1" t="s">
        <v>599</v>
      </c>
      <c r="H846" s="1">
        <v>100</v>
      </c>
      <c r="I846" s="2"/>
      <c r="N846" s="1" t="s">
        <v>115</v>
      </c>
      <c r="O846" s="1" t="s">
        <v>239</v>
      </c>
      <c r="Q846" s="1" t="s">
        <v>602</v>
      </c>
      <c r="S846" s="1" t="s">
        <v>17</v>
      </c>
    </row>
    <row r="847" spans="1:19" outlineLevel="1" x14ac:dyDescent="0.45">
      <c r="A847" s="1">
        <v>4</v>
      </c>
      <c r="B847" s="1">
        <v>20</v>
      </c>
      <c r="C847" s="1">
        <v>1</v>
      </c>
      <c r="D847" s="1">
        <v>2027</v>
      </c>
      <c r="E847" s="1">
        <v>125</v>
      </c>
      <c r="F847" s="1" t="s">
        <v>720</v>
      </c>
      <c r="G847" s="1" t="s">
        <v>1329</v>
      </c>
      <c r="N847" s="1" t="s">
        <v>115</v>
      </c>
      <c r="O847" s="1" t="s">
        <v>113</v>
      </c>
      <c r="P847" s="1" t="s">
        <v>1330</v>
      </c>
      <c r="Q847" s="1" t="s">
        <v>1331</v>
      </c>
      <c r="S847" s="1" t="s">
        <v>1332</v>
      </c>
    </row>
    <row r="848" spans="1:19" outlineLevel="1" x14ac:dyDescent="0.45">
      <c r="A848" s="1">
        <v>4</v>
      </c>
      <c r="B848" s="1" t="s">
        <v>1117</v>
      </c>
      <c r="C848" s="1">
        <v>3</v>
      </c>
      <c r="D848" s="1">
        <v>2027</v>
      </c>
      <c r="E848" s="1" t="s">
        <v>551</v>
      </c>
      <c r="F848" s="1" t="s">
        <v>508</v>
      </c>
      <c r="G848" s="1" t="s">
        <v>516</v>
      </c>
      <c r="I848" s="2"/>
      <c r="N848" s="1" t="s">
        <v>72</v>
      </c>
      <c r="O848" s="1" t="s">
        <v>517</v>
      </c>
      <c r="Q848" s="1" t="s">
        <v>518</v>
      </c>
      <c r="S848" s="1" t="s">
        <v>17</v>
      </c>
    </row>
    <row r="849" spans="1:19" outlineLevel="1" x14ac:dyDescent="0.45">
      <c r="A849" s="1">
        <v>4</v>
      </c>
      <c r="B849" s="1" t="s">
        <v>1117</v>
      </c>
      <c r="C849" s="1">
        <v>2</v>
      </c>
      <c r="D849" s="1">
        <v>2027</v>
      </c>
      <c r="E849" s="1" t="s">
        <v>551</v>
      </c>
      <c r="F849" s="1" t="s">
        <v>508</v>
      </c>
      <c r="G849" s="1" t="s">
        <v>525</v>
      </c>
      <c r="I849" s="2"/>
      <c r="N849" s="1" t="s">
        <v>72</v>
      </c>
      <c r="O849" s="1" t="s">
        <v>526</v>
      </c>
      <c r="Q849" s="1" t="s">
        <v>527</v>
      </c>
      <c r="S849" s="1" t="s">
        <v>200</v>
      </c>
    </row>
    <row r="850" spans="1:19" outlineLevel="1" x14ac:dyDescent="0.45">
      <c r="A850" s="1">
        <v>4</v>
      </c>
      <c r="B850" s="1">
        <v>32</v>
      </c>
      <c r="C850" s="1">
        <v>4</v>
      </c>
      <c r="D850" s="1">
        <v>2028</v>
      </c>
      <c r="E850" s="13">
        <v>2</v>
      </c>
      <c r="F850" s="1" t="s">
        <v>391</v>
      </c>
      <c r="G850" s="8" t="s">
        <v>269</v>
      </c>
      <c r="H850" s="1">
        <v>20</v>
      </c>
      <c r="I850" s="2">
        <f t="shared" ref="I850:I856" si="8">H850*C850</f>
        <v>80</v>
      </c>
      <c r="J850" s="1">
        <v>2017</v>
      </c>
      <c r="K850" s="1" t="s">
        <v>336</v>
      </c>
      <c r="N850" s="1" t="s">
        <v>367</v>
      </c>
      <c r="O850" s="1" t="s">
        <v>369</v>
      </c>
      <c r="Q850" s="1" t="s">
        <v>368</v>
      </c>
      <c r="S850" s="1" t="s">
        <v>17</v>
      </c>
    </row>
    <row r="851" spans="1:19" outlineLevel="1" x14ac:dyDescent="0.45">
      <c r="A851" s="1">
        <v>4</v>
      </c>
      <c r="B851" s="1">
        <v>32</v>
      </c>
      <c r="C851" s="1">
        <v>2</v>
      </c>
      <c r="D851" s="1">
        <v>2028</v>
      </c>
      <c r="E851" s="13">
        <v>2</v>
      </c>
      <c r="F851" s="1" t="s">
        <v>391</v>
      </c>
      <c r="G851" s="15" t="s">
        <v>254</v>
      </c>
      <c r="H851" s="1">
        <v>79</v>
      </c>
      <c r="I851" s="2">
        <f t="shared" si="8"/>
        <v>158</v>
      </c>
      <c r="J851" s="1">
        <v>2018</v>
      </c>
      <c r="K851" s="1" t="s">
        <v>345</v>
      </c>
      <c r="N851" s="1" t="s">
        <v>115</v>
      </c>
      <c r="O851" s="1" t="s">
        <v>171</v>
      </c>
      <c r="P851" s="1" t="s">
        <v>614</v>
      </c>
      <c r="Q851" s="1" t="s">
        <v>167</v>
      </c>
      <c r="R851" s="1" t="s">
        <v>634</v>
      </c>
      <c r="S851" s="1" t="s">
        <v>147</v>
      </c>
    </row>
    <row r="852" spans="1:19" outlineLevel="1" x14ac:dyDescent="0.45">
      <c r="A852" s="1">
        <v>4</v>
      </c>
      <c r="B852" s="1">
        <v>32</v>
      </c>
      <c r="C852" s="1">
        <v>4</v>
      </c>
      <c r="D852" s="1">
        <v>2028</v>
      </c>
      <c r="E852" s="13">
        <v>2</v>
      </c>
      <c r="F852" s="1" t="s">
        <v>391</v>
      </c>
      <c r="G852" s="8" t="s">
        <v>264</v>
      </c>
      <c r="H852" s="1">
        <v>49</v>
      </c>
      <c r="I852" s="2">
        <f t="shared" si="8"/>
        <v>196</v>
      </c>
      <c r="J852" s="1">
        <v>2018</v>
      </c>
      <c r="K852" s="1" t="s">
        <v>345</v>
      </c>
      <c r="N852" s="1" t="s">
        <v>14</v>
      </c>
      <c r="O852" s="1" t="s">
        <v>365</v>
      </c>
      <c r="Q852" s="1" t="s">
        <v>370</v>
      </c>
      <c r="S852" s="1" t="s">
        <v>17</v>
      </c>
    </row>
    <row r="853" spans="1:19" outlineLevel="1" x14ac:dyDescent="0.45">
      <c r="A853" s="1">
        <v>4</v>
      </c>
      <c r="B853" s="1">
        <v>32</v>
      </c>
      <c r="C853" s="1">
        <v>2</v>
      </c>
      <c r="D853" s="1">
        <v>2028</v>
      </c>
      <c r="E853" s="13">
        <v>2</v>
      </c>
      <c r="F853" s="1" t="s">
        <v>391</v>
      </c>
      <c r="G853" s="8" t="s">
        <v>268</v>
      </c>
      <c r="H853" s="1">
        <v>23</v>
      </c>
      <c r="I853" s="2">
        <f t="shared" si="8"/>
        <v>46</v>
      </c>
      <c r="J853" s="1">
        <v>2018</v>
      </c>
      <c r="K853" s="1" t="s">
        <v>311</v>
      </c>
      <c r="N853" s="1" t="s">
        <v>14</v>
      </c>
      <c r="O853" s="1" t="s">
        <v>365</v>
      </c>
      <c r="Q853" s="1" t="s">
        <v>366</v>
      </c>
      <c r="S853" s="1" t="s">
        <v>17</v>
      </c>
    </row>
    <row r="854" spans="1:19" outlineLevel="1" x14ac:dyDescent="0.45">
      <c r="A854" s="1">
        <v>4</v>
      </c>
      <c r="B854" s="1">
        <v>32</v>
      </c>
      <c r="C854" s="1">
        <v>4</v>
      </c>
      <c r="D854" s="1">
        <v>2028</v>
      </c>
      <c r="E854" s="13">
        <v>3</v>
      </c>
      <c r="F854" s="1" t="s">
        <v>391</v>
      </c>
      <c r="G854" s="8" t="s">
        <v>280</v>
      </c>
      <c r="H854" s="1">
        <v>37</v>
      </c>
      <c r="I854" s="2">
        <f t="shared" si="8"/>
        <v>148</v>
      </c>
      <c r="J854" s="1">
        <v>2014</v>
      </c>
      <c r="K854" s="1" t="s">
        <v>311</v>
      </c>
      <c r="N854" s="1" t="s">
        <v>72</v>
      </c>
      <c r="O854" s="1" t="s">
        <v>326</v>
      </c>
      <c r="Q854" s="1" t="s">
        <v>328</v>
      </c>
      <c r="S854" s="1" t="s">
        <v>17</v>
      </c>
    </row>
    <row r="855" spans="1:19" outlineLevel="1" x14ac:dyDescent="0.45">
      <c r="A855" s="1">
        <v>4</v>
      </c>
      <c r="B855" s="1">
        <v>32</v>
      </c>
      <c r="C855" s="1">
        <v>4</v>
      </c>
      <c r="D855" s="1">
        <v>2028</v>
      </c>
      <c r="E855" s="13">
        <v>3</v>
      </c>
      <c r="F855" s="1" t="s">
        <v>391</v>
      </c>
      <c r="G855" s="8" t="s">
        <v>255</v>
      </c>
      <c r="H855" s="1">
        <v>49</v>
      </c>
      <c r="I855" s="2">
        <f t="shared" si="8"/>
        <v>196</v>
      </c>
      <c r="J855" s="1">
        <v>2016</v>
      </c>
      <c r="K855" s="1" t="s">
        <v>329</v>
      </c>
      <c r="N855" s="1" t="s">
        <v>72</v>
      </c>
      <c r="O855" s="1" t="s">
        <v>74</v>
      </c>
      <c r="Q855" s="1" t="s">
        <v>75</v>
      </c>
      <c r="S855" s="1" t="s">
        <v>17</v>
      </c>
    </row>
    <row r="856" spans="1:19" outlineLevel="1" x14ac:dyDescent="0.45">
      <c r="A856" s="1">
        <v>4</v>
      </c>
      <c r="B856" s="1">
        <v>32</v>
      </c>
      <c r="C856" s="1">
        <v>4</v>
      </c>
      <c r="D856" s="1">
        <v>2028</v>
      </c>
      <c r="E856" s="13">
        <v>3</v>
      </c>
      <c r="F856" s="1" t="s">
        <v>391</v>
      </c>
      <c r="G856" s="8" t="s">
        <v>299</v>
      </c>
      <c r="H856" s="1">
        <v>20</v>
      </c>
      <c r="I856" s="2">
        <f t="shared" si="8"/>
        <v>80</v>
      </c>
      <c r="J856" s="1">
        <v>2018</v>
      </c>
      <c r="K856" s="1" t="s">
        <v>308</v>
      </c>
      <c r="N856" s="1" t="s">
        <v>261</v>
      </c>
      <c r="O856" s="1" t="s">
        <v>356</v>
      </c>
      <c r="Q856" s="1" t="s">
        <v>349</v>
      </c>
      <c r="S856" s="1" t="s">
        <v>17</v>
      </c>
    </row>
    <row r="857" spans="1:19" outlineLevel="1" x14ac:dyDescent="0.45">
      <c r="A857" s="1">
        <v>4</v>
      </c>
      <c r="B857" s="1" t="s">
        <v>1118</v>
      </c>
      <c r="C857" s="1">
        <v>3</v>
      </c>
      <c r="D857" s="1">
        <v>2028</v>
      </c>
      <c r="E857" s="1">
        <v>20</v>
      </c>
      <c r="F857" s="1" t="s">
        <v>435</v>
      </c>
      <c r="G857" s="1" t="s">
        <v>395</v>
      </c>
      <c r="H857" s="2">
        <f>I857/12</f>
        <v>126.08333333333333</v>
      </c>
      <c r="I857" s="2">
        <v>1513</v>
      </c>
      <c r="J857" s="1">
        <v>2016</v>
      </c>
      <c r="K857" s="1" t="s">
        <v>442</v>
      </c>
      <c r="L857"/>
      <c r="N857" s="1" t="s">
        <v>115</v>
      </c>
      <c r="O857" s="1" t="s">
        <v>113</v>
      </c>
      <c r="Q857" s="1" t="s">
        <v>443</v>
      </c>
      <c r="S857" s="1" t="s">
        <v>17</v>
      </c>
    </row>
    <row r="858" spans="1:19" outlineLevel="1" x14ac:dyDescent="0.45">
      <c r="A858" s="1">
        <v>4</v>
      </c>
      <c r="B858" s="1" t="s">
        <v>1118</v>
      </c>
      <c r="C858" s="1">
        <v>3</v>
      </c>
      <c r="D858" s="1">
        <v>2028</v>
      </c>
      <c r="E858" s="1">
        <v>20</v>
      </c>
      <c r="F858" s="1" t="s">
        <v>435</v>
      </c>
      <c r="G858" s="1" t="s">
        <v>403</v>
      </c>
      <c r="H858" s="2">
        <f>I858/C858/2</f>
        <v>156.33333333333334</v>
      </c>
      <c r="I858" s="2">
        <v>938</v>
      </c>
      <c r="J858" s="1">
        <v>2016</v>
      </c>
      <c r="K858" s="1" t="s">
        <v>311</v>
      </c>
      <c r="N858" s="1" t="s">
        <v>14</v>
      </c>
      <c r="O858" s="1" t="s">
        <v>39</v>
      </c>
      <c r="Q858" s="1" t="s">
        <v>444</v>
      </c>
      <c r="S858" s="1" t="s">
        <v>17</v>
      </c>
    </row>
    <row r="859" spans="1:19" outlineLevel="1" x14ac:dyDescent="0.45">
      <c r="A859" s="1">
        <v>4</v>
      </c>
      <c r="B859" s="1" t="s">
        <v>1118</v>
      </c>
      <c r="C859" s="1">
        <v>3</v>
      </c>
      <c r="D859" s="1">
        <v>2028</v>
      </c>
      <c r="E859" s="1">
        <v>20</v>
      </c>
      <c r="F859" s="1" t="s">
        <v>435</v>
      </c>
      <c r="G859" s="1" t="s">
        <v>401</v>
      </c>
      <c r="H859" s="2">
        <f>I859/12</f>
        <v>44.166666666666664</v>
      </c>
      <c r="I859" s="2">
        <v>530</v>
      </c>
      <c r="J859" s="1">
        <v>2017</v>
      </c>
      <c r="K859" s="1" t="s">
        <v>329</v>
      </c>
      <c r="L859"/>
      <c r="N859" s="1" t="s">
        <v>14</v>
      </c>
      <c r="O859" s="1" t="s">
        <v>39</v>
      </c>
      <c r="Q859" s="1" t="s">
        <v>342</v>
      </c>
      <c r="S859" s="1" t="s">
        <v>17</v>
      </c>
    </row>
    <row r="860" spans="1:19" outlineLevel="1" x14ac:dyDescent="0.45">
      <c r="A860" s="1">
        <v>4</v>
      </c>
      <c r="B860" s="1" t="s">
        <v>1118</v>
      </c>
      <c r="C860" s="1">
        <v>3</v>
      </c>
      <c r="D860" s="1">
        <v>2028</v>
      </c>
      <c r="E860" s="1">
        <v>20</v>
      </c>
      <c r="F860" s="1" t="s">
        <v>435</v>
      </c>
      <c r="G860" s="1" t="s">
        <v>412</v>
      </c>
      <c r="H860" s="2">
        <v>55</v>
      </c>
      <c r="I860" s="2"/>
      <c r="K860" s="1" t="s">
        <v>311</v>
      </c>
      <c r="N860" s="1" t="s">
        <v>115</v>
      </c>
      <c r="O860" s="1" t="s">
        <v>171</v>
      </c>
      <c r="P860" s="1" t="s">
        <v>615</v>
      </c>
      <c r="Q860" s="1" t="s">
        <v>15</v>
      </c>
      <c r="R860" s="1" t="s">
        <v>616</v>
      </c>
      <c r="S860" s="1" t="s">
        <v>17</v>
      </c>
    </row>
    <row r="861" spans="1:19" outlineLevel="1" x14ac:dyDescent="0.45">
      <c r="A861" s="1">
        <v>4</v>
      </c>
      <c r="B861" s="1">
        <v>32</v>
      </c>
      <c r="C861" s="1">
        <v>3</v>
      </c>
      <c r="D861" s="1">
        <v>2028</v>
      </c>
      <c r="E861" s="1">
        <v>42</v>
      </c>
      <c r="F861" s="1" t="s">
        <v>436</v>
      </c>
      <c r="G861" s="9" t="s">
        <v>499</v>
      </c>
      <c r="H861" s="1">
        <v>50</v>
      </c>
      <c r="I861" s="2"/>
      <c r="K861" s="1" t="s">
        <v>501</v>
      </c>
      <c r="N861" s="1" t="s">
        <v>14</v>
      </c>
      <c r="O861" s="1" t="s">
        <v>39</v>
      </c>
      <c r="Q861" s="1" t="s">
        <v>370</v>
      </c>
      <c r="S861" s="1" t="s">
        <v>17</v>
      </c>
    </row>
    <row r="862" spans="1:19" outlineLevel="1" x14ac:dyDescent="0.45">
      <c r="A862" s="1">
        <v>4</v>
      </c>
      <c r="B862" s="1">
        <v>32</v>
      </c>
      <c r="C862" s="1">
        <v>3</v>
      </c>
      <c r="D862" s="1">
        <v>2028</v>
      </c>
      <c r="E862" s="1">
        <v>42</v>
      </c>
      <c r="F862" s="1" t="s">
        <v>436</v>
      </c>
      <c r="G862" s="9" t="s">
        <v>505</v>
      </c>
      <c r="H862" s="1">
        <v>90</v>
      </c>
      <c r="I862" s="2"/>
      <c r="K862" s="1" t="s">
        <v>506</v>
      </c>
      <c r="N862" s="1" t="s">
        <v>115</v>
      </c>
      <c r="O862" s="1" t="s">
        <v>113</v>
      </c>
      <c r="Q862" s="1" t="s">
        <v>507</v>
      </c>
      <c r="S862" s="1" t="s">
        <v>17</v>
      </c>
    </row>
    <row r="863" spans="1:19" outlineLevel="1" x14ac:dyDescent="0.45">
      <c r="A863" s="1">
        <v>4</v>
      </c>
      <c r="B863" s="1">
        <v>32</v>
      </c>
      <c r="C863" s="1">
        <v>3</v>
      </c>
      <c r="D863" s="1">
        <v>2028</v>
      </c>
      <c r="E863" s="1">
        <v>42</v>
      </c>
      <c r="F863" s="1" t="s">
        <v>436</v>
      </c>
      <c r="G863" s="9" t="s">
        <v>427</v>
      </c>
      <c r="H863" s="2">
        <f>996/12</f>
        <v>83</v>
      </c>
      <c r="I863" s="2"/>
      <c r="K863" s="1" t="s">
        <v>451</v>
      </c>
      <c r="N863" s="1" t="s">
        <v>115</v>
      </c>
      <c r="O863" s="1" t="s">
        <v>171</v>
      </c>
      <c r="P863" s="1" t="s">
        <v>622</v>
      </c>
      <c r="Q863" s="1" t="s">
        <v>15</v>
      </c>
      <c r="R863" s="1" t="s">
        <v>623</v>
      </c>
      <c r="S863" s="1" t="s">
        <v>17</v>
      </c>
    </row>
    <row r="864" spans="1:19" outlineLevel="1" x14ac:dyDescent="0.45">
      <c r="A864" s="1">
        <v>4</v>
      </c>
      <c r="B864" s="1">
        <v>32</v>
      </c>
      <c r="C864" s="1">
        <v>2</v>
      </c>
      <c r="D864" s="1">
        <v>2028</v>
      </c>
      <c r="E864" s="1">
        <v>42</v>
      </c>
      <c r="F864" s="1" t="s">
        <v>436</v>
      </c>
      <c r="G864" s="9" t="s">
        <v>555</v>
      </c>
      <c r="H864" s="1">
        <v>98</v>
      </c>
      <c r="I864" s="2"/>
      <c r="K864" s="1" t="s">
        <v>561</v>
      </c>
      <c r="N864" s="1" t="s">
        <v>115</v>
      </c>
      <c r="O864" s="1" t="s">
        <v>171</v>
      </c>
      <c r="P864" s="1" t="s">
        <v>614</v>
      </c>
      <c r="Q864" s="1" t="s">
        <v>167</v>
      </c>
      <c r="R864" s="1" t="s">
        <v>174</v>
      </c>
      <c r="S864" s="1" t="s">
        <v>147</v>
      </c>
    </row>
    <row r="865" spans="1:20" outlineLevel="1" x14ac:dyDescent="0.45">
      <c r="A865" s="1">
        <v>4</v>
      </c>
      <c r="B865" s="1">
        <v>32</v>
      </c>
      <c r="C865" s="1">
        <v>3</v>
      </c>
      <c r="D865" s="1">
        <v>2028</v>
      </c>
      <c r="E865" s="1">
        <v>43</v>
      </c>
      <c r="F865" s="1" t="s">
        <v>436</v>
      </c>
      <c r="G865" s="9" t="s">
        <v>556</v>
      </c>
      <c r="H865" s="1">
        <v>60</v>
      </c>
      <c r="I865" s="2"/>
      <c r="K865" s="1" t="s">
        <v>562</v>
      </c>
      <c r="N865" s="1" t="s">
        <v>14</v>
      </c>
      <c r="O865" s="1" t="s">
        <v>39</v>
      </c>
      <c r="Q865" s="1" t="s">
        <v>15</v>
      </c>
      <c r="S865" s="1" t="s">
        <v>17</v>
      </c>
    </row>
    <row r="866" spans="1:20" outlineLevel="1" x14ac:dyDescent="0.45">
      <c r="A866" s="1">
        <v>4</v>
      </c>
      <c r="B866" s="1">
        <v>32</v>
      </c>
      <c r="C866" s="1">
        <v>3</v>
      </c>
      <c r="D866" s="1">
        <v>2028</v>
      </c>
      <c r="E866" s="1">
        <v>43</v>
      </c>
      <c r="F866" s="1" t="s">
        <v>436</v>
      </c>
      <c r="G866" s="9" t="s">
        <v>559</v>
      </c>
      <c r="H866" s="1">
        <v>140</v>
      </c>
      <c r="I866" s="2"/>
      <c r="K866" s="1" t="s">
        <v>566</v>
      </c>
      <c r="N866" s="1" t="s">
        <v>115</v>
      </c>
      <c r="O866" s="1" t="s">
        <v>113</v>
      </c>
      <c r="Q866" s="1" t="s">
        <v>393</v>
      </c>
      <c r="S866" s="1" t="s">
        <v>17</v>
      </c>
    </row>
    <row r="867" spans="1:20" outlineLevel="1" x14ac:dyDescent="0.45">
      <c r="A867" s="1">
        <v>4</v>
      </c>
      <c r="B867" s="1">
        <v>32</v>
      </c>
      <c r="C867" s="1">
        <v>2</v>
      </c>
      <c r="D867" s="1">
        <v>2028</v>
      </c>
      <c r="E867" s="1">
        <v>44</v>
      </c>
      <c r="F867" s="1" t="s">
        <v>575</v>
      </c>
      <c r="G867" s="1" t="s">
        <v>576</v>
      </c>
      <c r="H867" s="1">
        <v>60</v>
      </c>
      <c r="I867" s="2"/>
      <c r="K867" s="1" t="s">
        <v>501</v>
      </c>
      <c r="N867" s="1" t="s">
        <v>115</v>
      </c>
      <c r="O867" s="1" t="s">
        <v>171</v>
      </c>
      <c r="P867" s="1" t="s">
        <v>611</v>
      </c>
      <c r="Q867" s="1" t="s">
        <v>167</v>
      </c>
      <c r="R867" s="1" t="s">
        <v>609</v>
      </c>
      <c r="S867" s="1" t="s">
        <v>147</v>
      </c>
    </row>
    <row r="868" spans="1:20" outlineLevel="1" x14ac:dyDescent="0.45">
      <c r="A868" s="1">
        <v>4</v>
      </c>
      <c r="B868" s="1">
        <v>32</v>
      </c>
      <c r="C868" s="1">
        <v>2</v>
      </c>
      <c r="D868" s="1">
        <v>2028</v>
      </c>
      <c r="E868" s="1">
        <v>44</v>
      </c>
      <c r="F868" s="1" t="s">
        <v>781</v>
      </c>
      <c r="G868" s="1" t="s">
        <v>862</v>
      </c>
      <c r="H868" s="1">
        <v>140</v>
      </c>
      <c r="K868" s="1" t="s">
        <v>561</v>
      </c>
      <c r="N868" s="1" t="s">
        <v>72</v>
      </c>
      <c r="O868" s="1" t="s">
        <v>74</v>
      </c>
      <c r="P868" s="1" t="s">
        <v>865</v>
      </c>
      <c r="Q868" s="1" t="s">
        <v>788</v>
      </c>
      <c r="S868" s="1" t="s">
        <v>17</v>
      </c>
    </row>
    <row r="869" spans="1:20" x14ac:dyDescent="0.45">
      <c r="A869" s="1">
        <v>4</v>
      </c>
      <c r="B869" s="1">
        <v>32</v>
      </c>
      <c r="C869" s="1">
        <v>1</v>
      </c>
      <c r="D869" s="1">
        <v>2028</v>
      </c>
      <c r="E869" s="1">
        <v>44</v>
      </c>
      <c r="F869" s="1" t="s">
        <v>785</v>
      </c>
      <c r="G869" s="1" t="s">
        <v>871</v>
      </c>
      <c r="H869" s="1">
        <v>120</v>
      </c>
      <c r="K869" s="1" t="s">
        <v>873</v>
      </c>
      <c r="N869" s="1" t="s">
        <v>115</v>
      </c>
      <c r="O869" s="1" t="s">
        <v>113</v>
      </c>
      <c r="P869" s="1" t="s">
        <v>874</v>
      </c>
      <c r="Q869" s="1" t="s">
        <v>393</v>
      </c>
      <c r="S869" s="1" t="s">
        <v>17</v>
      </c>
    </row>
    <row r="870" spans="1:20" x14ac:dyDescent="0.45">
      <c r="A870" s="1">
        <v>4</v>
      </c>
      <c r="B870" s="1">
        <v>32</v>
      </c>
      <c r="C870" s="1">
        <v>3</v>
      </c>
      <c r="D870" s="1">
        <v>2028</v>
      </c>
      <c r="E870" s="1">
        <v>44</v>
      </c>
      <c r="F870" s="1" t="s">
        <v>781</v>
      </c>
      <c r="G870" s="1" t="s">
        <v>780</v>
      </c>
      <c r="H870" s="1">
        <v>20</v>
      </c>
      <c r="K870" s="1" t="s">
        <v>457</v>
      </c>
      <c r="N870" s="1" t="s">
        <v>72</v>
      </c>
      <c r="O870" s="1" t="s">
        <v>74</v>
      </c>
      <c r="Q870" s="1" t="s">
        <v>782</v>
      </c>
      <c r="S870" s="1" t="s">
        <v>17</v>
      </c>
    </row>
    <row r="871" spans="1:20" x14ac:dyDescent="0.45">
      <c r="A871" s="1">
        <v>4</v>
      </c>
      <c r="B871" s="1">
        <v>32</v>
      </c>
      <c r="C871" s="1">
        <v>1</v>
      </c>
      <c r="D871" s="1">
        <v>2028</v>
      </c>
      <c r="E871" s="1">
        <v>44</v>
      </c>
      <c r="F871" s="1" t="s">
        <v>781</v>
      </c>
      <c r="G871" s="1" t="s">
        <v>813</v>
      </c>
      <c r="H871" s="1">
        <v>140</v>
      </c>
      <c r="K871" s="1" t="s">
        <v>800</v>
      </c>
      <c r="N871" s="1" t="s">
        <v>14</v>
      </c>
      <c r="O871" s="1" t="s">
        <v>39</v>
      </c>
      <c r="P871" s="1" t="s">
        <v>771</v>
      </c>
      <c r="Q871" s="1" t="s">
        <v>814</v>
      </c>
      <c r="S871" s="1" t="s">
        <v>17</v>
      </c>
    </row>
    <row r="872" spans="1:20" x14ac:dyDescent="0.45">
      <c r="A872" s="1">
        <v>4</v>
      </c>
      <c r="B872" s="1">
        <v>32</v>
      </c>
      <c r="C872" s="1">
        <v>2</v>
      </c>
      <c r="D872" s="1">
        <v>2028</v>
      </c>
      <c r="E872" s="1">
        <v>44</v>
      </c>
      <c r="F872" s="1" t="s">
        <v>781</v>
      </c>
      <c r="G872" s="1" t="s">
        <v>905</v>
      </c>
      <c r="H872" s="1">
        <v>225</v>
      </c>
      <c r="K872" s="1" t="s">
        <v>911</v>
      </c>
      <c r="N872" s="1" t="s">
        <v>14</v>
      </c>
      <c r="O872" s="1" t="s">
        <v>39</v>
      </c>
      <c r="P872" s="1" t="s">
        <v>771</v>
      </c>
      <c r="Q872" s="1" t="s">
        <v>339</v>
      </c>
      <c r="S872" s="1" t="s">
        <v>17</v>
      </c>
      <c r="T872" s="1" t="s">
        <v>909</v>
      </c>
    </row>
    <row r="873" spans="1:20" x14ac:dyDescent="0.45">
      <c r="A873" s="1">
        <v>4</v>
      </c>
      <c r="B873" s="1">
        <v>32</v>
      </c>
      <c r="C873" s="1">
        <v>1</v>
      </c>
      <c r="D873" s="1">
        <v>2028</v>
      </c>
      <c r="E873" s="1">
        <v>44</v>
      </c>
      <c r="F873" s="1" t="s">
        <v>781</v>
      </c>
      <c r="G873" s="1" t="s">
        <v>906</v>
      </c>
      <c r="H873" s="1">
        <v>225</v>
      </c>
      <c r="K873" s="1" t="s">
        <v>911</v>
      </c>
      <c r="N873" s="1" t="s">
        <v>14</v>
      </c>
      <c r="O873" s="1" t="s">
        <v>39</v>
      </c>
      <c r="P873" s="1" t="s">
        <v>771</v>
      </c>
      <c r="Q873" s="1" t="s">
        <v>910</v>
      </c>
      <c r="S873" s="1" t="s">
        <v>17</v>
      </c>
      <c r="T873" s="1" t="s">
        <v>909</v>
      </c>
    </row>
    <row r="874" spans="1:20" x14ac:dyDescent="0.45">
      <c r="A874" s="1">
        <v>4</v>
      </c>
      <c r="B874" s="1">
        <v>35</v>
      </c>
      <c r="C874" s="1">
        <v>2</v>
      </c>
      <c r="D874" s="1">
        <v>2028</v>
      </c>
      <c r="E874" s="1">
        <v>45</v>
      </c>
      <c r="F874" s="1" t="s">
        <v>475</v>
      </c>
      <c r="G874" s="1" t="s">
        <v>993</v>
      </c>
      <c r="H874" s="1">
        <v>100</v>
      </c>
      <c r="N874" s="1" t="s">
        <v>115</v>
      </c>
      <c r="O874" s="1" t="s">
        <v>171</v>
      </c>
      <c r="P874" s="1" t="s">
        <v>997</v>
      </c>
      <c r="Q874" s="1" t="s">
        <v>996</v>
      </c>
      <c r="S874" s="1" t="s">
        <v>17</v>
      </c>
    </row>
    <row r="875" spans="1:20" x14ac:dyDescent="0.45">
      <c r="A875" s="1">
        <v>4</v>
      </c>
      <c r="B875" s="1">
        <v>35</v>
      </c>
      <c r="C875" s="1">
        <v>2</v>
      </c>
      <c r="D875" s="1">
        <v>2028</v>
      </c>
      <c r="E875" s="1">
        <v>45</v>
      </c>
      <c r="F875" s="1" t="s">
        <v>475</v>
      </c>
      <c r="G875" s="1" t="s">
        <v>994</v>
      </c>
      <c r="H875" s="1">
        <v>60</v>
      </c>
      <c r="N875" s="1" t="s">
        <v>115</v>
      </c>
      <c r="O875" s="1" t="s">
        <v>171</v>
      </c>
      <c r="P875" s="1" t="s">
        <v>997</v>
      </c>
      <c r="Q875" s="1" t="s">
        <v>996</v>
      </c>
      <c r="S875" s="1" t="s">
        <v>17</v>
      </c>
    </row>
    <row r="876" spans="1:20" x14ac:dyDescent="0.45">
      <c r="A876" s="1">
        <v>4</v>
      </c>
      <c r="B876" s="1">
        <v>35</v>
      </c>
      <c r="C876" s="1">
        <v>2</v>
      </c>
      <c r="D876" s="1">
        <v>2028</v>
      </c>
      <c r="E876" s="1">
        <v>45</v>
      </c>
      <c r="F876" s="1" t="s">
        <v>475</v>
      </c>
      <c r="G876" s="1" t="s">
        <v>995</v>
      </c>
      <c r="H876" s="1">
        <v>42</v>
      </c>
      <c r="N876" s="1" t="s">
        <v>115</v>
      </c>
      <c r="O876" s="1" t="s">
        <v>171</v>
      </c>
      <c r="P876" s="1" t="s">
        <v>998</v>
      </c>
      <c r="Q876" s="1" t="s">
        <v>996</v>
      </c>
      <c r="S876" s="1" t="s">
        <v>17</v>
      </c>
    </row>
    <row r="877" spans="1:20" x14ac:dyDescent="0.45">
      <c r="A877" s="1">
        <v>4</v>
      </c>
      <c r="B877" s="1">
        <v>35</v>
      </c>
      <c r="C877" s="1">
        <v>1</v>
      </c>
      <c r="D877" s="1">
        <v>2028</v>
      </c>
      <c r="E877" s="1">
        <v>46</v>
      </c>
      <c r="F877" s="1" t="s">
        <v>781</v>
      </c>
      <c r="G877" s="1" t="s">
        <v>1037</v>
      </c>
      <c r="H877" s="1">
        <v>300</v>
      </c>
      <c r="K877" s="1" t="s">
        <v>1038</v>
      </c>
      <c r="N877" s="1" t="s">
        <v>115</v>
      </c>
      <c r="O877" s="1" t="s">
        <v>113</v>
      </c>
      <c r="P877" s="1" t="s">
        <v>874</v>
      </c>
      <c r="Q877" s="1" t="s">
        <v>1039</v>
      </c>
      <c r="S877" s="1" t="s">
        <v>17</v>
      </c>
    </row>
    <row r="878" spans="1:20" x14ac:dyDescent="0.45">
      <c r="A878" s="1">
        <v>4</v>
      </c>
      <c r="B878" s="1">
        <v>35</v>
      </c>
      <c r="C878" s="1">
        <v>2</v>
      </c>
      <c r="D878" s="1">
        <v>2028</v>
      </c>
      <c r="E878" s="1">
        <v>46</v>
      </c>
      <c r="F878" s="1" t="s">
        <v>781</v>
      </c>
      <c r="G878" s="1" t="s">
        <v>1091</v>
      </c>
      <c r="H878" s="1">
        <v>130</v>
      </c>
      <c r="K878" s="1" t="s">
        <v>1094</v>
      </c>
      <c r="N878" s="1" t="s">
        <v>115</v>
      </c>
      <c r="O878" s="1" t="s">
        <v>113</v>
      </c>
      <c r="P878" s="1" t="s">
        <v>1093</v>
      </c>
      <c r="Q878" s="1" t="s">
        <v>1092</v>
      </c>
      <c r="R878" s="1" t="s">
        <v>1098</v>
      </c>
      <c r="S878" s="1" t="s">
        <v>17</v>
      </c>
    </row>
    <row r="879" spans="1:20" x14ac:dyDescent="0.45">
      <c r="A879" s="1">
        <v>4</v>
      </c>
      <c r="B879" s="1">
        <v>35</v>
      </c>
      <c r="C879" s="1">
        <v>2</v>
      </c>
      <c r="D879" s="1">
        <v>2028</v>
      </c>
      <c r="E879" s="1">
        <v>46</v>
      </c>
      <c r="F879" s="1" t="s">
        <v>1019</v>
      </c>
      <c r="G879" s="1" t="s">
        <v>1128</v>
      </c>
      <c r="H879" s="1">
        <v>180</v>
      </c>
      <c r="N879" s="1" t="s">
        <v>14</v>
      </c>
      <c r="O879" s="1" t="s">
        <v>39</v>
      </c>
      <c r="P879" s="1" t="s">
        <v>771</v>
      </c>
      <c r="Q879" s="1" t="s">
        <v>339</v>
      </c>
      <c r="S879" s="1" t="s">
        <v>17</v>
      </c>
      <c r="T879" s="1" t="s">
        <v>1019</v>
      </c>
    </row>
    <row r="880" spans="1:20" x14ac:dyDescent="0.45">
      <c r="A880" s="1">
        <v>4</v>
      </c>
      <c r="B880" s="1">
        <v>35</v>
      </c>
      <c r="C880" s="1">
        <v>1</v>
      </c>
      <c r="D880" s="1">
        <v>2028</v>
      </c>
      <c r="E880" s="1">
        <v>46</v>
      </c>
      <c r="F880" s="1" t="s">
        <v>781</v>
      </c>
      <c r="G880" s="1" t="s">
        <v>1130</v>
      </c>
      <c r="H880" s="1">
        <v>150</v>
      </c>
      <c r="K880" s="1" t="s">
        <v>1172</v>
      </c>
      <c r="N880" s="1" t="s">
        <v>14</v>
      </c>
      <c r="O880" s="1" t="s">
        <v>39</v>
      </c>
      <c r="P880" s="1" t="s">
        <v>1096</v>
      </c>
      <c r="Q880" s="1" t="s">
        <v>339</v>
      </c>
      <c r="S880" s="1" t="s">
        <v>17</v>
      </c>
    </row>
    <row r="881" spans="1:20" x14ac:dyDescent="0.45">
      <c r="A881" s="1">
        <v>4</v>
      </c>
      <c r="B881" s="1">
        <v>20</v>
      </c>
      <c r="C881" s="1">
        <v>4</v>
      </c>
      <c r="D881" s="1">
        <v>2028</v>
      </c>
      <c r="E881" s="1">
        <v>126</v>
      </c>
      <c r="F881" s="1" t="s">
        <v>785</v>
      </c>
      <c r="G881" s="1" t="s">
        <v>1303</v>
      </c>
      <c r="N881" s="1" t="s">
        <v>115</v>
      </c>
      <c r="O881" s="1" t="s">
        <v>362</v>
      </c>
      <c r="Q881" s="1" t="s">
        <v>155</v>
      </c>
      <c r="S881" s="1" t="s">
        <v>147</v>
      </c>
    </row>
    <row r="882" spans="1:20" x14ac:dyDescent="0.45">
      <c r="A882" s="1">
        <v>4</v>
      </c>
      <c r="B882" s="1">
        <v>20</v>
      </c>
      <c r="C882" s="1">
        <v>3</v>
      </c>
      <c r="D882" s="1">
        <v>2028</v>
      </c>
      <c r="E882" s="1">
        <v>126</v>
      </c>
      <c r="F882" s="1" t="s">
        <v>603</v>
      </c>
      <c r="G882" s="1" t="s">
        <v>600</v>
      </c>
      <c r="H882" s="1">
        <v>109</v>
      </c>
      <c r="I882" s="2"/>
      <c r="N882" s="1" t="s">
        <v>115</v>
      </c>
      <c r="O882" s="1" t="s">
        <v>239</v>
      </c>
      <c r="Q882" s="1" t="s">
        <v>602</v>
      </c>
      <c r="S882" s="1" t="s">
        <v>17</v>
      </c>
    </row>
    <row r="883" spans="1:20" x14ac:dyDescent="0.45">
      <c r="A883" s="1">
        <v>4</v>
      </c>
      <c r="B883" s="1">
        <v>20</v>
      </c>
      <c r="C883" s="1">
        <v>3</v>
      </c>
      <c r="D883" s="1">
        <v>2028</v>
      </c>
      <c r="E883" s="1">
        <v>126</v>
      </c>
      <c r="F883" s="1" t="s">
        <v>720</v>
      </c>
      <c r="G883" s="1" t="s">
        <v>991</v>
      </c>
      <c r="H883" s="1">
        <v>215</v>
      </c>
      <c r="N883" s="1" t="s">
        <v>14</v>
      </c>
      <c r="O883" s="1" t="s">
        <v>39</v>
      </c>
      <c r="P883" s="1" t="s">
        <v>771</v>
      </c>
      <c r="Q883" s="1" t="s">
        <v>339</v>
      </c>
      <c r="S883" s="1" t="s">
        <v>17</v>
      </c>
    </row>
    <row r="884" spans="1:20" x14ac:dyDescent="0.45">
      <c r="A884" s="1">
        <v>4</v>
      </c>
      <c r="B884" s="1">
        <v>20</v>
      </c>
      <c r="C884" s="1">
        <v>1</v>
      </c>
      <c r="D884" s="1">
        <v>2028</v>
      </c>
      <c r="E884" s="1">
        <v>126</v>
      </c>
      <c r="F884" s="1" t="s">
        <v>720</v>
      </c>
      <c r="G884" s="1" t="s">
        <v>1329</v>
      </c>
      <c r="N884" s="1" t="s">
        <v>115</v>
      </c>
      <c r="O884" s="1" t="s">
        <v>113</v>
      </c>
      <c r="P884" s="1" t="s">
        <v>1330</v>
      </c>
      <c r="Q884" s="1" t="s">
        <v>1331</v>
      </c>
      <c r="S884" s="1" t="s">
        <v>1332</v>
      </c>
    </row>
    <row r="885" spans="1:20" x14ac:dyDescent="0.45">
      <c r="A885" s="1">
        <v>4</v>
      </c>
      <c r="B885" s="1" t="s">
        <v>1118</v>
      </c>
      <c r="C885" s="1">
        <v>6</v>
      </c>
      <c r="D885" s="1">
        <v>2028</v>
      </c>
      <c r="E885" s="1">
        <v>144</v>
      </c>
      <c r="F885" s="1" t="s">
        <v>781</v>
      </c>
      <c r="G885" s="1" t="s">
        <v>1392</v>
      </c>
      <c r="N885" s="1" t="s">
        <v>115</v>
      </c>
      <c r="O885" s="1" t="s">
        <v>113</v>
      </c>
      <c r="P885" s="1" t="s">
        <v>1393</v>
      </c>
      <c r="Q885" s="1" t="s">
        <v>231</v>
      </c>
      <c r="S885" s="1" t="s">
        <v>17</v>
      </c>
    </row>
    <row r="886" spans="1:20" x14ac:dyDescent="0.45">
      <c r="A886" s="1">
        <v>4</v>
      </c>
      <c r="B886" s="1" t="s">
        <v>1117</v>
      </c>
      <c r="C886" s="1">
        <v>2</v>
      </c>
      <c r="D886" s="1">
        <v>2028</v>
      </c>
      <c r="E886" s="1" t="s">
        <v>463</v>
      </c>
      <c r="F886" s="1" t="s">
        <v>436</v>
      </c>
      <c r="G886" s="9" t="s">
        <v>465</v>
      </c>
      <c r="H886" s="1">
        <v>30</v>
      </c>
      <c r="I886" s="2"/>
      <c r="K886" s="1" t="s">
        <v>343</v>
      </c>
      <c r="N886" s="1" t="s">
        <v>115</v>
      </c>
      <c r="O886" s="1" t="s">
        <v>171</v>
      </c>
      <c r="P886" s="1" t="s">
        <v>627</v>
      </c>
      <c r="Q886" s="1" t="s">
        <v>167</v>
      </c>
      <c r="R886" s="1" t="s">
        <v>628</v>
      </c>
      <c r="S886" s="1" t="s">
        <v>147</v>
      </c>
    </row>
    <row r="887" spans="1:20" x14ac:dyDescent="0.45">
      <c r="A887" s="1">
        <v>4</v>
      </c>
      <c r="B887" s="1" t="s">
        <v>1117</v>
      </c>
      <c r="C887" s="1">
        <v>3</v>
      </c>
      <c r="D887" s="1">
        <v>2028</v>
      </c>
      <c r="E887" s="1" t="s">
        <v>463</v>
      </c>
      <c r="F887" s="1" t="s">
        <v>436</v>
      </c>
      <c r="G887" s="9" t="s">
        <v>455</v>
      </c>
      <c r="H887" s="1">
        <v>85</v>
      </c>
      <c r="I887" s="2"/>
      <c r="K887" s="1" t="s">
        <v>457</v>
      </c>
      <c r="L887" s="1" t="s">
        <v>463</v>
      </c>
      <c r="N887" s="1" t="s">
        <v>14</v>
      </c>
      <c r="O887" s="1" t="s">
        <v>39</v>
      </c>
      <c r="Q887" s="1" t="s">
        <v>15</v>
      </c>
      <c r="S887" s="1" t="s">
        <v>17</v>
      </c>
    </row>
    <row r="888" spans="1:20" x14ac:dyDescent="0.45">
      <c r="A888" s="1">
        <v>4</v>
      </c>
      <c r="B888" s="1" t="s">
        <v>1117</v>
      </c>
      <c r="C888" s="1">
        <v>3</v>
      </c>
      <c r="D888" s="1">
        <v>2028</v>
      </c>
      <c r="E888" s="1" t="s">
        <v>471</v>
      </c>
      <c r="F888" s="1" t="s">
        <v>436</v>
      </c>
      <c r="G888" s="9" t="s">
        <v>466</v>
      </c>
      <c r="H888" s="1">
        <v>45</v>
      </c>
      <c r="I888" s="2"/>
      <c r="K888" s="1" t="s">
        <v>453</v>
      </c>
      <c r="L888" s="1" t="s">
        <v>471</v>
      </c>
      <c r="N888" s="1" t="s">
        <v>72</v>
      </c>
      <c r="O888" s="1" t="s">
        <v>74</v>
      </c>
      <c r="Q888" s="1" t="s">
        <v>75</v>
      </c>
      <c r="S888" s="1" t="s">
        <v>17</v>
      </c>
    </row>
    <row r="889" spans="1:20" x14ac:dyDescent="0.45">
      <c r="A889" s="1">
        <v>4</v>
      </c>
      <c r="B889" s="1" t="s">
        <v>1117</v>
      </c>
      <c r="C889" s="1">
        <v>3</v>
      </c>
      <c r="D889" s="1">
        <v>2028</v>
      </c>
      <c r="E889" s="1" t="s">
        <v>471</v>
      </c>
      <c r="F889" s="1" t="s">
        <v>436</v>
      </c>
      <c r="G889" s="9" t="s">
        <v>473</v>
      </c>
      <c r="H889" s="1">
        <v>45</v>
      </c>
      <c r="I889" s="2"/>
      <c r="K889" s="1" t="s">
        <v>311</v>
      </c>
      <c r="N889" s="1" t="s">
        <v>14</v>
      </c>
      <c r="O889" s="1" t="s">
        <v>39</v>
      </c>
      <c r="Q889" s="1" t="s">
        <v>474</v>
      </c>
      <c r="S889" s="1" t="s">
        <v>17</v>
      </c>
    </row>
    <row r="890" spans="1:20" x14ac:dyDescent="0.45">
      <c r="A890" s="1">
        <v>4</v>
      </c>
      <c r="B890" s="1" t="s">
        <v>1117</v>
      </c>
      <c r="C890" s="1">
        <v>3</v>
      </c>
      <c r="D890" s="1">
        <v>2028</v>
      </c>
      <c r="E890" s="1" t="s">
        <v>461</v>
      </c>
      <c r="F890" s="1" t="s">
        <v>435</v>
      </c>
      <c r="G890" s="1" t="s">
        <v>392</v>
      </c>
      <c r="H890" s="1">
        <v>90</v>
      </c>
      <c r="I890" s="2">
        <f>H890*C890</f>
        <v>270</v>
      </c>
      <c r="J890" s="1">
        <v>2017</v>
      </c>
      <c r="K890" s="1" t="s">
        <v>329</v>
      </c>
      <c r="N890" s="1" t="s">
        <v>72</v>
      </c>
      <c r="O890" s="1" t="s">
        <v>74</v>
      </c>
      <c r="Q890" s="1" t="s">
        <v>393</v>
      </c>
      <c r="S890" s="1" t="s">
        <v>17</v>
      </c>
    </row>
    <row r="891" spans="1:20" x14ac:dyDescent="0.45">
      <c r="A891" s="1">
        <v>4</v>
      </c>
      <c r="B891" s="1" t="s">
        <v>1117</v>
      </c>
      <c r="C891" s="1">
        <v>3</v>
      </c>
      <c r="D891" s="1">
        <v>2028</v>
      </c>
      <c r="E891" s="1" t="s">
        <v>461</v>
      </c>
      <c r="F891" s="1" t="s">
        <v>435</v>
      </c>
      <c r="G891" s="1" t="s">
        <v>399</v>
      </c>
      <c r="H891" s="2">
        <f>I891/12</f>
        <v>102.66666666666667</v>
      </c>
      <c r="I891" s="2">
        <v>1232</v>
      </c>
      <c r="J891" s="1">
        <v>2019</v>
      </c>
      <c r="K891" s="1" t="s">
        <v>343</v>
      </c>
      <c r="L891" t="s">
        <v>461</v>
      </c>
      <c r="N891" s="1" t="s">
        <v>14</v>
      </c>
      <c r="O891" s="1" t="s">
        <v>334</v>
      </c>
      <c r="Q891" s="1" t="s">
        <v>339</v>
      </c>
      <c r="S891" s="1" t="s">
        <v>17</v>
      </c>
    </row>
    <row r="892" spans="1:20" x14ac:dyDescent="0.45">
      <c r="A892" s="1">
        <v>4</v>
      </c>
      <c r="B892" s="1" t="s">
        <v>1117</v>
      </c>
      <c r="C892" s="1">
        <v>4</v>
      </c>
      <c r="D892" s="1">
        <v>2028</v>
      </c>
      <c r="E892" s="1" t="s">
        <v>701</v>
      </c>
      <c r="F892" s="1" t="s">
        <v>552</v>
      </c>
      <c r="G892" s="1" t="s">
        <v>553</v>
      </c>
      <c r="H892" s="1">
        <v>100</v>
      </c>
      <c r="I892" s="2"/>
      <c r="N892" s="1" t="s">
        <v>261</v>
      </c>
      <c r="O892" s="1" t="s">
        <v>321</v>
      </c>
      <c r="Q892" s="1" t="s">
        <v>322</v>
      </c>
      <c r="S892" s="1" t="s">
        <v>17</v>
      </c>
    </row>
    <row r="893" spans="1:20" x14ac:dyDescent="0.45">
      <c r="A893" s="1">
        <v>4</v>
      </c>
      <c r="B893" s="1" t="s">
        <v>1117</v>
      </c>
      <c r="C893" s="1">
        <v>4</v>
      </c>
      <c r="D893" s="1">
        <v>2028</v>
      </c>
      <c r="E893" s="1" t="s">
        <v>701</v>
      </c>
      <c r="F893" s="1" t="s">
        <v>552</v>
      </c>
      <c r="G893" s="1" t="s">
        <v>553</v>
      </c>
      <c r="H893" s="1">
        <v>100</v>
      </c>
      <c r="I893" s="2"/>
      <c r="N893" s="1" t="s">
        <v>261</v>
      </c>
      <c r="O893" s="1" t="s">
        <v>321</v>
      </c>
      <c r="Q893" s="1" t="s">
        <v>322</v>
      </c>
      <c r="S893" s="1" t="s">
        <v>17</v>
      </c>
    </row>
    <row r="894" spans="1:20" x14ac:dyDescent="0.45">
      <c r="A894" s="1">
        <v>4</v>
      </c>
      <c r="B894" s="1" t="s">
        <v>1118</v>
      </c>
      <c r="C894" s="1">
        <v>3</v>
      </c>
      <c r="D894" s="1">
        <v>2028</v>
      </c>
      <c r="E894" s="14"/>
      <c r="F894" s="1" t="s">
        <v>390</v>
      </c>
      <c r="G894" s="17" t="s">
        <v>189</v>
      </c>
      <c r="H894" s="11">
        <v>66</v>
      </c>
      <c r="I894" s="12">
        <f>C894*H894</f>
        <v>198</v>
      </c>
      <c r="J894" s="10">
        <v>2018</v>
      </c>
      <c r="K894" s="10"/>
      <c r="L894" s="10"/>
      <c r="M894" s="10" t="s">
        <v>190</v>
      </c>
      <c r="N894" s="10" t="s">
        <v>115</v>
      </c>
      <c r="O894" s="10" t="s">
        <v>171</v>
      </c>
      <c r="P894" s="10" t="s">
        <v>630</v>
      </c>
      <c r="Q894" s="10" t="s">
        <v>167</v>
      </c>
      <c r="R894" s="10" t="s">
        <v>191</v>
      </c>
      <c r="S894" s="10" t="s">
        <v>147</v>
      </c>
      <c r="T894" s="10" t="s">
        <v>192</v>
      </c>
    </row>
    <row r="895" spans="1:20" x14ac:dyDescent="0.45">
      <c r="A895" s="1">
        <v>4</v>
      </c>
      <c r="B895" s="1">
        <v>32</v>
      </c>
      <c r="C895" s="1">
        <v>4</v>
      </c>
      <c r="D895" s="1">
        <v>2029</v>
      </c>
      <c r="E895" s="13">
        <v>1</v>
      </c>
      <c r="F895" s="1" t="s">
        <v>391</v>
      </c>
      <c r="G895" s="8" t="s">
        <v>251</v>
      </c>
      <c r="H895" s="1">
        <v>45</v>
      </c>
      <c r="I895" s="2">
        <f t="shared" ref="I895:I905" si="9">H895*C895</f>
        <v>180</v>
      </c>
      <c r="J895" s="1">
        <v>2012</v>
      </c>
      <c r="K895" s="1" t="s">
        <v>329</v>
      </c>
      <c r="N895" s="1" t="s">
        <v>187</v>
      </c>
      <c r="O895" s="1" t="s">
        <v>371</v>
      </c>
      <c r="Q895" s="1" t="s">
        <v>372</v>
      </c>
      <c r="S895" s="1" t="s">
        <v>17</v>
      </c>
      <c r="T895" s="1" t="s">
        <v>252</v>
      </c>
    </row>
    <row r="896" spans="1:20" x14ac:dyDescent="0.45">
      <c r="A896" s="1">
        <v>4</v>
      </c>
      <c r="B896" s="1">
        <v>32</v>
      </c>
      <c r="C896" s="1">
        <v>2</v>
      </c>
      <c r="D896" s="1">
        <v>2029</v>
      </c>
      <c r="E896" s="13">
        <v>1</v>
      </c>
      <c r="F896" s="1" t="s">
        <v>391</v>
      </c>
      <c r="G896" s="8" t="s">
        <v>280</v>
      </c>
      <c r="H896" s="1">
        <v>37</v>
      </c>
      <c r="I896" s="2">
        <f t="shared" si="9"/>
        <v>74</v>
      </c>
      <c r="J896" s="1">
        <v>2014</v>
      </c>
      <c r="K896" s="1" t="s">
        <v>311</v>
      </c>
      <c r="N896" s="1" t="s">
        <v>72</v>
      </c>
      <c r="O896" s="1" t="s">
        <v>326</v>
      </c>
      <c r="Q896" s="1" t="s">
        <v>328</v>
      </c>
      <c r="S896" s="1" t="s">
        <v>17</v>
      </c>
    </row>
    <row r="897" spans="1:19" x14ac:dyDescent="0.45">
      <c r="A897" s="1">
        <v>4</v>
      </c>
      <c r="B897" s="1">
        <v>32</v>
      </c>
      <c r="C897" s="1">
        <v>4</v>
      </c>
      <c r="D897" s="1">
        <v>2029</v>
      </c>
      <c r="E897" s="13">
        <v>1</v>
      </c>
      <c r="F897" s="1" t="s">
        <v>391</v>
      </c>
      <c r="G897" s="8" t="s">
        <v>294</v>
      </c>
      <c r="H897" s="1">
        <v>65</v>
      </c>
      <c r="I897" s="2">
        <f t="shared" si="9"/>
        <v>260</v>
      </c>
      <c r="J897" s="1">
        <v>2015</v>
      </c>
      <c r="K897" s="1" t="s">
        <v>329</v>
      </c>
      <c r="N897" s="1" t="s">
        <v>72</v>
      </c>
      <c r="O897" s="1" t="s">
        <v>74</v>
      </c>
      <c r="Q897" s="1" t="s">
        <v>75</v>
      </c>
      <c r="S897" s="1" t="s">
        <v>17</v>
      </c>
    </row>
    <row r="898" spans="1:19" x14ac:dyDescent="0.45">
      <c r="A898" s="1">
        <v>4</v>
      </c>
      <c r="B898" s="1">
        <v>32</v>
      </c>
      <c r="C898" s="1">
        <v>2</v>
      </c>
      <c r="D898" s="1">
        <v>2029</v>
      </c>
      <c r="E898" s="13">
        <v>1</v>
      </c>
      <c r="F898" s="1" t="s">
        <v>391</v>
      </c>
      <c r="G898" s="8" t="s">
        <v>274</v>
      </c>
      <c r="H898" s="1">
        <v>60</v>
      </c>
      <c r="I898" s="2">
        <f t="shared" si="9"/>
        <v>120</v>
      </c>
      <c r="J898" s="1">
        <v>2017</v>
      </c>
      <c r="K898" s="1" t="s">
        <v>308</v>
      </c>
      <c r="N898" s="1" t="s">
        <v>72</v>
      </c>
      <c r="O898" s="1" t="s">
        <v>74</v>
      </c>
      <c r="Q898" s="1" t="s">
        <v>309</v>
      </c>
      <c r="S898" s="1" t="s">
        <v>17</v>
      </c>
    </row>
    <row r="899" spans="1:19" x14ac:dyDescent="0.45">
      <c r="A899" s="1">
        <v>4</v>
      </c>
      <c r="B899" s="1">
        <v>32</v>
      </c>
      <c r="C899" s="1">
        <v>4</v>
      </c>
      <c r="D899" s="1">
        <v>2029</v>
      </c>
      <c r="E899" s="13">
        <v>2</v>
      </c>
      <c r="F899" s="1" t="s">
        <v>391</v>
      </c>
      <c r="G899" s="8" t="s">
        <v>290</v>
      </c>
      <c r="H899" s="1">
        <v>95</v>
      </c>
      <c r="I899" s="2">
        <f t="shared" si="9"/>
        <v>380</v>
      </c>
      <c r="J899" s="1">
        <v>2018</v>
      </c>
      <c r="K899" s="1" t="s">
        <v>345</v>
      </c>
      <c r="N899" s="1" t="s">
        <v>115</v>
      </c>
      <c r="O899" s="1" t="s">
        <v>239</v>
      </c>
      <c r="Q899" s="1" t="s">
        <v>346</v>
      </c>
      <c r="S899" s="1" t="s">
        <v>17</v>
      </c>
    </row>
    <row r="900" spans="1:19" x14ac:dyDescent="0.45">
      <c r="A900" s="1">
        <v>4</v>
      </c>
      <c r="B900" s="1">
        <v>32</v>
      </c>
      <c r="C900" s="1">
        <v>4</v>
      </c>
      <c r="D900" s="1">
        <v>2029</v>
      </c>
      <c r="E900" s="13">
        <v>2</v>
      </c>
      <c r="F900" s="1" t="s">
        <v>391</v>
      </c>
      <c r="G900" s="8" t="s">
        <v>258</v>
      </c>
      <c r="H900" s="1">
        <v>28</v>
      </c>
      <c r="I900" s="2">
        <f t="shared" si="9"/>
        <v>112</v>
      </c>
      <c r="J900" s="1">
        <v>2018</v>
      </c>
      <c r="K900" s="1" t="s">
        <v>311</v>
      </c>
      <c r="N900" s="1" t="s">
        <v>14</v>
      </c>
      <c r="O900" s="1" t="s">
        <v>365</v>
      </c>
      <c r="Q900" s="1" t="s">
        <v>374</v>
      </c>
      <c r="S900" s="1" t="s">
        <v>17</v>
      </c>
    </row>
    <row r="901" spans="1:19" x14ac:dyDescent="0.45">
      <c r="A901" s="1">
        <v>4</v>
      </c>
      <c r="B901" s="1">
        <v>32</v>
      </c>
      <c r="C901" s="1">
        <v>4</v>
      </c>
      <c r="D901" s="1">
        <v>2029</v>
      </c>
      <c r="E901" s="13">
        <v>2</v>
      </c>
      <c r="F901" s="1" t="s">
        <v>391</v>
      </c>
      <c r="G901" s="15" t="s">
        <v>303</v>
      </c>
      <c r="H901" s="1">
        <v>45</v>
      </c>
      <c r="I901" s="2">
        <f t="shared" si="9"/>
        <v>180</v>
      </c>
      <c r="J901" s="1">
        <v>2018</v>
      </c>
      <c r="K901" s="1" t="s">
        <v>338</v>
      </c>
      <c r="N901" s="1" t="s">
        <v>153</v>
      </c>
      <c r="O901" s="1" t="s">
        <v>360</v>
      </c>
      <c r="Q901" s="1" t="s">
        <v>155</v>
      </c>
      <c r="S901" s="1" t="s">
        <v>147</v>
      </c>
    </row>
    <row r="902" spans="1:19" x14ac:dyDescent="0.45">
      <c r="A902" s="1">
        <v>4</v>
      </c>
      <c r="B902" s="1">
        <v>32</v>
      </c>
      <c r="C902" s="9">
        <v>2</v>
      </c>
      <c r="D902" s="1">
        <v>2029</v>
      </c>
      <c r="E902" s="13">
        <v>3</v>
      </c>
      <c r="F902" s="1" t="s">
        <v>391</v>
      </c>
      <c r="G902" s="8" t="s">
        <v>270</v>
      </c>
      <c r="H902" s="1">
        <v>88</v>
      </c>
      <c r="I902" s="2">
        <f t="shared" si="9"/>
        <v>176</v>
      </c>
      <c r="J902" s="1">
        <v>2017</v>
      </c>
      <c r="K902" s="1" t="s">
        <v>345</v>
      </c>
      <c r="N902" s="1" t="s">
        <v>14</v>
      </c>
      <c r="O902" s="1" t="s">
        <v>365</v>
      </c>
      <c r="Q902" s="1" t="s">
        <v>383</v>
      </c>
      <c r="S902" s="1" t="s">
        <v>17</v>
      </c>
    </row>
    <row r="903" spans="1:19" x14ac:dyDescent="0.45">
      <c r="A903" s="1">
        <v>4</v>
      </c>
      <c r="B903" s="1">
        <v>32</v>
      </c>
      <c r="C903" s="9">
        <v>4</v>
      </c>
      <c r="D903" s="1">
        <v>2029</v>
      </c>
      <c r="E903" s="16">
        <v>3</v>
      </c>
      <c r="F903" s="1" t="s">
        <v>391</v>
      </c>
      <c r="G903" s="15" t="s">
        <v>254</v>
      </c>
      <c r="H903" s="1">
        <v>79</v>
      </c>
      <c r="I903" s="2">
        <f t="shared" si="9"/>
        <v>316</v>
      </c>
      <c r="J903" s="1">
        <v>2018</v>
      </c>
      <c r="K903" s="1" t="s">
        <v>345</v>
      </c>
      <c r="N903" s="1" t="s">
        <v>115</v>
      </c>
      <c r="O903" s="1" t="s">
        <v>171</v>
      </c>
      <c r="P903" s="1" t="s">
        <v>614</v>
      </c>
      <c r="Q903" s="1" t="s">
        <v>167</v>
      </c>
      <c r="R903" s="1" t="s">
        <v>634</v>
      </c>
      <c r="S903" s="1" t="s">
        <v>147</v>
      </c>
    </row>
    <row r="904" spans="1:19" x14ac:dyDescent="0.45">
      <c r="A904" s="1">
        <v>4</v>
      </c>
      <c r="B904" s="1">
        <v>32</v>
      </c>
      <c r="C904" s="9">
        <v>2</v>
      </c>
      <c r="D904" s="1">
        <v>2029</v>
      </c>
      <c r="E904" s="16">
        <v>3</v>
      </c>
      <c r="F904" s="1" t="s">
        <v>391</v>
      </c>
      <c r="G904" s="15" t="s">
        <v>301</v>
      </c>
      <c r="H904" s="1">
        <v>100</v>
      </c>
      <c r="I904" s="2">
        <f t="shared" si="9"/>
        <v>200</v>
      </c>
      <c r="J904" s="1">
        <v>2018</v>
      </c>
      <c r="K904" s="1" t="s">
        <v>273</v>
      </c>
      <c r="N904" s="1" t="s">
        <v>115</v>
      </c>
      <c r="O904" s="1" t="s">
        <v>239</v>
      </c>
      <c r="Q904" s="1" t="s">
        <v>357</v>
      </c>
      <c r="S904" s="1" t="s">
        <v>147</v>
      </c>
    </row>
    <row r="905" spans="1:19" x14ac:dyDescent="0.45">
      <c r="A905" s="1">
        <v>4</v>
      </c>
      <c r="B905" s="1">
        <v>32</v>
      </c>
      <c r="C905" s="9">
        <v>4</v>
      </c>
      <c r="D905" s="1">
        <v>2029</v>
      </c>
      <c r="E905" s="13">
        <v>3</v>
      </c>
      <c r="F905" s="1" t="s">
        <v>391</v>
      </c>
      <c r="G905" s="8" t="s">
        <v>299</v>
      </c>
      <c r="H905" s="1">
        <v>20</v>
      </c>
      <c r="I905" s="2">
        <f t="shared" si="9"/>
        <v>80</v>
      </c>
      <c r="J905" s="1">
        <v>2018</v>
      </c>
      <c r="K905" s="1" t="s">
        <v>308</v>
      </c>
      <c r="N905" s="1" t="s">
        <v>261</v>
      </c>
      <c r="O905" s="1" t="s">
        <v>356</v>
      </c>
      <c r="Q905" s="1" t="s">
        <v>349</v>
      </c>
      <c r="S905" s="1" t="s">
        <v>17</v>
      </c>
    </row>
    <row r="906" spans="1:19" x14ac:dyDescent="0.45">
      <c r="A906" s="1">
        <v>4</v>
      </c>
      <c r="B906" s="1" t="s">
        <v>1118</v>
      </c>
      <c r="C906" s="1">
        <v>3</v>
      </c>
      <c r="D906" s="1">
        <v>2029</v>
      </c>
      <c r="E906" s="1">
        <v>21</v>
      </c>
      <c r="F906" s="1" t="s">
        <v>435</v>
      </c>
      <c r="G906" s="1" t="s">
        <v>294</v>
      </c>
      <c r="H906" s="2">
        <v>50</v>
      </c>
      <c r="I906" s="2"/>
      <c r="J906" s="1">
        <v>2015</v>
      </c>
      <c r="K906" s="1" t="s">
        <v>329</v>
      </c>
      <c r="N906" s="1" t="s">
        <v>72</v>
      </c>
      <c r="O906" s="1" t="s">
        <v>74</v>
      </c>
      <c r="Q906" s="1" t="s">
        <v>75</v>
      </c>
      <c r="S906" s="1" t="s">
        <v>17</v>
      </c>
    </row>
    <row r="907" spans="1:19" x14ac:dyDescent="0.45">
      <c r="A907" s="1">
        <v>4</v>
      </c>
      <c r="B907" s="1" t="s">
        <v>1118</v>
      </c>
      <c r="C907" s="1">
        <v>3</v>
      </c>
      <c r="D907" s="1">
        <v>2029</v>
      </c>
      <c r="E907" s="1">
        <v>21</v>
      </c>
      <c r="F907" s="1" t="s">
        <v>435</v>
      </c>
      <c r="G907" s="1" t="s">
        <v>398</v>
      </c>
      <c r="H907" s="2">
        <f>I907/12</f>
        <v>102.66666666666667</v>
      </c>
      <c r="I907" s="2">
        <v>1232</v>
      </c>
      <c r="J907" s="1">
        <v>2016</v>
      </c>
      <c r="K907" s="1" t="s">
        <v>308</v>
      </c>
      <c r="L907"/>
      <c r="N907" s="1" t="s">
        <v>14</v>
      </c>
      <c r="O907" s="1" t="s">
        <v>334</v>
      </c>
      <c r="Q907" s="1" t="s">
        <v>339</v>
      </c>
      <c r="S907" s="1" t="s">
        <v>17</v>
      </c>
    </row>
    <row r="908" spans="1:19" x14ac:dyDescent="0.45">
      <c r="A908" s="1">
        <v>4</v>
      </c>
      <c r="B908" s="1" t="s">
        <v>1118</v>
      </c>
      <c r="C908" s="1">
        <v>3</v>
      </c>
      <c r="D908" s="1">
        <v>2029</v>
      </c>
      <c r="E908" s="1">
        <v>21</v>
      </c>
      <c r="F908" s="1" t="s">
        <v>435</v>
      </c>
      <c r="G908" s="1" t="s">
        <v>405</v>
      </c>
      <c r="H908" s="2">
        <v>50</v>
      </c>
      <c r="I908" s="2"/>
      <c r="J908" s="1">
        <v>2017</v>
      </c>
      <c r="K908" s="1" t="s">
        <v>445</v>
      </c>
      <c r="N908" s="1" t="s">
        <v>72</v>
      </c>
      <c r="O908" s="1" t="s">
        <v>85</v>
      </c>
      <c r="Q908" s="1" t="s">
        <v>86</v>
      </c>
      <c r="S908" s="1" t="s">
        <v>17</v>
      </c>
    </row>
    <row r="909" spans="1:19" x14ac:dyDescent="0.45">
      <c r="A909" s="1">
        <v>4</v>
      </c>
      <c r="B909" s="1" t="s">
        <v>1118</v>
      </c>
      <c r="C909" s="1">
        <v>3</v>
      </c>
      <c r="D909" s="1">
        <v>2029</v>
      </c>
      <c r="E909" s="1">
        <v>21</v>
      </c>
      <c r="F909" s="1" t="s">
        <v>435</v>
      </c>
      <c r="G909" s="1" t="s">
        <v>404</v>
      </c>
      <c r="H909" s="2">
        <f>I909/12</f>
        <v>70.372500000000002</v>
      </c>
      <c r="I909" s="2">
        <v>844.47</v>
      </c>
      <c r="J909" s="1">
        <v>2017</v>
      </c>
      <c r="K909" s="1" t="s">
        <v>446</v>
      </c>
      <c r="N909" s="1" t="s">
        <v>115</v>
      </c>
      <c r="O909" s="1" t="s">
        <v>171</v>
      </c>
      <c r="P909" s="1" t="s">
        <v>612</v>
      </c>
      <c r="Q909" s="1" t="s">
        <v>15</v>
      </c>
      <c r="R909" s="1" t="s">
        <v>629</v>
      </c>
      <c r="S909" s="1" t="s">
        <v>17</v>
      </c>
    </row>
    <row r="910" spans="1:19" x14ac:dyDescent="0.45">
      <c r="A910" s="1">
        <v>4</v>
      </c>
      <c r="B910" s="1">
        <v>32</v>
      </c>
      <c r="C910" s="1">
        <v>3</v>
      </c>
      <c r="D910" s="1">
        <v>2029</v>
      </c>
      <c r="E910" s="1">
        <v>40</v>
      </c>
      <c r="F910" s="1" t="s">
        <v>436</v>
      </c>
      <c r="G910" s="9" t="s">
        <v>466</v>
      </c>
      <c r="H910" s="1">
        <v>45</v>
      </c>
      <c r="I910" s="2"/>
      <c r="K910" s="1" t="s">
        <v>453</v>
      </c>
      <c r="N910" s="1" t="s">
        <v>72</v>
      </c>
      <c r="O910" s="1" t="s">
        <v>74</v>
      </c>
      <c r="Q910" s="1" t="s">
        <v>75</v>
      </c>
      <c r="S910" s="1" t="s">
        <v>17</v>
      </c>
    </row>
    <row r="911" spans="1:19" x14ac:dyDescent="0.45">
      <c r="A911" s="1">
        <v>4</v>
      </c>
      <c r="B911" s="1">
        <v>32</v>
      </c>
      <c r="C911" s="1">
        <v>3</v>
      </c>
      <c r="D911" s="1">
        <v>2029</v>
      </c>
      <c r="E911" s="1">
        <v>40</v>
      </c>
      <c r="F911" s="1" t="s">
        <v>436</v>
      </c>
      <c r="G911" s="9" t="s">
        <v>429</v>
      </c>
      <c r="H911" s="2">
        <f>1994/24</f>
        <v>83.083333333333329</v>
      </c>
      <c r="I911" s="2"/>
      <c r="K911" s="1" t="s">
        <v>451</v>
      </c>
      <c r="N911" s="1" t="s">
        <v>115</v>
      </c>
      <c r="O911" s="1" t="s">
        <v>171</v>
      </c>
      <c r="P911" s="1" t="s">
        <v>622</v>
      </c>
      <c r="Q911" s="1" t="s">
        <v>15</v>
      </c>
      <c r="R911" s="1" t="s">
        <v>623</v>
      </c>
      <c r="S911" s="1" t="s">
        <v>17</v>
      </c>
    </row>
    <row r="912" spans="1:19" x14ac:dyDescent="0.45">
      <c r="A912" s="1">
        <v>4</v>
      </c>
      <c r="B912" s="1">
        <v>32</v>
      </c>
      <c r="C912" s="1">
        <v>2</v>
      </c>
      <c r="D912" s="1">
        <v>2029</v>
      </c>
      <c r="E912" s="1">
        <v>40</v>
      </c>
      <c r="F912" s="1" t="s">
        <v>436</v>
      </c>
      <c r="G912" s="9" t="s">
        <v>465</v>
      </c>
      <c r="H912" s="1">
        <v>30</v>
      </c>
      <c r="I912" s="2"/>
      <c r="K912" s="1" t="s">
        <v>343</v>
      </c>
      <c r="N912" s="1" t="s">
        <v>115</v>
      </c>
      <c r="O912" s="1" t="s">
        <v>171</v>
      </c>
      <c r="P912" s="1" t="s">
        <v>627</v>
      </c>
      <c r="Q912" s="1" t="s">
        <v>167</v>
      </c>
      <c r="R912" s="1" t="s">
        <v>628</v>
      </c>
      <c r="S912" s="1" t="s">
        <v>147</v>
      </c>
    </row>
    <row r="913" spans="1:20" x14ac:dyDescent="0.45">
      <c r="A913" s="1">
        <v>4</v>
      </c>
      <c r="B913" s="1">
        <v>32</v>
      </c>
      <c r="C913" s="1">
        <v>2</v>
      </c>
      <c r="D913" s="1">
        <v>2029</v>
      </c>
      <c r="E913" s="1">
        <v>40</v>
      </c>
      <c r="F913" s="1" t="s">
        <v>436</v>
      </c>
      <c r="G913" s="9" t="s">
        <v>490</v>
      </c>
      <c r="H913" s="1">
        <v>20</v>
      </c>
      <c r="I913" s="2"/>
      <c r="K913" s="1" t="s">
        <v>494</v>
      </c>
      <c r="N913" s="1" t="s">
        <v>153</v>
      </c>
      <c r="O913" s="1" t="s">
        <v>495</v>
      </c>
      <c r="Q913" s="1" t="s">
        <v>155</v>
      </c>
      <c r="S913" s="1" t="s">
        <v>147</v>
      </c>
    </row>
    <row r="914" spans="1:20" x14ac:dyDescent="0.45">
      <c r="A914" s="1">
        <v>4</v>
      </c>
      <c r="B914" s="1">
        <v>32</v>
      </c>
      <c r="C914" s="1">
        <v>3</v>
      </c>
      <c r="D914" s="1">
        <v>2029</v>
      </c>
      <c r="E914" s="1">
        <v>41</v>
      </c>
      <c r="F914" s="1" t="s">
        <v>436</v>
      </c>
      <c r="G914" s="9" t="s">
        <v>558</v>
      </c>
      <c r="H914" s="1">
        <v>30</v>
      </c>
      <c r="I914" s="2"/>
      <c r="K914" s="1" t="s">
        <v>496</v>
      </c>
      <c r="N914" s="1" t="s">
        <v>261</v>
      </c>
      <c r="O914" s="1" t="s">
        <v>321</v>
      </c>
      <c r="Q914" s="1" t="s">
        <v>15</v>
      </c>
      <c r="S914" s="1" t="s">
        <v>17</v>
      </c>
    </row>
    <row r="915" spans="1:20" x14ac:dyDescent="0.45">
      <c r="A915" s="1">
        <v>4</v>
      </c>
      <c r="B915" s="1">
        <v>32</v>
      </c>
      <c r="C915" s="1">
        <v>3</v>
      </c>
      <c r="D915" s="1">
        <v>2029</v>
      </c>
      <c r="E915" s="1">
        <v>41</v>
      </c>
      <c r="F915" s="1" t="s">
        <v>436</v>
      </c>
      <c r="G915" s="9" t="s">
        <v>560</v>
      </c>
      <c r="H915" s="1">
        <v>36</v>
      </c>
      <c r="I915" s="2"/>
      <c r="K915" s="1" t="s">
        <v>453</v>
      </c>
      <c r="N915" s="1" t="s">
        <v>218</v>
      </c>
      <c r="O915" s="1" t="s">
        <v>567</v>
      </c>
      <c r="Q915" s="1" t="s">
        <v>568</v>
      </c>
      <c r="S915" s="1" t="s">
        <v>17</v>
      </c>
    </row>
    <row r="916" spans="1:20" x14ac:dyDescent="0.45">
      <c r="A916" s="1">
        <v>4</v>
      </c>
      <c r="B916" s="1">
        <v>32</v>
      </c>
      <c r="C916" s="1">
        <v>2</v>
      </c>
      <c r="D916" s="1">
        <v>2029</v>
      </c>
      <c r="E916" s="1">
        <v>43</v>
      </c>
      <c r="F916" s="1" t="s">
        <v>785</v>
      </c>
      <c r="G916" s="1" t="s">
        <v>872</v>
      </c>
      <c r="H916" s="1">
        <v>125</v>
      </c>
      <c r="K916" s="1" t="s">
        <v>453</v>
      </c>
      <c r="N916" s="1" t="s">
        <v>115</v>
      </c>
      <c r="O916" s="1" t="s">
        <v>113</v>
      </c>
      <c r="P916" s="1" t="s">
        <v>876</v>
      </c>
      <c r="Q916" s="1" t="s">
        <v>877</v>
      </c>
      <c r="S916" s="1" t="s">
        <v>17</v>
      </c>
    </row>
    <row r="917" spans="1:20" x14ac:dyDescent="0.45">
      <c r="A917" s="1">
        <v>4</v>
      </c>
      <c r="B917" s="1">
        <v>32</v>
      </c>
      <c r="C917" s="1">
        <v>4</v>
      </c>
      <c r="D917" s="1">
        <v>2029</v>
      </c>
      <c r="E917" s="1">
        <v>43</v>
      </c>
      <c r="F917" s="1" t="s">
        <v>781</v>
      </c>
      <c r="G917" s="1" t="s">
        <v>862</v>
      </c>
      <c r="H917" s="1">
        <v>140</v>
      </c>
      <c r="K917" s="1" t="s">
        <v>561</v>
      </c>
      <c r="N917" s="1" t="s">
        <v>72</v>
      </c>
      <c r="O917" s="1" t="s">
        <v>74</v>
      </c>
      <c r="P917" s="1" t="s">
        <v>865</v>
      </c>
      <c r="Q917" s="1" t="s">
        <v>788</v>
      </c>
      <c r="S917" s="1" t="s">
        <v>17</v>
      </c>
    </row>
    <row r="918" spans="1:20" x14ac:dyDescent="0.45">
      <c r="A918" s="1">
        <v>4</v>
      </c>
      <c r="B918" s="1">
        <v>32</v>
      </c>
      <c r="C918" s="1">
        <v>2</v>
      </c>
      <c r="D918" s="1">
        <v>2029</v>
      </c>
      <c r="E918" s="1">
        <v>43</v>
      </c>
      <c r="F918" s="1" t="s">
        <v>781</v>
      </c>
      <c r="G918" s="1" t="s">
        <v>780</v>
      </c>
      <c r="H918" s="1">
        <v>20</v>
      </c>
      <c r="K918" s="1" t="s">
        <v>457</v>
      </c>
      <c r="N918" s="1" t="s">
        <v>72</v>
      </c>
      <c r="O918" s="1" t="s">
        <v>74</v>
      </c>
      <c r="Q918" s="1" t="s">
        <v>782</v>
      </c>
      <c r="S918" s="1" t="s">
        <v>17</v>
      </c>
    </row>
    <row r="919" spans="1:20" x14ac:dyDescent="0.45">
      <c r="A919" s="1">
        <v>4</v>
      </c>
      <c r="B919" s="1">
        <v>32</v>
      </c>
      <c r="C919" s="1">
        <v>2</v>
      </c>
      <c r="D919" s="1">
        <v>2029</v>
      </c>
      <c r="E919" s="1">
        <v>43</v>
      </c>
      <c r="F919" s="1" t="s">
        <v>781</v>
      </c>
      <c r="G919" s="1" t="s">
        <v>907</v>
      </c>
      <c r="H919" s="1">
        <v>225</v>
      </c>
      <c r="K919" s="1" t="s">
        <v>911</v>
      </c>
      <c r="N919" s="1" t="s">
        <v>14</v>
      </c>
      <c r="O919" s="1" t="s">
        <v>39</v>
      </c>
      <c r="P919" s="1" t="s">
        <v>771</v>
      </c>
      <c r="Q919" s="1" t="s">
        <v>910</v>
      </c>
      <c r="S919" s="1" t="s">
        <v>17</v>
      </c>
      <c r="T919" s="1" t="s">
        <v>909</v>
      </c>
    </row>
    <row r="920" spans="1:20" x14ac:dyDescent="0.45">
      <c r="A920" s="1">
        <v>4</v>
      </c>
      <c r="B920" s="1">
        <v>32</v>
      </c>
      <c r="C920" s="1">
        <v>2</v>
      </c>
      <c r="D920" s="1">
        <v>2029</v>
      </c>
      <c r="E920" s="1">
        <v>43</v>
      </c>
      <c r="F920" s="1" t="s">
        <v>781</v>
      </c>
      <c r="G920" s="1" t="s">
        <v>812</v>
      </c>
      <c r="H920" s="1">
        <v>95</v>
      </c>
      <c r="K920" s="1" t="s">
        <v>561</v>
      </c>
      <c r="N920" s="1" t="s">
        <v>14</v>
      </c>
      <c r="O920" s="1" t="s">
        <v>39</v>
      </c>
      <c r="P920" s="1" t="s">
        <v>771</v>
      </c>
      <c r="Q920" s="1" t="s">
        <v>339</v>
      </c>
      <c r="S920" s="1" t="s">
        <v>17</v>
      </c>
    </row>
    <row r="921" spans="1:20" x14ac:dyDescent="0.45">
      <c r="A921" s="1">
        <v>4</v>
      </c>
      <c r="B921" s="1">
        <v>35</v>
      </c>
      <c r="C921" s="1">
        <v>2</v>
      </c>
      <c r="D921" s="1">
        <v>2029</v>
      </c>
      <c r="E921" s="1">
        <v>44</v>
      </c>
      <c r="F921" s="1" t="s">
        <v>1033</v>
      </c>
      <c r="G921" s="1" t="s">
        <v>1036</v>
      </c>
      <c r="H921" s="1">
        <v>200</v>
      </c>
      <c r="N921" s="1" t="s">
        <v>14</v>
      </c>
      <c r="O921" s="1" t="s">
        <v>39</v>
      </c>
      <c r="P921" s="1" t="s">
        <v>771</v>
      </c>
      <c r="Q921" s="1" t="s">
        <v>339</v>
      </c>
      <c r="S921" s="1" t="s">
        <v>17</v>
      </c>
    </row>
    <row r="922" spans="1:20" x14ac:dyDescent="0.45">
      <c r="A922" s="1">
        <v>4</v>
      </c>
      <c r="B922" s="1">
        <v>35</v>
      </c>
      <c r="C922" s="1">
        <v>2</v>
      </c>
      <c r="D922" s="1">
        <v>2029</v>
      </c>
      <c r="E922" s="1">
        <v>44</v>
      </c>
      <c r="F922" s="1" t="s">
        <v>1004</v>
      </c>
      <c r="G922" s="1" t="s">
        <v>1006</v>
      </c>
      <c r="H922" s="1">
        <v>140</v>
      </c>
      <c r="N922" s="1" t="s">
        <v>14</v>
      </c>
      <c r="O922" s="1" t="s">
        <v>39</v>
      </c>
      <c r="P922" s="1" t="s">
        <v>771</v>
      </c>
      <c r="Q922" s="1" t="s">
        <v>339</v>
      </c>
      <c r="S922" s="1" t="s">
        <v>17</v>
      </c>
    </row>
    <row r="923" spans="1:20" x14ac:dyDescent="0.45">
      <c r="A923" s="1">
        <v>4</v>
      </c>
      <c r="B923" s="1">
        <v>35</v>
      </c>
      <c r="C923" s="1">
        <v>2</v>
      </c>
      <c r="D923" s="1">
        <v>2029</v>
      </c>
      <c r="E923" s="1">
        <v>44</v>
      </c>
      <c r="F923" s="1" t="s">
        <v>1009</v>
      </c>
      <c r="G923" s="1" t="s">
        <v>1008</v>
      </c>
      <c r="H923" s="1">
        <v>175</v>
      </c>
      <c r="N923" s="1" t="s">
        <v>14</v>
      </c>
      <c r="O923" s="1" t="s">
        <v>39</v>
      </c>
      <c r="P923" s="1" t="s">
        <v>771</v>
      </c>
      <c r="Q923" s="1" t="s">
        <v>339</v>
      </c>
      <c r="S923" s="1" t="s">
        <v>17</v>
      </c>
    </row>
    <row r="924" spans="1:20" x14ac:dyDescent="0.45">
      <c r="A924" s="1">
        <v>4</v>
      </c>
      <c r="B924" s="1">
        <v>35</v>
      </c>
      <c r="C924" s="1">
        <v>2</v>
      </c>
      <c r="D924" s="1">
        <v>2029</v>
      </c>
      <c r="E924" s="1">
        <v>44</v>
      </c>
      <c r="F924" s="1" t="s">
        <v>781</v>
      </c>
      <c r="G924" s="1" t="s">
        <v>925</v>
      </c>
      <c r="H924" s="1">
        <v>50</v>
      </c>
      <c r="K924" s="1" t="s">
        <v>911</v>
      </c>
      <c r="N924" s="1" t="s">
        <v>115</v>
      </c>
      <c r="O924" s="1" t="s">
        <v>113</v>
      </c>
      <c r="P924" s="1" t="s">
        <v>876</v>
      </c>
      <c r="Q924" s="1" t="s">
        <v>877</v>
      </c>
      <c r="S924" s="1" t="s">
        <v>17</v>
      </c>
    </row>
    <row r="925" spans="1:20" x14ac:dyDescent="0.45">
      <c r="A925" s="1">
        <v>4</v>
      </c>
      <c r="B925" s="1">
        <v>35</v>
      </c>
      <c r="C925" s="1">
        <v>2</v>
      </c>
      <c r="D925" s="1">
        <v>2029</v>
      </c>
      <c r="E925" s="1">
        <v>44</v>
      </c>
      <c r="F925" s="1" t="s">
        <v>1033</v>
      </c>
      <c r="G925" s="1" t="s">
        <v>1032</v>
      </c>
      <c r="H925" s="1">
        <v>200</v>
      </c>
      <c r="N925" s="1" t="s">
        <v>14</v>
      </c>
      <c r="O925" s="1" t="s">
        <v>39</v>
      </c>
      <c r="P925" s="1" t="s">
        <v>771</v>
      </c>
      <c r="Q925" s="1" t="s">
        <v>339</v>
      </c>
      <c r="S925" s="1" t="s">
        <v>17</v>
      </c>
    </row>
    <row r="926" spans="1:20" x14ac:dyDescent="0.45">
      <c r="A926" s="1">
        <v>4</v>
      </c>
      <c r="B926" s="1">
        <v>35</v>
      </c>
      <c r="C926" s="1">
        <v>2</v>
      </c>
      <c r="D926" s="1">
        <v>2029</v>
      </c>
      <c r="E926" s="1">
        <v>44</v>
      </c>
      <c r="F926" s="1" t="s">
        <v>1009</v>
      </c>
      <c r="G926" s="1" t="s">
        <v>1010</v>
      </c>
      <c r="H926" s="1">
        <v>95</v>
      </c>
      <c r="N926" s="1" t="s">
        <v>14</v>
      </c>
      <c r="O926" s="1" t="s">
        <v>39</v>
      </c>
      <c r="P926" s="1" t="s">
        <v>771</v>
      </c>
      <c r="Q926" s="1" t="s">
        <v>339</v>
      </c>
      <c r="S926" s="1" t="s">
        <v>17</v>
      </c>
    </row>
    <row r="927" spans="1:20" x14ac:dyDescent="0.45">
      <c r="A927" s="1">
        <v>4</v>
      </c>
      <c r="B927" s="1">
        <v>32</v>
      </c>
      <c r="C927" s="1">
        <v>2</v>
      </c>
      <c r="D927" s="1">
        <v>2029</v>
      </c>
      <c r="E927" s="1">
        <v>45</v>
      </c>
      <c r="F927" s="1" t="s">
        <v>785</v>
      </c>
      <c r="G927" s="1" t="s">
        <v>1123</v>
      </c>
      <c r="H927" s="1">
        <v>85</v>
      </c>
      <c r="K927" s="1" t="s">
        <v>311</v>
      </c>
      <c r="N927" s="1" t="s">
        <v>72</v>
      </c>
      <c r="O927" s="1" t="s">
        <v>85</v>
      </c>
      <c r="P927" s="1" t="s">
        <v>748</v>
      </c>
      <c r="Q927" s="1" t="s">
        <v>86</v>
      </c>
      <c r="S927" s="1" t="s">
        <v>17</v>
      </c>
    </row>
    <row r="928" spans="1:20" x14ac:dyDescent="0.45">
      <c r="A928" s="1">
        <v>4</v>
      </c>
      <c r="B928" s="1">
        <v>32</v>
      </c>
      <c r="C928" s="1">
        <v>2</v>
      </c>
      <c r="D928" s="1">
        <v>2029</v>
      </c>
      <c r="E928" s="1">
        <v>45</v>
      </c>
      <c r="F928" s="1" t="s">
        <v>1124</v>
      </c>
      <c r="G928" s="1" t="s">
        <v>1125</v>
      </c>
      <c r="H928" s="1">
        <v>225</v>
      </c>
      <c r="N928" s="1" t="s">
        <v>14</v>
      </c>
      <c r="O928" s="1" t="s">
        <v>39</v>
      </c>
      <c r="P928" s="1" t="s">
        <v>771</v>
      </c>
      <c r="Q928" s="1" t="s">
        <v>339</v>
      </c>
      <c r="S928" s="1" t="s">
        <v>17</v>
      </c>
    </row>
    <row r="929" spans="1:19" x14ac:dyDescent="0.45">
      <c r="A929" s="1">
        <v>4</v>
      </c>
      <c r="B929" s="1">
        <v>32</v>
      </c>
      <c r="C929" s="1">
        <v>2</v>
      </c>
      <c r="D929" s="1">
        <v>2029</v>
      </c>
      <c r="E929" s="1">
        <v>45</v>
      </c>
      <c r="F929" s="1" t="s">
        <v>1124</v>
      </c>
      <c r="G929" s="1" t="s">
        <v>1126</v>
      </c>
      <c r="H929" s="1">
        <v>180</v>
      </c>
      <c r="N929" s="1" t="s">
        <v>14</v>
      </c>
      <c r="O929" s="1" t="s">
        <v>39</v>
      </c>
      <c r="P929" s="1" t="s">
        <v>771</v>
      </c>
      <c r="Q929" s="1" t="s">
        <v>339</v>
      </c>
      <c r="S929" s="1" t="s">
        <v>17</v>
      </c>
    </row>
    <row r="930" spans="1:19" x14ac:dyDescent="0.45">
      <c r="A930" s="1">
        <v>4</v>
      </c>
      <c r="B930" s="1">
        <v>35</v>
      </c>
      <c r="C930" s="1">
        <v>3</v>
      </c>
      <c r="D930" s="1">
        <v>2029</v>
      </c>
      <c r="E930" s="1">
        <v>46</v>
      </c>
      <c r="F930" s="1" t="s">
        <v>781</v>
      </c>
      <c r="G930" s="1" t="s">
        <v>1037</v>
      </c>
      <c r="H930" s="1">
        <v>300</v>
      </c>
      <c r="K930" s="1" t="s">
        <v>1038</v>
      </c>
      <c r="N930" s="1" t="s">
        <v>115</v>
      </c>
      <c r="O930" s="1" t="s">
        <v>113</v>
      </c>
      <c r="P930" s="1" t="s">
        <v>874</v>
      </c>
      <c r="Q930" s="1" t="s">
        <v>1039</v>
      </c>
      <c r="S930" s="1" t="s">
        <v>17</v>
      </c>
    </row>
    <row r="931" spans="1:19" x14ac:dyDescent="0.45">
      <c r="A931" s="1">
        <v>4</v>
      </c>
      <c r="B931" s="1">
        <v>35</v>
      </c>
      <c r="C931" s="1">
        <v>3</v>
      </c>
      <c r="D931" s="1">
        <v>2029</v>
      </c>
      <c r="E931" s="1">
        <v>46</v>
      </c>
      <c r="F931" s="1" t="s">
        <v>781</v>
      </c>
      <c r="G931" s="1" t="s">
        <v>1091</v>
      </c>
      <c r="H931" s="1">
        <v>130</v>
      </c>
      <c r="K931" s="1" t="s">
        <v>1094</v>
      </c>
      <c r="N931" s="1" t="s">
        <v>115</v>
      </c>
      <c r="O931" s="1" t="s">
        <v>113</v>
      </c>
      <c r="P931" s="1" t="s">
        <v>1093</v>
      </c>
      <c r="Q931" s="1" t="s">
        <v>1092</v>
      </c>
      <c r="R931" s="1" t="s">
        <v>1098</v>
      </c>
      <c r="S931" s="1" t="s">
        <v>17</v>
      </c>
    </row>
    <row r="932" spans="1:19" x14ac:dyDescent="0.45">
      <c r="A932" s="1">
        <v>4</v>
      </c>
      <c r="B932" s="1">
        <v>20</v>
      </c>
      <c r="C932" s="1">
        <v>4</v>
      </c>
      <c r="D932" s="1">
        <v>2029</v>
      </c>
      <c r="E932" s="1">
        <v>127</v>
      </c>
      <c r="F932" s="1" t="s">
        <v>785</v>
      </c>
      <c r="G932" s="1" t="s">
        <v>1306</v>
      </c>
      <c r="N932" s="1" t="s">
        <v>115</v>
      </c>
      <c r="O932" s="1" t="s">
        <v>362</v>
      </c>
      <c r="Q932" s="1" t="s">
        <v>155</v>
      </c>
      <c r="S932" s="1" t="s">
        <v>147</v>
      </c>
    </row>
    <row r="933" spans="1:19" x14ac:dyDescent="0.45">
      <c r="A933" s="1">
        <v>4</v>
      </c>
      <c r="B933" s="1">
        <v>20</v>
      </c>
      <c r="C933" s="1">
        <v>3</v>
      </c>
      <c r="D933" s="1">
        <v>2029</v>
      </c>
      <c r="E933" s="1">
        <v>127</v>
      </c>
      <c r="F933" s="1" t="s">
        <v>603</v>
      </c>
      <c r="G933" s="1" t="s">
        <v>598</v>
      </c>
      <c r="H933" s="1">
        <v>130</v>
      </c>
      <c r="I933" s="2"/>
      <c r="N933" s="1" t="s">
        <v>115</v>
      </c>
      <c r="O933" s="1" t="s">
        <v>239</v>
      </c>
      <c r="Q933" s="1" t="s">
        <v>602</v>
      </c>
      <c r="S933" s="1" t="s">
        <v>17</v>
      </c>
    </row>
    <row r="934" spans="1:19" x14ac:dyDescent="0.45">
      <c r="A934" s="1">
        <v>4</v>
      </c>
      <c r="B934" s="1">
        <v>20</v>
      </c>
      <c r="C934" s="1">
        <v>4</v>
      </c>
      <c r="D934" s="1">
        <v>2029</v>
      </c>
      <c r="E934" s="1">
        <v>127</v>
      </c>
      <c r="F934" s="1" t="s">
        <v>720</v>
      </c>
      <c r="G934" s="1" t="s">
        <v>1095</v>
      </c>
      <c r="H934" s="1">
        <v>175</v>
      </c>
      <c r="N934" s="1" t="s">
        <v>14</v>
      </c>
      <c r="O934" s="1" t="s">
        <v>39</v>
      </c>
      <c r="P934" s="1" t="s">
        <v>1096</v>
      </c>
      <c r="Q934" s="1" t="s">
        <v>339</v>
      </c>
      <c r="R934" s="1" t="s">
        <v>1097</v>
      </c>
      <c r="S934" s="1" t="s">
        <v>17</v>
      </c>
    </row>
    <row r="935" spans="1:19" x14ac:dyDescent="0.45">
      <c r="A935" s="1">
        <v>4</v>
      </c>
      <c r="B935" s="1">
        <v>20</v>
      </c>
      <c r="C935" s="1">
        <v>1</v>
      </c>
      <c r="D935" s="1">
        <v>2029</v>
      </c>
      <c r="E935" s="1">
        <v>127</v>
      </c>
      <c r="F935" s="1" t="s">
        <v>720</v>
      </c>
      <c r="G935" s="1" t="s">
        <v>1329</v>
      </c>
      <c r="N935" s="1" t="s">
        <v>115</v>
      </c>
      <c r="O935" s="1" t="s">
        <v>113</v>
      </c>
      <c r="P935" s="1" t="s">
        <v>1330</v>
      </c>
      <c r="Q935" s="1" t="s">
        <v>1331</v>
      </c>
      <c r="S935" s="1" t="s">
        <v>1332</v>
      </c>
    </row>
    <row r="936" spans="1:19" x14ac:dyDescent="0.45">
      <c r="A936" s="1">
        <v>4</v>
      </c>
      <c r="B936" s="1" t="s">
        <v>1117</v>
      </c>
      <c r="C936" s="1">
        <v>3</v>
      </c>
      <c r="D936" s="1">
        <v>2029</v>
      </c>
      <c r="E936" s="1" t="s">
        <v>571</v>
      </c>
      <c r="F936" s="1" t="s">
        <v>436</v>
      </c>
      <c r="G936" s="9" t="s">
        <v>430</v>
      </c>
      <c r="H936" s="1">
        <f>762/12</f>
        <v>63.5</v>
      </c>
      <c r="I936" s="2"/>
      <c r="K936" s="1" t="s">
        <v>453</v>
      </c>
      <c r="L936" s="1" t="s">
        <v>469</v>
      </c>
      <c r="N936" s="1" t="s">
        <v>72</v>
      </c>
      <c r="O936" s="1" t="s">
        <v>85</v>
      </c>
      <c r="Q936" s="1" t="s">
        <v>86</v>
      </c>
      <c r="S936" s="1" t="s">
        <v>17</v>
      </c>
    </row>
    <row r="937" spans="1:19" x14ac:dyDescent="0.45">
      <c r="A937" s="1">
        <v>4</v>
      </c>
      <c r="B937" s="1" t="s">
        <v>1117</v>
      </c>
      <c r="C937" s="1">
        <v>3</v>
      </c>
      <c r="D937" s="1">
        <v>2029</v>
      </c>
      <c r="E937" s="1" t="s">
        <v>571</v>
      </c>
      <c r="F937" s="1" t="s">
        <v>436</v>
      </c>
      <c r="G937" s="9" t="s">
        <v>428</v>
      </c>
      <c r="H937" s="2">
        <f>1994/24</f>
        <v>83.083333333333329</v>
      </c>
      <c r="I937" s="2"/>
      <c r="K937" s="1" t="s">
        <v>452</v>
      </c>
      <c r="N937" s="1" t="s">
        <v>115</v>
      </c>
      <c r="O937" s="1" t="s">
        <v>171</v>
      </c>
      <c r="P937" s="1" t="s">
        <v>622</v>
      </c>
      <c r="Q937" s="1" t="s">
        <v>15</v>
      </c>
      <c r="R937" s="1" t="s">
        <v>623</v>
      </c>
      <c r="S937" s="1" t="s">
        <v>17</v>
      </c>
    </row>
    <row r="938" spans="1:19" x14ac:dyDescent="0.45">
      <c r="A938" s="1">
        <v>4</v>
      </c>
      <c r="B938" s="1">
        <v>35</v>
      </c>
      <c r="C938" s="1">
        <v>3</v>
      </c>
      <c r="D938" s="1">
        <v>2030</v>
      </c>
      <c r="E938" s="1">
        <v>20</v>
      </c>
      <c r="F938" s="1" t="s">
        <v>435</v>
      </c>
      <c r="G938" s="1" t="s">
        <v>392</v>
      </c>
      <c r="H938" s="1">
        <v>90</v>
      </c>
      <c r="I938" s="2">
        <f>H938*C938</f>
        <v>270</v>
      </c>
      <c r="J938" s="1">
        <v>2017</v>
      </c>
      <c r="K938" s="1" t="s">
        <v>329</v>
      </c>
      <c r="N938" s="1" t="s">
        <v>72</v>
      </c>
      <c r="O938" s="1" t="s">
        <v>74</v>
      </c>
      <c r="Q938" s="1" t="s">
        <v>393</v>
      </c>
      <c r="S938" s="1" t="s">
        <v>17</v>
      </c>
    </row>
    <row r="939" spans="1:19" x14ac:dyDescent="0.45">
      <c r="A939" s="1">
        <v>4</v>
      </c>
      <c r="B939" s="1">
        <v>35</v>
      </c>
      <c r="C939" s="1">
        <v>3</v>
      </c>
      <c r="D939" s="1">
        <v>2030</v>
      </c>
      <c r="E939" s="1">
        <v>20</v>
      </c>
      <c r="F939" s="1" t="s">
        <v>435</v>
      </c>
      <c r="G939" s="1" t="s">
        <v>412</v>
      </c>
      <c r="H939" s="2">
        <v>55</v>
      </c>
      <c r="I939" s="2"/>
      <c r="K939" s="1" t="s">
        <v>311</v>
      </c>
      <c r="N939" s="1" t="s">
        <v>115</v>
      </c>
      <c r="O939" s="1" t="s">
        <v>171</v>
      </c>
      <c r="P939" s="1" t="s">
        <v>615</v>
      </c>
      <c r="Q939" s="1" t="s">
        <v>15</v>
      </c>
      <c r="R939" s="1" t="s">
        <v>616</v>
      </c>
      <c r="S939" s="1" t="s">
        <v>17</v>
      </c>
    </row>
    <row r="940" spans="1:19" x14ac:dyDescent="0.45">
      <c r="A940" s="1">
        <v>4</v>
      </c>
      <c r="B940" s="1">
        <v>35</v>
      </c>
      <c r="C940" s="1">
        <v>3</v>
      </c>
      <c r="D940" s="1">
        <v>2030</v>
      </c>
      <c r="E940" s="1">
        <v>40</v>
      </c>
      <c r="F940" s="1" t="s">
        <v>436</v>
      </c>
      <c r="G940" s="9" t="s">
        <v>458</v>
      </c>
      <c r="H940" s="1">
        <v>70</v>
      </c>
      <c r="I940" s="2"/>
      <c r="K940" s="1" t="s">
        <v>459</v>
      </c>
      <c r="N940" s="1" t="s">
        <v>72</v>
      </c>
      <c r="O940" s="1" t="s">
        <v>85</v>
      </c>
      <c r="Q940" s="1" t="s">
        <v>86</v>
      </c>
      <c r="S940" s="1" t="s">
        <v>17</v>
      </c>
    </row>
    <row r="941" spans="1:19" x14ac:dyDescent="0.45">
      <c r="A941" s="1">
        <v>4</v>
      </c>
      <c r="B941" s="1">
        <v>35</v>
      </c>
      <c r="C941" s="1">
        <v>3</v>
      </c>
      <c r="D941" s="1">
        <v>2030</v>
      </c>
      <c r="E941" s="1">
        <v>40</v>
      </c>
      <c r="F941" s="1" t="s">
        <v>436</v>
      </c>
      <c r="G941" s="1" t="s">
        <v>425</v>
      </c>
      <c r="H941" s="2">
        <f>1278/12</f>
        <v>106.5</v>
      </c>
      <c r="I941" s="2"/>
      <c r="K941" s="1" t="s">
        <v>426</v>
      </c>
      <c r="N941" s="1" t="s">
        <v>115</v>
      </c>
      <c r="O941" s="1" t="s">
        <v>113</v>
      </c>
      <c r="Q941" s="1" t="s">
        <v>344</v>
      </c>
      <c r="S941" s="1" t="s">
        <v>17</v>
      </c>
    </row>
    <row r="942" spans="1:19" x14ac:dyDescent="0.45">
      <c r="A942" s="1">
        <v>4</v>
      </c>
      <c r="B942" s="1">
        <v>35</v>
      </c>
      <c r="C942" s="1">
        <v>3</v>
      </c>
      <c r="D942" s="1">
        <v>2030</v>
      </c>
      <c r="E942" s="1">
        <v>40</v>
      </c>
      <c r="F942" s="1" t="s">
        <v>436</v>
      </c>
      <c r="G942" s="9" t="s">
        <v>491</v>
      </c>
      <c r="H942" s="1">
        <v>30</v>
      </c>
      <c r="I942" s="2"/>
      <c r="K942" s="1" t="s">
        <v>496</v>
      </c>
      <c r="N942" s="1" t="s">
        <v>115</v>
      </c>
      <c r="O942" s="1" t="s">
        <v>171</v>
      </c>
      <c r="P942" s="1" t="s">
        <v>625</v>
      </c>
      <c r="Q942" s="1" t="s">
        <v>15</v>
      </c>
      <c r="R942" s="1" t="s">
        <v>626</v>
      </c>
      <c r="S942" s="1" t="s">
        <v>17</v>
      </c>
    </row>
    <row r="943" spans="1:19" x14ac:dyDescent="0.45">
      <c r="A943" s="1">
        <v>4</v>
      </c>
      <c r="B943" s="1">
        <v>35</v>
      </c>
      <c r="C943" s="1">
        <v>3</v>
      </c>
      <c r="D943" s="1">
        <v>2030</v>
      </c>
      <c r="E943" s="1">
        <v>40</v>
      </c>
      <c r="F943" s="1" t="s">
        <v>436</v>
      </c>
      <c r="G943" s="9" t="s">
        <v>431</v>
      </c>
      <c r="H943" s="1">
        <f>586/12</f>
        <v>48.833333333333336</v>
      </c>
      <c r="I943" s="2"/>
      <c r="K943" s="1" t="s">
        <v>345</v>
      </c>
      <c r="N943" s="1" t="s">
        <v>115</v>
      </c>
      <c r="O943" s="1" t="s">
        <v>239</v>
      </c>
      <c r="Q943" s="1" t="s">
        <v>437</v>
      </c>
      <c r="S943" s="1" t="s">
        <v>17</v>
      </c>
    </row>
    <row r="944" spans="1:19" x14ac:dyDescent="0.45">
      <c r="A944" s="1">
        <v>4</v>
      </c>
      <c r="B944" s="1">
        <v>35</v>
      </c>
      <c r="C944" s="1">
        <v>3</v>
      </c>
      <c r="D944" s="1">
        <v>2030</v>
      </c>
      <c r="E944" s="1">
        <v>41</v>
      </c>
      <c r="F944" s="1" t="s">
        <v>436</v>
      </c>
      <c r="G944" s="9" t="s">
        <v>500</v>
      </c>
      <c r="H944" s="1">
        <v>20</v>
      </c>
      <c r="I944" s="2"/>
      <c r="K944" s="1" t="s">
        <v>449</v>
      </c>
      <c r="N944" s="1" t="s">
        <v>225</v>
      </c>
      <c r="O944" s="1" t="s">
        <v>385</v>
      </c>
      <c r="Q944" s="1" t="s">
        <v>394</v>
      </c>
      <c r="S944" s="1" t="s">
        <v>17</v>
      </c>
    </row>
    <row r="945" spans="1:19" x14ac:dyDescent="0.45">
      <c r="A945" s="1">
        <v>4</v>
      </c>
      <c r="B945" s="1">
        <v>35</v>
      </c>
      <c r="C945" s="1">
        <v>3</v>
      </c>
      <c r="D945" s="1">
        <v>2030</v>
      </c>
      <c r="E945" s="1">
        <v>41</v>
      </c>
      <c r="F945" s="1" t="s">
        <v>436</v>
      </c>
      <c r="G945" s="9" t="s">
        <v>429</v>
      </c>
      <c r="H945" s="2">
        <f>1994/24</f>
        <v>83.083333333333329</v>
      </c>
      <c r="I945" s="2"/>
      <c r="K945" s="1" t="s">
        <v>451</v>
      </c>
      <c r="N945" s="1" t="s">
        <v>115</v>
      </c>
      <c r="O945" s="1" t="s">
        <v>171</v>
      </c>
      <c r="P945" s="1" t="s">
        <v>622</v>
      </c>
      <c r="Q945" s="1" t="s">
        <v>15</v>
      </c>
      <c r="R945" s="1" t="s">
        <v>623</v>
      </c>
      <c r="S945" s="1" t="s">
        <v>17</v>
      </c>
    </row>
    <row r="946" spans="1:19" x14ac:dyDescent="0.45">
      <c r="A946" s="1">
        <v>4</v>
      </c>
      <c r="B946" s="1">
        <v>35</v>
      </c>
      <c r="C946" s="1">
        <v>3</v>
      </c>
      <c r="D946" s="1">
        <v>2030</v>
      </c>
      <c r="E946" s="1">
        <v>41</v>
      </c>
      <c r="F946" s="1" t="s">
        <v>436</v>
      </c>
      <c r="G946" s="9" t="s">
        <v>456</v>
      </c>
      <c r="H946" s="1">
        <v>65</v>
      </c>
      <c r="I946" s="2"/>
      <c r="K946" s="1" t="s">
        <v>457</v>
      </c>
      <c r="N946" s="1" t="s">
        <v>14</v>
      </c>
      <c r="O946" s="1" t="s">
        <v>39</v>
      </c>
      <c r="Q946" s="1" t="s">
        <v>15</v>
      </c>
      <c r="S946" s="1" t="s">
        <v>17</v>
      </c>
    </row>
    <row r="947" spans="1:19" x14ac:dyDescent="0.45">
      <c r="A947" s="1">
        <v>4</v>
      </c>
      <c r="B947" s="1">
        <v>35</v>
      </c>
      <c r="C947" s="1">
        <v>2</v>
      </c>
      <c r="D947" s="1">
        <v>2030</v>
      </c>
      <c r="E947" s="1">
        <v>41</v>
      </c>
      <c r="F947" s="1" t="s">
        <v>436</v>
      </c>
      <c r="G947" s="9" t="s">
        <v>490</v>
      </c>
      <c r="H947" s="1">
        <v>20</v>
      </c>
      <c r="I947" s="2"/>
      <c r="K947" s="1" t="s">
        <v>494</v>
      </c>
      <c r="N947" s="1" t="s">
        <v>153</v>
      </c>
      <c r="O947" s="1" t="s">
        <v>495</v>
      </c>
      <c r="Q947" s="1" t="s">
        <v>155</v>
      </c>
      <c r="S947" s="1" t="s">
        <v>147</v>
      </c>
    </row>
    <row r="948" spans="1:19" x14ac:dyDescent="0.45">
      <c r="A948" s="1">
        <v>4</v>
      </c>
      <c r="B948" s="1">
        <v>35</v>
      </c>
      <c r="C948" s="1">
        <v>3</v>
      </c>
      <c r="D948" s="1">
        <v>2030</v>
      </c>
      <c r="E948" s="1">
        <v>42</v>
      </c>
      <c r="F948" s="1" t="s">
        <v>436</v>
      </c>
      <c r="G948" s="9" t="s">
        <v>556</v>
      </c>
      <c r="H948" s="1">
        <v>60</v>
      </c>
      <c r="I948" s="2"/>
      <c r="K948" s="1" t="s">
        <v>562</v>
      </c>
      <c r="N948" s="1" t="s">
        <v>14</v>
      </c>
      <c r="O948" s="1" t="s">
        <v>39</v>
      </c>
      <c r="Q948" s="1" t="s">
        <v>15</v>
      </c>
      <c r="S948" s="1" t="s">
        <v>17</v>
      </c>
    </row>
    <row r="949" spans="1:19" x14ac:dyDescent="0.45">
      <c r="A949" s="1">
        <v>4</v>
      </c>
      <c r="B949" s="1">
        <v>35</v>
      </c>
      <c r="C949" s="1">
        <v>2</v>
      </c>
      <c r="D949" s="1">
        <v>2030</v>
      </c>
      <c r="E949" s="1">
        <v>42</v>
      </c>
      <c r="F949" s="1" t="s">
        <v>436</v>
      </c>
      <c r="G949" s="9" t="s">
        <v>555</v>
      </c>
      <c r="H949" s="1">
        <v>98</v>
      </c>
      <c r="I949" s="2"/>
      <c r="K949" s="1" t="s">
        <v>561</v>
      </c>
      <c r="N949" s="1" t="s">
        <v>115</v>
      </c>
      <c r="O949" s="1" t="s">
        <v>171</v>
      </c>
      <c r="P949" s="1" t="s">
        <v>614</v>
      </c>
      <c r="Q949" s="1" t="s">
        <v>167</v>
      </c>
      <c r="R949" s="1" t="s">
        <v>174</v>
      </c>
      <c r="S949" s="1" t="s">
        <v>147</v>
      </c>
    </row>
    <row r="950" spans="1:19" x14ac:dyDescent="0.45">
      <c r="A950" s="1">
        <v>4</v>
      </c>
      <c r="B950" s="1">
        <v>35</v>
      </c>
      <c r="C950" s="1">
        <v>3</v>
      </c>
      <c r="D950" s="1">
        <v>2031</v>
      </c>
      <c r="E950" s="1">
        <v>21</v>
      </c>
      <c r="F950" s="1" t="s">
        <v>435</v>
      </c>
      <c r="G950" s="1" t="s">
        <v>404</v>
      </c>
      <c r="H950" s="2">
        <f>I950/12</f>
        <v>70.372500000000002</v>
      </c>
      <c r="I950" s="2">
        <v>844.47</v>
      </c>
      <c r="J950" s="1">
        <v>2017</v>
      </c>
      <c r="K950" s="1" t="s">
        <v>446</v>
      </c>
      <c r="N950" s="1" t="s">
        <v>115</v>
      </c>
      <c r="O950" s="1" t="s">
        <v>171</v>
      </c>
      <c r="P950" s="1" t="s">
        <v>612</v>
      </c>
      <c r="Q950" s="1" t="s">
        <v>15</v>
      </c>
      <c r="R950" s="1" t="s">
        <v>629</v>
      </c>
      <c r="S950" s="1" t="s">
        <v>17</v>
      </c>
    </row>
    <row r="951" spans="1:19" x14ac:dyDescent="0.45">
      <c r="A951" s="1">
        <v>4</v>
      </c>
      <c r="B951" s="1">
        <v>35</v>
      </c>
      <c r="C951" s="1">
        <v>3</v>
      </c>
      <c r="D951" s="1">
        <v>2031</v>
      </c>
      <c r="E951" s="1">
        <v>21</v>
      </c>
      <c r="F951" s="1" t="s">
        <v>435</v>
      </c>
      <c r="G951" s="1" t="s">
        <v>401</v>
      </c>
      <c r="H951" s="2">
        <f>I951/12</f>
        <v>44.166666666666664</v>
      </c>
      <c r="I951" s="2">
        <v>530</v>
      </c>
      <c r="J951" s="1">
        <v>2017</v>
      </c>
      <c r="K951" s="1" t="s">
        <v>329</v>
      </c>
      <c r="L951"/>
      <c r="N951" s="1" t="s">
        <v>14</v>
      </c>
      <c r="O951" s="1" t="s">
        <v>39</v>
      </c>
      <c r="Q951" s="1" t="s">
        <v>342</v>
      </c>
      <c r="S951" s="1" t="s">
        <v>17</v>
      </c>
    </row>
    <row r="952" spans="1:19" x14ac:dyDescent="0.45">
      <c r="A952" s="1">
        <v>4</v>
      </c>
      <c r="B952" s="1">
        <v>35</v>
      </c>
      <c r="C952" s="1">
        <v>3</v>
      </c>
      <c r="D952" s="1">
        <v>2031</v>
      </c>
      <c r="E952" s="1">
        <v>40</v>
      </c>
      <c r="F952" s="1" t="s">
        <v>436</v>
      </c>
      <c r="G952" s="9" t="s">
        <v>458</v>
      </c>
      <c r="H952" s="1">
        <v>70</v>
      </c>
      <c r="I952" s="2"/>
      <c r="K952" s="1" t="s">
        <v>459</v>
      </c>
      <c r="N952" s="1" t="s">
        <v>72</v>
      </c>
      <c r="O952" s="1" t="s">
        <v>85</v>
      </c>
      <c r="Q952" s="1" t="s">
        <v>86</v>
      </c>
      <c r="S952" s="1" t="s">
        <v>17</v>
      </c>
    </row>
    <row r="953" spans="1:19" x14ac:dyDescent="0.45">
      <c r="A953" s="1">
        <v>4</v>
      </c>
      <c r="B953" s="1">
        <v>35</v>
      </c>
      <c r="C953" s="1">
        <v>3</v>
      </c>
      <c r="D953" s="1">
        <v>2031</v>
      </c>
      <c r="E953" s="1">
        <v>40</v>
      </c>
      <c r="F953" s="1" t="s">
        <v>436</v>
      </c>
      <c r="G953" s="9" t="s">
        <v>431</v>
      </c>
      <c r="H953" s="1">
        <f>586/12</f>
        <v>48.833333333333336</v>
      </c>
      <c r="I953" s="2"/>
      <c r="K953" s="1" t="s">
        <v>345</v>
      </c>
      <c r="N953" s="1" t="s">
        <v>115</v>
      </c>
      <c r="O953" s="1" t="s">
        <v>239</v>
      </c>
      <c r="Q953" s="1" t="s">
        <v>437</v>
      </c>
      <c r="S953" s="1" t="s">
        <v>17</v>
      </c>
    </row>
    <row r="954" spans="1:19" x14ac:dyDescent="0.45">
      <c r="A954" s="1">
        <v>4</v>
      </c>
      <c r="B954" s="1">
        <v>35</v>
      </c>
      <c r="C954" s="1">
        <v>3</v>
      </c>
      <c r="D954" s="1">
        <v>2031</v>
      </c>
      <c r="E954" s="1">
        <v>40</v>
      </c>
      <c r="F954" s="1" t="s">
        <v>436</v>
      </c>
      <c r="G954" s="9" t="s">
        <v>428</v>
      </c>
      <c r="H954" s="2">
        <f>1994/24</f>
        <v>83.083333333333329</v>
      </c>
      <c r="I954" s="2"/>
      <c r="K954" s="1" t="s">
        <v>452</v>
      </c>
      <c r="N954" s="1" t="s">
        <v>115</v>
      </c>
      <c r="O954" s="1" t="s">
        <v>171</v>
      </c>
      <c r="P954" s="1" t="s">
        <v>622</v>
      </c>
      <c r="Q954" s="1" t="s">
        <v>15</v>
      </c>
      <c r="R954" s="1" t="s">
        <v>623</v>
      </c>
      <c r="S954" s="1" t="s">
        <v>17</v>
      </c>
    </row>
    <row r="955" spans="1:19" x14ac:dyDescent="0.45">
      <c r="A955" s="1">
        <v>4</v>
      </c>
      <c r="B955" s="1">
        <v>35</v>
      </c>
      <c r="C955" s="1">
        <v>2</v>
      </c>
      <c r="D955" s="1">
        <v>2031</v>
      </c>
      <c r="E955" s="1">
        <v>40</v>
      </c>
      <c r="F955" s="1" t="s">
        <v>436</v>
      </c>
      <c r="G955" s="9" t="s">
        <v>490</v>
      </c>
      <c r="H955" s="1">
        <v>20</v>
      </c>
      <c r="I955" s="2"/>
      <c r="K955" s="1" t="s">
        <v>494</v>
      </c>
      <c r="N955" s="1" t="s">
        <v>153</v>
      </c>
      <c r="O955" s="1" t="s">
        <v>495</v>
      </c>
      <c r="Q955" s="1" t="s">
        <v>155</v>
      </c>
      <c r="S955" s="1" t="s">
        <v>147</v>
      </c>
    </row>
    <row r="956" spans="1:19" x14ac:dyDescent="0.45">
      <c r="A956" s="1">
        <v>4</v>
      </c>
      <c r="B956" s="1" t="s">
        <v>1117</v>
      </c>
      <c r="C956" s="1">
        <v>3</v>
      </c>
      <c r="D956" s="1">
        <v>2031</v>
      </c>
      <c r="E956" s="1" t="s">
        <v>460</v>
      </c>
      <c r="F956" s="1" t="s">
        <v>435</v>
      </c>
      <c r="G956" s="1" t="s">
        <v>294</v>
      </c>
      <c r="H956" s="2">
        <v>50</v>
      </c>
      <c r="I956" s="2"/>
      <c r="J956" s="1">
        <v>2015</v>
      </c>
      <c r="K956" s="1" t="s">
        <v>329</v>
      </c>
      <c r="N956" s="1" t="s">
        <v>72</v>
      </c>
      <c r="O956" s="1" t="s">
        <v>74</v>
      </c>
      <c r="Q956" s="1" t="s">
        <v>75</v>
      </c>
      <c r="S956" s="1" t="s">
        <v>17</v>
      </c>
    </row>
    <row r="957" spans="1:19" x14ac:dyDescent="0.45">
      <c r="A957" s="1">
        <v>4</v>
      </c>
      <c r="B957" s="1" t="s">
        <v>1117</v>
      </c>
      <c r="C957" s="1">
        <v>3</v>
      </c>
      <c r="D957" s="1">
        <v>2031</v>
      </c>
      <c r="E957" s="1" t="s">
        <v>460</v>
      </c>
      <c r="F957" s="1" t="s">
        <v>435</v>
      </c>
      <c r="G957" s="1" t="s">
        <v>395</v>
      </c>
      <c r="H957" s="2">
        <f>I957/12</f>
        <v>126.08333333333333</v>
      </c>
      <c r="I957" s="2">
        <v>1513</v>
      </c>
      <c r="J957" s="1">
        <v>2016</v>
      </c>
      <c r="K957" s="1" t="s">
        <v>442</v>
      </c>
      <c r="L957" t="s">
        <v>460</v>
      </c>
      <c r="N957" s="1" t="s">
        <v>115</v>
      </c>
      <c r="O957" s="1" t="s">
        <v>113</v>
      </c>
      <c r="Q957" s="1" t="s">
        <v>443</v>
      </c>
      <c r="S957" s="1" t="s">
        <v>17</v>
      </c>
    </row>
    <row r="958" spans="1:19" x14ac:dyDescent="0.45">
      <c r="A958" s="1">
        <v>4</v>
      </c>
      <c r="B958" s="1" t="s">
        <v>1117</v>
      </c>
      <c r="C958" s="1">
        <v>3</v>
      </c>
      <c r="D958" s="1">
        <v>2031</v>
      </c>
      <c r="E958" s="1" t="s">
        <v>462</v>
      </c>
      <c r="F958" s="1" t="s">
        <v>436</v>
      </c>
      <c r="G958" s="1" t="s">
        <v>425</v>
      </c>
      <c r="H958" s="2">
        <f>1278/12</f>
        <v>106.5</v>
      </c>
      <c r="I958" s="2"/>
      <c r="K958" s="1" t="s">
        <v>426</v>
      </c>
      <c r="L958" s="1" t="s">
        <v>462</v>
      </c>
      <c r="N958" s="1" t="s">
        <v>115</v>
      </c>
      <c r="O958" s="1" t="s">
        <v>113</v>
      </c>
      <c r="Q958" s="1" t="s">
        <v>344</v>
      </c>
      <c r="S958" s="1" t="s">
        <v>17</v>
      </c>
    </row>
    <row r="959" spans="1:19" x14ac:dyDescent="0.45">
      <c r="A959" s="1">
        <v>4</v>
      </c>
      <c r="B959" s="1" t="s">
        <v>1117</v>
      </c>
      <c r="C959" s="1">
        <v>3</v>
      </c>
      <c r="D959" s="1">
        <v>2031</v>
      </c>
      <c r="E959" s="1" t="s">
        <v>462</v>
      </c>
      <c r="F959" s="1" t="s">
        <v>436</v>
      </c>
      <c r="G959" s="9" t="s">
        <v>427</v>
      </c>
      <c r="H959" s="2">
        <f>996/12</f>
        <v>83</v>
      </c>
      <c r="I959" s="2"/>
      <c r="K959" s="1" t="s">
        <v>451</v>
      </c>
      <c r="N959" s="1" t="s">
        <v>115</v>
      </c>
      <c r="O959" s="1" t="s">
        <v>171</v>
      </c>
      <c r="P959" s="1" t="s">
        <v>622</v>
      </c>
      <c r="Q959" s="1" t="s">
        <v>15</v>
      </c>
      <c r="R959" s="1" t="s">
        <v>623</v>
      </c>
      <c r="S959" s="1" t="s">
        <v>17</v>
      </c>
    </row>
    <row r="960" spans="1:19" x14ac:dyDescent="0.45">
      <c r="A960" s="1">
        <v>4</v>
      </c>
      <c r="B960" s="1">
        <v>35</v>
      </c>
      <c r="C960" s="1">
        <v>3</v>
      </c>
      <c r="D960" s="1">
        <v>2032</v>
      </c>
      <c r="E960" s="1">
        <v>21</v>
      </c>
      <c r="F960" s="1" t="s">
        <v>435</v>
      </c>
      <c r="G960" s="1" t="s">
        <v>294</v>
      </c>
      <c r="H960" s="2">
        <v>50</v>
      </c>
      <c r="I960" s="2"/>
      <c r="J960" s="1">
        <v>2015</v>
      </c>
      <c r="K960" s="1" t="s">
        <v>329</v>
      </c>
      <c r="N960" s="1" t="s">
        <v>72</v>
      </c>
      <c r="O960" s="1" t="s">
        <v>74</v>
      </c>
      <c r="Q960" s="1" t="s">
        <v>75</v>
      </c>
      <c r="S960" s="1" t="s">
        <v>17</v>
      </c>
    </row>
    <row r="961" spans="1:19" x14ac:dyDescent="0.45">
      <c r="A961" s="1">
        <v>4</v>
      </c>
      <c r="B961" s="1">
        <v>35</v>
      </c>
      <c r="C961" s="1">
        <v>3</v>
      </c>
      <c r="D961" s="1">
        <v>2032</v>
      </c>
      <c r="E961" s="1">
        <v>21</v>
      </c>
      <c r="F961" s="1" t="s">
        <v>435</v>
      </c>
      <c r="G961" s="1" t="s">
        <v>405</v>
      </c>
      <c r="H961" s="2">
        <v>50</v>
      </c>
      <c r="I961" s="2"/>
      <c r="J961" s="1">
        <v>2017</v>
      </c>
      <c r="K961" s="1" t="s">
        <v>445</v>
      </c>
      <c r="N961" s="1" t="s">
        <v>72</v>
      </c>
      <c r="O961" s="1" t="s">
        <v>85</v>
      </c>
      <c r="Q961" s="1" t="s">
        <v>86</v>
      </c>
      <c r="S961" s="1" t="s">
        <v>17</v>
      </c>
    </row>
    <row r="962" spans="1:19" x14ac:dyDescent="0.45">
      <c r="A962" s="1">
        <v>4</v>
      </c>
      <c r="B962" s="1">
        <v>35</v>
      </c>
      <c r="C962" s="1">
        <v>3</v>
      </c>
      <c r="D962" s="1">
        <v>2032</v>
      </c>
      <c r="E962" s="1">
        <v>41</v>
      </c>
      <c r="F962" s="1" t="s">
        <v>436</v>
      </c>
      <c r="G962" s="9" t="s">
        <v>431</v>
      </c>
      <c r="H962" s="1">
        <f>586/12</f>
        <v>48.833333333333336</v>
      </c>
      <c r="I962" s="2"/>
      <c r="K962" s="1" t="s">
        <v>345</v>
      </c>
      <c r="N962" s="1" t="s">
        <v>115</v>
      </c>
      <c r="O962" s="1" t="s">
        <v>239</v>
      </c>
      <c r="Q962" s="1" t="s">
        <v>437</v>
      </c>
      <c r="S962" s="1" t="s">
        <v>17</v>
      </c>
    </row>
    <row r="963" spans="1:19" x14ac:dyDescent="0.45">
      <c r="A963" s="1">
        <v>4</v>
      </c>
      <c r="B963" s="1">
        <v>35</v>
      </c>
      <c r="C963" s="1">
        <v>2</v>
      </c>
      <c r="D963" s="1">
        <v>2032</v>
      </c>
      <c r="E963" s="1">
        <v>41</v>
      </c>
      <c r="F963" s="1" t="s">
        <v>436</v>
      </c>
      <c r="G963" s="9" t="s">
        <v>490</v>
      </c>
      <c r="H963" s="1">
        <v>20</v>
      </c>
      <c r="I963" s="2"/>
      <c r="K963" s="1" t="s">
        <v>494</v>
      </c>
      <c r="N963" s="1" t="s">
        <v>153</v>
      </c>
      <c r="O963" s="1" t="s">
        <v>495</v>
      </c>
      <c r="Q963" s="1" t="s">
        <v>155</v>
      </c>
      <c r="S963" s="1" t="s">
        <v>147</v>
      </c>
    </row>
    <row r="964" spans="1:19" x14ac:dyDescent="0.45">
      <c r="A964" s="1">
        <v>4</v>
      </c>
      <c r="B964" s="1">
        <v>35</v>
      </c>
      <c r="C964" s="1">
        <v>3</v>
      </c>
      <c r="D964" s="1">
        <v>2032</v>
      </c>
      <c r="E964" s="1">
        <v>42</v>
      </c>
      <c r="F964" s="1" t="s">
        <v>436</v>
      </c>
      <c r="G964" s="9" t="s">
        <v>505</v>
      </c>
      <c r="H964" s="1">
        <v>90</v>
      </c>
      <c r="I964" s="2"/>
      <c r="K964" s="1" t="s">
        <v>506</v>
      </c>
      <c r="N964" s="1" t="s">
        <v>115</v>
      </c>
      <c r="O964" s="1" t="s">
        <v>113</v>
      </c>
      <c r="Q964" s="1" t="s">
        <v>507</v>
      </c>
      <c r="S964" s="1" t="s">
        <v>17</v>
      </c>
    </row>
    <row r="965" spans="1:19" x14ac:dyDescent="0.45">
      <c r="A965" s="1">
        <v>4</v>
      </c>
      <c r="B965" s="1">
        <v>35</v>
      </c>
      <c r="C965" s="1">
        <v>3</v>
      </c>
      <c r="D965" s="1">
        <v>2032</v>
      </c>
      <c r="E965" s="1">
        <v>42</v>
      </c>
      <c r="F965" s="1" t="s">
        <v>436</v>
      </c>
      <c r="G965" s="9" t="s">
        <v>556</v>
      </c>
      <c r="H965" s="1">
        <v>60</v>
      </c>
      <c r="I965" s="2"/>
      <c r="K965" s="1" t="s">
        <v>562</v>
      </c>
      <c r="N965" s="1" t="s">
        <v>14</v>
      </c>
      <c r="O965" s="1" t="s">
        <v>39</v>
      </c>
      <c r="Q965" s="1" t="s">
        <v>15</v>
      </c>
      <c r="S965" s="1" t="s">
        <v>17</v>
      </c>
    </row>
    <row r="966" spans="1:19" x14ac:dyDescent="0.45">
      <c r="A966" s="1">
        <v>4</v>
      </c>
      <c r="B966" s="1">
        <v>35</v>
      </c>
      <c r="C966" s="1">
        <v>3</v>
      </c>
      <c r="D966" s="1">
        <v>2032</v>
      </c>
      <c r="E966" s="1">
        <v>42</v>
      </c>
      <c r="F966" s="1" t="s">
        <v>436</v>
      </c>
      <c r="G966" s="9" t="s">
        <v>560</v>
      </c>
      <c r="H966" s="1">
        <v>36</v>
      </c>
      <c r="I966" s="2"/>
      <c r="K966" s="1" t="s">
        <v>453</v>
      </c>
      <c r="N966" s="1" t="s">
        <v>218</v>
      </c>
      <c r="O966" s="1" t="s">
        <v>567</v>
      </c>
      <c r="Q966" s="1" t="s">
        <v>568</v>
      </c>
      <c r="S966" s="1" t="s">
        <v>17</v>
      </c>
    </row>
    <row r="967" spans="1:19" x14ac:dyDescent="0.45">
      <c r="A967" s="1">
        <v>4</v>
      </c>
      <c r="B967" s="1">
        <v>35</v>
      </c>
      <c r="C967" s="1">
        <v>2</v>
      </c>
      <c r="D967" s="1">
        <v>2032</v>
      </c>
      <c r="E967" s="1">
        <v>42</v>
      </c>
      <c r="F967" s="1" t="s">
        <v>436</v>
      </c>
      <c r="G967" s="9" t="s">
        <v>555</v>
      </c>
      <c r="H967" s="1">
        <v>98</v>
      </c>
      <c r="I967" s="2"/>
      <c r="K967" s="1" t="s">
        <v>561</v>
      </c>
      <c r="N967" s="1" t="s">
        <v>115</v>
      </c>
      <c r="O967" s="1" t="s">
        <v>171</v>
      </c>
      <c r="P967" s="1" t="s">
        <v>614</v>
      </c>
      <c r="Q967" s="1" t="s">
        <v>167</v>
      </c>
      <c r="R967" s="1" t="s">
        <v>174</v>
      </c>
      <c r="S967" s="1" t="s">
        <v>147</v>
      </c>
    </row>
    <row r="968" spans="1:19" x14ac:dyDescent="0.45">
      <c r="A968" s="1">
        <v>4</v>
      </c>
      <c r="B968" s="1">
        <v>35</v>
      </c>
      <c r="C968" s="1">
        <v>3</v>
      </c>
      <c r="D968" s="1">
        <v>2033</v>
      </c>
      <c r="E968" s="1">
        <v>20</v>
      </c>
      <c r="F968" s="1" t="s">
        <v>435</v>
      </c>
      <c r="G968" s="1" t="s">
        <v>404</v>
      </c>
      <c r="H968" s="2">
        <f>I968/12</f>
        <v>70.372500000000002</v>
      </c>
      <c r="I968" s="2">
        <v>844.47</v>
      </c>
      <c r="J968" s="1">
        <v>2017</v>
      </c>
      <c r="K968" s="1" t="s">
        <v>446</v>
      </c>
      <c r="N968" s="1" t="s">
        <v>115</v>
      </c>
      <c r="O968" s="1" t="s">
        <v>171</v>
      </c>
      <c r="P968" s="1" t="s">
        <v>612</v>
      </c>
      <c r="Q968" s="1" t="s">
        <v>15</v>
      </c>
      <c r="R968" s="1" t="s">
        <v>629</v>
      </c>
      <c r="S968" s="1" t="s">
        <v>17</v>
      </c>
    </row>
    <row r="969" spans="1:19" x14ac:dyDescent="0.45">
      <c r="A969" s="1">
        <v>4</v>
      </c>
      <c r="B969" s="1">
        <v>35</v>
      </c>
      <c r="C969" s="1">
        <v>3</v>
      </c>
      <c r="D969" s="1">
        <v>2033</v>
      </c>
      <c r="E969" s="1">
        <v>20</v>
      </c>
      <c r="F969" s="1" t="s">
        <v>435</v>
      </c>
      <c r="G969" s="1" t="s">
        <v>392</v>
      </c>
      <c r="H969" s="1">
        <v>90</v>
      </c>
      <c r="I969" s="2">
        <f>H969*C969</f>
        <v>270</v>
      </c>
      <c r="J969" s="1">
        <v>2017</v>
      </c>
      <c r="K969" s="1" t="s">
        <v>329</v>
      </c>
      <c r="N969" s="1" t="s">
        <v>72</v>
      </c>
      <c r="O969" s="1" t="s">
        <v>74</v>
      </c>
      <c r="Q969" s="1" t="s">
        <v>393</v>
      </c>
      <c r="S969" s="1" t="s">
        <v>17</v>
      </c>
    </row>
    <row r="970" spans="1:19" x14ac:dyDescent="0.45">
      <c r="A970" s="1">
        <v>4</v>
      </c>
      <c r="B970" s="1">
        <v>35</v>
      </c>
      <c r="C970" s="1">
        <v>3</v>
      </c>
      <c r="D970" s="1">
        <v>2033</v>
      </c>
      <c r="E970" s="1">
        <v>40</v>
      </c>
      <c r="F970" s="1" t="s">
        <v>436</v>
      </c>
      <c r="G970" s="9" t="s">
        <v>430</v>
      </c>
      <c r="H970" s="1">
        <f>762/12</f>
        <v>63.5</v>
      </c>
      <c r="I970" s="2"/>
      <c r="K970" s="1" t="s">
        <v>453</v>
      </c>
      <c r="N970" s="1" t="s">
        <v>72</v>
      </c>
      <c r="O970" s="1" t="s">
        <v>85</v>
      </c>
      <c r="Q970" s="1" t="s">
        <v>86</v>
      </c>
      <c r="S970" s="1" t="s">
        <v>17</v>
      </c>
    </row>
    <row r="971" spans="1:19" x14ac:dyDescent="0.45">
      <c r="A971" s="1">
        <v>4</v>
      </c>
      <c r="B971" s="1">
        <v>35</v>
      </c>
      <c r="C971" s="1">
        <v>3</v>
      </c>
      <c r="D971" s="1">
        <v>2033</v>
      </c>
      <c r="E971" s="1">
        <v>40</v>
      </c>
      <c r="F971" s="1" t="s">
        <v>436</v>
      </c>
      <c r="G971" s="9" t="s">
        <v>431</v>
      </c>
      <c r="H971" s="1">
        <f>586/12</f>
        <v>48.833333333333336</v>
      </c>
      <c r="I971" s="2"/>
      <c r="K971" s="1" t="s">
        <v>345</v>
      </c>
      <c r="N971" s="1" t="s">
        <v>115</v>
      </c>
      <c r="O971" s="1" t="s">
        <v>239</v>
      </c>
      <c r="Q971" s="1" t="s">
        <v>437</v>
      </c>
      <c r="S971" s="1" t="s">
        <v>17</v>
      </c>
    </row>
    <row r="972" spans="1:19" x14ac:dyDescent="0.45">
      <c r="A972" s="1">
        <v>4</v>
      </c>
      <c r="B972" s="1">
        <v>35</v>
      </c>
      <c r="C972" s="1">
        <v>3</v>
      </c>
      <c r="D972" s="1">
        <v>2033</v>
      </c>
      <c r="E972" s="1">
        <v>40</v>
      </c>
      <c r="F972" s="1" t="s">
        <v>436</v>
      </c>
      <c r="G972" s="9" t="s">
        <v>456</v>
      </c>
      <c r="H972" s="1">
        <v>65</v>
      </c>
      <c r="I972" s="2"/>
      <c r="K972" s="1" t="s">
        <v>457</v>
      </c>
      <c r="N972" s="1" t="s">
        <v>14</v>
      </c>
      <c r="O972" s="1" t="s">
        <v>39</v>
      </c>
      <c r="Q972" s="1" t="s">
        <v>15</v>
      </c>
      <c r="S972" s="1" t="s">
        <v>17</v>
      </c>
    </row>
    <row r="973" spans="1:19" x14ac:dyDescent="0.45">
      <c r="A973" s="1">
        <v>4</v>
      </c>
      <c r="B973" s="1">
        <v>35</v>
      </c>
      <c r="C973" s="1">
        <v>2</v>
      </c>
      <c r="D973" s="1">
        <v>2033</v>
      </c>
      <c r="E973" s="1">
        <v>40</v>
      </c>
      <c r="F973" s="1" t="s">
        <v>436</v>
      </c>
      <c r="G973" s="9" t="s">
        <v>490</v>
      </c>
      <c r="H973" s="1">
        <v>20</v>
      </c>
      <c r="I973" s="2"/>
      <c r="K973" s="1" t="s">
        <v>494</v>
      </c>
      <c r="N973" s="1" t="s">
        <v>153</v>
      </c>
      <c r="O973" s="1" t="s">
        <v>495</v>
      </c>
      <c r="Q973" s="1" t="s">
        <v>155</v>
      </c>
      <c r="S973" s="1" t="s">
        <v>147</v>
      </c>
    </row>
    <row r="974" spans="1:19" x14ac:dyDescent="0.45">
      <c r="A974" s="1">
        <v>4</v>
      </c>
      <c r="B974" s="1">
        <v>35</v>
      </c>
      <c r="C974" s="1">
        <v>3</v>
      </c>
      <c r="D974" s="1">
        <v>2034</v>
      </c>
      <c r="E974" s="1">
        <v>41</v>
      </c>
      <c r="F974" s="1" t="s">
        <v>436</v>
      </c>
      <c r="G974" s="9" t="s">
        <v>559</v>
      </c>
      <c r="H974" s="1">
        <v>140</v>
      </c>
      <c r="I974" s="2"/>
      <c r="K974" s="1" t="s">
        <v>566</v>
      </c>
      <c r="N974" s="1" t="s">
        <v>115</v>
      </c>
      <c r="O974" s="1" t="s">
        <v>113</v>
      </c>
      <c r="Q974" s="1" t="s">
        <v>393</v>
      </c>
      <c r="S974" s="1" t="s">
        <v>17</v>
      </c>
    </row>
    <row r="975" spans="1:19" x14ac:dyDescent="0.45">
      <c r="A975" s="1">
        <v>4</v>
      </c>
      <c r="B975" s="1">
        <v>35</v>
      </c>
      <c r="C975" s="1">
        <v>2</v>
      </c>
      <c r="D975" s="1">
        <v>2034</v>
      </c>
      <c r="E975" s="1">
        <v>41</v>
      </c>
      <c r="F975" s="1" t="s">
        <v>436</v>
      </c>
      <c r="G975" s="9" t="s">
        <v>555</v>
      </c>
      <c r="H975" s="1">
        <v>98</v>
      </c>
      <c r="I975" s="2"/>
      <c r="K975" s="1" t="s">
        <v>561</v>
      </c>
      <c r="N975" s="1" t="s">
        <v>115</v>
      </c>
      <c r="O975" s="1" t="s">
        <v>171</v>
      </c>
      <c r="P975" s="1" t="s">
        <v>614</v>
      </c>
      <c r="Q975" s="1" t="s">
        <v>167</v>
      </c>
      <c r="R975" s="1" t="s">
        <v>174</v>
      </c>
      <c r="S975" s="1" t="s">
        <v>147</v>
      </c>
    </row>
    <row r="976" spans="1:19" x14ac:dyDescent="0.45">
      <c r="A976" s="1">
        <v>4</v>
      </c>
      <c r="B976" s="1" t="s">
        <v>1117</v>
      </c>
      <c r="C976" s="1">
        <v>3</v>
      </c>
      <c r="D976" s="1">
        <v>2034</v>
      </c>
      <c r="E976" s="1" t="s">
        <v>468</v>
      </c>
      <c r="F976" s="1" t="s">
        <v>436</v>
      </c>
      <c r="G976" s="1" t="s">
        <v>425</v>
      </c>
      <c r="H976" s="2">
        <f>1278/12</f>
        <v>106.5</v>
      </c>
      <c r="I976" s="2"/>
      <c r="K976" s="1" t="s">
        <v>426</v>
      </c>
      <c r="N976" s="1" t="s">
        <v>115</v>
      </c>
      <c r="O976" s="1" t="s">
        <v>113</v>
      </c>
      <c r="Q976" s="1" t="s">
        <v>344</v>
      </c>
      <c r="S976" s="1" t="s">
        <v>17</v>
      </c>
    </row>
    <row r="977" spans="1:19" x14ac:dyDescent="0.45">
      <c r="A977" s="1">
        <v>4</v>
      </c>
      <c r="B977" s="1" t="s">
        <v>1117</v>
      </c>
      <c r="C977" s="1">
        <v>3</v>
      </c>
      <c r="D977" s="1">
        <v>2034</v>
      </c>
      <c r="E977" s="1" t="s">
        <v>468</v>
      </c>
      <c r="F977" s="1" t="s">
        <v>436</v>
      </c>
      <c r="G977" s="9" t="s">
        <v>429</v>
      </c>
      <c r="H977" s="2">
        <f>1994/24</f>
        <v>83.083333333333329</v>
      </c>
      <c r="I977" s="2"/>
      <c r="K977" s="1" t="s">
        <v>451</v>
      </c>
      <c r="L977" s="1" t="s">
        <v>468</v>
      </c>
      <c r="N977" s="1" t="s">
        <v>115</v>
      </c>
      <c r="O977" s="1" t="s">
        <v>171</v>
      </c>
      <c r="P977" s="1" t="s">
        <v>622</v>
      </c>
      <c r="Q977" s="1" t="s">
        <v>15</v>
      </c>
      <c r="R977" s="1" t="s">
        <v>623</v>
      </c>
      <c r="S977" s="1" t="s">
        <v>17</v>
      </c>
    </row>
    <row r="978" spans="1:19" x14ac:dyDescent="0.45">
      <c r="A978" s="1">
        <v>4</v>
      </c>
      <c r="B978" s="1">
        <v>35</v>
      </c>
      <c r="C978" s="1">
        <v>3</v>
      </c>
      <c r="D978" s="1">
        <v>2035</v>
      </c>
      <c r="E978" s="1">
        <v>21</v>
      </c>
      <c r="F978" s="1" t="s">
        <v>435</v>
      </c>
      <c r="G978" s="1" t="s">
        <v>395</v>
      </c>
      <c r="H978" s="2">
        <f>I978/12</f>
        <v>126.08333333333333</v>
      </c>
      <c r="I978" s="2">
        <v>1513</v>
      </c>
      <c r="J978" s="1">
        <v>2016</v>
      </c>
      <c r="K978" s="1" t="s">
        <v>442</v>
      </c>
      <c r="L978"/>
      <c r="N978" s="1" t="s">
        <v>115</v>
      </c>
      <c r="O978" s="1" t="s">
        <v>113</v>
      </c>
      <c r="Q978" s="1" t="s">
        <v>443</v>
      </c>
      <c r="S978" s="1" t="s">
        <v>17</v>
      </c>
    </row>
    <row r="979" spans="1:19" x14ac:dyDescent="0.45">
      <c r="A979" s="1">
        <v>4</v>
      </c>
      <c r="B979" s="1">
        <v>35</v>
      </c>
      <c r="C979" s="1">
        <v>3</v>
      </c>
      <c r="D979" s="1">
        <v>2035</v>
      </c>
      <c r="E979" s="1">
        <v>21</v>
      </c>
      <c r="F979" s="1" t="s">
        <v>435</v>
      </c>
      <c r="G979" s="1" t="s">
        <v>405</v>
      </c>
      <c r="H979" s="2">
        <v>50</v>
      </c>
      <c r="I979" s="2"/>
      <c r="J979" s="1">
        <v>2017</v>
      </c>
      <c r="K979" s="1" t="s">
        <v>445</v>
      </c>
      <c r="N979" s="1" t="s">
        <v>72</v>
      </c>
      <c r="O979" s="1" t="s">
        <v>85</v>
      </c>
      <c r="Q979" s="1" t="s">
        <v>86</v>
      </c>
      <c r="S979" s="1" t="s">
        <v>17</v>
      </c>
    </row>
    <row r="980" spans="1:19" x14ac:dyDescent="0.45">
      <c r="A980" s="1">
        <v>4</v>
      </c>
      <c r="B980" s="1" t="s">
        <v>1117</v>
      </c>
      <c r="C980" s="1">
        <v>3</v>
      </c>
      <c r="D980" s="1">
        <v>2035</v>
      </c>
      <c r="E980" s="1" t="s">
        <v>1025</v>
      </c>
      <c r="F980" s="1" t="s">
        <v>785</v>
      </c>
      <c r="G980" s="1" t="s">
        <v>951</v>
      </c>
      <c r="H980" s="1">
        <v>85</v>
      </c>
      <c r="K980" s="1" t="s">
        <v>803</v>
      </c>
      <c r="N980" s="1" t="s">
        <v>72</v>
      </c>
      <c r="O980" s="1" t="s">
        <v>74</v>
      </c>
      <c r="Q980" s="1" t="s">
        <v>953</v>
      </c>
      <c r="S980" s="1" t="s">
        <v>17</v>
      </c>
    </row>
    <row r="981" spans="1:19" x14ac:dyDescent="0.45">
      <c r="A981" s="1">
        <v>4</v>
      </c>
      <c r="B981" s="1" t="s">
        <v>1117</v>
      </c>
      <c r="C981" s="1">
        <v>3</v>
      </c>
      <c r="D981" s="1">
        <v>2035</v>
      </c>
      <c r="E981" s="1" t="s">
        <v>1025</v>
      </c>
      <c r="F981" s="1" t="s">
        <v>785</v>
      </c>
      <c r="G981" s="1" t="s">
        <v>952</v>
      </c>
      <c r="H981" s="1">
        <v>210</v>
      </c>
      <c r="K981" s="1" t="s">
        <v>803</v>
      </c>
      <c r="N981" s="1" t="s">
        <v>72</v>
      </c>
      <c r="O981" s="1" t="s">
        <v>85</v>
      </c>
      <c r="P981" s="1" t="s">
        <v>748</v>
      </c>
      <c r="Q981" s="1" t="s">
        <v>86</v>
      </c>
      <c r="S981" s="1" t="s">
        <v>17</v>
      </c>
    </row>
    <row r="982" spans="1:19" x14ac:dyDescent="0.45">
      <c r="A982" s="1">
        <v>4</v>
      </c>
      <c r="B982" s="1" t="s">
        <v>1117</v>
      </c>
      <c r="C982" s="1">
        <v>3</v>
      </c>
      <c r="D982" s="1">
        <v>2035</v>
      </c>
      <c r="E982" s="1" t="s">
        <v>502</v>
      </c>
      <c r="F982" s="1" t="s">
        <v>436</v>
      </c>
      <c r="G982" s="9" t="s">
        <v>458</v>
      </c>
      <c r="H982" s="1">
        <v>70</v>
      </c>
      <c r="I982" s="2"/>
      <c r="K982" s="1" t="s">
        <v>459</v>
      </c>
      <c r="L982" s="1" t="s">
        <v>464</v>
      </c>
      <c r="N982" s="1" t="s">
        <v>72</v>
      </c>
      <c r="O982" s="1" t="s">
        <v>85</v>
      </c>
      <c r="Q982" s="1" t="s">
        <v>86</v>
      </c>
      <c r="S982" s="1" t="s">
        <v>17</v>
      </c>
    </row>
    <row r="983" spans="1:19" x14ac:dyDescent="0.45">
      <c r="A983" s="1">
        <v>4</v>
      </c>
      <c r="B983" s="1" t="s">
        <v>1117</v>
      </c>
      <c r="C983" s="1">
        <v>3</v>
      </c>
      <c r="D983" s="1">
        <v>2035</v>
      </c>
      <c r="E983" s="1" t="s">
        <v>502</v>
      </c>
      <c r="F983" s="1" t="s">
        <v>436</v>
      </c>
      <c r="G983" s="9" t="s">
        <v>427</v>
      </c>
      <c r="H983" s="2">
        <f>996/12</f>
        <v>83</v>
      </c>
      <c r="I983" s="2"/>
      <c r="K983" s="1" t="s">
        <v>451</v>
      </c>
      <c r="N983" s="1" t="s">
        <v>115</v>
      </c>
      <c r="O983" s="1" t="s">
        <v>171</v>
      </c>
      <c r="P983" s="1" t="s">
        <v>622</v>
      </c>
      <c r="Q983" s="1" t="s">
        <v>15</v>
      </c>
      <c r="R983" s="1" t="s">
        <v>623</v>
      </c>
      <c r="S983" s="1" t="s">
        <v>17</v>
      </c>
    </row>
    <row r="984" spans="1:19" x14ac:dyDescent="0.45">
      <c r="A984" s="1">
        <v>4</v>
      </c>
      <c r="B984" s="1" t="s">
        <v>1117</v>
      </c>
      <c r="C984" s="1">
        <v>3</v>
      </c>
      <c r="D984" s="1">
        <v>2035</v>
      </c>
      <c r="E984" s="1" t="s">
        <v>470</v>
      </c>
      <c r="F984" s="1" t="s">
        <v>436</v>
      </c>
      <c r="G984" s="9" t="s">
        <v>466</v>
      </c>
      <c r="H984" s="1">
        <v>45</v>
      </c>
      <c r="I984" s="2"/>
      <c r="K984" s="1" t="s">
        <v>453</v>
      </c>
      <c r="N984" s="1" t="s">
        <v>72</v>
      </c>
      <c r="O984" s="1" t="s">
        <v>74</v>
      </c>
      <c r="Q984" s="1" t="s">
        <v>75</v>
      </c>
      <c r="S984" s="1" t="s">
        <v>17</v>
      </c>
    </row>
    <row r="985" spans="1:19" x14ac:dyDescent="0.45">
      <c r="A985" s="1">
        <v>4</v>
      </c>
      <c r="B985" s="1" t="s">
        <v>1117</v>
      </c>
      <c r="C985" s="1">
        <v>3</v>
      </c>
      <c r="D985" s="1">
        <v>2035</v>
      </c>
      <c r="E985" s="1" t="s">
        <v>470</v>
      </c>
      <c r="F985" s="1" t="s">
        <v>436</v>
      </c>
      <c r="G985" s="9" t="s">
        <v>430</v>
      </c>
      <c r="H985" s="1">
        <f>762/12</f>
        <v>63.5</v>
      </c>
      <c r="I985" s="2"/>
      <c r="K985" s="1" t="s">
        <v>453</v>
      </c>
      <c r="L985" s="1" t="s">
        <v>470</v>
      </c>
      <c r="N985" s="1" t="s">
        <v>72</v>
      </c>
      <c r="O985" s="1" t="s">
        <v>85</v>
      </c>
      <c r="Q985" s="1" t="s">
        <v>86</v>
      </c>
      <c r="S985" s="1" t="s">
        <v>17</v>
      </c>
    </row>
    <row r="986" spans="1:19" x14ac:dyDescent="0.45">
      <c r="A986" s="1">
        <v>4</v>
      </c>
      <c r="B986" s="1" t="s">
        <v>1117</v>
      </c>
      <c r="C986" s="1">
        <v>3</v>
      </c>
      <c r="D986" s="1">
        <v>2036</v>
      </c>
      <c r="E986" s="1" t="s">
        <v>570</v>
      </c>
      <c r="F986" s="1" t="s">
        <v>436</v>
      </c>
      <c r="G986" s="9" t="s">
        <v>559</v>
      </c>
      <c r="H986" s="1">
        <v>140</v>
      </c>
      <c r="I986" s="2"/>
      <c r="K986" s="1" t="s">
        <v>566</v>
      </c>
      <c r="N986" s="1" t="s">
        <v>115</v>
      </c>
      <c r="O986" s="1" t="s">
        <v>113</v>
      </c>
      <c r="Q986" s="1" t="s">
        <v>393</v>
      </c>
      <c r="S986" s="1" t="s">
        <v>17</v>
      </c>
    </row>
    <row r="987" spans="1:19" x14ac:dyDescent="0.45">
      <c r="A987" s="1">
        <v>4</v>
      </c>
      <c r="B987" s="1" t="s">
        <v>1117</v>
      </c>
      <c r="C987" s="1">
        <v>3</v>
      </c>
      <c r="D987" s="1">
        <v>2036</v>
      </c>
      <c r="E987" s="1" t="s">
        <v>570</v>
      </c>
      <c r="F987" s="1" t="s">
        <v>436</v>
      </c>
      <c r="G987" s="9" t="s">
        <v>560</v>
      </c>
      <c r="H987" s="1">
        <v>36</v>
      </c>
      <c r="I987" s="2"/>
      <c r="K987" s="1" t="s">
        <v>453</v>
      </c>
      <c r="N987" s="1" t="s">
        <v>218</v>
      </c>
      <c r="O987" s="1" t="s">
        <v>567</v>
      </c>
      <c r="Q987" s="1" t="s">
        <v>568</v>
      </c>
      <c r="S987" s="1" t="s">
        <v>17</v>
      </c>
    </row>
    <row r="988" spans="1:19" x14ac:dyDescent="0.45">
      <c r="A988" s="1">
        <v>4</v>
      </c>
      <c r="B988" s="1" t="s">
        <v>1117</v>
      </c>
      <c r="C988" s="1">
        <v>3</v>
      </c>
      <c r="D988" s="1">
        <v>2036</v>
      </c>
      <c r="E988" s="1" t="s">
        <v>569</v>
      </c>
      <c r="F988" s="1" t="s">
        <v>436</v>
      </c>
      <c r="G988" s="9" t="s">
        <v>505</v>
      </c>
      <c r="H988" s="1">
        <v>90</v>
      </c>
      <c r="I988" s="2"/>
      <c r="K988" s="1" t="s">
        <v>506</v>
      </c>
      <c r="N988" s="1" t="s">
        <v>115</v>
      </c>
      <c r="O988" s="1" t="s">
        <v>113</v>
      </c>
      <c r="Q988" s="1" t="s">
        <v>507</v>
      </c>
      <c r="S988" s="1" t="s">
        <v>17</v>
      </c>
    </row>
    <row r="989" spans="1:19" x14ac:dyDescent="0.45">
      <c r="A989" s="1">
        <v>4</v>
      </c>
      <c r="B989" s="1" t="s">
        <v>1117</v>
      </c>
      <c r="C989" s="1">
        <v>2</v>
      </c>
      <c r="D989" s="1">
        <v>2036</v>
      </c>
      <c r="E989" s="1" t="s">
        <v>569</v>
      </c>
      <c r="F989" s="1" t="s">
        <v>436</v>
      </c>
      <c r="G989" s="9" t="s">
        <v>555</v>
      </c>
      <c r="H989" s="1">
        <v>98</v>
      </c>
      <c r="I989" s="2"/>
      <c r="K989" s="1" t="s">
        <v>561</v>
      </c>
      <c r="N989" s="1" t="s">
        <v>115</v>
      </c>
      <c r="O989" s="1" t="s">
        <v>171</v>
      </c>
      <c r="P989" s="1" t="s">
        <v>614</v>
      </c>
      <c r="Q989" s="1" t="s">
        <v>167</v>
      </c>
      <c r="R989" s="1" t="s">
        <v>174</v>
      </c>
      <c r="S989" s="1" t="s">
        <v>147</v>
      </c>
    </row>
    <row r="990" spans="1:19" x14ac:dyDescent="0.45">
      <c r="A990" s="1">
        <v>4</v>
      </c>
      <c r="B990" s="1" t="s">
        <v>1117</v>
      </c>
      <c r="C990" s="1">
        <v>3</v>
      </c>
      <c r="D990" s="1">
        <v>2039</v>
      </c>
      <c r="E990" s="1" t="s">
        <v>572</v>
      </c>
      <c r="F990" s="1" t="s">
        <v>436</v>
      </c>
      <c r="G990" s="9" t="s">
        <v>505</v>
      </c>
      <c r="H990" s="1">
        <v>90</v>
      </c>
      <c r="I990" s="2"/>
      <c r="K990" s="1" t="s">
        <v>506</v>
      </c>
      <c r="N990" s="1" t="s">
        <v>115</v>
      </c>
      <c r="O990" s="1" t="s">
        <v>113</v>
      </c>
      <c r="Q990" s="1" t="s">
        <v>507</v>
      </c>
      <c r="S990" s="1" t="s">
        <v>17</v>
      </c>
    </row>
    <row r="991" spans="1:19" x14ac:dyDescent="0.45">
      <c r="A991" s="1">
        <v>4</v>
      </c>
      <c r="B991" s="1" t="s">
        <v>1117</v>
      </c>
      <c r="C991" s="1">
        <v>3</v>
      </c>
      <c r="D991" s="1">
        <v>2039</v>
      </c>
      <c r="E991" s="1" t="s">
        <v>572</v>
      </c>
      <c r="F991" s="1" t="s">
        <v>436</v>
      </c>
      <c r="G991" s="9" t="s">
        <v>559</v>
      </c>
      <c r="H991" s="1">
        <v>140</v>
      </c>
      <c r="I991" s="2"/>
      <c r="K991" s="1" t="s">
        <v>566</v>
      </c>
      <c r="N991" s="1" t="s">
        <v>115</v>
      </c>
      <c r="O991" s="1" t="s">
        <v>113</v>
      </c>
      <c r="Q991" s="1" t="s">
        <v>393</v>
      </c>
      <c r="S991" s="1" t="s">
        <v>17</v>
      </c>
    </row>
    <row r="992" spans="1:19" x14ac:dyDescent="0.45">
      <c r="A992" s="1">
        <v>4</v>
      </c>
      <c r="B992" s="1" t="s">
        <v>1117</v>
      </c>
      <c r="C992" s="1">
        <v>2</v>
      </c>
      <c r="D992" s="1">
        <v>2045</v>
      </c>
      <c r="E992" s="1" t="s">
        <v>1178</v>
      </c>
      <c r="F992" s="1" t="s">
        <v>781</v>
      </c>
      <c r="G992" s="1" t="s">
        <v>1037</v>
      </c>
      <c r="H992" s="1">
        <v>300</v>
      </c>
      <c r="K992" s="1" t="s">
        <v>1038</v>
      </c>
      <c r="N992" s="1" t="s">
        <v>115</v>
      </c>
      <c r="O992" s="1" t="s">
        <v>113</v>
      </c>
      <c r="P992" s="1" t="s">
        <v>874</v>
      </c>
      <c r="Q992" s="1" t="s">
        <v>1039</v>
      </c>
      <c r="S992" s="1" t="s">
        <v>17</v>
      </c>
    </row>
    <row r="993" spans="1:20" x14ac:dyDescent="0.45">
      <c r="A993" s="1">
        <v>4</v>
      </c>
      <c r="B993" s="1" t="s">
        <v>1117</v>
      </c>
      <c r="C993" s="1">
        <v>2</v>
      </c>
      <c r="D993" s="1">
        <v>2045</v>
      </c>
      <c r="E993" s="1" t="s">
        <v>1178</v>
      </c>
      <c r="F993" s="1" t="s">
        <v>781</v>
      </c>
      <c r="G993" s="1" t="s">
        <v>1091</v>
      </c>
      <c r="H993" s="1">
        <v>130</v>
      </c>
      <c r="K993" s="1" t="s">
        <v>1094</v>
      </c>
      <c r="N993" s="1" t="s">
        <v>115</v>
      </c>
      <c r="O993" s="1" t="s">
        <v>113</v>
      </c>
      <c r="P993" s="1" t="s">
        <v>1093</v>
      </c>
      <c r="Q993" s="1" t="s">
        <v>1092</v>
      </c>
      <c r="R993" s="1" t="s">
        <v>1098</v>
      </c>
      <c r="S993" s="1" t="s">
        <v>17</v>
      </c>
    </row>
    <row r="994" spans="1:20" x14ac:dyDescent="0.45">
      <c r="A994" s="1">
        <v>4</v>
      </c>
      <c r="B994" s="1" t="s">
        <v>1117</v>
      </c>
      <c r="C994" s="1">
        <v>2</v>
      </c>
      <c r="D994" s="1">
        <v>2045</v>
      </c>
      <c r="E994" s="1" t="s">
        <v>1178</v>
      </c>
      <c r="F994" s="1" t="s">
        <v>1019</v>
      </c>
      <c r="G994" s="1" t="s">
        <v>1128</v>
      </c>
      <c r="H994" s="1">
        <v>180</v>
      </c>
      <c r="N994" s="1" t="s">
        <v>14</v>
      </c>
      <c r="O994" s="1" t="s">
        <v>39</v>
      </c>
      <c r="P994" s="1" t="s">
        <v>771</v>
      </c>
      <c r="Q994" s="1" t="s">
        <v>339</v>
      </c>
      <c r="S994" s="1" t="s">
        <v>17</v>
      </c>
      <c r="T994" s="1" t="s">
        <v>1019</v>
      </c>
    </row>
    <row r="995" spans="1:20" x14ac:dyDescent="0.45">
      <c r="A995" s="1">
        <v>4</v>
      </c>
      <c r="B995" s="1" t="s">
        <v>1118</v>
      </c>
      <c r="C995" s="1">
        <v>1</v>
      </c>
      <c r="F995" s="1" t="s">
        <v>390</v>
      </c>
      <c r="G995" s="1" t="s">
        <v>209</v>
      </c>
      <c r="H995" s="11">
        <v>86</v>
      </c>
      <c r="I995" s="12">
        <f>C995*H995</f>
        <v>86</v>
      </c>
      <c r="J995" s="1">
        <v>2012</v>
      </c>
      <c r="M995" s="1" t="s">
        <v>13</v>
      </c>
      <c r="N995" s="1" t="s">
        <v>115</v>
      </c>
      <c r="O995" s="1" t="s">
        <v>196</v>
      </c>
      <c r="Q995" s="1" t="s">
        <v>198</v>
      </c>
      <c r="S995" s="1" t="s">
        <v>200</v>
      </c>
      <c r="T995" s="1" t="s">
        <v>205</v>
      </c>
    </row>
    <row r="996" spans="1:20" x14ac:dyDescent="0.45">
      <c r="A996" s="1">
        <v>4</v>
      </c>
      <c r="B996" s="1" t="s">
        <v>1118</v>
      </c>
      <c r="C996" s="1">
        <v>6</v>
      </c>
      <c r="F996" s="1" t="s">
        <v>436</v>
      </c>
      <c r="G996" s="1" t="s">
        <v>557</v>
      </c>
      <c r="H996" s="1">
        <v>15</v>
      </c>
      <c r="I996" s="2"/>
      <c r="K996" s="1" t="s">
        <v>563</v>
      </c>
      <c r="N996" s="1" t="s">
        <v>225</v>
      </c>
      <c r="O996" s="1" t="s">
        <v>565</v>
      </c>
      <c r="Q996" s="1" t="s">
        <v>564</v>
      </c>
      <c r="S996" s="1" t="s">
        <v>200</v>
      </c>
    </row>
    <row r="997" spans="1:20" x14ac:dyDescent="0.45">
      <c r="A997" s="1">
        <v>4</v>
      </c>
      <c r="B997" s="1" t="s">
        <v>1118</v>
      </c>
      <c r="C997" s="1">
        <v>3</v>
      </c>
      <c r="F997" s="1" t="s">
        <v>508</v>
      </c>
      <c r="G997" s="1" t="s">
        <v>512</v>
      </c>
      <c r="I997" s="2"/>
      <c r="N997" s="1" t="s">
        <v>72</v>
      </c>
      <c r="O997" s="1" t="s">
        <v>513</v>
      </c>
      <c r="S997" s="1" t="s">
        <v>200</v>
      </c>
    </row>
    <row r="998" spans="1:20" x14ac:dyDescent="0.45">
      <c r="A998" s="1">
        <v>4</v>
      </c>
      <c r="B998" s="1" t="s">
        <v>1118</v>
      </c>
      <c r="C998" s="1">
        <v>3</v>
      </c>
      <c r="F998" s="1" t="s">
        <v>508</v>
      </c>
      <c r="G998" s="1" t="s">
        <v>543</v>
      </c>
      <c r="I998" s="2"/>
      <c r="N998" s="1" t="s">
        <v>72</v>
      </c>
      <c r="O998" s="1" t="s">
        <v>526</v>
      </c>
      <c r="Q998" s="1" t="s">
        <v>527</v>
      </c>
      <c r="S998" s="1" t="s">
        <v>200</v>
      </c>
    </row>
    <row r="999" spans="1:20" x14ac:dyDescent="0.45">
      <c r="A999" s="1">
        <v>4</v>
      </c>
      <c r="B999" s="1" t="s">
        <v>1118</v>
      </c>
      <c r="C999" s="1">
        <v>1</v>
      </c>
      <c r="F999" s="1" t="s">
        <v>817</v>
      </c>
      <c r="G999" s="1" t="s">
        <v>1050</v>
      </c>
      <c r="H999" s="1">
        <v>126</v>
      </c>
      <c r="M999" s="1" t="s">
        <v>190</v>
      </c>
      <c r="N999" s="1" t="s">
        <v>14</v>
      </c>
      <c r="O999" s="1" t="s">
        <v>39</v>
      </c>
      <c r="P999" s="1" t="s">
        <v>834</v>
      </c>
      <c r="Q999" s="1" t="s">
        <v>15</v>
      </c>
      <c r="S999" s="1" t="s">
        <v>17</v>
      </c>
    </row>
    <row r="1000" spans="1:20" x14ac:dyDescent="0.45">
      <c r="A1000" s="1">
        <v>4</v>
      </c>
      <c r="B1000" s="1" t="s">
        <v>1118</v>
      </c>
      <c r="C1000" s="1">
        <v>1</v>
      </c>
      <c r="F1000" s="1" t="s">
        <v>1019</v>
      </c>
      <c r="G1000" s="1" t="s">
        <v>1016</v>
      </c>
      <c r="H1000" s="1">
        <v>450</v>
      </c>
      <c r="M1000" s="1" t="s">
        <v>190</v>
      </c>
      <c r="N1000" s="1" t="s">
        <v>14</v>
      </c>
      <c r="O1000" s="1" t="s">
        <v>39</v>
      </c>
      <c r="P1000" s="1" t="s">
        <v>771</v>
      </c>
      <c r="Q1000" s="1" t="s">
        <v>339</v>
      </c>
      <c r="S1000" s="1" t="s">
        <v>17</v>
      </c>
    </row>
    <row r="1001" spans="1:20" x14ac:dyDescent="0.45">
      <c r="A1001" s="1">
        <v>4</v>
      </c>
      <c r="B1001" s="1" t="s">
        <v>1118</v>
      </c>
      <c r="C1001" s="1">
        <v>1</v>
      </c>
      <c r="F1001" s="1" t="s">
        <v>1019</v>
      </c>
      <c r="G1001" s="1" t="s">
        <v>1018</v>
      </c>
      <c r="H1001" s="1">
        <v>513</v>
      </c>
      <c r="M1001" s="1" t="s">
        <v>190</v>
      </c>
      <c r="N1001" s="1" t="s">
        <v>14</v>
      </c>
      <c r="O1001" s="1" t="s">
        <v>39</v>
      </c>
      <c r="P1001" s="1" t="s">
        <v>771</v>
      </c>
      <c r="Q1001" s="1" t="s">
        <v>339</v>
      </c>
      <c r="S1001" s="1" t="s">
        <v>17</v>
      </c>
    </row>
    <row r="1002" spans="1:20" x14ac:dyDescent="0.45">
      <c r="A1002" s="1">
        <v>4</v>
      </c>
      <c r="B1002" s="1" t="s">
        <v>1118</v>
      </c>
      <c r="C1002" s="1">
        <v>6</v>
      </c>
      <c r="F1002" s="1" t="s">
        <v>785</v>
      </c>
      <c r="G1002" s="1" t="s">
        <v>944</v>
      </c>
      <c r="H1002" s="1">
        <v>70</v>
      </c>
      <c r="K1002" s="1" t="s">
        <v>800</v>
      </c>
      <c r="M1002" s="1" t="s">
        <v>155</v>
      </c>
      <c r="N1002" s="1" t="s">
        <v>153</v>
      </c>
      <c r="O1002" s="1" t="s">
        <v>495</v>
      </c>
      <c r="Q1002" s="1" t="s">
        <v>155</v>
      </c>
      <c r="S1002" s="1" t="s">
        <v>147</v>
      </c>
    </row>
    <row r="1003" spans="1:20" x14ac:dyDescent="0.45">
      <c r="A1003" s="1">
        <v>4</v>
      </c>
      <c r="B1003" s="1">
        <v>34</v>
      </c>
      <c r="C1003" s="1">
        <v>3</v>
      </c>
      <c r="F1003" s="1" t="s">
        <v>1179</v>
      </c>
      <c r="G1003" s="1" t="s">
        <v>1190</v>
      </c>
      <c r="N1003" s="1" t="s">
        <v>72</v>
      </c>
      <c r="O1003" s="1" t="s">
        <v>883</v>
      </c>
      <c r="S1003" s="1" t="s">
        <v>200</v>
      </c>
    </row>
    <row r="1004" spans="1:20" x14ac:dyDescent="0.45">
      <c r="A1004" s="1">
        <v>4</v>
      </c>
      <c r="B1004" s="1">
        <v>34</v>
      </c>
      <c r="C1004" s="1">
        <v>3</v>
      </c>
      <c r="F1004" s="1" t="s">
        <v>1179</v>
      </c>
      <c r="G1004" s="1" t="s">
        <v>1192</v>
      </c>
      <c r="N1004" s="1" t="s">
        <v>72</v>
      </c>
      <c r="O1004" s="1" t="s">
        <v>585</v>
      </c>
      <c r="Q1004" s="1" t="s">
        <v>1191</v>
      </c>
      <c r="S1004" s="1" t="s">
        <v>200</v>
      </c>
    </row>
    <row r="1005" spans="1:20" x14ac:dyDescent="0.45">
      <c r="A1005" s="1">
        <v>4</v>
      </c>
      <c r="B1005" s="1">
        <v>34</v>
      </c>
      <c r="C1005" s="1">
        <v>3</v>
      </c>
      <c r="F1005" s="1" t="s">
        <v>1179</v>
      </c>
      <c r="G1005" s="1" t="s">
        <v>1201</v>
      </c>
      <c r="N1005" s="1" t="s">
        <v>72</v>
      </c>
      <c r="O1005" s="1" t="s">
        <v>883</v>
      </c>
      <c r="S1005" s="1" t="s">
        <v>200</v>
      </c>
    </row>
    <row r="1006" spans="1:20" x14ac:dyDescent="0.45">
      <c r="A1006" s="1">
        <v>4</v>
      </c>
      <c r="B1006" s="1">
        <v>34</v>
      </c>
      <c r="C1006" s="1">
        <v>3</v>
      </c>
      <c r="F1006" s="1" t="s">
        <v>1179</v>
      </c>
      <c r="G1006" s="1" t="s">
        <v>1202</v>
      </c>
      <c r="N1006" s="1" t="s">
        <v>72</v>
      </c>
      <c r="O1006" s="1" t="s">
        <v>85</v>
      </c>
      <c r="Q1006" s="1" t="s">
        <v>15</v>
      </c>
      <c r="S1006" s="1" t="s">
        <v>200</v>
      </c>
    </row>
    <row r="1007" spans="1:20" x14ac:dyDescent="0.45">
      <c r="A1007" s="1">
        <v>4</v>
      </c>
      <c r="B1007" s="1">
        <v>34</v>
      </c>
      <c r="C1007" s="1">
        <v>3</v>
      </c>
      <c r="F1007" s="1" t="s">
        <v>1179</v>
      </c>
      <c r="G1007" s="1" t="s">
        <v>1220</v>
      </c>
      <c r="N1007" s="1" t="s">
        <v>72</v>
      </c>
      <c r="O1007" s="1" t="s">
        <v>1187</v>
      </c>
      <c r="S1007" s="1" t="s">
        <v>200</v>
      </c>
    </row>
    <row r="1008" spans="1:20" x14ac:dyDescent="0.45">
      <c r="A1008" s="1">
        <v>4</v>
      </c>
      <c r="B1008" s="1">
        <v>34</v>
      </c>
      <c r="C1008" s="1">
        <v>3</v>
      </c>
      <c r="F1008" s="1" t="s">
        <v>1179</v>
      </c>
      <c r="G1008" s="1" t="s">
        <v>1221</v>
      </c>
      <c r="N1008" s="1" t="s">
        <v>72</v>
      </c>
      <c r="O1008" s="1" t="s">
        <v>585</v>
      </c>
      <c r="Q1008" s="1" t="s">
        <v>1191</v>
      </c>
      <c r="S1008" s="1" t="s">
        <v>200</v>
      </c>
    </row>
    <row r="1009" spans="1:20" x14ac:dyDescent="0.45">
      <c r="A1009" s="1">
        <v>4</v>
      </c>
      <c r="B1009" s="1">
        <v>34</v>
      </c>
      <c r="C1009" s="1">
        <v>3</v>
      </c>
      <c r="F1009" s="1" t="s">
        <v>1179</v>
      </c>
      <c r="G1009" s="1" t="s">
        <v>1235</v>
      </c>
      <c r="N1009" s="1" t="s">
        <v>72</v>
      </c>
      <c r="O1009" s="1" t="s">
        <v>379</v>
      </c>
      <c r="Q1009" s="1" t="s">
        <v>646</v>
      </c>
      <c r="S1009" s="1" t="s">
        <v>200</v>
      </c>
    </row>
    <row r="1010" spans="1:20" x14ac:dyDescent="0.45">
      <c r="A1010" s="1">
        <v>4</v>
      </c>
      <c r="B1010" s="1">
        <v>34</v>
      </c>
      <c r="C1010" s="1">
        <v>3</v>
      </c>
      <c r="F1010" s="1" t="s">
        <v>1179</v>
      </c>
      <c r="G1010" s="1" t="s">
        <v>1241</v>
      </c>
      <c r="N1010" s="1" t="s">
        <v>72</v>
      </c>
      <c r="O1010" s="1" t="s">
        <v>363</v>
      </c>
      <c r="Q1010" s="1" t="s">
        <v>364</v>
      </c>
      <c r="S1010" s="1" t="s">
        <v>200</v>
      </c>
    </row>
    <row r="1011" spans="1:20" x14ac:dyDescent="0.45">
      <c r="A1011" s="1">
        <v>4</v>
      </c>
      <c r="B1011" s="1" t="s">
        <v>1117</v>
      </c>
      <c r="C1011" s="1">
        <v>1</v>
      </c>
      <c r="F1011" s="1" t="s">
        <v>475</v>
      </c>
      <c r="G1011" s="1" t="s">
        <v>1089</v>
      </c>
      <c r="H1011" s="1">
        <v>500</v>
      </c>
      <c r="M1011" s="1" t="s">
        <v>190</v>
      </c>
      <c r="N1011" s="1" t="s">
        <v>115</v>
      </c>
      <c r="O1011" s="1" t="s">
        <v>113</v>
      </c>
      <c r="P1011" s="1" t="s">
        <v>1090</v>
      </c>
      <c r="Q1011" s="1" t="s">
        <v>339</v>
      </c>
      <c r="S1011" s="1" t="s">
        <v>17</v>
      </c>
    </row>
    <row r="1012" spans="1:20" x14ac:dyDescent="0.45">
      <c r="A1012" s="1">
        <v>4</v>
      </c>
      <c r="B1012" s="1" t="s">
        <v>1118</v>
      </c>
      <c r="C1012" s="1">
        <v>2</v>
      </c>
      <c r="F1012" s="1" t="s">
        <v>781</v>
      </c>
      <c r="G1012" s="1" t="s">
        <v>1379</v>
      </c>
      <c r="N1012" s="1" t="s">
        <v>115</v>
      </c>
      <c r="O1012" s="1" t="s">
        <v>196</v>
      </c>
      <c r="S1012" s="1" t="s">
        <v>200</v>
      </c>
    </row>
    <row r="1013" spans="1:20" x14ac:dyDescent="0.45">
      <c r="A1013" s="1">
        <v>3</v>
      </c>
      <c r="B1013" s="1">
        <v>32</v>
      </c>
      <c r="C1013" s="1">
        <v>6</v>
      </c>
      <c r="D1013" s="1">
        <v>2028</v>
      </c>
      <c r="E1013" s="1" t="s">
        <v>948</v>
      </c>
      <c r="F1013" s="1" t="s">
        <v>785</v>
      </c>
      <c r="G1013" s="1" t="s">
        <v>912</v>
      </c>
      <c r="H1013" s="1">
        <v>60</v>
      </c>
      <c r="K1013" s="1" t="s">
        <v>809</v>
      </c>
      <c r="N1013" s="1" t="s">
        <v>115</v>
      </c>
      <c r="O1013" s="1" t="s">
        <v>113</v>
      </c>
      <c r="P1013" s="1" t="s">
        <v>917</v>
      </c>
      <c r="Q1013" s="1" t="s">
        <v>231</v>
      </c>
      <c r="S1013" s="1" t="s">
        <v>17</v>
      </c>
    </row>
    <row r="1014" spans="1:20" x14ac:dyDescent="0.45">
      <c r="A1014" s="1">
        <v>3</v>
      </c>
      <c r="B1014" s="1">
        <v>32</v>
      </c>
      <c r="C1014" s="1">
        <v>6</v>
      </c>
      <c r="D1014" s="1">
        <v>2028</v>
      </c>
      <c r="E1014" s="1" t="s">
        <v>948</v>
      </c>
      <c r="F1014" s="1" t="s">
        <v>785</v>
      </c>
      <c r="G1014" s="1" t="s">
        <v>913</v>
      </c>
      <c r="H1014" s="1">
        <v>99</v>
      </c>
      <c r="K1014" s="1" t="s">
        <v>803</v>
      </c>
      <c r="N1014" s="1" t="s">
        <v>72</v>
      </c>
      <c r="O1014" s="1" t="s">
        <v>85</v>
      </c>
      <c r="P1014" s="1" t="s">
        <v>748</v>
      </c>
      <c r="Q1014" s="1" t="s">
        <v>86</v>
      </c>
      <c r="S1014" s="1" t="s">
        <v>17</v>
      </c>
    </row>
    <row r="1015" spans="1:20" x14ac:dyDescent="0.45">
      <c r="A1015" s="1">
        <v>3</v>
      </c>
      <c r="B1015" s="1">
        <v>35</v>
      </c>
      <c r="C1015" s="1">
        <v>12</v>
      </c>
      <c r="E1015" s="1" t="s">
        <v>1105</v>
      </c>
      <c r="F1015" s="1" t="s">
        <v>475</v>
      </c>
      <c r="G1015" s="1" t="s">
        <v>729</v>
      </c>
      <c r="H1015" s="1">
        <v>35</v>
      </c>
    </row>
    <row r="1016" spans="1:20" x14ac:dyDescent="0.45">
      <c r="A1016" s="1">
        <v>3</v>
      </c>
      <c r="B1016" s="1">
        <v>31</v>
      </c>
      <c r="C1016" s="1">
        <v>6</v>
      </c>
      <c r="E1016" s="1" t="s">
        <v>974</v>
      </c>
      <c r="F1016" s="1" t="s">
        <v>781</v>
      </c>
      <c r="G1016" s="1" t="s">
        <v>934</v>
      </c>
      <c r="H1016" s="1">
        <v>125</v>
      </c>
      <c r="K1016" s="1" t="s">
        <v>800</v>
      </c>
      <c r="N1016" s="1" t="s">
        <v>14</v>
      </c>
      <c r="O1016" s="1" t="s">
        <v>39</v>
      </c>
      <c r="P1016" s="1" t="s">
        <v>771</v>
      </c>
      <c r="Q1016" s="1" t="s">
        <v>339</v>
      </c>
      <c r="R1016" s="1" t="s">
        <v>966</v>
      </c>
      <c r="S1016" s="1" t="s">
        <v>17</v>
      </c>
    </row>
    <row r="1017" spans="1:20" customFormat="1" x14ac:dyDescent="0.45">
      <c r="A1017" s="1">
        <v>3</v>
      </c>
      <c r="B1017" s="1">
        <v>31</v>
      </c>
      <c r="C1017" s="1">
        <v>1</v>
      </c>
      <c r="D1017" s="1"/>
      <c r="E1017" s="1" t="s">
        <v>974</v>
      </c>
      <c r="F1017" s="1" t="s">
        <v>436</v>
      </c>
      <c r="G1017" s="9" t="s">
        <v>428</v>
      </c>
      <c r="H1017" s="2">
        <f>1994/24</f>
        <v>83.083333333333329</v>
      </c>
      <c r="I1017" s="2"/>
      <c r="J1017" s="1"/>
      <c r="K1017" s="1" t="s">
        <v>452</v>
      </c>
      <c r="L1017" s="1"/>
      <c r="M1017" s="1"/>
      <c r="N1017" s="1" t="s">
        <v>115</v>
      </c>
      <c r="O1017" s="1" t="s">
        <v>171</v>
      </c>
      <c r="P1017" s="1" t="s">
        <v>622</v>
      </c>
      <c r="Q1017" s="1" t="s">
        <v>15</v>
      </c>
      <c r="R1017" s="1" t="s">
        <v>623</v>
      </c>
      <c r="S1017" s="1" t="s">
        <v>17</v>
      </c>
      <c r="T1017" s="1"/>
    </row>
    <row r="1018" spans="1:20" customFormat="1" x14ac:dyDescent="0.45">
      <c r="A1018" s="1">
        <v>3</v>
      </c>
      <c r="B1018" s="1">
        <v>31</v>
      </c>
      <c r="C1018" s="1">
        <v>1</v>
      </c>
      <c r="D1018" s="1"/>
      <c r="E1018" s="1" t="s">
        <v>974</v>
      </c>
      <c r="F1018" s="1" t="s">
        <v>436</v>
      </c>
      <c r="G1018" s="1" t="s">
        <v>425</v>
      </c>
      <c r="H1018" s="2">
        <f>1278/12</f>
        <v>106.5</v>
      </c>
      <c r="I1018" s="2"/>
      <c r="J1018" s="1"/>
      <c r="K1018" s="1" t="s">
        <v>426</v>
      </c>
      <c r="L1018" s="1"/>
      <c r="M1018" s="1"/>
      <c r="N1018" s="1" t="s">
        <v>115</v>
      </c>
      <c r="O1018" s="1" t="s">
        <v>113</v>
      </c>
      <c r="P1018" s="1" t="s">
        <v>624</v>
      </c>
      <c r="Q1018" s="1" t="s">
        <v>344</v>
      </c>
      <c r="R1018" s="1"/>
      <c r="S1018" s="1" t="s">
        <v>17</v>
      </c>
      <c r="T1018" s="1"/>
    </row>
    <row r="1019" spans="1:20" x14ac:dyDescent="0.45">
      <c r="A1019" s="1">
        <v>3</v>
      </c>
      <c r="B1019" s="1">
        <v>31</v>
      </c>
      <c r="C1019" s="1">
        <v>1</v>
      </c>
      <c r="E1019" s="1" t="s">
        <v>974</v>
      </c>
      <c r="F1019" s="1" t="s">
        <v>781</v>
      </c>
      <c r="G1019" s="1" t="s">
        <v>965</v>
      </c>
      <c r="H1019" s="1">
        <v>100</v>
      </c>
      <c r="K1019" s="1" t="s">
        <v>770</v>
      </c>
      <c r="N1019" s="1" t="s">
        <v>14</v>
      </c>
      <c r="O1019" s="1" t="s">
        <v>39</v>
      </c>
      <c r="P1019" s="1" t="s">
        <v>334</v>
      </c>
      <c r="Q1019" s="1" t="s">
        <v>339</v>
      </c>
      <c r="S1019" s="1" t="s">
        <v>17</v>
      </c>
    </row>
    <row r="1020" spans="1:20" x14ac:dyDescent="0.45">
      <c r="A1020" s="1">
        <v>3</v>
      </c>
      <c r="B1020" s="1">
        <v>31</v>
      </c>
      <c r="C1020" s="1">
        <v>1</v>
      </c>
      <c r="E1020" s="1" t="s">
        <v>974</v>
      </c>
      <c r="F1020" s="1" t="s">
        <v>781</v>
      </c>
      <c r="G1020" s="1" t="s">
        <v>967</v>
      </c>
      <c r="H1020" s="1">
        <v>270</v>
      </c>
      <c r="K1020" s="1" t="s">
        <v>968</v>
      </c>
      <c r="N1020" s="1" t="s">
        <v>115</v>
      </c>
      <c r="O1020" s="1" t="s">
        <v>239</v>
      </c>
      <c r="P1020" s="1" t="s">
        <v>969</v>
      </c>
      <c r="Q1020" s="1" t="s">
        <v>970</v>
      </c>
      <c r="R1020" s="1" t="s">
        <v>971</v>
      </c>
      <c r="S1020" s="1" t="s">
        <v>17</v>
      </c>
    </row>
    <row r="1021" spans="1:20" x14ac:dyDescent="0.45">
      <c r="A1021" s="1">
        <v>3</v>
      </c>
      <c r="B1021" s="1">
        <v>31</v>
      </c>
      <c r="C1021" s="1">
        <v>1</v>
      </c>
      <c r="E1021" s="1" t="s">
        <v>974</v>
      </c>
      <c r="F1021" s="1" t="s">
        <v>781</v>
      </c>
      <c r="G1021" s="1" t="s">
        <v>972</v>
      </c>
      <c r="H1021" s="1">
        <v>60</v>
      </c>
      <c r="K1021" s="1" t="s">
        <v>494</v>
      </c>
      <c r="N1021" s="1" t="s">
        <v>72</v>
      </c>
      <c r="O1021" s="1" t="s">
        <v>85</v>
      </c>
      <c r="P1021" s="1" t="s">
        <v>973</v>
      </c>
      <c r="Q1021" s="1" t="s">
        <v>86</v>
      </c>
      <c r="S1021" s="1" t="s">
        <v>17</v>
      </c>
    </row>
    <row r="1022" spans="1:20" x14ac:dyDescent="0.45">
      <c r="A1022" s="1">
        <v>3</v>
      </c>
      <c r="B1022" s="1">
        <v>31</v>
      </c>
      <c r="C1022" s="1">
        <v>1</v>
      </c>
      <c r="E1022" s="1" t="s">
        <v>974</v>
      </c>
      <c r="F1022" s="1" t="s">
        <v>720</v>
      </c>
      <c r="G1022" s="1" t="s">
        <v>709</v>
      </c>
      <c r="H1022" s="1">
        <v>80</v>
      </c>
      <c r="N1022" s="1" t="s">
        <v>72</v>
      </c>
      <c r="O1022" s="1" t="s">
        <v>85</v>
      </c>
      <c r="P1022" s="1" t="s">
        <v>776</v>
      </c>
      <c r="Q1022" s="1" t="s">
        <v>86</v>
      </c>
      <c r="S1022" s="1" t="s">
        <v>17</v>
      </c>
      <c r="T1022" s="1" t="s">
        <v>779</v>
      </c>
    </row>
    <row r="1023" spans="1:20" x14ac:dyDescent="0.45">
      <c r="A1023" s="1">
        <v>3</v>
      </c>
      <c r="B1023" s="1">
        <v>31</v>
      </c>
      <c r="C1023" s="1">
        <v>2</v>
      </c>
      <c r="E1023" s="1" t="s">
        <v>1052</v>
      </c>
      <c r="F1023" s="1" t="s">
        <v>1009</v>
      </c>
      <c r="G1023" s="1" t="s">
        <v>1008</v>
      </c>
      <c r="H1023" s="1">
        <v>175</v>
      </c>
      <c r="N1023" s="1" t="s">
        <v>14</v>
      </c>
      <c r="O1023" s="1" t="s">
        <v>39</v>
      </c>
      <c r="P1023" s="1" t="s">
        <v>771</v>
      </c>
      <c r="Q1023" s="1" t="s">
        <v>339</v>
      </c>
      <c r="S1023" s="1" t="s">
        <v>17</v>
      </c>
    </row>
    <row r="1024" spans="1:20" x14ac:dyDescent="0.45">
      <c r="A1024" s="1">
        <v>3</v>
      </c>
      <c r="B1024" s="1">
        <v>31</v>
      </c>
      <c r="C1024" s="1">
        <v>6</v>
      </c>
      <c r="E1024" s="1" t="s">
        <v>1052</v>
      </c>
      <c r="F1024" s="1" t="s">
        <v>781</v>
      </c>
      <c r="G1024" s="1" t="s">
        <v>925</v>
      </c>
      <c r="H1024" s="1">
        <v>50</v>
      </c>
      <c r="K1024" s="1" t="s">
        <v>911</v>
      </c>
      <c r="N1024" s="1" t="s">
        <v>115</v>
      </c>
      <c r="O1024" s="1" t="s">
        <v>113</v>
      </c>
      <c r="P1024" s="1" t="s">
        <v>876</v>
      </c>
      <c r="Q1024" s="1" t="s">
        <v>877</v>
      </c>
      <c r="S1024" s="1" t="s">
        <v>17</v>
      </c>
    </row>
    <row r="1025" spans="1:20" x14ac:dyDescent="0.45">
      <c r="A1025" s="1">
        <v>3</v>
      </c>
      <c r="B1025" s="1">
        <v>31</v>
      </c>
      <c r="C1025" s="1">
        <v>4</v>
      </c>
      <c r="E1025" s="1" t="s">
        <v>1052</v>
      </c>
      <c r="F1025" s="1" t="s">
        <v>785</v>
      </c>
      <c r="G1025" s="1" t="s">
        <v>799</v>
      </c>
      <c r="H1025" s="1">
        <v>52</v>
      </c>
      <c r="K1025" s="1" t="s">
        <v>800</v>
      </c>
      <c r="N1025" s="1" t="s">
        <v>72</v>
      </c>
      <c r="O1025" s="1" t="s">
        <v>354</v>
      </c>
      <c r="Q1025" s="1" t="s">
        <v>355</v>
      </c>
      <c r="S1025" s="1" t="s">
        <v>17</v>
      </c>
      <c r="T1025" s="1" t="s">
        <v>801</v>
      </c>
    </row>
    <row r="1026" spans="1:20" x14ac:dyDescent="0.45">
      <c r="A1026" s="1">
        <v>3</v>
      </c>
      <c r="B1026" s="1">
        <v>35</v>
      </c>
      <c r="C1026" s="1">
        <v>12</v>
      </c>
      <c r="E1026" s="1" t="s">
        <v>1088</v>
      </c>
      <c r="F1026" s="1" t="s">
        <v>475</v>
      </c>
      <c r="G1026" s="1" t="s">
        <v>726</v>
      </c>
      <c r="H1026" s="1">
        <v>105</v>
      </c>
      <c r="K1026" s="1" t="s">
        <v>445</v>
      </c>
      <c r="N1026" s="1" t="s">
        <v>72</v>
      </c>
      <c r="O1026" s="1" t="s">
        <v>74</v>
      </c>
      <c r="P1026" s="1" t="s">
        <v>727</v>
      </c>
      <c r="Q1026" s="1" t="s">
        <v>75</v>
      </c>
      <c r="S1026" s="1" t="s">
        <v>17</v>
      </c>
      <c r="T1026" s="1" t="s">
        <v>728</v>
      </c>
    </row>
    <row r="1027" spans="1:20" x14ac:dyDescent="0.45">
      <c r="A1027" s="1">
        <v>2</v>
      </c>
      <c r="B1027" s="1">
        <v>31</v>
      </c>
      <c r="C1027" s="1">
        <v>2</v>
      </c>
      <c r="D1027" s="1">
        <v>2023</v>
      </c>
      <c r="E1027" s="1">
        <v>147</v>
      </c>
      <c r="F1027" s="1" t="s">
        <v>781</v>
      </c>
      <c r="G1027" s="1" t="s">
        <v>1421</v>
      </c>
      <c r="N1027" s="1" t="s">
        <v>225</v>
      </c>
      <c r="O1027" s="1" t="s">
        <v>385</v>
      </c>
      <c r="Q1027" s="1" t="s">
        <v>394</v>
      </c>
      <c r="S1027" s="1" t="s">
        <v>17</v>
      </c>
    </row>
    <row r="1028" spans="1:20" x14ac:dyDescent="0.45">
      <c r="A1028" s="1">
        <v>2</v>
      </c>
      <c r="B1028" s="1">
        <v>31</v>
      </c>
      <c r="C1028" s="1">
        <v>2</v>
      </c>
      <c r="D1028" s="1">
        <v>2023</v>
      </c>
      <c r="E1028" s="1">
        <v>147</v>
      </c>
      <c r="F1028" s="1" t="s">
        <v>781</v>
      </c>
      <c r="G1028" s="1" t="s">
        <v>1422</v>
      </c>
      <c r="N1028" s="1" t="s">
        <v>14</v>
      </c>
      <c r="O1028" s="1" t="s">
        <v>39</v>
      </c>
      <c r="P1028" s="1" t="s">
        <v>341</v>
      </c>
      <c r="Q1028" s="1" t="s">
        <v>15</v>
      </c>
      <c r="S1028" s="1" t="s">
        <v>17</v>
      </c>
    </row>
    <row r="1029" spans="1:20" x14ac:dyDescent="0.45">
      <c r="A1029" s="1">
        <v>2</v>
      </c>
      <c r="B1029" s="1">
        <v>31</v>
      </c>
      <c r="C1029" s="1">
        <v>2</v>
      </c>
      <c r="D1029" s="1">
        <v>2023</v>
      </c>
      <c r="E1029" s="1">
        <v>147</v>
      </c>
      <c r="F1029" s="1" t="s">
        <v>781</v>
      </c>
      <c r="G1029" s="1" t="s">
        <v>1423</v>
      </c>
      <c r="N1029" s="1" t="s">
        <v>115</v>
      </c>
      <c r="O1029" s="1" t="s">
        <v>239</v>
      </c>
      <c r="Q1029" s="1" t="s">
        <v>602</v>
      </c>
      <c r="S1029" s="1" t="s">
        <v>17</v>
      </c>
    </row>
    <row r="1030" spans="1:20" x14ac:dyDescent="0.45">
      <c r="A1030" s="1">
        <v>2</v>
      </c>
      <c r="B1030" s="1">
        <v>31</v>
      </c>
      <c r="C1030" s="1">
        <v>2</v>
      </c>
      <c r="D1030" s="1">
        <v>2023</v>
      </c>
      <c r="E1030" s="1">
        <v>147</v>
      </c>
      <c r="F1030" s="1" t="s">
        <v>781</v>
      </c>
      <c r="G1030" s="1" t="s">
        <v>1424</v>
      </c>
      <c r="N1030" s="1" t="s">
        <v>115</v>
      </c>
      <c r="O1030" s="1" t="s">
        <v>159</v>
      </c>
      <c r="Q1030" s="1" t="s">
        <v>146</v>
      </c>
      <c r="S1030" s="1" t="s">
        <v>147</v>
      </c>
    </row>
    <row r="1031" spans="1:20" x14ac:dyDescent="0.45">
      <c r="A1031" s="1">
        <v>2</v>
      </c>
      <c r="B1031" s="1">
        <v>31</v>
      </c>
      <c r="C1031" s="1">
        <v>2</v>
      </c>
      <c r="D1031" s="1">
        <v>2023</v>
      </c>
      <c r="E1031" s="1">
        <v>147</v>
      </c>
      <c r="F1031" s="1" t="s">
        <v>1349</v>
      </c>
      <c r="G1031" s="1" t="s">
        <v>1431</v>
      </c>
      <c r="N1031" s="1" t="s">
        <v>14</v>
      </c>
      <c r="O1031" s="1" t="s">
        <v>39</v>
      </c>
      <c r="P1031" s="1" t="s">
        <v>1290</v>
      </c>
      <c r="Q1031" s="1" t="s">
        <v>970</v>
      </c>
      <c r="S1031" s="1" t="s">
        <v>17</v>
      </c>
    </row>
    <row r="1032" spans="1:20" x14ac:dyDescent="0.45">
      <c r="A1032" s="1">
        <v>2</v>
      </c>
      <c r="B1032" s="1">
        <v>31</v>
      </c>
      <c r="C1032" s="1">
        <v>2</v>
      </c>
      <c r="D1032" s="1">
        <v>2023</v>
      </c>
      <c r="E1032" s="1">
        <v>147</v>
      </c>
      <c r="F1032" s="1" t="s">
        <v>1323</v>
      </c>
      <c r="G1032" s="1" t="s">
        <v>1435</v>
      </c>
      <c r="N1032" s="1" t="s">
        <v>14</v>
      </c>
      <c r="O1032" s="1" t="s">
        <v>39</v>
      </c>
      <c r="P1032" s="1" t="s">
        <v>334</v>
      </c>
      <c r="Q1032" s="1" t="s">
        <v>231</v>
      </c>
      <c r="S1032" s="1" t="s">
        <v>17</v>
      </c>
    </row>
    <row r="1033" spans="1:20" x14ac:dyDescent="0.45">
      <c r="A1033" s="1">
        <v>2</v>
      </c>
      <c r="B1033" s="1">
        <v>31</v>
      </c>
      <c r="C1033" s="1">
        <v>4</v>
      </c>
      <c r="D1033" s="1">
        <v>2024</v>
      </c>
      <c r="E1033" s="1">
        <v>150</v>
      </c>
      <c r="F1033" s="1" t="s">
        <v>781</v>
      </c>
      <c r="G1033" s="1" t="s">
        <v>1425</v>
      </c>
      <c r="N1033" s="1" t="s">
        <v>72</v>
      </c>
      <c r="O1033" s="1" t="s">
        <v>85</v>
      </c>
      <c r="P1033" s="1" t="s">
        <v>776</v>
      </c>
      <c r="Q1033" s="1" t="s">
        <v>86</v>
      </c>
      <c r="S1033" s="1" t="s">
        <v>17</v>
      </c>
    </row>
    <row r="1034" spans="1:20" x14ac:dyDescent="0.45">
      <c r="A1034" s="1">
        <v>2</v>
      </c>
      <c r="B1034" s="1">
        <v>31</v>
      </c>
      <c r="C1034" s="1">
        <v>2</v>
      </c>
      <c r="D1034" s="1">
        <v>2024</v>
      </c>
      <c r="E1034" s="1">
        <v>150</v>
      </c>
      <c r="F1034" s="1" t="s">
        <v>1349</v>
      </c>
      <c r="G1034" s="1" t="s">
        <v>1426</v>
      </c>
      <c r="N1034" s="1" t="s">
        <v>14</v>
      </c>
      <c r="O1034" s="1" t="s">
        <v>39</v>
      </c>
      <c r="P1034" s="1" t="s">
        <v>1290</v>
      </c>
      <c r="Q1034" s="1" t="s">
        <v>342</v>
      </c>
      <c r="S1034" s="1" t="s">
        <v>17</v>
      </c>
    </row>
    <row r="1035" spans="1:20" x14ac:dyDescent="0.45">
      <c r="A1035" s="1">
        <v>2</v>
      </c>
      <c r="B1035" s="1">
        <v>31</v>
      </c>
      <c r="C1035" s="1">
        <v>2</v>
      </c>
      <c r="D1035" s="1">
        <v>2024</v>
      </c>
      <c r="E1035" s="1">
        <v>150</v>
      </c>
      <c r="F1035" s="1" t="s">
        <v>1349</v>
      </c>
      <c r="G1035" s="1" t="s">
        <v>1427</v>
      </c>
      <c r="N1035" s="1" t="s">
        <v>14</v>
      </c>
      <c r="O1035" s="1" t="s">
        <v>39</v>
      </c>
      <c r="P1035" s="1" t="s">
        <v>1290</v>
      </c>
      <c r="Q1035" s="1" t="s">
        <v>342</v>
      </c>
      <c r="S1035" s="1" t="s">
        <v>17</v>
      </c>
    </row>
    <row r="1036" spans="1:20" x14ac:dyDescent="0.45">
      <c r="A1036" s="1">
        <v>2</v>
      </c>
      <c r="B1036" s="1">
        <v>31</v>
      </c>
      <c r="C1036" s="1">
        <v>2</v>
      </c>
      <c r="D1036" s="1">
        <v>2024</v>
      </c>
      <c r="E1036" s="1">
        <v>150</v>
      </c>
      <c r="F1036" s="1" t="s">
        <v>1015</v>
      </c>
      <c r="G1036" s="1" t="s">
        <v>1439</v>
      </c>
      <c r="N1036" s="1" t="s">
        <v>14</v>
      </c>
      <c r="O1036" s="1" t="s">
        <v>39</v>
      </c>
      <c r="P1036" s="1" t="s">
        <v>841</v>
      </c>
      <c r="Q1036" s="1" t="s">
        <v>15</v>
      </c>
      <c r="S1036" s="1" t="s">
        <v>17</v>
      </c>
    </row>
    <row r="1037" spans="1:20" x14ac:dyDescent="0.45">
      <c r="A1037" s="1">
        <v>2</v>
      </c>
      <c r="B1037" s="1">
        <v>31</v>
      </c>
      <c r="C1037" s="1">
        <v>1</v>
      </c>
      <c r="D1037" s="1">
        <v>2024</v>
      </c>
      <c r="E1037" s="1">
        <v>150</v>
      </c>
      <c r="F1037" s="1" t="s">
        <v>1015</v>
      </c>
      <c r="G1037" s="1" t="s">
        <v>1440</v>
      </c>
      <c r="N1037" s="1" t="s">
        <v>14</v>
      </c>
      <c r="O1037" s="1" t="s">
        <v>39</v>
      </c>
      <c r="P1037" s="1" t="s">
        <v>797</v>
      </c>
      <c r="Q1037" s="1" t="s">
        <v>15</v>
      </c>
      <c r="S1037" s="1" t="s">
        <v>17</v>
      </c>
    </row>
    <row r="1038" spans="1:20" x14ac:dyDescent="0.45">
      <c r="A1038" s="1">
        <v>2</v>
      </c>
      <c r="B1038" s="1">
        <v>31</v>
      </c>
      <c r="C1038" s="1">
        <v>1</v>
      </c>
      <c r="D1038" s="1">
        <v>2024</v>
      </c>
      <c r="E1038" s="1">
        <v>150</v>
      </c>
      <c r="F1038" s="1" t="s">
        <v>1015</v>
      </c>
      <c r="G1038" s="1" t="s">
        <v>1441</v>
      </c>
      <c r="N1038" s="1" t="s">
        <v>14</v>
      </c>
      <c r="O1038" s="1" t="s">
        <v>39</v>
      </c>
      <c r="P1038" s="1" t="s">
        <v>840</v>
      </c>
      <c r="Q1038" s="1" t="s">
        <v>15</v>
      </c>
      <c r="S1038" s="1" t="s">
        <v>17</v>
      </c>
    </row>
    <row r="1039" spans="1:20" x14ac:dyDescent="0.45">
      <c r="A1039" s="1">
        <v>2</v>
      </c>
      <c r="B1039" s="1">
        <v>31</v>
      </c>
      <c r="C1039" s="1">
        <v>2</v>
      </c>
      <c r="D1039" s="1">
        <v>2025</v>
      </c>
      <c r="E1039" s="1">
        <v>151</v>
      </c>
      <c r="F1039" s="1" t="s">
        <v>419</v>
      </c>
      <c r="G1039" s="1" t="s">
        <v>1415</v>
      </c>
      <c r="N1039" s="1" t="s">
        <v>14</v>
      </c>
      <c r="O1039" s="1" t="s">
        <v>0</v>
      </c>
      <c r="P1039" s="1" t="s">
        <v>842</v>
      </c>
      <c r="Q1039" s="1" t="s">
        <v>15</v>
      </c>
      <c r="S1039" s="1" t="s">
        <v>17</v>
      </c>
    </row>
    <row r="1040" spans="1:20" x14ac:dyDescent="0.45">
      <c r="A1040" s="1">
        <v>2</v>
      </c>
      <c r="B1040" s="1">
        <v>31</v>
      </c>
      <c r="C1040" s="1">
        <v>2</v>
      </c>
      <c r="D1040" s="1">
        <v>2025</v>
      </c>
      <c r="E1040" s="1">
        <v>151</v>
      </c>
      <c r="F1040" s="1" t="s">
        <v>419</v>
      </c>
      <c r="G1040" s="1" t="s">
        <v>1418</v>
      </c>
      <c r="N1040" s="1" t="s">
        <v>14</v>
      </c>
      <c r="O1040" s="1" t="s">
        <v>0</v>
      </c>
      <c r="P1040" s="1" t="s">
        <v>842</v>
      </c>
      <c r="Q1040" s="1" t="s">
        <v>15</v>
      </c>
      <c r="S1040" s="1" t="s">
        <v>17</v>
      </c>
    </row>
    <row r="1041" spans="1:19" x14ac:dyDescent="0.45">
      <c r="A1041" s="1">
        <v>2</v>
      </c>
      <c r="B1041" s="1">
        <v>31</v>
      </c>
      <c r="C1041" s="1">
        <v>2</v>
      </c>
      <c r="D1041" s="1">
        <v>2025</v>
      </c>
      <c r="E1041" s="1">
        <v>151</v>
      </c>
      <c r="F1041" s="1" t="s">
        <v>1349</v>
      </c>
      <c r="G1041" s="1" t="s">
        <v>1430</v>
      </c>
      <c r="N1041" s="1" t="s">
        <v>14</v>
      </c>
      <c r="O1041" s="1" t="s">
        <v>39</v>
      </c>
      <c r="P1041" s="1" t="s">
        <v>1290</v>
      </c>
      <c r="Q1041" s="1" t="s">
        <v>1432</v>
      </c>
      <c r="S1041" s="1" t="s">
        <v>17</v>
      </c>
    </row>
    <row r="1042" spans="1:19" x14ac:dyDescent="0.45">
      <c r="A1042" s="1">
        <v>2</v>
      </c>
      <c r="B1042" s="1">
        <v>31</v>
      </c>
      <c r="C1042" s="1">
        <v>3</v>
      </c>
      <c r="D1042" s="1">
        <v>2025</v>
      </c>
      <c r="E1042" s="1">
        <v>151</v>
      </c>
      <c r="F1042" s="1" t="s">
        <v>1442</v>
      </c>
      <c r="G1042" s="1" t="s">
        <v>1443</v>
      </c>
      <c r="N1042" s="1" t="s">
        <v>14</v>
      </c>
      <c r="O1042" s="1" t="s">
        <v>39</v>
      </c>
      <c r="Q1042" s="1" t="s">
        <v>15</v>
      </c>
      <c r="S1042" s="1" t="s">
        <v>17</v>
      </c>
    </row>
    <row r="1043" spans="1:19" x14ac:dyDescent="0.45">
      <c r="A1043" s="1">
        <v>2</v>
      </c>
      <c r="B1043" s="1">
        <v>31</v>
      </c>
      <c r="C1043" s="1">
        <v>3</v>
      </c>
      <c r="D1043" s="1">
        <v>2025</v>
      </c>
      <c r="E1043" s="1">
        <v>151</v>
      </c>
      <c r="F1043" s="1" t="s">
        <v>1442</v>
      </c>
      <c r="G1043" s="1" t="s">
        <v>1444</v>
      </c>
      <c r="N1043" s="1" t="s">
        <v>14</v>
      </c>
      <c r="O1043" s="1" t="s">
        <v>39</v>
      </c>
      <c r="P1043" s="1" t="s">
        <v>341</v>
      </c>
      <c r="Q1043" s="1" t="s">
        <v>15</v>
      </c>
      <c r="S1043" s="1" t="s">
        <v>17</v>
      </c>
    </row>
    <row r="1044" spans="1:19" x14ac:dyDescent="0.45">
      <c r="A1044" s="1">
        <v>2</v>
      </c>
      <c r="B1044" s="1">
        <v>31</v>
      </c>
      <c r="C1044" s="1">
        <v>2</v>
      </c>
      <c r="D1044" s="1">
        <v>2026</v>
      </c>
      <c r="E1044" s="1">
        <v>149</v>
      </c>
      <c r="F1044" s="1" t="s">
        <v>419</v>
      </c>
      <c r="G1044" s="1" t="s">
        <v>1416</v>
      </c>
      <c r="N1044" s="1" t="s">
        <v>14</v>
      </c>
      <c r="O1044" s="1" t="s">
        <v>0</v>
      </c>
      <c r="P1044" s="1" t="s">
        <v>842</v>
      </c>
      <c r="Q1044" s="1" t="s">
        <v>15</v>
      </c>
      <c r="S1044" s="1" t="s">
        <v>17</v>
      </c>
    </row>
    <row r="1045" spans="1:19" x14ac:dyDescent="0.45">
      <c r="A1045" s="1">
        <v>2</v>
      </c>
      <c r="B1045" s="1">
        <v>31</v>
      </c>
      <c r="C1045" s="1">
        <v>2</v>
      </c>
      <c r="D1045" s="1">
        <v>2026</v>
      </c>
      <c r="E1045" s="1">
        <v>149</v>
      </c>
      <c r="F1045" s="1" t="s">
        <v>419</v>
      </c>
      <c r="G1045" s="1" t="s">
        <v>1417</v>
      </c>
      <c r="N1045" s="1" t="s">
        <v>14</v>
      </c>
      <c r="O1045" s="1" t="s">
        <v>0</v>
      </c>
      <c r="P1045" s="1" t="s">
        <v>842</v>
      </c>
      <c r="Q1045" s="1" t="s">
        <v>15</v>
      </c>
      <c r="S1045" s="1" t="s">
        <v>17</v>
      </c>
    </row>
    <row r="1046" spans="1:19" x14ac:dyDescent="0.45">
      <c r="A1046" s="1">
        <v>2</v>
      </c>
      <c r="B1046" s="1">
        <v>31</v>
      </c>
      <c r="C1046" s="1">
        <v>4</v>
      </c>
      <c r="D1046" s="1">
        <v>2026</v>
      </c>
      <c r="E1046" s="1">
        <v>149</v>
      </c>
      <c r="F1046" s="1" t="s">
        <v>781</v>
      </c>
      <c r="G1046" s="1" t="s">
        <v>1425</v>
      </c>
      <c r="N1046" s="1" t="s">
        <v>72</v>
      </c>
      <c r="O1046" s="1" t="s">
        <v>85</v>
      </c>
      <c r="P1046" s="1" t="s">
        <v>776</v>
      </c>
      <c r="Q1046" s="1" t="s">
        <v>86</v>
      </c>
      <c r="S1046" s="1" t="s">
        <v>17</v>
      </c>
    </row>
    <row r="1047" spans="1:19" x14ac:dyDescent="0.45">
      <c r="A1047" s="1">
        <v>2</v>
      </c>
      <c r="B1047" s="1">
        <v>31</v>
      </c>
      <c r="C1047" s="1">
        <v>2</v>
      </c>
      <c r="D1047" s="1">
        <v>2026</v>
      </c>
      <c r="E1047" s="1">
        <v>149</v>
      </c>
      <c r="F1047" s="1" t="s">
        <v>1349</v>
      </c>
      <c r="G1047" s="1" t="s">
        <v>1428</v>
      </c>
      <c r="N1047" s="1" t="s">
        <v>14</v>
      </c>
      <c r="O1047" s="1" t="s">
        <v>39</v>
      </c>
      <c r="P1047" s="1" t="s">
        <v>1290</v>
      </c>
      <c r="Q1047" s="1" t="s">
        <v>342</v>
      </c>
      <c r="S1047" s="1" t="s">
        <v>17</v>
      </c>
    </row>
    <row r="1048" spans="1:19" x14ac:dyDescent="0.45">
      <c r="A1048" s="1">
        <v>2</v>
      </c>
      <c r="B1048" s="1">
        <v>31</v>
      </c>
      <c r="C1048" s="1">
        <v>2</v>
      </c>
      <c r="D1048" s="1">
        <v>2027</v>
      </c>
      <c r="E1048" s="1">
        <v>152</v>
      </c>
      <c r="F1048" s="1" t="s">
        <v>1015</v>
      </c>
      <c r="G1048" s="1" t="s">
        <v>1438</v>
      </c>
      <c r="N1048" s="1" t="s">
        <v>14</v>
      </c>
      <c r="O1048" s="1" t="s">
        <v>39</v>
      </c>
      <c r="P1048" s="1" t="s">
        <v>841</v>
      </c>
      <c r="Q1048" s="1" t="s">
        <v>15</v>
      </c>
      <c r="S1048" s="1" t="s">
        <v>17</v>
      </c>
    </row>
    <row r="1049" spans="1:19" x14ac:dyDescent="0.45">
      <c r="A1049" s="1">
        <v>2</v>
      </c>
      <c r="B1049" s="1">
        <v>31</v>
      </c>
      <c r="C1049" s="1">
        <v>2</v>
      </c>
      <c r="D1049" s="1">
        <v>2027</v>
      </c>
      <c r="E1049" s="1">
        <v>152</v>
      </c>
      <c r="F1049" s="1" t="s">
        <v>419</v>
      </c>
      <c r="G1049" s="1" t="s">
        <v>1419</v>
      </c>
      <c r="N1049" s="1" t="s">
        <v>14</v>
      </c>
      <c r="O1049" s="1" t="s">
        <v>0</v>
      </c>
      <c r="P1049" s="1" t="s">
        <v>842</v>
      </c>
      <c r="Q1049" s="1" t="s">
        <v>15</v>
      </c>
      <c r="S1049" s="1" t="s">
        <v>17</v>
      </c>
    </row>
    <row r="1050" spans="1:19" x14ac:dyDescent="0.45">
      <c r="A1050" s="1">
        <v>2</v>
      </c>
      <c r="B1050" s="1">
        <v>31</v>
      </c>
      <c r="C1050" s="1">
        <v>2</v>
      </c>
      <c r="D1050" s="1">
        <v>2027</v>
      </c>
      <c r="E1050" s="1">
        <v>152</v>
      </c>
      <c r="F1050" s="1" t="s">
        <v>419</v>
      </c>
      <c r="G1050" s="1" t="s">
        <v>1420</v>
      </c>
      <c r="N1050" s="1" t="s">
        <v>14</v>
      </c>
      <c r="O1050" s="1" t="s">
        <v>0</v>
      </c>
      <c r="P1050" s="1" t="s">
        <v>842</v>
      </c>
      <c r="Q1050" s="1" t="s">
        <v>357</v>
      </c>
      <c r="S1050" s="1" t="s">
        <v>147</v>
      </c>
    </row>
    <row r="1051" spans="1:19" x14ac:dyDescent="0.45">
      <c r="A1051" s="1">
        <v>2</v>
      </c>
      <c r="B1051" s="1">
        <v>31</v>
      </c>
      <c r="C1051" s="1">
        <v>2</v>
      </c>
      <c r="D1051" s="1">
        <v>2026</v>
      </c>
      <c r="E1051" s="1">
        <v>149</v>
      </c>
      <c r="F1051" s="1" t="s">
        <v>1349</v>
      </c>
      <c r="G1051" s="1" t="s">
        <v>1429</v>
      </c>
      <c r="N1051" s="1" t="s">
        <v>14</v>
      </c>
      <c r="O1051" s="1" t="s">
        <v>39</v>
      </c>
      <c r="P1051" s="1" t="s">
        <v>1290</v>
      </c>
      <c r="Q1051" s="1" t="s">
        <v>357</v>
      </c>
      <c r="S1051" s="1" t="s">
        <v>147</v>
      </c>
    </row>
    <row r="1052" spans="1:19" x14ac:dyDescent="0.45">
      <c r="A1052" s="1">
        <v>2</v>
      </c>
      <c r="B1052" s="1">
        <v>31</v>
      </c>
      <c r="C1052" s="1">
        <v>3</v>
      </c>
      <c r="D1052" s="1">
        <v>2027</v>
      </c>
      <c r="E1052" s="1">
        <v>153</v>
      </c>
      <c r="F1052" s="1" t="s">
        <v>1442</v>
      </c>
      <c r="G1052" s="1" t="s">
        <v>1445</v>
      </c>
      <c r="N1052" s="1" t="s">
        <v>14</v>
      </c>
      <c r="O1052" s="1" t="s">
        <v>39</v>
      </c>
      <c r="P1052" s="1" t="s">
        <v>797</v>
      </c>
      <c r="Q1052" s="1" t="s">
        <v>15</v>
      </c>
      <c r="S1052" s="1" t="s">
        <v>17</v>
      </c>
    </row>
    <row r="1053" spans="1:19" x14ac:dyDescent="0.45">
      <c r="A1053" s="1">
        <v>2</v>
      </c>
      <c r="B1053" s="1">
        <v>31</v>
      </c>
      <c r="C1053" s="1">
        <v>3</v>
      </c>
      <c r="D1053" s="1">
        <v>2027</v>
      </c>
      <c r="E1053" s="1">
        <v>153</v>
      </c>
      <c r="F1053" s="1" t="s">
        <v>1442</v>
      </c>
      <c r="G1053" s="1" t="s">
        <v>1446</v>
      </c>
      <c r="N1053" s="1" t="s">
        <v>14</v>
      </c>
      <c r="O1053" s="1" t="s">
        <v>39</v>
      </c>
      <c r="P1053" s="1" t="s">
        <v>341</v>
      </c>
      <c r="Q1053" s="1" t="s">
        <v>970</v>
      </c>
      <c r="S1053" s="1" t="s">
        <v>17</v>
      </c>
    </row>
    <row r="1054" spans="1:19" x14ac:dyDescent="0.45">
      <c r="A1054" s="1">
        <v>2</v>
      </c>
      <c r="B1054" s="1">
        <v>31</v>
      </c>
      <c r="C1054" s="1">
        <v>4</v>
      </c>
      <c r="D1054" s="1">
        <v>2029</v>
      </c>
      <c r="E1054" s="1">
        <v>148</v>
      </c>
      <c r="F1054" s="1" t="s">
        <v>781</v>
      </c>
      <c r="G1054" s="1" t="s">
        <v>1425</v>
      </c>
      <c r="N1054" s="1" t="s">
        <v>72</v>
      </c>
      <c r="O1054" s="1" t="s">
        <v>85</v>
      </c>
      <c r="P1054" s="1" t="s">
        <v>776</v>
      </c>
      <c r="Q1054" s="1" t="s">
        <v>86</v>
      </c>
      <c r="S1054" s="1" t="s">
        <v>17</v>
      </c>
    </row>
    <row r="1055" spans="1:19" x14ac:dyDescent="0.45">
      <c r="A1055" s="1">
        <v>2</v>
      </c>
      <c r="B1055" s="1">
        <v>31</v>
      </c>
      <c r="C1055" s="1">
        <v>1</v>
      </c>
      <c r="D1055" s="1">
        <v>2029</v>
      </c>
      <c r="E1055" s="1">
        <v>148</v>
      </c>
      <c r="F1055" s="1" t="s">
        <v>1323</v>
      </c>
      <c r="G1055" s="1" t="s">
        <v>1433</v>
      </c>
      <c r="N1055" s="1" t="s">
        <v>14</v>
      </c>
      <c r="O1055" s="1" t="s">
        <v>39</v>
      </c>
      <c r="P1055" s="1" t="s">
        <v>334</v>
      </c>
      <c r="Q1055" s="1" t="s">
        <v>1434</v>
      </c>
      <c r="S1055" s="1" t="s">
        <v>17</v>
      </c>
    </row>
    <row r="1056" spans="1:19" x14ac:dyDescent="0.45">
      <c r="A1056" s="1">
        <v>2</v>
      </c>
      <c r="B1056" s="1">
        <v>31</v>
      </c>
      <c r="C1056" s="1">
        <v>1</v>
      </c>
      <c r="D1056" s="1">
        <v>2029</v>
      </c>
      <c r="E1056" s="1">
        <v>148</v>
      </c>
      <c r="F1056" s="1" t="s">
        <v>1323</v>
      </c>
      <c r="G1056" s="1" t="s">
        <v>1436</v>
      </c>
      <c r="N1056" s="1" t="s">
        <v>14</v>
      </c>
      <c r="O1056" s="1" t="s">
        <v>39</v>
      </c>
      <c r="P1056" s="1" t="s">
        <v>1437</v>
      </c>
      <c r="Q1056" s="1" t="s">
        <v>370</v>
      </c>
      <c r="S1056" s="1" t="s">
        <v>17</v>
      </c>
    </row>
    <row r="1057" spans="1:19" x14ac:dyDescent="0.45">
      <c r="A1057" s="1">
        <v>1</v>
      </c>
      <c r="C1057" s="1">
        <v>12</v>
      </c>
      <c r="F1057" s="1" t="s">
        <v>720</v>
      </c>
      <c r="G1057" s="1" t="s">
        <v>1250</v>
      </c>
      <c r="H1057" s="1">
        <v>90</v>
      </c>
      <c r="N1057" s="1" t="s">
        <v>225</v>
      </c>
      <c r="O1057" s="1" t="s">
        <v>1251</v>
      </c>
      <c r="Q1057" s="1" t="s">
        <v>394</v>
      </c>
      <c r="S1057" s="1" t="s">
        <v>17</v>
      </c>
    </row>
  </sheetData>
  <sortState xmlns:xlrd2="http://schemas.microsoft.com/office/spreadsheetml/2017/richdata2" ref="A2:T1057">
    <sortCondition descending="1" ref="A2:A1057"/>
    <sortCondition ref="D2:D1057"/>
    <sortCondition ref="E2:E1057"/>
  </sortState>
  <pageMargins left="0.7" right="0.7" top="0.75" bottom="0.75" header="0.3" footer="0.3"/>
  <pageSetup scale="93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F511-5042-4309-B3DD-2F9650B0072B}">
  <dimension ref="A1:T284"/>
  <sheetViews>
    <sheetView topLeftCell="A258" workbookViewId="0">
      <selection activeCell="A282" sqref="A282:XFD284"/>
    </sheetView>
  </sheetViews>
  <sheetFormatPr defaultRowHeight="14.25" outlineLevelRow="1" x14ac:dyDescent="0.45"/>
  <cols>
    <col min="7" max="7" width="56.59765625" customWidth="1"/>
    <col min="15" max="15" width="11.46484375" customWidth="1"/>
    <col min="16" max="16" width="18.33203125" customWidth="1"/>
    <col min="17" max="17" width="37.796875" customWidth="1"/>
  </cols>
  <sheetData>
    <row r="1" spans="1:20" s="1" customFormat="1" x14ac:dyDescent="0.45">
      <c r="A1" s="1" t="s">
        <v>472</v>
      </c>
      <c r="B1" s="1" t="s">
        <v>1087</v>
      </c>
      <c r="C1" s="3" t="s">
        <v>9</v>
      </c>
      <c r="D1" s="3" t="s">
        <v>387</v>
      </c>
      <c r="E1" s="3" t="s">
        <v>388</v>
      </c>
      <c r="F1" s="3" t="s">
        <v>389</v>
      </c>
      <c r="G1" s="3" t="s">
        <v>418</v>
      </c>
      <c r="H1" s="4" t="s">
        <v>10</v>
      </c>
      <c r="I1" s="5" t="s">
        <v>11</v>
      </c>
      <c r="J1" s="3" t="s">
        <v>1</v>
      </c>
      <c r="K1" s="3" t="s">
        <v>307</v>
      </c>
      <c r="L1" s="3" t="s">
        <v>396</v>
      </c>
      <c r="M1" s="3" t="s">
        <v>2</v>
      </c>
      <c r="N1" s="3" t="s">
        <v>3</v>
      </c>
      <c r="O1" s="3" t="s">
        <v>4</v>
      </c>
      <c r="P1" s="3" t="s">
        <v>680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s="1" customFormat="1" x14ac:dyDescent="0.45">
      <c r="A2" s="1">
        <v>1</v>
      </c>
      <c r="C2" s="6">
        <v>3</v>
      </c>
      <c r="D2" s="6">
        <v>2021</v>
      </c>
      <c r="E2" s="6" t="s">
        <v>434</v>
      </c>
      <c r="F2" s="6" t="s">
        <v>390</v>
      </c>
      <c r="G2" s="6" t="s">
        <v>114</v>
      </c>
      <c r="H2" s="26">
        <v>85</v>
      </c>
      <c r="I2" s="27">
        <f>C2*H2</f>
        <v>255</v>
      </c>
      <c r="J2" s="6">
        <v>2005</v>
      </c>
      <c r="K2" s="6"/>
      <c r="L2" s="6"/>
      <c r="M2" s="6" t="s">
        <v>13</v>
      </c>
      <c r="N2" s="6" t="s">
        <v>115</v>
      </c>
      <c r="O2" s="6" t="s">
        <v>113</v>
      </c>
      <c r="P2" s="6"/>
      <c r="Q2" s="6" t="s">
        <v>116</v>
      </c>
      <c r="R2" s="6" t="s">
        <v>63</v>
      </c>
      <c r="S2" s="6" t="s">
        <v>17</v>
      </c>
      <c r="T2" s="6" t="s">
        <v>117</v>
      </c>
    </row>
    <row r="3" spans="1:20" s="1" customFormat="1" x14ac:dyDescent="0.45">
      <c r="A3" s="1">
        <v>1</v>
      </c>
      <c r="C3" s="1">
        <v>3</v>
      </c>
      <c r="D3" s="1">
        <v>2021</v>
      </c>
      <c r="E3" s="1" t="s">
        <v>434</v>
      </c>
      <c r="F3" s="1" t="s">
        <v>390</v>
      </c>
      <c r="G3" s="7" t="s">
        <v>170</v>
      </c>
      <c r="H3" s="11">
        <v>67</v>
      </c>
      <c r="I3" s="12">
        <f>C3*H3</f>
        <v>201</v>
      </c>
      <c r="J3" s="1">
        <v>2016</v>
      </c>
      <c r="M3" s="1" t="s">
        <v>13</v>
      </c>
      <c r="N3" s="1" t="s">
        <v>115</v>
      </c>
      <c r="O3" s="1" t="s">
        <v>171</v>
      </c>
      <c r="Q3" s="1" t="s">
        <v>167</v>
      </c>
      <c r="S3" s="1" t="s">
        <v>147</v>
      </c>
      <c r="T3" s="1" t="s">
        <v>172</v>
      </c>
    </row>
    <row r="4" spans="1:20" s="1" customFormat="1" x14ac:dyDescent="0.45">
      <c r="A4" s="1">
        <v>1</v>
      </c>
      <c r="C4" s="1">
        <v>4</v>
      </c>
      <c r="D4" s="1">
        <v>2021</v>
      </c>
      <c r="E4" s="1" t="s">
        <v>413</v>
      </c>
      <c r="F4" s="1" t="s">
        <v>391</v>
      </c>
      <c r="G4" s="8" t="s">
        <v>251</v>
      </c>
      <c r="H4" s="1">
        <v>45</v>
      </c>
      <c r="I4" s="2">
        <f>H4*C4</f>
        <v>180</v>
      </c>
      <c r="J4" s="1">
        <v>2012</v>
      </c>
      <c r="K4" s="1" t="s">
        <v>329</v>
      </c>
      <c r="N4" s="1" t="s">
        <v>187</v>
      </c>
      <c r="O4" s="1" t="s">
        <v>371</v>
      </c>
      <c r="Q4" s="1" t="s">
        <v>372</v>
      </c>
      <c r="S4" s="1" t="s">
        <v>17</v>
      </c>
      <c r="T4" s="1" t="s">
        <v>252</v>
      </c>
    </row>
    <row r="5" spans="1:20" s="1" customFormat="1" x14ac:dyDescent="0.45">
      <c r="A5" s="1">
        <v>1</v>
      </c>
      <c r="C5" s="1">
        <v>2</v>
      </c>
      <c r="D5" s="1">
        <v>2021</v>
      </c>
      <c r="E5" s="1" t="s">
        <v>413</v>
      </c>
      <c r="F5" s="1" t="s">
        <v>419</v>
      </c>
      <c r="G5" s="7" t="s">
        <v>417</v>
      </c>
      <c r="H5" s="1">
        <v>40</v>
      </c>
      <c r="I5" s="2"/>
      <c r="J5" s="1">
        <v>2019</v>
      </c>
      <c r="N5" s="1" t="s">
        <v>14</v>
      </c>
      <c r="O5" s="1" t="s">
        <v>0</v>
      </c>
      <c r="Q5" s="1" t="s">
        <v>167</v>
      </c>
      <c r="S5" s="1" t="s">
        <v>147</v>
      </c>
    </row>
    <row r="6" spans="1:20" s="1" customFormat="1" x14ac:dyDescent="0.45">
      <c r="A6" s="1">
        <v>1</v>
      </c>
      <c r="C6" s="6">
        <v>4</v>
      </c>
      <c r="D6" s="6">
        <v>2021</v>
      </c>
      <c r="E6" s="6" t="s">
        <v>413</v>
      </c>
      <c r="F6" s="6" t="s">
        <v>419</v>
      </c>
      <c r="G6" s="28" t="s">
        <v>416</v>
      </c>
      <c r="H6" s="6">
        <v>60</v>
      </c>
      <c r="I6" s="18"/>
      <c r="J6" s="6">
        <v>2019</v>
      </c>
      <c r="K6" s="6"/>
      <c r="L6" s="6"/>
      <c r="M6" s="6"/>
      <c r="N6" s="6" t="s">
        <v>14</v>
      </c>
      <c r="O6" s="6" t="s">
        <v>0</v>
      </c>
      <c r="P6" s="6"/>
      <c r="Q6" s="6" t="s">
        <v>15</v>
      </c>
      <c r="R6" s="6"/>
      <c r="S6" s="6" t="s">
        <v>17</v>
      </c>
      <c r="T6" s="6"/>
    </row>
    <row r="7" spans="1:20" s="1" customFormat="1" x14ac:dyDescent="0.45">
      <c r="A7" s="1">
        <v>1</v>
      </c>
      <c r="C7" s="6">
        <v>2</v>
      </c>
      <c r="D7" s="6">
        <v>2021</v>
      </c>
      <c r="E7" s="6" t="s">
        <v>413</v>
      </c>
      <c r="F7" s="6" t="s">
        <v>419</v>
      </c>
      <c r="G7" s="28" t="s">
        <v>415</v>
      </c>
      <c r="H7" s="6">
        <v>30</v>
      </c>
      <c r="I7" s="18"/>
      <c r="J7" s="6">
        <v>2020</v>
      </c>
      <c r="K7" s="6"/>
      <c r="L7" s="6"/>
      <c r="M7" s="6"/>
      <c r="N7" s="6" t="s">
        <v>14</v>
      </c>
      <c r="O7" s="6" t="s">
        <v>0</v>
      </c>
      <c r="P7" s="6"/>
      <c r="Q7" s="6" t="s">
        <v>357</v>
      </c>
      <c r="R7" s="6"/>
      <c r="S7" s="6" t="s">
        <v>147</v>
      </c>
      <c r="T7" s="6"/>
    </row>
    <row r="8" spans="1:20" s="1" customFormat="1" x14ac:dyDescent="0.45">
      <c r="A8" s="1">
        <v>2</v>
      </c>
      <c r="C8" s="1">
        <v>1</v>
      </c>
      <c r="D8" s="1">
        <v>2022</v>
      </c>
      <c r="E8" s="1">
        <v>24</v>
      </c>
      <c r="F8" s="1" t="s">
        <v>391</v>
      </c>
      <c r="G8" s="8" t="s">
        <v>251</v>
      </c>
      <c r="H8" s="1">
        <v>45</v>
      </c>
      <c r="I8" s="2">
        <f>H8*C8</f>
        <v>45</v>
      </c>
      <c r="J8" s="1">
        <v>2012</v>
      </c>
      <c r="K8" s="1" t="s">
        <v>329</v>
      </c>
      <c r="N8" s="1" t="s">
        <v>187</v>
      </c>
      <c r="O8" s="1" t="s">
        <v>371</v>
      </c>
      <c r="Q8" s="1" t="s">
        <v>372</v>
      </c>
      <c r="S8" s="1" t="s">
        <v>17</v>
      </c>
      <c r="T8" s="1" t="s">
        <v>252</v>
      </c>
    </row>
    <row r="9" spans="1:20" s="1" customFormat="1" x14ac:dyDescent="0.45">
      <c r="A9" s="1">
        <v>2</v>
      </c>
      <c r="C9" s="1">
        <v>3</v>
      </c>
      <c r="D9" s="1">
        <v>2022</v>
      </c>
      <c r="E9" s="1">
        <v>24</v>
      </c>
      <c r="F9" s="1" t="s">
        <v>435</v>
      </c>
      <c r="G9" s="1" t="s">
        <v>271</v>
      </c>
      <c r="H9" s="1">
        <v>15</v>
      </c>
      <c r="I9" s="2">
        <f>H9*C9</f>
        <v>45</v>
      </c>
      <c r="J9" s="1">
        <v>2014</v>
      </c>
      <c r="K9" s="1" t="s">
        <v>343</v>
      </c>
      <c r="N9" s="1" t="s">
        <v>225</v>
      </c>
      <c r="O9" s="1" t="s">
        <v>385</v>
      </c>
      <c r="Q9" s="1" t="s">
        <v>384</v>
      </c>
      <c r="S9" s="1" t="s">
        <v>17</v>
      </c>
    </row>
    <row r="10" spans="1:20" s="1" customFormat="1" x14ac:dyDescent="0.45">
      <c r="A10" s="1">
        <v>2</v>
      </c>
      <c r="C10" s="1">
        <v>3</v>
      </c>
      <c r="D10" s="1">
        <v>2022</v>
      </c>
      <c r="E10" s="1">
        <v>24</v>
      </c>
      <c r="F10" s="1" t="s">
        <v>435</v>
      </c>
      <c r="G10" s="1" t="s">
        <v>406</v>
      </c>
      <c r="H10" s="2">
        <v>19</v>
      </c>
      <c r="I10" s="2"/>
      <c r="J10" s="1">
        <v>2018</v>
      </c>
      <c r="K10" s="1" t="s">
        <v>311</v>
      </c>
      <c r="N10" s="1" t="s">
        <v>408</v>
      </c>
      <c r="O10" s="1" t="s">
        <v>408</v>
      </c>
      <c r="Q10" s="1" t="s">
        <v>339</v>
      </c>
      <c r="S10" s="1" t="s">
        <v>17</v>
      </c>
    </row>
    <row r="11" spans="1:20" s="1" customFormat="1" x14ac:dyDescent="0.45">
      <c r="A11" s="1">
        <v>2</v>
      </c>
      <c r="C11" s="1">
        <v>2</v>
      </c>
      <c r="D11" s="1">
        <v>2022</v>
      </c>
      <c r="E11" s="1">
        <v>24</v>
      </c>
      <c r="F11" s="1" t="s">
        <v>419</v>
      </c>
      <c r="G11" s="7" t="s">
        <v>423</v>
      </c>
      <c r="H11" s="1">
        <v>60</v>
      </c>
      <c r="I11" s="2"/>
      <c r="N11" s="1" t="s">
        <v>14</v>
      </c>
      <c r="O11" s="1" t="s">
        <v>0</v>
      </c>
      <c r="Q11" s="1" t="s">
        <v>15</v>
      </c>
      <c r="S11" s="1" t="s">
        <v>17</v>
      </c>
    </row>
    <row r="12" spans="1:20" s="1" customFormat="1" x14ac:dyDescent="0.45">
      <c r="A12" s="1">
        <v>1</v>
      </c>
      <c r="C12" s="6">
        <v>2</v>
      </c>
      <c r="D12" s="6" t="s">
        <v>411</v>
      </c>
      <c r="E12" s="6"/>
      <c r="F12" s="6" t="s">
        <v>390</v>
      </c>
      <c r="G12" s="6" t="s">
        <v>209</v>
      </c>
      <c r="H12" s="26">
        <v>86</v>
      </c>
      <c r="I12" s="27">
        <f>C12*H12</f>
        <v>172</v>
      </c>
      <c r="J12" s="6">
        <v>2012</v>
      </c>
      <c r="K12" s="6"/>
      <c r="L12" s="6"/>
      <c r="M12" s="6" t="s">
        <v>13</v>
      </c>
      <c r="N12" s="6" t="s">
        <v>115</v>
      </c>
      <c r="O12" s="6" t="s">
        <v>196</v>
      </c>
      <c r="P12" s="6"/>
      <c r="Q12" s="6" t="s">
        <v>198</v>
      </c>
      <c r="R12" s="6"/>
      <c r="S12" s="6" t="s">
        <v>200</v>
      </c>
      <c r="T12" s="6" t="s">
        <v>205</v>
      </c>
    </row>
    <row r="13" spans="1:20" s="1" customFormat="1" outlineLevel="1" x14ac:dyDescent="0.45">
      <c r="A13" s="1">
        <v>4</v>
      </c>
      <c r="C13" s="1">
        <v>3</v>
      </c>
      <c r="D13" s="1">
        <v>2021</v>
      </c>
      <c r="E13" s="1" t="s">
        <v>554</v>
      </c>
      <c r="F13" s="1" t="s">
        <v>508</v>
      </c>
      <c r="G13" s="1" t="s">
        <v>540</v>
      </c>
      <c r="I13" s="2"/>
      <c r="N13" s="1" t="s">
        <v>72</v>
      </c>
      <c r="O13" s="1" t="s">
        <v>85</v>
      </c>
      <c r="Q13" s="1" t="s">
        <v>541</v>
      </c>
      <c r="S13" s="1" t="s">
        <v>17</v>
      </c>
    </row>
    <row r="14" spans="1:20" s="1" customFormat="1" outlineLevel="1" x14ac:dyDescent="0.45">
      <c r="A14" s="1">
        <v>4</v>
      </c>
      <c r="C14" s="1">
        <v>3</v>
      </c>
      <c r="D14" s="1">
        <v>2021</v>
      </c>
      <c r="E14" s="1" t="s">
        <v>554</v>
      </c>
      <c r="F14" s="1" t="s">
        <v>508</v>
      </c>
      <c r="G14" s="1" t="s">
        <v>550</v>
      </c>
      <c r="I14" s="2"/>
      <c r="N14" s="1" t="s">
        <v>72</v>
      </c>
      <c r="O14" s="1" t="s">
        <v>529</v>
      </c>
      <c r="Q14" s="1" t="s">
        <v>530</v>
      </c>
      <c r="S14" s="1" t="s">
        <v>17</v>
      </c>
    </row>
    <row r="15" spans="1:20" s="1" customFormat="1" outlineLevel="1" x14ac:dyDescent="0.45">
      <c r="A15" s="1">
        <v>4</v>
      </c>
      <c r="C15" s="1">
        <v>3</v>
      </c>
      <c r="D15" s="1">
        <v>2021</v>
      </c>
      <c r="E15" s="1" t="s">
        <v>554</v>
      </c>
      <c r="F15" s="1" t="s">
        <v>508</v>
      </c>
      <c r="G15" s="1" t="s">
        <v>542</v>
      </c>
      <c r="I15" s="2"/>
      <c r="N15" s="1" t="s">
        <v>72</v>
      </c>
      <c r="O15" s="1" t="s">
        <v>521</v>
      </c>
      <c r="Q15" s="1" t="s">
        <v>520</v>
      </c>
      <c r="S15" s="1" t="s">
        <v>147</v>
      </c>
    </row>
    <row r="16" spans="1:20" s="1" customFormat="1" outlineLevel="1" x14ac:dyDescent="0.45">
      <c r="A16" s="1">
        <v>4</v>
      </c>
      <c r="C16" s="1">
        <v>1</v>
      </c>
      <c r="D16" s="1">
        <v>2027</v>
      </c>
      <c r="F16" s="1" t="s">
        <v>508</v>
      </c>
      <c r="G16" s="1" t="s">
        <v>525</v>
      </c>
      <c r="I16" s="2"/>
      <c r="N16" s="1" t="s">
        <v>72</v>
      </c>
      <c r="O16" s="1" t="s">
        <v>526</v>
      </c>
      <c r="Q16" s="1" t="s">
        <v>527</v>
      </c>
      <c r="S16" s="1" t="s">
        <v>200</v>
      </c>
    </row>
    <row r="17" spans="1:20" s="1" customFormat="1" outlineLevel="1" x14ac:dyDescent="0.45">
      <c r="A17" s="1">
        <v>4</v>
      </c>
      <c r="C17" s="1">
        <v>1</v>
      </c>
      <c r="F17" s="1" t="s">
        <v>508</v>
      </c>
      <c r="G17" s="1" t="s">
        <v>545</v>
      </c>
      <c r="I17" s="2"/>
      <c r="N17" s="1" t="s">
        <v>72</v>
      </c>
      <c r="O17" s="1" t="s">
        <v>85</v>
      </c>
      <c r="Q17" s="1" t="s">
        <v>546</v>
      </c>
      <c r="S17" s="1" t="s">
        <v>200</v>
      </c>
    </row>
    <row r="18" spans="1:20" s="1" customFormat="1" x14ac:dyDescent="0.45">
      <c r="A18" s="1">
        <v>1</v>
      </c>
      <c r="C18" s="6">
        <v>4</v>
      </c>
      <c r="D18" s="6">
        <v>2022</v>
      </c>
      <c r="E18" s="6">
        <v>8</v>
      </c>
      <c r="F18" s="6" t="s">
        <v>391</v>
      </c>
      <c r="G18" s="22" t="s">
        <v>269</v>
      </c>
      <c r="H18" s="6">
        <v>20</v>
      </c>
      <c r="I18" s="18">
        <f>H18*C18</f>
        <v>80</v>
      </c>
      <c r="J18" s="6">
        <v>2017</v>
      </c>
      <c r="K18" s="6" t="s">
        <v>336</v>
      </c>
      <c r="L18" s="6"/>
      <c r="M18" s="6"/>
      <c r="N18" s="6" t="s">
        <v>367</v>
      </c>
      <c r="O18" s="6" t="s">
        <v>369</v>
      </c>
      <c r="P18" s="6"/>
      <c r="Q18" s="6" t="s">
        <v>368</v>
      </c>
      <c r="R18" s="6"/>
      <c r="S18" s="6" t="s">
        <v>17</v>
      </c>
      <c r="T18" s="6"/>
    </row>
    <row r="19" spans="1:20" s="1" customFormat="1" x14ac:dyDescent="0.45">
      <c r="A19" s="1">
        <v>1</v>
      </c>
      <c r="C19" s="6">
        <v>4</v>
      </c>
      <c r="D19" s="6">
        <v>2022</v>
      </c>
      <c r="E19" s="6">
        <v>8</v>
      </c>
      <c r="F19" s="6" t="s">
        <v>391</v>
      </c>
      <c r="G19" s="22" t="s">
        <v>253</v>
      </c>
      <c r="H19" s="6">
        <v>18</v>
      </c>
      <c r="I19" s="18">
        <f>H19*C19</f>
        <v>72</v>
      </c>
      <c r="J19" s="6">
        <v>2018</v>
      </c>
      <c r="K19" s="6" t="s">
        <v>311</v>
      </c>
      <c r="L19" s="6"/>
      <c r="M19" s="6"/>
      <c r="N19" s="6" t="s">
        <v>218</v>
      </c>
      <c r="O19" s="6" t="s">
        <v>373</v>
      </c>
      <c r="P19" s="6"/>
      <c r="Q19" s="6" t="s">
        <v>342</v>
      </c>
      <c r="R19" s="6"/>
      <c r="S19" s="6" t="s">
        <v>17</v>
      </c>
      <c r="T19" s="6"/>
    </row>
    <row r="20" spans="1:20" s="1" customFormat="1" x14ac:dyDescent="0.45">
      <c r="A20" s="1">
        <v>1</v>
      </c>
      <c r="C20" s="6">
        <v>2</v>
      </c>
      <c r="D20" s="6">
        <v>2022</v>
      </c>
      <c r="E20" s="6">
        <v>8</v>
      </c>
      <c r="F20" s="6" t="s">
        <v>391</v>
      </c>
      <c r="G20" s="25" t="s">
        <v>302</v>
      </c>
      <c r="H20" s="6">
        <v>19</v>
      </c>
      <c r="I20" s="18">
        <f>H20*C20</f>
        <v>38</v>
      </c>
      <c r="J20" s="6">
        <v>2020</v>
      </c>
      <c r="K20" s="6" t="s">
        <v>314</v>
      </c>
      <c r="L20" s="6"/>
      <c r="M20" s="6"/>
      <c r="N20" s="6" t="s">
        <v>358</v>
      </c>
      <c r="O20" s="6" t="s">
        <v>359</v>
      </c>
      <c r="P20" s="6"/>
      <c r="Q20" s="6" t="s">
        <v>146</v>
      </c>
      <c r="R20" s="6"/>
      <c r="S20" s="6" t="s">
        <v>147</v>
      </c>
      <c r="T20" s="6"/>
    </row>
    <row r="21" spans="1:20" s="1" customFormat="1" x14ac:dyDescent="0.45">
      <c r="A21" s="1">
        <v>1</v>
      </c>
      <c r="C21" s="6">
        <v>2</v>
      </c>
      <c r="D21" s="6">
        <v>2022</v>
      </c>
      <c r="E21" s="6">
        <v>8</v>
      </c>
      <c r="F21" s="6" t="s">
        <v>391</v>
      </c>
      <c r="G21" s="25" t="s">
        <v>257</v>
      </c>
      <c r="H21" s="6">
        <v>15</v>
      </c>
      <c r="I21" s="18">
        <f>H21*C21</f>
        <v>30</v>
      </c>
      <c r="J21" s="6">
        <v>2021</v>
      </c>
      <c r="K21" s="6" t="s">
        <v>325</v>
      </c>
      <c r="L21" s="6"/>
      <c r="M21" s="6"/>
      <c r="N21" s="6" t="s">
        <v>218</v>
      </c>
      <c r="O21" s="6" t="s">
        <v>376</v>
      </c>
      <c r="P21" s="6"/>
      <c r="Q21" s="6" t="s">
        <v>155</v>
      </c>
      <c r="R21" s="6"/>
      <c r="S21" s="6" t="s">
        <v>147</v>
      </c>
      <c r="T21" s="6"/>
    </row>
    <row r="22" spans="1:20" s="1" customFormat="1" x14ac:dyDescent="0.45">
      <c r="A22" s="1">
        <v>2.5</v>
      </c>
      <c r="C22" s="1">
        <v>4</v>
      </c>
      <c r="D22" s="1">
        <v>2022</v>
      </c>
      <c r="E22" s="1">
        <v>32</v>
      </c>
      <c r="F22" s="1" t="s">
        <v>435</v>
      </c>
      <c r="G22" s="1" t="s">
        <v>482</v>
      </c>
      <c r="I22" s="2"/>
      <c r="K22" s="1" t="s">
        <v>336</v>
      </c>
      <c r="N22" s="1" t="s">
        <v>14</v>
      </c>
      <c r="O22" s="1" t="s">
        <v>39</v>
      </c>
      <c r="Q22" s="1" t="s">
        <v>370</v>
      </c>
      <c r="S22" s="1" t="s">
        <v>17</v>
      </c>
    </row>
    <row r="23" spans="1:20" s="1" customFormat="1" x14ac:dyDescent="0.45">
      <c r="A23" s="1">
        <v>2.5</v>
      </c>
      <c r="C23" s="1">
        <v>2</v>
      </c>
      <c r="D23" s="1">
        <v>2022</v>
      </c>
      <c r="E23" s="1">
        <v>32</v>
      </c>
      <c r="F23" s="1" t="s">
        <v>475</v>
      </c>
      <c r="G23" s="1" t="s">
        <v>487</v>
      </c>
      <c r="I23" s="2"/>
      <c r="N23" s="1" t="s">
        <v>14</v>
      </c>
      <c r="O23" s="1" t="s">
        <v>39</v>
      </c>
      <c r="Q23" s="1" t="s">
        <v>167</v>
      </c>
      <c r="S23" s="1" t="s">
        <v>147</v>
      </c>
    </row>
    <row r="24" spans="1:20" x14ac:dyDescent="0.45">
      <c r="C24" s="1">
        <v>3</v>
      </c>
      <c r="F24" s="1" t="s">
        <v>671</v>
      </c>
      <c r="G24" t="s">
        <v>672</v>
      </c>
      <c r="H24" s="1">
        <v>35</v>
      </c>
      <c r="N24" s="1" t="s">
        <v>115</v>
      </c>
      <c r="O24" s="1" t="s">
        <v>584</v>
      </c>
      <c r="P24" s="1"/>
      <c r="Q24" s="1" t="s">
        <v>673</v>
      </c>
      <c r="R24" t="s">
        <v>674</v>
      </c>
      <c r="S24" s="1" t="s">
        <v>17</v>
      </c>
    </row>
    <row r="25" spans="1:20" x14ac:dyDescent="0.45">
      <c r="C25" s="1">
        <v>3</v>
      </c>
      <c r="F25" s="1" t="s">
        <v>671</v>
      </c>
      <c r="G25" t="s">
        <v>676</v>
      </c>
      <c r="H25" s="1">
        <v>35</v>
      </c>
      <c r="N25" s="1" t="s">
        <v>115</v>
      </c>
      <c r="O25" s="1" t="s">
        <v>584</v>
      </c>
      <c r="P25" s="1"/>
      <c r="Q25" s="1" t="s">
        <v>675</v>
      </c>
      <c r="R25" t="s">
        <v>674</v>
      </c>
      <c r="S25" s="1" t="s">
        <v>17</v>
      </c>
    </row>
    <row r="26" spans="1:20" x14ac:dyDescent="0.45">
      <c r="C26" s="1">
        <v>3</v>
      </c>
      <c r="F26" s="1" t="s">
        <v>671</v>
      </c>
      <c r="G26" t="s">
        <v>677</v>
      </c>
      <c r="H26" s="1">
        <v>35</v>
      </c>
      <c r="N26" s="1" t="s">
        <v>115</v>
      </c>
      <c r="O26" s="1" t="s">
        <v>584</v>
      </c>
      <c r="P26" s="1"/>
      <c r="Q26" s="1" t="s">
        <v>678</v>
      </c>
      <c r="R26" t="s">
        <v>674</v>
      </c>
      <c r="S26" s="1" t="s">
        <v>147</v>
      </c>
    </row>
    <row r="27" spans="1:20" x14ac:dyDescent="0.45">
      <c r="C27" s="1">
        <v>3</v>
      </c>
      <c r="F27" s="1" t="s">
        <v>671</v>
      </c>
      <c r="G27" t="s">
        <v>679</v>
      </c>
      <c r="H27" s="1">
        <v>35</v>
      </c>
      <c r="N27" s="1" t="s">
        <v>115</v>
      </c>
      <c r="O27" s="1" t="s">
        <v>584</v>
      </c>
      <c r="P27" s="1"/>
      <c r="Q27" s="1" t="s">
        <v>167</v>
      </c>
      <c r="R27" t="s">
        <v>674</v>
      </c>
      <c r="S27" s="1" t="s">
        <v>641</v>
      </c>
    </row>
    <row r="28" spans="1:20" s="1" customFormat="1" x14ac:dyDescent="0.45">
      <c r="A28" s="1">
        <v>1</v>
      </c>
      <c r="C28" s="6">
        <v>3</v>
      </c>
      <c r="D28" s="6">
        <v>2022</v>
      </c>
      <c r="E28" s="23">
        <v>5</v>
      </c>
      <c r="F28" s="6" t="s">
        <v>390</v>
      </c>
      <c r="G28" s="6" t="s">
        <v>224</v>
      </c>
      <c r="H28" s="26">
        <v>63</v>
      </c>
      <c r="I28" s="27">
        <f>C28*H28</f>
        <v>189</v>
      </c>
      <c r="J28" s="6">
        <v>2010</v>
      </c>
      <c r="K28" s="6"/>
      <c r="L28" s="6"/>
      <c r="M28" s="6" t="s">
        <v>13</v>
      </c>
      <c r="N28" s="6" t="s">
        <v>225</v>
      </c>
      <c r="O28" s="6" t="s">
        <v>180</v>
      </c>
      <c r="P28" s="6"/>
      <c r="Q28" s="6" t="s">
        <v>226</v>
      </c>
      <c r="R28" s="6" t="s">
        <v>76</v>
      </c>
      <c r="S28" s="6" t="s">
        <v>17</v>
      </c>
      <c r="T28" s="6" t="s">
        <v>227</v>
      </c>
    </row>
    <row r="29" spans="1:20" s="1" customFormat="1" x14ac:dyDescent="0.45">
      <c r="A29" s="1">
        <v>1</v>
      </c>
      <c r="C29" s="6">
        <v>3</v>
      </c>
      <c r="D29" s="6">
        <v>2022</v>
      </c>
      <c r="E29" s="23">
        <v>5</v>
      </c>
      <c r="F29" s="6" t="s">
        <v>390</v>
      </c>
      <c r="G29" s="6" t="s">
        <v>228</v>
      </c>
      <c r="H29" s="26">
        <v>89</v>
      </c>
      <c r="I29" s="27">
        <f>C29*H29</f>
        <v>267</v>
      </c>
      <c r="J29" s="6">
        <v>2007</v>
      </c>
      <c r="K29" s="6"/>
      <c r="L29" s="6"/>
      <c r="M29" s="6" t="s">
        <v>13</v>
      </c>
      <c r="N29" s="6" t="s">
        <v>225</v>
      </c>
      <c r="O29" s="6" t="s">
        <v>180</v>
      </c>
      <c r="P29" s="6"/>
      <c r="Q29" s="6" t="s">
        <v>226</v>
      </c>
      <c r="R29" s="6" t="s">
        <v>128</v>
      </c>
      <c r="S29" s="6" t="s">
        <v>17</v>
      </c>
      <c r="T29" s="6" t="s">
        <v>229</v>
      </c>
    </row>
    <row r="30" spans="1:20" s="1" customFormat="1" x14ac:dyDescent="0.45">
      <c r="A30" s="1">
        <v>1</v>
      </c>
      <c r="C30" s="6">
        <v>3</v>
      </c>
      <c r="D30" s="6">
        <v>2022</v>
      </c>
      <c r="E30" s="23">
        <v>5</v>
      </c>
      <c r="F30" s="6" t="s">
        <v>390</v>
      </c>
      <c r="G30" s="6" t="s">
        <v>183</v>
      </c>
      <c r="H30" s="26">
        <v>21</v>
      </c>
      <c r="I30" s="27">
        <f>C30*H30</f>
        <v>63</v>
      </c>
      <c r="J30" s="6">
        <v>2019</v>
      </c>
      <c r="K30" s="6"/>
      <c r="L30" s="6"/>
      <c r="M30" s="6" t="s">
        <v>13</v>
      </c>
      <c r="N30" s="6" t="s">
        <v>14</v>
      </c>
      <c r="O30" s="6" t="s">
        <v>39</v>
      </c>
      <c r="P30" s="6"/>
      <c r="Q30" s="6" t="s">
        <v>160</v>
      </c>
      <c r="R30" s="6" t="s">
        <v>184</v>
      </c>
      <c r="S30" s="6" t="s">
        <v>147</v>
      </c>
      <c r="T30" s="6" t="s">
        <v>185</v>
      </c>
    </row>
    <row r="31" spans="1:20" s="1" customFormat="1" x14ac:dyDescent="0.45">
      <c r="A31" s="1">
        <v>1</v>
      </c>
      <c r="C31" s="6">
        <v>3</v>
      </c>
      <c r="D31" s="6">
        <v>2022</v>
      </c>
      <c r="E31" s="23">
        <v>5</v>
      </c>
      <c r="F31" s="6" t="s">
        <v>390</v>
      </c>
      <c r="G31" s="6" t="s">
        <v>217</v>
      </c>
      <c r="H31" s="26">
        <v>89</v>
      </c>
      <c r="I31" s="27">
        <f>C31*H31</f>
        <v>267</v>
      </c>
      <c r="J31" s="6">
        <v>2011</v>
      </c>
      <c r="K31" s="6"/>
      <c r="L31" s="6"/>
      <c r="M31" s="6" t="s">
        <v>13</v>
      </c>
      <c r="N31" s="6" t="s">
        <v>218</v>
      </c>
      <c r="O31" s="6" t="s">
        <v>180</v>
      </c>
      <c r="P31" s="6"/>
      <c r="Q31" s="6" t="s">
        <v>215</v>
      </c>
      <c r="R31" s="6" t="s">
        <v>219</v>
      </c>
      <c r="S31" s="6" t="s">
        <v>17</v>
      </c>
      <c r="T31" s="6" t="s">
        <v>220</v>
      </c>
    </row>
    <row r="32" spans="1:20" s="1" customFormat="1" x14ac:dyDescent="0.45">
      <c r="A32" s="1">
        <v>2</v>
      </c>
      <c r="C32" s="1">
        <v>3</v>
      </c>
      <c r="D32" s="1">
        <v>2022</v>
      </c>
      <c r="E32" s="1">
        <v>25</v>
      </c>
      <c r="F32" s="1" t="s">
        <v>435</v>
      </c>
      <c r="G32" s="1" t="s">
        <v>407</v>
      </c>
      <c r="H32" s="2">
        <v>35</v>
      </c>
      <c r="I32" s="2"/>
      <c r="J32" s="1">
        <v>2018</v>
      </c>
      <c r="K32" s="1" t="s">
        <v>273</v>
      </c>
      <c r="N32" s="1" t="s">
        <v>14</v>
      </c>
      <c r="O32" s="1" t="s">
        <v>39</v>
      </c>
      <c r="Q32" s="1" t="s">
        <v>339</v>
      </c>
      <c r="S32" s="1" t="s">
        <v>17</v>
      </c>
    </row>
    <row r="33" spans="1:20" s="1" customFormat="1" x14ac:dyDescent="0.45">
      <c r="A33" s="1">
        <v>2</v>
      </c>
      <c r="C33" s="1">
        <v>3</v>
      </c>
      <c r="D33" s="1">
        <v>2022</v>
      </c>
      <c r="E33" s="1">
        <v>25</v>
      </c>
      <c r="F33" s="1" t="s">
        <v>435</v>
      </c>
      <c r="G33" s="1" t="s">
        <v>399</v>
      </c>
      <c r="H33" s="2">
        <f>I33/12</f>
        <v>102.66666666666667</v>
      </c>
      <c r="I33" s="2">
        <v>1232</v>
      </c>
      <c r="J33" s="1">
        <v>2019</v>
      </c>
      <c r="K33" s="1" t="s">
        <v>343</v>
      </c>
      <c r="L33"/>
      <c r="N33" s="1" t="s">
        <v>14</v>
      </c>
      <c r="O33" s="1" t="s">
        <v>334</v>
      </c>
      <c r="Q33" s="1" t="s">
        <v>339</v>
      </c>
      <c r="S33" s="1" t="s">
        <v>17</v>
      </c>
    </row>
    <row r="34" spans="1:20" s="1" customFormat="1" x14ac:dyDescent="0.45">
      <c r="A34" s="1">
        <v>8</v>
      </c>
      <c r="C34" s="1">
        <v>2</v>
      </c>
      <c r="D34" s="1">
        <v>2022</v>
      </c>
      <c r="E34" s="1">
        <v>48</v>
      </c>
      <c r="F34" s="1" t="s">
        <v>638</v>
      </c>
      <c r="G34" s="1" t="s">
        <v>639</v>
      </c>
      <c r="H34" s="1">
        <v>40</v>
      </c>
      <c r="I34" s="2"/>
      <c r="N34" s="1" t="s">
        <v>72</v>
      </c>
      <c r="O34" s="1" t="s">
        <v>585</v>
      </c>
      <c r="Q34" s="1" t="s">
        <v>640</v>
      </c>
      <c r="R34" s="1" t="s">
        <v>642</v>
      </c>
      <c r="S34" s="1" t="s">
        <v>641</v>
      </c>
    </row>
    <row r="35" spans="1:20" s="1" customFormat="1" x14ac:dyDescent="0.45">
      <c r="A35" s="1">
        <v>8</v>
      </c>
      <c r="C35" s="1">
        <v>2</v>
      </c>
      <c r="D35" s="1">
        <v>2022</v>
      </c>
      <c r="E35" s="1">
        <v>48</v>
      </c>
      <c r="F35" s="1" t="s">
        <v>638</v>
      </c>
      <c r="G35" s="1" t="s">
        <v>654</v>
      </c>
      <c r="H35" s="1">
        <v>80</v>
      </c>
      <c r="I35" s="2"/>
      <c r="N35" s="1" t="s">
        <v>72</v>
      </c>
      <c r="O35" s="1" t="s">
        <v>354</v>
      </c>
      <c r="Q35" s="1" t="s">
        <v>655</v>
      </c>
      <c r="R35" s="1" t="s">
        <v>656</v>
      </c>
      <c r="S35" s="1" t="s">
        <v>641</v>
      </c>
    </row>
    <row r="36" spans="1:20" s="1" customFormat="1" x14ac:dyDescent="0.45">
      <c r="A36" s="1">
        <v>8</v>
      </c>
      <c r="C36" s="1">
        <v>2</v>
      </c>
      <c r="D36" s="1">
        <v>2022</v>
      </c>
      <c r="E36" s="1">
        <v>48</v>
      </c>
      <c r="F36" s="1" t="s">
        <v>638</v>
      </c>
      <c r="G36" s="1" t="s">
        <v>648</v>
      </c>
      <c r="H36" s="1">
        <v>27</v>
      </c>
      <c r="I36" s="2"/>
      <c r="N36" s="1" t="s">
        <v>72</v>
      </c>
      <c r="O36" s="1" t="s">
        <v>521</v>
      </c>
      <c r="Q36" s="1" t="s">
        <v>649</v>
      </c>
      <c r="R36" s="1" t="s">
        <v>650</v>
      </c>
      <c r="S36" s="1" t="s">
        <v>17</v>
      </c>
    </row>
    <row r="37" spans="1:20" s="1" customFormat="1" x14ac:dyDescent="0.45">
      <c r="A37" s="1">
        <v>8</v>
      </c>
      <c r="C37" s="1">
        <v>2</v>
      </c>
      <c r="E37" s="1">
        <v>8</v>
      </c>
      <c r="F37" s="1" t="s">
        <v>638</v>
      </c>
      <c r="G37" s="1" t="s">
        <v>664</v>
      </c>
      <c r="H37" s="1">
        <v>35</v>
      </c>
      <c r="I37" s="2"/>
      <c r="N37" s="1" t="s">
        <v>72</v>
      </c>
      <c r="O37" s="1" t="s">
        <v>326</v>
      </c>
      <c r="Q37" s="1" t="s">
        <v>670</v>
      </c>
      <c r="R37" s="1" t="s">
        <v>666</v>
      </c>
      <c r="S37" s="1" t="s">
        <v>641</v>
      </c>
    </row>
    <row r="38" spans="1:20" s="1" customFormat="1" x14ac:dyDescent="0.45">
      <c r="A38" s="1">
        <v>1</v>
      </c>
      <c r="C38" s="1">
        <v>4</v>
      </c>
      <c r="D38" s="1">
        <v>2023</v>
      </c>
      <c r="E38" s="1">
        <v>12</v>
      </c>
      <c r="F38" s="1" t="s">
        <v>391</v>
      </c>
      <c r="G38" s="8" t="s">
        <v>280</v>
      </c>
      <c r="H38" s="1">
        <v>37</v>
      </c>
      <c r="I38" s="2">
        <f>H38*C38</f>
        <v>148</v>
      </c>
      <c r="J38" s="1">
        <v>2014</v>
      </c>
      <c r="K38" s="1" t="s">
        <v>311</v>
      </c>
      <c r="N38" s="1" t="s">
        <v>72</v>
      </c>
      <c r="O38" s="1" t="s">
        <v>326</v>
      </c>
      <c r="Q38" s="1" t="s">
        <v>328</v>
      </c>
      <c r="S38" s="1" t="s">
        <v>17</v>
      </c>
    </row>
    <row r="39" spans="1:20" s="1" customFormat="1" x14ac:dyDescent="0.45">
      <c r="A39" s="1">
        <v>1</v>
      </c>
      <c r="C39" s="1">
        <v>4</v>
      </c>
      <c r="D39" s="1">
        <v>2023</v>
      </c>
      <c r="E39" s="1">
        <v>12</v>
      </c>
      <c r="F39" s="1" t="s">
        <v>391</v>
      </c>
      <c r="G39" s="8" t="s">
        <v>274</v>
      </c>
      <c r="H39" s="1">
        <v>60</v>
      </c>
      <c r="I39" s="2">
        <f>H39*C39</f>
        <v>240</v>
      </c>
      <c r="J39" s="1">
        <v>2017</v>
      </c>
      <c r="K39" s="1" t="s">
        <v>308</v>
      </c>
      <c r="N39" s="1" t="s">
        <v>72</v>
      </c>
      <c r="O39" s="1" t="s">
        <v>74</v>
      </c>
      <c r="Q39" s="1" t="s">
        <v>309</v>
      </c>
      <c r="S39" s="1" t="s">
        <v>17</v>
      </c>
    </row>
    <row r="40" spans="1:20" s="1" customFormat="1" x14ac:dyDescent="0.45">
      <c r="A40" s="1">
        <v>1</v>
      </c>
      <c r="C40" s="1">
        <v>4</v>
      </c>
      <c r="D40" s="1">
        <v>2023</v>
      </c>
      <c r="E40" s="1">
        <v>12</v>
      </c>
      <c r="F40" s="1" t="s">
        <v>391</v>
      </c>
      <c r="G40" s="8" t="s">
        <v>267</v>
      </c>
      <c r="H40" s="1">
        <v>28</v>
      </c>
      <c r="I40" s="2">
        <f>H40*C40</f>
        <v>112</v>
      </c>
      <c r="J40" s="1">
        <v>2016</v>
      </c>
      <c r="K40" s="1" t="s">
        <v>343</v>
      </c>
      <c r="N40" s="1" t="s">
        <v>72</v>
      </c>
      <c r="O40" s="1" t="s">
        <v>74</v>
      </c>
      <c r="Q40" s="1" t="s">
        <v>75</v>
      </c>
      <c r="S40" s="1" t="s">
        <v>17</v>
      </c>
    </row>
    <row r="41" spans="1:20" s="1" customFormat="1" x14ac:dyDescent="0.45">
      <c r="A41" s="1">
        <v>3</v>
      </c>
      <c r="C41" s="6">
        <v>2</v>
      </c>
      <c r="D41" s="6">
        <v>2035</v>
      </c>
      <c r="E41" s="6" t="s">
        <v>503</v>
      </c>
      <c r="F41" s="6" t="s">
        <v>436</v>
      </c>
      <c r="G41" s="29" t="s">
        <v>428</v>
      </c>
      <c r="H41" s="18">
        <f>1994/24</f>
        <v>83.083333333333329</v>
      </c>
      <c r="I41" s="18"/>
      <c r="J41" s="6"/>
      <c r="K41" s="6" t="s">
        <v>452</v>
      </c>
      <c r="L41" s="6"/>
      <c r="M41" s="6"/>
      <c r="N41" s="6" t="s">
        <v>115</v>
      </c>
      <c r="O41" s="6" t="s">
        <v>171</v>
      </c>
      <c r="P41" s="6" t="s">
        <v>622</v>
      </c>
      <c r="Q41" s="6" t="s">
        <v>15</v>
      </c>
      <c r="R41" s="6" t="s">
        <v>623</v>
      </c>
      <c r="S41" s="6" t="s">
        <v>17</v>
      </c>
      <c r="T41" s="6"/>
    </row>
    <row r="42" spans="1:20" s="1" customFormat="1" x14ac:dyDescent="0.45">
      <c r="A42" s="1">
        <v>5</v>
      </c>
      <c r="C42" s="1">
        <v>4</v>
      </c>
      <c r="F42" s="1" t="s">
        <v>719</v>
      </c>
      <c r="G42" s="1" t="s">
        <v>708</v>
      </c>
      <c r="H42" s="1">
        <v>20</v>
      </c>
    </row>
    <row r="43" spans="1:20" s="1" customFormat="1" x14ac:dyDescent="0.45">
      <c r="A43" s="1">
        <v>5</v>
      </c>
      <c r="C43" s="1">
        <v>2</v>
      </c>
      <c r="F43" s="1" t="s">
        <v>436</v>
      </c>
      <c r="G43" s="1" t="s">
        <v>557</v>
      </c>
      <c r="H43" s="1">
        <v>15</v>
      </c>
      <c r="I43" s="2"/>
      <c r="K43" s="1" t="s">
        <v>563</v>
      </c>
      <c r="N43" s="1" t="s">
        <v>225</v>
      </c>
      <c r="O43" s="1" t="s">
        <v>565</v>
      </c>
      <c r="Q43" s="1" t="s">
        <v>564</v>
      </c>
      <c r="S43" s="1" t="s">
        <v>200</v>
      </c>
    </row>
    <row r="44" spans="1:20" s="1" customFormat="1" x14ac:dyDescent="0.45">
      <c r="A44" s="1">
        <v>5</v>
      </c>
      <c r="C44" s="1">
        <v>2</v>
      </c>
      <c r="F44" s="1" t="s">
        <v>595</v>
      </c>
      <c r="G44" s="1" t="s">
        <v>714</v>
      </c>
      <c r="H44" s="1">
        <v>70</v>
      </c>
      <c r="N44" s="1" t="s">
        <v>115</v>
      </c>
      <c r="O44" s="1" t="s">
        <v>113</v>
      </c>
      <c r="P44" s="1" t="s">
        <v>768</v>
      </c>
      <c r="Q44" s="1" t="s">
        <v>507</v>
      </c>
      <c r="S44" s="1" t="s">
        <v>17</v>
      </c>
      <c r="T44" s="1" t="s">
        <v>769</v>
      </c>
    </row>
    <row r="45" spans="1:20" s="1" customFormat="1" x14ac:dyDescent="0.45">
      <c r="A45" s="1">
        <v>5</v>
      </c>
      <c r="C45" s="1">
        <v>2</v>
      </c>
      <c r="F45" s="1" t="s">
        <v>595</v>
      </c>
      <c r="G45" s="1" t="s">
        <v>715</v>
      </c>
      <c r="H45" s="1">
        <v>49</v>
      </c>
      <c r="K45" s="1" t="s">
        <v>770</v>
      </c>
      <c r="N45" s="1" t="s">
        <v>225</v>
      </c>
      <c r="O45" s="1" t="s">
        <v>385</v>
      </c>
      <c r="Q45" s="1" t="s">
        <v>394</v>
      </c>
      <c r="S45" s="1" t="s">
        <v>17</v>
      </c>
    </row>
    <row r="46" spans="1:20" s="1" customFormat="1" x14ac:dyDescent="0.45">
      <c r="A46" s="1">
        <v>5</v>
      </c>
      <c r="C46" s="1">
        <v>1</v>
      </c>
      <c r="F46" s="1" t="s">
        <v>720</v>
      </c>
      <c r="G46" s="1" t="s">
        <v>709</v>
      </c>
      <c r="H46" s="1">
        <v>80</v>
      </c>
      <c r="N46" s="1" t="s">
        <v>72</v>
      </c>
      <c r="O46" s="1" t="s">
        <v>85</v>
      </c>
      <c r="P46" s="1" t="s">
        <v>776</v>
      </c>
      <c r="Q46" s="1" t="s">
        <v>86</v>
      </c>
      <c r="S46" s="1" t="s">
        <v>17</v>
      </c>
      <c r="T46" s="1" t="s">
        <v>779</v>
      </c>
    </row>
    <row r="47" spans="1:20" s="1" customFormat="1" x14ac:dyDescent="0.45">
      <c r="A47" s="1">
        <v>5</v>
      </c>
      <c r="C47" s="1">
        <v>2</v>
      </c>
      <c r="D47" s="1">
        <v>2022</v>
      </c>
      <c r="E47" s="1">
        <v>56</v>
      </c>
      <c r="F47" s="1" t="s">
        <v>718</v>
      </c>
      <c r="G47" s="1" t="s">
        <v>706</v>
      </c>
      <c r="H47" s="1">
        <v>30</v>
      </c>
      <c r="K47" s="1" t="s">
        <v>775</v>
      </c>
      <c r="N47" s="1" t="s">
        <v>14</v>
      </c>
      <c r="O47" s="1" t="s">
        <v>39</v>
      </c>
      <c r="P47" s="1" t="s">
        <v>771</v>
      </c>
      <c r="Q47" s="1" t="s">
        <v>339</v>
      </c>
      <c r="S47" s="1" t="s">
        <v>17</v>
      </c>
      <c r="T47" s="1" t="s">
        <v>778</v>
      </c>
    </row>
    <row r="48" spans="1:20" s="1" customFormat="1" x14ac:dyDescent="0.45">
      <c r="A48" s="1">
        <v>5</v>
      </c>
      <c r="C48" s="1">
        <v>2</v>
      </c>
      <c r="D48" s="1">
        <v>2022</v>
      </c>
      <c r="E48" s="1">
        <v>56</v>
      </c>
      <c r="F48" s="1" t="s">
        <v>718</v>
      </c>
      <c r="G48" s="1" t="s">
        <v>706</v>
      </c>
      <c r="H48" s="1">
        <v>30</v>
      </c>
      <c r="K48" s="1" t="s">
        <v>775</v>
      </c>
      <c r="N48" s="1" t="s">
        <v>14</v>
      </c>
      <c r="O48" s="1" t="s">
        <v>39</v>
      </c>
      <c r="P48" s="1" t="s">
        <v>771</v>
      </c>
      <c r="Q48" s="1" t="s">
        <v>339</v>
      </c>
      <c r="S48" s="1" t="s">
        <v>17</v>
      </c>
      <c r="T48" s="1" t="s">
        <v>778</v>
      </c>
    </row>
    <row r="49" spans="1:20" s="1" customFormat="1" x14ac:dyDescent="0.45">
      <c r="A49" s="1">
        <v>5</v>
      </c>
      <c r="C49" s="1">
        <v>2</v>
      </c>
      <c r="D49" s="1">
        <v>2022</v>
      </c>
      <c r="E49" s="1">
        <v>56</v>
      </c>
      <c r="F49" s="1" t="s">
        <v>718</v>
      </c>
      <c r="G49" s="1" t="s">
        <v>707</v>
      </c>
      <c r="H49" s="1">
        <v>25</v>
      </c>
      <c r="K49" s="1" t="s">
        <v>775</v>
      </c>
      <c r="N49" s="1" t="s">
        <v>14</v>
      </c>
      <c r="O49" s="1" t="s">
        <v>39</v>
      </c>
      <c r="P49" s="1" t="s">
        <v>754</v>
      </c>
      <c r="Q49" s="1" t="s">
        <v>167</v>
      </c>
      <c r="S49" s="1" t="s">
        <v>147</v>
      </c>
      <c r="T49" s="1" t="s">
        <v>777</v>
      </c>
    </row>
    <row r="50" spans="1:20" s="1" customFormat="1" x14ac:dyDescent="0.45">
      <c r="A50" s="1">
        <v>5</v>
      </c>
      <c r="C50" s="1">
        <v>2</v>
      </c>
      <c r="E50" s="1">
        <v>6</v>
      </c>
      <c r="F50" s="1" t="s">
        <v>575</v>
      </c>
      <c r="G50" s="1" t="s">
        <v>607</v>
      </c>
      <c r="H50" s="1">
        <v>35</v>
      </c>
      <c r="I50" s="2"/>
      <c r="K50" s="1" t="s">
        <v>501</v>
      </c>
      <c r="N50" s="1" t="s">
        <v>115</v>
      </c>
      <c r="O50" s="1" t="s">
        <v>171</v>
      </c>
      <c r="P50" s="1" t="s">
        <v>621</v>
      </c>
      <c r="Q50" s="1" t="s">
        <v>15</v>
      </c>
      <c r="R50" s="1" t="s">
        <v>620</v>
      </c>
      <c r="S50" s="1" t="s">
        <v>17</v>
      </c>
    </row>
    <row r="51" spans="1:20" s="1" customFormat="1" x14ac:dyDescent="0.45">
      <c r="A51" s="1">
        <v>5</v>
      </c>
      <c r="C51" s="1">
        <v>1</v>
      </c>
      <c r="E51" s="1">
        <v>6</v>
      </c>
      <c r="F51" s="1" t="s">
        <v>575</v>
      </c>
      <c r="G51" s="1" t="s">
        <v>576</v>
      </c>
      <c r="H51" s="1">
        <v>60</v>
      </c>
      <c r="I51" s="2"/>
      <c r="K51" s="1" t="s">
        <v>501</v>
      </c>
      <c r="N51" s="1" t="s">
        <v>115</v>
      </c>
      <c r="O51" s="1" t="s">
        <v>171</v>
      </c>
      <c r="P51" s="1" t="s">
        <v>611</v>
      </c>
      <c r="Q51" s="1" t="s">
        <v>167</v>
      </c>
      <c r="R51" s="1" t="s">
        <v>609</v>
      </c>
      <c r="S51" s="1" t="s">
        <v>147</v>
      </c>
    </row>
    <row r="52" spans="1:20" s="1" customFormat="1" x14ac:dyDescent="0.45">
      <c r="A52" s="1">
        <v>5</v>
      </c>
      <c r="C52" s="1">
        <v>1</v>
      </c>
      <c r="E52" s="1">
        <v>6</v>
      </c>
      <c r="F52" s="1" t="s">
        <v>575</v>
      </c>
      <c r="G52" s="1" t="s">
        <v>555</v>
      </c>
      <c r="H52" s="1">
        <v>120</v>
      </c>
      <c r="I52" s="2"/>
      <c r="K52" s="1" t="s">
        <v>561</v>
      </c>
      <c r="N52" s="1" t="s">
        <v>115</v>
      </c>
      <c r="O52" s="1" t="s">
        <v>171</v>
      </c>
      <c r="P52" s="1" t="s">
        <v>614</v>
      </c>
      <c r="Q52" s="1" t="s">
        <v>167</v>
      </c>
      <c r="R52" s="1" t="s">
        <v>174</v>
      </c>
      <c r="S52" s="1" t="s">
        <v>147</v>
      </c>
    </row>
    <row r="53" spans="1:20" s="1" customFormat="1" x14ac:dyDescent="0.45">
      <c r="A53" s="1">
        <v>5</v>
      </c>
      <c r="C53" s="1">
        <v>2</v>
      </c>
      <c r="E53" s="1">
        <v>6</v>
      </c>
      <c r="F53" s="1" t="s">
        <v>575</v>
      </c>
      <c r="G53" s="1" t="s">
        <v>412</v>
      </c>
      <c r="H53" s="1">
        <v>65</v>
      </c>
      <c r="I53" s="2"/>
      <c r="K53" s="1" t="s">
        <v>449</v>
      </c>
      <c r="N53" s="1" t="s">
        <v>115</v>
      </c>
      <c r="O53" s="1" t="s">
        <v>171</v>
      </c>
      <c r="P53" s="1" t="s">
        <v>615</v>
      </c>
      <c r="Q53" s="1" t="s">
        <v>15</v>
      </c>
      <c r="R53" s="1" t="s">
        <v>616</v>
      </c>
      <c r="S53" s="1" t="s">
        <v>17</v>
      </c>
    </row>
    <row r="54" spans="1:20" s="1" customFormat="1" x14ac:dyDescent="0.45">
      <c r="A54" s="1">
        <v>5</v>
      </c>
      <c r="C54" s="1">
        <v>2</v>
      </c>
      <c r="F54" s="1" t="s">
        <v>781</v>
      </c>
      <c r="G54" s="1" t="s">
        <v>787</v>
      </c>
      <c r="H54" s="1">
        <v>59</v>
      </c>
      <c r="K54" s="1" t="s">
        <v>561</v>
      </c>
      <c r="N54" s="1" t="s">
        <v>72</v>
      </c>
      <c r="O54" s="1" t="s">
        <v>85</v>
      </c>
      <c r="P54" s="1" t="s">
        <v>727</v>
      </c>
      <c r="Q54" s="1" t="s">
        <v>788</v>
      </c>
      <c r="S54" s="1" t="s">
        <v>17</v>
      </c>
      <c r="T54" s="1" t="s">
        <v>789</v>
      </c>
    </row>
    <row r="55" spans="1:20" s="1" customFormat="1" x14ac:dyDescent="0.45">
      <c r="A55" s="1">
        <v>5</v>
      </c>
      <c r="C55" s="1">
        <v>2</v>
      </c>
      <c r="D55" s="1">
        <v>2022</v>
      </c>
      <c r="E55" s="1">
        <v>49</v>
      </c>
      <c r="F55" s="1" t="s">
        <v>638</v>
      </c>
      <c r="G55" s="1" t="s">
        <v>662</v>
      </c>
      <c r="H55" s="1">
        <v>35</v>
      </c>
      <c r="I55" s="2"/>
      <c r="N55" s="1" t="s">
        <v>72</v>
      </c>
      <c r="O55" s="1" t="s">
        <v>326</v>
      </c>
      <c r="Q55" s="1" t="s">
        <v>668</v>
      </c>
      <c r="R55" s="1" t="s">
        <v>666</v>
      </c>
      <c r="S55" s="1" t="s">
        <v>641</v>
      </c>
    </row>
    <row r="56" spans="1:20" s="1" customFormat="1" x14ac:dyDescent="0.45">
      <c r="A56" s="1">
        <v>5</v>
      </c>
      <c r="C56" s="1">
        <v>4</v>
      </c>
      <c r="D56" s="1">
        <v>2022</v>
      </c>
      <c r="E56" s="1">
        <v>49</v>
      </c>
      <c r="F56" s="1" t="s">
        <v>638</v>
      </c>
      <c r="G56" s="1" t="s">
        <v>657</v>
      </c>
      <c r="H56" s="1">
        <v>27</v>
      </c>
      <c r="I56" s="2"/>
      <c r="N56" s="1" t="s">
        <v>72</v>
      </c>
      <c r="O56" s="1" t="s">
        <v>521</v>
      </c>
      <c r="Q56" s="1" t="s">
        <v>658</v>
      </c>
      <c r="R56" s="1" t="s">
        <v>659</v>
      </c>
      <c r="S56" s="1" t="s">
        <v>17</v>
      </c>
    </row>
    <row r="57" spans="1:20" s="1" customFormat="1" x14ac:dyDescent="0.45">
      <c r="A57" s="1">
        <v>5</v>
      </c>
      <c r="C57" s="1">
        <v>2</v>
      </c>
      <c r="F57" s="1" t="s">
        <v>817</v>
      </c>
      <c r="G57" s="1" t="s">
        <v>819</v>
      </c>
      <c r="H57" s="1">
        <v>75</v>
      </c>
      <c r="N57" s="1" t="s">
        <v>14</v>
      </c>
      <c r="O57" s="1" t="s">
        <v>39</v>
      </c>
      <c r="P57" s="1" t="s">
        <v>835</v>
      </c>
      <c r="Q57" s="1" t="s">
        <v>15</v>
      </c>
      <c r="S57" s="1" t="s">
        <v>17</v>
      </c>
    </row>
    <row r="58" spans="1:20" s="1" customFormat="1" x14ac:dyDescent="0.45">
      <c r="A58" s="1">
        <v>5</v>
      </c>
      <c r="C58" s="1">
        <v>2</v>
      </c>
      <c r="F58" s="1" t="s">
        <v>817</v>
      </c>
      <c r="G58" s="1" t="s">
        <v>820</v>
      </c>
      <c r="H58" s="1">
        <v>95</v>
      </c>
      <c r="N58" s="1" t="s">
        <v>14</v>
      </c>
      <c r="O58" s="1" t="s">
        <v>39</v>
      </c>
      <c r="P58" s="1" t="s">
        <v>836</v>
      </c>
      <c r="Q58" s="1" t="s">
        <v>15</v>
      </c>
      <c r="S58" s="1" t="s">
        <v>17</v>
      </c>
    </row>
    <row r="59" spans="1:20" s="1" customFormat="1" x14ac:dyDescent="0.45">
      <c r="A59" s="1">
        <v>5</v>
      </c>
      <c r="C59" s="1">
        <v>2</v>
      </c>
      <c r="F59" s="1" t="s">
        <v>879</v>
      </c>
      <c r="G59" s="1" t="s">
        <v>878</v>
      </c>
      <c r="H59" s="1">
        <v>36</v>
      </c>
      <c r="N59" s="1" t="s">
        <v>14</v>
      </c>
      <c r="O59" s="1" t="s">
        <v>39</v>
      </c>
      <c r="P59" s="1" t="s">
        <v>880</v>
      </c>
      <c r="Q59" s="1" t="s">
        <v>15</v>
      </c>
      <c r="S59" s="1" t="s">
        <v>17</v>
      </c>
    </row>
    <row r="60" spans="1:20" s="1" customFormat="1" x14ac:dyDescent="0.45">
      <c r="A60" s="1">
        <v>5</v>
      </c>
      <c r="C60" s="1">
        <v>2</v>
      </c>
      <c r="F60" s="1" t="s">
        <v>671</v>
      </c>
      <c r="G60" s="1" t="s">
        <v>885</v>
      </c>
      <c r="H60" s="1">
        <v>55</v>
      </c>
      <c r="N60" s="1" t="s">
        <v>72</v>
      </c>
      <c r="O60" s="1" t="s">
        <v>354</v>
      </c>
      <c r="Q60" s="1" t="s">
        <v>886</v>
      </c>
      <c r="S60" s="1" t="s">
        <v>641</v>
      </c>
      <c r="T60" s="1" t="s">
        <v>656</v>
      </c>
    </row>
    <row r="62" spans="1:20" s="1" customFormat="1" x14ac:dyDescent="0.45">
      <c r="A62" s="1">
        <v>5</v>
      </c>
      <c r="C62" s="1">
        <v>1</v>
      </c>
      <c r="F62" s="1" t="s">
        <v>817</v>
      </c>
      <c r="G62" s="1" t="s">
        <v>833</v>
      </c>
      <c r="H62" s="1">
        <v>56</v>
      </c>
      <c r="N62" s="1" t="s">
        <v>14</v>
      </c>
      <c r="O62" s="1" t="s">
        <v>39</v>
      </c>
      <c r="P62" s="1" t="s">
        <v>843</v>
      </c>
      <c r="Q62" s="1" t="s">
        <v>15</v>
      </c>
      <c r="S62" s="1" t="s">
        <v>17</v>
      </c>
    </row>
    <row r="63" spans="1:20" s="1" customFormat="1" x14ac:dyDescent="0.45">
      <c r="A63" s="1">
        <v>5</v>
      </c>
      <c r="C63" s="1">
        <v>2</v>
      </c>
      <c r="F63" s="1" t="s">
        <v>785</v>
      </c>
      <c r="G63" s="1" t="s">
        <v>808</v>
      </c>
      <c r="H63" s="1">
        <v>60</v>
      </c>
      <c r="K63" s="1" t="s">
        <v>809</v>
      </c>
      <c r="N63" s="1" t="s">
        <v>72</v>
      </c>
      <c r="O63" s="1" t="s">
        <v>585</v>
      </c>
      <c r="P63" s="1" t="s">
        <v>810</v>
      </c>
      <c r="Q63" s="1" t="s">
        <v>313</v>
      </c>
      <c r="S63" s="1" t="s">
        <v>17</v>
      </c>
      <c r="T63" s="1" t="s">
        <v>811</v>
      </c>
    </row>
    <row r="64" spans="1:20" s="1" customFormat="1" x14ac:dyDescent="0.45">
      <c r="A64" s="1">
        <v>5</v>
      </c>
      <c r="C64" s="1">
        <v>2</v>
      </c>
      <c r="F64" s="1" t="s">
        <v>720</v>
      </c>
      <c r="G64" s="1" t="s">
        <v>848</v>
      </c>
      <c r="H64" s="1">
        <v>18</v>
      </c>
      <c r="N64" s="1" t="s">
        <v>14</v>
      </c>
      <c r="O64" s="1" t="s">
        <v>39</v>
      </c>
      <c r="P64" s="1" t="s">
        <v>754</v>
      </c>
      <c r="Q64" s="1" t="s">
        <v>335</v>
      </c>
      <c r="S64" s="1" t="s">
        <v>17</v>
      </c>
    </row>
    <row r="65" spans="1:20" s="1" customFormat="1" x14ac:dyDescent="0.45">
      <c r="A65" s="1">
        <v>5</v>
      </c>
      <c r="C65" s="1">
        <v>2</v>
      </c>
      <c r="F65" s="1" t="s">
        <v>720</v>
      </c>
      <c r="G65" s="1" t="s">
        <v>849</v>
      </c>
      <c r="H65" s="1">
        <v>18</v>
      </c>
      <c r="N65" s="1" t="s">
        <v>14</v>
      </c>
      <c r="O65" s="1" t="s">
        <v>39</v>
      </c>
      <c r="P65" s="1" t="s">
        <v>754</v>
      </c>
      <c r="Q65" s="1" t="s">
        <v>335</v>
      </c>
      <c r="S65" s="1" t="s">
        <v>17</v>
      </c>
    </row>
    <row r="66" spans="1:20" s="1" customFormat="1" x14ac:dyDescent="0.45">
      <c r="A66" s="1">
        <v>5</v>
      </c>
      <c r="C66" s="1">
        <v>1</v>
      </c>
      <c r="D66" s="1">
        <v>2022</v>
      </c>
      <c r="F66" s="1" t="s">
        <v>781</v>
      </c>
      <c r="G66" s="1" t="s">
        <v>795</v>
      </c>
      <c r="H66" s="1">
        <v>90</v>
      </c>
      <c r="K66" s="1" t="s">
        <v>775</v>
      </c>
      <c r="N66" s="1" t="s">
        <v>14</v>
      </c>
      <c r="O66" s="1" t="s">
        <v>796</v>
      </c>
      <c r="P66" s="1" t="s">
        <v>797</v>
      </c>
      <c r="Q66" s="1" t="s">
        <v>15</v>
      </c>
      <c r="S66" s="1" t="s">
        <v>17</v>
      </c>
      <c r="T66" s="1" t="s">
        <v>798</v>
      </c>
    </row>
    <row r="67" spans="1:20" s="1" customFormat="1" x14ac:dyDescent="0.45">
      <c r="A67" s="1">
        <v>5</v>
      </c>
      <c r="C67" s="1">
        <v>1</v>
      </c>
      <c r="D67" s="1">
        <v>2030</v>
      </c>
      <c r="E67" s="1">
        <v>43</v>
      </c>
      <c r="F67" s="1" t="s">
        <v>781</v>
      </c>
      <c r="G67" s="1" t="s">
        <v>780</v>
      </c>
      <c r="H67" s="1">
        <v>20</v>
      </c>
      <c r="K67" s="1" t="s">
        <v>457</v>
      </c>
      <c r="N67" s="1" t="s">
        <v>72</v>
      </c>
      <c r="O67" s="1" t="s">
        <v>74</v>
      </c>
      <c r="Q67" s="1" t="s">
        <v>782</v>
      </c>
      <c r="S67" s="1" t="s">
        <v>17</v>
      </c>
    </row>
    <row r="68" spans="1:20" s="1" customFormat="1" x14ac:dyDescent="0.45">
      <c r="A68" s="1">
        <v>5</v>
      </c>
      <c r="C68" s="6">
        <v>3</v>
      </c>
      <c r="D68" s="6">
        <v>2022</v>
      </c>
      <c r="E68" s="23">
        <v>4</v>
      </c>
      <c r="F68" s="6" t="s">
        <v>390</v>
      </c>
      <c r="G68" s="6" t="s">
        <v>81</v>
      </c>
      <c r="H68" s="26">
        <v>59</v>
      </c>
      <c r="I68" s="27">
        <f>C68*H68</f>
        <v>177</v>
      </c>
      <c r="J68" s="6">
        <v>2015</v>
      </c>
      <c r="K68" s="6"/>
      <c r="L68" s="6"/>
      <c r="M68" s="6" t="s">
        <v>13</v>
      </c>
      <c r="N68" s="6" t="s">
        <v>72</v>
      </c>
      <c r="O68" s="6" t="s">
        <v>74</v>
      </c>
      <c r="P68" s="6"/>
      <c r="Q68" s="6" t="s">
        <v>75</v>
      </c>
      <c r="R68" s="6" t="s">
        <v>82</v>
      </c>
      <c r="S68" s="6" t="s">
        <v>17</v>
      </c>
      <c r="T68" s="6" t="s">
        <v>83</v>
      </c>
    </row>
    <row r="69" spans="1:20" s="1" customFormat="1" x14ac:dyDescent="0.45">
      <c r="A69" s="1">
        <v>5</v>
      </c>
      <c r="C69" s="6">
        <v>3</v>
      </c>
      <c r="D69" s="6">
        <v>2022</v>
      </c>
      <c r="E69" s="23">
        <v>4</v>
      </c>
      <c r="F69" s="6" t="s">
        <v>390</v>
      </c>
      <c r="G69" s="6" t="s">
        <v>95</v>
      </c>
      <c r="H69" s="26">
        <v>79</v>
      </c>
      <c r="I69" s="27">
        <f>C69*H69</f>
        <v>237</v>
      </c>
      <c r="J69" s="6">
        <v>2011</v>
      </c>
      <c r="K69" s="6"/>
      <c r="L69" s="6"/>
      <c r="M69" s="6" t="s">
        <v>13</v>
      </c>
      <c r="N69" s="6" t="s">
        <v>72</v>
      </c>
      <c r="O69" s="6" t="s">
        <v>85</v>
      </c>
      <c r="P69" s="6"/>
      <c r="Q69" s="6" t="s">
        <v>86</v>
      </c>
      <c r="R69" s="6" t="s">
        <v>96</v>
      </c>
      <c r="S69" s="6" t="s">
        <v>17</v>
      </c>
      <c r="T69" s="6" t="s">
        <v>97</v>
      </c>
    </row>
    <row r="70" spans="1:20" s="1" customFormat="1" outlineLevel="1" x14ac:dyDescent="0.45">
      <c r="A70" s="1">
        <v>5</v>
      </c>
      <c r="C70" s="1">
        <v>3</v>
      </c>
      <c r="F70" s="1" t="s">
        <v>785</v>
      </c>
      <c r="G70" s="1" t="s">
        <v>914</v>
      </c>
      <c r="H70" s="1">
        <v>75</v>
      </c>
      <c r="K70" s="1" t="s">
        <v>919</v>
      </c>
      <c r="N70" s="1" t="s">
        <v>187</v>
      </c>
      <c r="O70" s="1" t="s">
        <v>371</v>
      </c>
      <c r="Q70" s="1" t="s">
        <v>920</v>
      </c>
      <c r="S70" s="1" t="s">
        <v>17</v>
      </c>
    </row>
    <row r="71" spans="1:20" s="1" customFormat="1" x14ac:dyDescent="0.45">
      <c r="A71" s="1">
        <v>5</v>
      </c>
      <c r="C71" s="6">
        <v>3</v>
      </c>
      <c r="D71" s="6">
        <v>2022</v>
      </c>
      <c r="E71" s="23">
        <v>4</v>
      </c>
      <c r="F71" s="6" t="s">
        <v>390</v>
      </c>
      <c r="G71" s="6" t="s">
        <v>101</v>
      </c>
      <c r="H71" s="26">
        <v>79</v>
      </c>
      <c r="I71" s="27">
        <f>C71*H71</f>
        <v>237</v>
      </c>
      <c r="J71" s="6">
        <v>2016</v>
      </c>
      <c r="K71" s="6"/>
      <c r="L71" s="6"/>
      <c r="M71" s="6" t="s">
        <v>13</v>
      </c>
      <c r="N71" s="6" t="s">
        <v>72</v>
      </c>
      <c r="O71" s="6" t="s">
        <v>74</v>
      </c>
      <c r="P71" s="6"/>
      <c r="Q71" s="6" t="s">
        <v>102</v>
      </c>
      <c r="R71" s="6" t="s">
        <v>103</v>
      </c>
      <c r="S71" s="6" t="s">
        <v>17</v>
      </c>
      <c r="T71" s="6" t="s">
        <v>104</v>
      </c>
    </row>
    <row r="72" spans="1:20" s="1" customFormat="1" x14ac:dyDescent="0.45">
      <c r="A72" s="1">
        <v>5</v>
      </c>
      <c r="C72" s="1">
        <v>2</v>
      </c>
      <c r="F72" s="1" t="s">
        <v>508</v>
      </c>
      <c r="G72" s="1" t="s">
        <v>545</v>
      </c>
      <c r="I72" s="2"/>
      <c r="N72" s="1" t="s">
        <v>72</v>
      </c>
      <c r="O72" s="1" t="s">
        <v>85</v>
      </c>
      <c r="Q72" s="1" t="s">
        <v>546</v>
      </c>
      <c r="S72" s="1" t="s">
        <v>200</v>
      </c>
    </row>
    <row r="73" spans="1:20" s="1" customFormat="1" x14ac:dyDescent="0.45">
      <c r="A73" s="1">
        <v>5</v>
      </c>
      <c r="C73" s="1">
        <v>3</v>
      </c>
      <c r="F73" s="1" t="s">
        <v>781</v>
      </c>
      <c r="G73" s="1" t="s">
        <v>864</v>
      </c>
      <c r="H73" s="1">
        <v>40</v>
      </c>
      <c r="K73" s="1" t="s">
        <v>866</v>
      </c>
      <c r="N73" s="1" t="s">
        <v>72</v>
      </c>
      <c r="O73" s="1" t="s">
        <v>74</v>
      </c>
      <c r="Q73" s="1" t="s">
        <v>867</v>
      </c>
      <c r="S73" s="1" t="s">
        <v>17</v>
      </c>
    </row>
    <row r="74" spans="1:20" s="1" customFormat="1" x14ac:dyDescent="0.45">
      <c r="A74" s="1">
        <v>5</v>
      </c>
      <c r="C74" s="1">
        <v>1</v>
      </c>
      <c r="F74" s="1" t="s">
        <v>781</v>
      </c>
      <c r="G74" s="1" t="s">
        <v>780</v>
      </c>
      <c r="H74" s="1">
        <v>20</v>
      </c>
      <c r="K74" s="1" t="s">
        <v>457</v>
      </c>
      <c r="N74" s="1" t="s">
        <v>72</v>
      </c>
      <c r="O74" s="1" t="s">
        <v>74</v>
      </c>
      <c r="Q74" s="1" t="s">
        <v>782</v>
      </c>
      <c r="S74" s="1" t="s">
        <v>17</v>
      </c>
    </row>
    <row r="75" spans="1:20" s="1" customFormat="1" x14ac:dyDescent="0.45">
      <c r="A75" s="1">
        <v>5</v>
      </c>
      <c r="C75" s="1">
        <v>1</v>
      </c>
      <c r="F75" s="1" t="s">
        <v>419</v>
      </c>
      <c r="G75" s="1" t="s">
        <v>923</v>
      </c>
      <c r="H75" s="1">
        <v>40</v>
      </c>
      <c r="N75" s="1" t="s">
        <v>14</v>
      </c>
      <c r="O75" s="1" t="s">
        <v>0</v>
      </c>
      <c r="P75" s="1" t="s">
        <v>918</v>
      </c>
      <c r="Q75" s="1" t="s">
        <v>15</v>
      </c>
      <c r="S75" s="1" t="s">
        <v>738</v>
      </c>
    </row>
    <row r="76" spans="1:20" s="1" customFormat="1" x14ac:dyDescent="0.45">
      <c r="A76" s="1">
        <v>5</v>
      </c>
      <c r="C76" s="1">
        <v>1</v>
      </c>
      <c r="F76" s="1" t="s">
        <v>419</v>
      </c>
      <c r="G76" s="1" t="s">
        <v>924</v>
      </c>
      <c r="H76" s="1">
        <v>40</v>
      </c>
      <c r="N76" s="1" t="s">
        <v>14</v>
      </c>
      <c r="O76" s="1" t="s">
        <v>0</v>
      </c>
      <c r="P76" s="1" t="s">
        <v>918</v>
      </c>
      <c r="Q76" s="1" t="s">
        <v>746</v>
      </c>
      <c r="S76" s="1" t="s">
        <v>147</v>
      </c>
    </row>
    <row r="77" spans="1:20" s="1" customFormat="1" x14ac:dyDescent="0.45">
      <c r="A77" s="1">
        <v>5</v>
      </c>
      <c r="C77" s="1">
        <v>3</v>
      </c>
      <c r="F77" s="1" t="s">
        <v>785</v>
      </c>
      <c r="G77" s="1" t="s">
        <v>929</v>
      </c>
      <c r="H77" s="1">
        <v>45</v>
      </c>
      <c r="K77" s="1">
        <v>2022</v>
      </c>
      <c r="N77" s="1" t="s">
        <v>225</v>
      </c>
      <c r="O77" s="1" t="s">
        <v>385</v>
      </c>
      <c r="Q77" s="1" t="s">
        <v>931</v>
      </c>
      <c r="S77" s="1" t="s">
        <v>17</v>
      </c>
      <c r="T77" s="1">
        <f>SUBTOTAL(9,storage!T1:T533)</f>
        <v>0</v>
      </c>
    </row>
    <row r="78" spans="1:20" s="1" customFormat="1" x14ac:dyDescent="0.45">
      <c r="A78" s="1">
        <v>5</v>
      </c>
      <c r="C78" s="1">
        <v>3</v>
      </c>
      <c r="F78" s="1" t="s">
        <v>781</v>
      </c>
      <c r="G78" s="1" t="s">
        <v>933</v>
      </c>
      <c r="H78" s="1">
        <v>25</v>
      </c>
      <c r="K78" s="1" t="s">
        <v>775</v>
      </c>
      <c r="N78" s="1" t="s">
        <v>14</v>
      </c>
      <c r="O78" s="1" t="s">
        <v>39</v>
      </c>
      <c r="P78" s="1" t="s">
        <v>771</v>
      </c>
      <c r="Q78" s="1" t="s">
        <v>339</v>
      </c>
      <c r="S78" s="1" t="s">
        <v>17</v>
      </c>
    </row>
    <row r="79" spans="1:20" s="1" customFormat="1" x14ac:dyDescent="0.45">
      <c r="A79" s="1">
        <v>5</v>
      </c>
      <c r="C79" s="1">
        <v>2</v>
      </c>
      <c r="D79" s="1">
        <v>2022</v>
      </c>
      <c r="F79" s="1" t="s">
        <v>785</v>
      </c>
      <c r="G79" s="1" t="s">
        <v>915</v>
      </c>
      <c r="H79" s="1">
        <v>50</v>
      </c>
      <c r="K79" s="1" t="s">
        <v>800</v>
      </c>
      <c r="N79" s="1" t="s">
        <v>14</v>
      </c>
      <c r="O79" s="1" t="s">
        <v>0</v>
      </c>
      <c r="P79" s="1" t="s">
        <v>918</v>
      </c>
      <c r="Q79" s="1" t="s">
        <v>15</v>
      </c>
      <c r="S79" s="1" t="s">
        <v>17</v>
      </c>
    </row>
    <row r="80" spans="1:20" s="1" customFormat="1" x14ac:dyDescent="0.45">
      <c r="A80" s="1">
        <v>5</v>
      </c>
      <c r="C80" s="1">
        <v>2</v>
      </c>
      <c r="D80" s="1">
        <v>2022</v>
      </c>
      <c r="F80" s="1" t="s">
        <v>785</v>
      </c>
      <c r="G80" s="1" t="s">
        <v>916</v>
      </c>
      <c r="H80" s="1">
        <v>50</v>
      </c>
      <c r="K80" s="1" t="s">
        <v>800</v>
      </c>
      <c r="N80" s="1" t="s">
        <v>14</v>
      </c>
      <c r="O80" s="1" t="s">
        <v>0</v>
      </c>
      <c r="P80" s="1" t="s">
        <v>918</v>
      </c>
      <c r="Q80" s="1" t="s">
        <v>15</v>
      </c>
      <c r="S80" s="1" t="s">
        <v>17</v>
      </c>
    </row>
    <row r="81" spans="1:20" s="1" customFormat="1" x14ac:dyDescent="0.45">
      <c r="A81" s="1">
        <v>5</v>
      </c>
      <c r="C81" s="1">
        <v>2</v>
      </c>
      <c r="D81" s="1">
        <v>2022</v>
      </c>
      <c r="F81" s="1" t="s">
        <v>785</v>
      </c>
      <c r="G81" s="1" t="s">
        <v>942</v>
      </c>
      <c r="H81" s="1">
        <v>45</v>
      </c>
      <c r="K81" s="1" t="s">
        <v>866</v>
      </c>
      <c r="N81" s="1" t="s">
        <v>72</v>
      </c>
      <c r="O81" s="1" t="s">
        <v>85</v>
      </c>
      <c r="Q81" s="1" t="s">
        <v>943</v>
      </c>
      <c r="S81" s="1" t="s">
        <v>17</v>
      </c>
    </row>
    <row r="82" spans="1:20" s="1" customFormat="1" outlineLevel="1" x14ac:dyDescent="0.45">
      <c r="A82" s="1">
        <v>5</v>
      </c>
      <c r="C82" s="1">
        <v>3</v>
      </c>
      <c r="F82" s="1" t="s">
        <v>785</v>
      </c>
      <c r="G82" s="1" t="s">
        <v>927</v>
      </c>
      <c r="H82" s="1">
        <v>85</v>
      </c>
      <c r="K82" s="1" t="s">
        <v>873</v>
      </c>
      <c r="N82" s="1" t="s">
        <v>14</v>
      </c>
      <c r="O82" s="1" t="s">
        <v>39</v>
      </c>
      <c r="P82" s="1" t="s">
        <v>754</v>
      </c>
      <c r="Q82" s="1" t="s">
        <v>928</v>
      </c>
      <c r="S82" s="1" t="s">
        <v>17</v>
      </c>
    </row>
    <row r="83" spans="1:20" s="1" customFormat="1" x14ac:dyDescent="0.45">
      <c r="A83" s="1">
        <v>5</v>
      </c>
      <c r="C83" s="1">
        <v>3</v>
      </c>
      <c r="F83" s="1" t="s">
        <v>785</v>
      </c>
      <c r="G83" s="1" t="s">
        <v>927</v>
      </c>
      <c r="H83" s="1">
        <v>85</v>
      </c>
      <c r="K83" s="1" t="s">
        <v>873</v>
      </c>
      <c r="N83" s="1" t="s">
        <v>14</v>
      </c>
      <c r="O83" s="1" t="s">
        <v>39</v>
      </c>
      <c r="P83" s="1" t="s">
        <v>754</v>
      </c>
      <c r="Q83" s="1" t="s">
        <v>928</v>
      </c>
      <c r="S83" s="1" t="s">
        <v>17</v>
      </c>
    </row>
    <row r="84" spans="1:20" s="1" customFormat="1" x14ac:dyDescent="0.45">
      <c r="A84" s="1">
        <v>4</v>
      </c>
      <c r="C84" s="1">
        <v>2</v>
      </c>
      <c r="D84" s="1">
        <v>2022</v>
      </c>
      <c r="E84" s="1">
        <v>63</v>
      </c>
      <c r="F84" s="1" t="s">
        <v>785</v>
      </c>
      <c r="G84" s="1" t="s">
        <v>799</v>
      </c>
      <c r="H84" s="1">
        <v>52</v>
      </c>
      <c r="K84" s="1" t="s">
        <v>800</v>
      </c>
      <c r="N84" s="1" t="s">
        <v>72</v>
      </c>
      <c r="O84" s="1" t="s">
        <v>354</v>
      </c>
      <c r="Q84" s="1" t="s">
        <v>355</v>
      </c>
      <c r="S84" s="1" t="s">
        <v>17</v>
      </c>
      <c r="T84" s="1" t="s">
        <v>801</v>
      </c>
    </row>
    <row r="85" spans="1:20" s="1" customFormat="1" x14ac:dyDescent="0.45">
      <c r="A85" s="1">
        <v>4</v>
      </c>
      <c r="C85" s="1">
        <v>1</v>
      </c>
      <c r="D85" s="1">
        <v>2022</v>
      </c>
      <c r="E85" s="1">
        <v>63</v>
      </c>
      <c r="F85" s="1" t="s">
        <v>785</v>
      </c>
      <c r="G85" s="1" t="s">
        <v>802</v>
      </c>
      <c r="H85" s="1">
        <v>90</v>
      </c>
      <c r="K85" s="1" t="s">
        <v>803</v>
      </c>
      <c r="N85" s="1" t="s">
        <v>72</v>
      </c>
      <c r="O85" s="1" t="s">
        <v>804</v>
      </c>
      <c r="P85" s="1" t="s">
        <v>805</v>
      </c>
      <c r="Q85" s="1" t="s">
        <v>806</v>
      </c>
      <c r="S85" s="1" t="s">
        <v>17</v>
      </c>
      <c r="T85" s="1" t="s">
        <v>807</v>
      </c>
    </row>
    <row r="86" spans="1:20" s="1" customFormat="1" x14ac:dyDescent="0.45">
      <c r="A86" s="1">
        <v>4</v>
      </c>
      <c r="C86" s="1">
        <v>1</v>
      </c>
      <c r="D86" s="1">
        <v>2022</v>
      </c>
      <c r="E86" s="1">
        <v>63</v>
      </c>
      <c r="F86" s="1" t="s">
        <v>785</v>
      </c>
      <c r="G86" s="1" t="s">
        <v>871</v>
      </c>
      <c r="H86" s="1">
        <v>120</v>
      </c>
      <c r="K86" s="1" t="s">
        <v>873</v>
      </c>
      <c r="N86" s="1" t="s">
        <v>115</v>
      </c>
      <c r="O86" s="1" t="s">
        <v>113</v>
      </c>
      <c r="P86" s="1" t="s">
        <v>874</v>
      </c>
      <c r="Q86" s="1" t="s">
        <v>393</v>
      </c>
      <c r="S86" s="1" t="s">
        <v>17</v>
      </c>
    </row>
    <row r="87" spans="1:20" s="1" customFormat="1" x14ac:dyDescent="0.45">
      <c r="A87" s="1">
        <v>4</v>
      </c>
      <c r="C87" s="1">
        <v>1</v>
      </c>
      <c r="D87" s="1">
        <v>2022</v>
      </c>
      <c r="E87" s="1">
        <v>63</v>
      </c>
      <c r="F87" s="1" t="s">
        <v>781</v>
      </c>
      <c r="G87" s="1" t="s">
        <v>813</v>
      </c>
      <c r="H87" s="1">
        <v>140</v>
      </c>
      <c r="K87" s="1" t="s">
        <v>800</v>
      </c>
      <c r="N87" s="1" t="s">
        <v>14</v>
      </c>
      <c r="O87" s="1" t="s">
        <v>39</v>
      </c>
      <c r="P87" s="1" t="s">
        <v>771</v>
      </c>
      <c r="Q87" s="1" t="s">
        <v>814</v>
      </c>
      <c r="S87" s="1" t="s">
        <v>17</v>
      </c>
    </row>
    <row r="88" spans="1:20" s="1" customFormat="1" x14ac:dyDescent="0.45">
      <c r="A88" s="1">
        <v>4</v>
      </c>
      <c r="C88" s="1">
        <v>3</v>
      </c>
      <c r="D88" s="1">
        <v>2022</v>
      </c>
      <c r="E88" s="1">
        <v>63</v>
      </c>
      <c r="F88" s="1" t="s">
        <v>781</v>
      </c>
      <c r="G88" s="1" t="s">
        <v>863</v>
      </c>
      <c r="H88" s="1">
        <v>90</v>
      </c>
      <c r="K88" s="1" t="s">
        <v>868</v>
      </c>
      <c r="N88" s="1" t="s">
        <v>115</v>
      </c>
      <c r="O88" s="1" t="s">
        <v>239</v>
      </c>
      <c r="Q88" s="1" t="s">
        <v>869</v>
      </c>
      <c r="S88" s="1" t="s">
        <v>17</v>
      </c>
    </row>
    <row r="89" spans="1:20" s="1" customFormat="1" x14ac:dyDescent="0.45">
      <c r="A89" s="1">
        <v>4</v>
      </c>
      <c r="C89" s="1">
        <v>3</v>
      </c>
      <c r="D89" s="1">
        <v>2022</v>
      </c>
      <c r="E89" s="1">
        <v>63</v>
      </c>
      <c r="F89" s="1" t="s">
        <v>720</v>
      </c>
      <c r="G89" s="1" t="s">
        <v>848</v>
      </c>
      <c r="H89" s="1">
        <v>18</v>
      </c>
      <c r="N89" s="1" t="s">
        <v>14</v>
      </c>
      <c r="O89" s="1" t="s">
        <v>39</v>
      </c>
      <c r="P89" s="1" t="s">
        <v>754</v>
      </c>
      <c r="Q89" s="1" t="s">
        <v>335</v>
      </c>
      <c r="S89" s="1" t="s">
        <v>17</v>
      </c>
    </row>
    <row r="90" spans="1:20" s="1" customFormat="1" x14ac:dyDescent="0.45">
      <c r="A90" s="1">
        <v>4</v>
      </c>
      <c r="C90" s="6">
        <v>2</v>
      </c>
      <c r="D90" s="6">
        <v>2022</v>
      </c>
      <c r="E90" s="6">
        <v>31</v>
      </c>
      <c r="F90" s="6" t="s">
        <v>475</v>
      </c>
      <c r="G90" s="6" t="s">
        <v>486</v>
      </c>
      <c r="H90" s="6"/>
      <c r="I90" s="18"/>
      <c r="J90" s="6"/>
      <c r="K90" s="6"/>
      <c r="L90" s="6"/>
      <c r="M90" s="6"/>
      <c r="N90" s="6" t="s">
        <v>14</v>
      </c>
      <c r="O90" s="6" t="s">
        <v>39</v>
      </c>
      <c r="P90" s="6"/>
      <c r="Q90" s="6" t="s">
        <v>167</v>
      </c>
      <c r="R90" s="6"/>
      <c r="S90" s="6" t="s">
        <v>147</v>
      </c>
      <c r="T90" s="6"/>
    </row>
    <row r="91" spans="1:20" s="1" customFormat="1" x14ac:dyDescent="0.45">
      <c r="A91" s="1">
        <v>4</v>
      </c>
      <c r="C91" s="6">
        <v>4</v>
      </c>
      <c r="D91" s="6">
        <v>2022</v>
      </c>
      <c r="E91" s="6">
        <v>31</v>
      </c>
      <c r="F91" s="6" t="s">
        <v>435</v>
      </c>
      <c r="G91" s="6" t="s">
        <v>481</v>
      </c>
      <c r="H91" s="18">
        <v>40</v>
      </c>
      <c r="I91" s="18"/>
      <c r="J91" s="6"/>
      <c r="K91" s="6" t="s">
        <v>336</v>
      </c>
      <c r="L91" s="6"/>
      <c r="M91" s="6"/>
      <c r="N91" s="6" t="s">
        <v>14</v>
      </c>
      <c r="O91" s="6" t="s">
        <v>39</v>
      </c>
      <c r="P91" s="6"/>
      <c r="Q91" s="6" t="s">
        <v>370</v>
      </c>
      <c r="R91" s="6"/>
      <c r="S91" s="6" t="s">
        <v>17</v>
      </c>
      <c r="T91" s="6"/>
    </row>
    <row r="92" spans="1:20" s="1" customFormat="1" outlineLevel="1" x14ac:dyDescent="0.45">
      <c r="A92" s="1">
        <v>5</v>
      </c>
      <c r="C92" s="1">
        <v>6</v>
      </c>
      <c r="D92" s="1">
        <v>2022</v>
      </c>
      <c r="E92" s="1">
        <v>71</v>
      </c>
      <c r="F92" s="1" t="s">
        <v>1009</v>
      </c>
      <c r="G92" s="1" t="s">
        <v>1011</v>
      </c>
      <c r="H92" s="1">
        <v>38</v>
      </c>
      <c r="N92" s="1" t="s">
        <v>14</v>
      </c>
      <c r="O92" s="1" t="s">
        <v>39</v>
      </c>
      <c r="P92" s="1" t="s">
        <v>771</v>
      </c>
      <c r="S92" s="1" t="s">
        <v>738</v>
      </c>
    </row>
    <row r="93" spans="1:20" s="1" customFormat="1" x14ac:dyDescent="0.45">
      <c r="A93" s="1">
        <v>4</v>
      </c>
      <c r="C93" s="6">
        <v>2</v>
      </c>
      <c r="D93" s="6">
        <v>2022</v>
      </c>
      <c r="E93" s="23">
        <v>2</v>
      </c>
      <c r="F93" s="6" t="s">
        <v>390</v>
      </c>
      <c r="G93" s="6" t="s">
        <v>28</v>
      </c>
      <c r="H93" s="26">
        <v>58</v>
      </c>
      <c r="I93" s="27">
        <f>C93*H93</f>
        <v>116</v>
      </c>
      <c r="J93" s="6">
        <v>2017</v>
      </c>
      <c r="K93" s="6"/>
      <c r="L93" s="6"/>
      <c r="M93" s="6" t="s">
        <v>13</v>
      </c>
      <c r="N93" s="6" t="s">
        <v>14</v>
      </c>
      <c r="O93" s="6" t="s">
        <v>0</v>
      </c>
      <c r="P93" s="6"/>
      <c r="Q93" s="6" t="s">
        <v>15</v>
      </c>
      <c r="R93" s="6"/>
      <c r="S93" s="6" t="s">
        <v>17</v>
      </c>
      <c r="T93" s="6" t="s">
        <v>29</v>
      </c>
    </row>
    <row r="94" spans="1:20" s="1" customFormat="1" x14ac:dyDescent="0.45">
      <c r="A94" s="1">
        <v>4</v>
      </c>
      <c r="C94" s="6">
        <v>3</v>
      </c>
      <c r="D94" s="6">
        <v>2022</v>
      </c>
      <c r="E94" s="23">
        <v>2</v>
      </c>
      <c r="F94" s="6" t="s">
        <v>390</v>
      </c>
      <c r="G94" s="6" t="s">
        <v>230</v>
      </c>
      <c r="H94" s="26">
        <v>76</v>
      </c>
      <c r="I94" s="27">
        <f>C94*H94</f>
        <v>228</v>
      </c>
      <c r="J94" s="6">
        <v>2015</v>
      </c>
      <c r="K94" s="6"/>
      <c r="L94" s="6"/>
      <c r="M94" s="6" t="s">
        <v>13</v>
      </c>
      <c r="N94" s="6" t="s">
        <v>14</v>
      </c>
      <c r="O94" s="6" t="s">
        <v>211</v>
      </c>
      <c r="P94" s="6"/>
      <c r="Q94" s="6" t="s">
        <v>231</v>
      </c>
      <c r="R94" s="6" t="s">
        <v>232</v>
      </c>
      <c r="S94" s="6" t="s">
        <v>17</v>
      </c>
      <c r="T94" s="6" t="s">
        <v>233</v>
      </c>
    </row>
    <row r="95" spans="1:20" s="1" customFormat="1" x14ac:dyDescent="0.45">
      <c r="A95" s="1">
        <v>4</v>
      </c>
      <c r="C95" s="6">
        <v>2</v>
      </c>
      <c r="D95" s="6">
        <v>2022</v>
      </c>
      <c r="E95" s="23">
        <v>2</v>
      </c>
      <c r="F95" s="6" t="s">
        <v>390</v>
      </c>
      <c r="G95" s="6" t="s">
        <v>145</v>
      </c>
      <c r="H95" s="26">
        <v>40</v>
      </c>
      <c r="I95" s="27">
        <f>C95*H95</f>
        <v>80</v>
      </c>
      <c r="J95" s="6">
        <v>2018</v>
      </c>
      <c r="K95" s="6"/>
      <c r="L95" s="6"/>
      <c r="M95" s="6" t="s">
        <v>13</v>
      </c>
      <c r="N95" s="6" t="s">
        <v>14</v>
      </c>
      <c r="O95" s="6" t="s">
        <v>39</v>
      </c>
      <c r="P95" s="6"/>
      <c r="Q95" s="6" t="s">
        <v>146</v>
      </c>
      <c r="R95" s="6" t="s">
        <v>48</v>
      </c>
      <c r="S95" s="6" t="s">
        <v>147</v>
      </c>
      <c r="T95" s="6" t="s">
        <v>148</v>
      </c>
    </row>
    <row r="96" spans="1:20" s="1" customFormat="1" x14ac:dyDescent="0.45">
      <c r="A96" s="1">
        <v>4</v>
      </c>
      <c r="C96" s="6">
        <v>3</v>
      </c>
      <c r="D96" s="6">
        <v>2022</v>
      </c>
      <c r="E96" s="23">
        <v>2</v>
      </c>
      <c r="F96" s="6" t="s">
        <v>390</v>
      </c>
      <c r="G96" s="6" t="s">
        <v>68</v>
      </c>
      <c r="H96" s="26">
        <v>80</v>
      </c>
      <c r="I96" s="27">
        <f>C96*H96</f>
        <v>240</v>
      </c>
      <c r="J96" s="6">
        <v>2016</v>
      </c>
      <c r="K96" s="6"/>
      <c r="L96" s="6"/>
      <c r="M96" s="6" t="s">
        <v>13</v>
      </c>
      <c r="N96" s="6" t="s">
        <v>14</v>
      </c>
      <c r="O96" s="6" t="s">
        <v>39</v>
      </c>
      <c r="P96" s="6"/>
      <c r="Q96" s="6" t="s">
        <v>41</v>
      </c>
      <c r="R96" s="6" t="s">
        <v>48</v>
      </c>
      <c r="S96" s="6" t="s">
        <v>17</v>
      </c>
      <c r="T96" s="6" t="s">
        <v>69</v>
      </c>
    </row>
    <row r="97" spans="1:20" s="1" customFormat="1" x14ac:dyDescent="0.45">
      <c r="A97" s="1">
        <v>4</v>
      </c>
      <c r="C97" s="6">
        <v>2</v>
      </c>
      <c r="D97" s="6">
        <v>2022</v>
      </c>
      <c r="E97" s="23">
        <v>2</v>
      </c>
      <c r="F97" s="6" t="s">
        <v>390</v>
      </c>
      <c r="G97" s="28" t="s">
        <v>149</v>
      </c>
      <c r="H97" s="26">
        <v>42</v>
      </c>
      <c r="I97" s="27">
        <f>C97*H97</f>
        <v>84</v>
      </c>
      <c r="J97" s="6">
        <v>2020</v>
      </c>
      <c r="K97" s="6"/>
      <c r="L97" s="6"/>
      <c r="M97" s="6" t="s">
        <v>13</v>
      </c>
      <c r="N97" s="6" t="s">
        <v>14</v>
      </c>
      <c r="O97" s="6" t="s">
        <v>39</v>
      </c>
      <c r="P97" s="6"/>
      <c r="Q97" s="6" t="s">
        <v>146</v>
      </c>
      <c r="R97" s="6" t="s">
        <v>150</v>
      </c>
      <c r="S97" s="6" t="s">
        <v>147</v>
      </c>
      <c r="T97" s="6" t="s">
        <v>151</v>
      </c>
    </row>
    <row r="98" spans="1:20" s="1" customFormat="1" x14ac:dyDescent="0.45">
      <c r="A98" s="1">
        <v>4</v>
      </c>
      <c r="C98" s="6">
        <v>4</v>
      </c>
      <c r="D98" s="6">
        <v>2022</v>
      </c>
      <c r="E98" s="6">
        <v>12</v>
      </c>
      <c r="F98" s="6" t="s">
        <v>391</v>
      </c>
      <c r="G98" s="22" t="s">
        <v>270</v>
      </c>
      <c r="H98" s="6">
        <v>88</v>
      </c>
      <c r="I98" s="18">
        <f>H98*C98</f>
        <v>352</v>
      </c>
      <c r="J98" s="6">
        <v>2017</v>
      </c>
      <c r="K98" s="6" t="s">
        <v>345</v>
      </c>
      <c r="L98" s="6"/>
      <c r="M98" s="6"/>
      <c r="N98" s="6" t="s">
        <v>14</v>
      </c>
      <c r="O98" s="6" t="s">
        <v>365</v>
      </c>
      <c r="P98" s="6"/>
      <c r="Q98" s="6" t="s">
        <v>383</v>
      </c>
      <c r="R98" s="6"/>
      <c r="S98" s="6" t="s">
        <v>17</v>
      </c>
      <c r="T98" s="6"/>
    </row>
    <row r="99" spans="1:20" s="1" customFormat="1" x14ac:dyDescent="0.45">
      <c r="A99" s="1">
        <v>4</v>
      </c>
      <c r="C99" s="6">
        <v>2</v>
      </c>
      <c r="D99" s="6">
        <v>2022</v>
      </c>
      <c r="E99" s="6">
        <v>12</v>
      </c>
      <c r="F99" s="6" t="s">
        <v>391</v>
      </c>
      <c r="G99" s="25" t="s">
        <v>260</v>
      </c>
      <c r="H99" s="6">
        <v>21</v>
      </c>
      <c r="I99" s="18">
        <f>H99*C99</f>
        <v>42</v>
      </c>
      <c r="J99" s="6">
        <v>2018</v>
      </c>
      <c r="K99" s="6" t="s">
        <v>325</v>
      </c>
      <c r="L99" s="6"/>
      <c r="M99" s="6"/>
      <c r="N99" s="6" t="s">
        <v>261</v>
      </c>
      <c r="O99" s="6" t="s">
        <v>321</v>
      </c>
      <c r="P99" s="6"/>
      <c r="Q99" s="6" t="s">
        <v>167</v>
      </c>
      <c r="R99" s="6"/>
      <c r="S99" s="6" t="s">
        <v>147</v>
      </c>
      <c r="T99" s="6"/>
    </row>
    <row r="100" spans="1:20" s="1" customFormat="1" x14ac:dyDescent="0.45">
      <c r="A100" s="1">
        <v>4</v>
      </c>
      <c r="C100" s="6">
        <v>4</v>
      </c>
      <c r="D100" s="1">
        <v>2022</v>
      </c>
      <c r="E100" s="1">
        <v>12</v>
      </c>
      <c r="F100" s="6" t="s">
        <v>391</v>
      </c>
      <c r="G100" s="8" t="s">
        <v>265</v>
      </c>
      <c r="H100" s="1">
        <v>15</v>
      </c>
      <c r="I100" s="18">
        <f>H100*C100</f>
        <v>60</v>
      </c>
      <c r="J100" s="1">
        <v>2018</v>
      </c>
      <c r="K100" s="1" t="s">
        <v>325</v>
      </c>
      <c r="N100" s="1" t="s">
        <v>14</v>
      </c>
      <c r="O100" s="1" t="s">
        <v>380</v>
      </c>
      <c r="Q100" s="1" t="s">
        <v>381</v>
      </c>
      <c r="S100" s="6" t="s">
        <v>17</v>
      </c>
      <c r="T100" s="6"/>
    </row>
    <row r="101" spans="1:20" s="1" customFormat="1" x14ac:dyDescent="0.45">
      <c r="A101" s="1">
        <v>4</v>
      </c>
      <c r="C101" s="6">
        <v>2</v>
      </c>
      <c r="D101" s="6">
        <v>2022</v>
      </c>
      <c r="E101" s="6">
        <v>12</v>
      </c>
      <c r="F101" s="6" t="s">
        <v>391</v>
      </c>
      <c r="G101" s="25" t="s">
        <v>257</v>
      </c>
      <c r="H101" s="6">
        <v>15</v>
      </c>
      <c r="I101" s="18">
        <f>H101*C101</f>
        <v>30</v>
      </c>
      <c r="J101" s="6">
        <v>2021</v>
      </c>
      <c r="K101" s="6" t="s">
        <v>325</v>
      </c>
      <c r="L101" s="6"/>
      <c r="M101" s="6"/>
      <c r="N101" s="6" t="s">
        <v>218</v>
      </c>
      <c r="O101" s="6" t="s">
        <v>376</v>
      </c>
      <c r="P101" s="6"/>
      <c r="Q101" s="6" t="s">
        <v>155</v>
      </c>
      <c r="R101" s="6"/>
      <c r="S101" s="6" t="s">
        <v>147</v>
      </c>
      <c r="T101" s="6"/>
    </row>
    <row r="102" spans="1:20" s="1" customFormat="1" outlineLevel="1" x14ac:dyDescent="0.45">
      <c r="A102" s="1">
        <v>5</v>
      </c>
      <c r="C102" s="1">
        <v>2</v>
      </c>
      <c r="F102" s="1" t="s">
        <v>785</v>
      </c>
      <c r="G102" s="1" t="s">
        <v>1060</v>
      </c>
      <c r="H102" s="1">
        <v>100</v>
      </c>
      <c r="K102" s="1" t="s">
        <v>775</v>
      </c>
      <c r="N102" s="1" t="s">
        <v>72</v>
      </c>
      <c r="O102" s="1" t="s">
        <v>326</v>
      </c>
      <c r="Q102" s="1" t="s">
        <v>328</v>
      </c>
      <c r="S102" s="1" t="s">
        <v>17</v>
      </c>
    </row>
    <row r="103" spans="1:20" s="1" customFormat="1" outlineLevel="1" x14ac:dyDescent="0.45">
      <c r="A103" s="1">
        <v>5</v>
      </c>
      <c r="C103" s="1">
        <v>2</v>
      </c>
      <c r="F103" s="1" t="s">
        <v>785</v>
      </c>
      <c r="G103" s="1" t="s">
        <v>1061</v>
      </c>
      <c r="H103" s="1">
        <v>100</v>
      </c>
      <c r="K103" s="1" t="s">
        <v>775</v>
      </c>
      <c r="N103" s="1" t="s">
        <v>72</v>
      </c>
      <c r="O103" s="1" t="s">
        <v>326</v>
      </c>
      <c r="Q103" s="1" t="s">
        <v>328</v>
      </c>
      <c r="S103" s="1" t="s">
        <v>17</v>
      </c>
    </row>
    <row r="104" spans="1:20" s="1" customFormat="1" outlineLevel="1" x14ac:dyDescent="0.45">
      <c r="A104" s="1">
        <v>5</v>
      </c>
      <c r="C104" s="1">
        <v>2</v>
      </c>
      <c r="F104" s="1" t="s">
        <v>785</v>
      </c>
      <c r="G104" s="1" t="s">
        <v>1062</v>
      </c>
      <c r="H104" s="1">
        <v>100</v>
      </c>
      <c r="K104" s="1" t="s">
        <v>775</v>
      </c>
      <c r="N104" s="1" t="s">
        <v>72</v>
      </c>
      <c r="O104" s="1" t="s">
        <v>326</v>
      </c>
      <c r="Q104" s="1" t="s">
        <v>328</v>
      </c>
      <c r="S104" s="1" t="s">
        <v>17</v>
      </c>
    </row>
    <row r="105" spans="1:20" s="1" customFormat="1" outlineLevel="1" x14ac:dyDescent="0.45">
      <c r="A105" s="1">
        <v>5</v>
      </c>
      <c r="C105" s="1">
        <v>2</v>
      </c>
      <c r="F105" s="1" t="s">
        <v>785</v>
      </c>
      <c r="G105" s="1" t="s">
        <v>1070</v>
      </c>
      <c r="H105" s="1">
        <v>26</v>
      </c>
      <c r="K105" s="1" t="s">
        <v>775</v>
      </c>
      <c r="N105" s="1" t="s">
        <v>408</v>
      </c>
      <c r="O105" s="1" t="s">
        <v>1071</v>
      </c>
      <c r="P105" s="1" t="s">
        <v>479</v>
      </c>
      <c r="Q105" s="1" t="s">
        <v>1072</v>
      </c>
      <c r="S105" s="1" t="s">
        <v>147</v>
      </c>
    </row>
    <row r="106" spans="1:20" s="1" customFormat="1" outlineLevel="1" x14ac:dyDescent="0.45">
      <c r="A106" s="1">
        <v>5</v>
      </c>
      <c r="C106" s="1">
        <v>2</v>
      </c>
      <c r="F106" s="1" t="s">
        <v>785</v>
      </c>
      <c r="G106" s="1" t="s">
        <v>1063</v>
      </c>
      <c r="H106" s="1">
        <v>25</v>
      </c>
      <c r="K106" s="1" t="s">
        <v>1064</v>
      </c>
      <c r="N106" s="1" t="s">
        <v>115</v>
      </c>
      <c r="O106" s="1" t="s">
        <v>761</v>
      </c>
      <c r="Q106" s="1" t="s">
        <v>1065</v>
      </c>
      <c r="S106" s="1" t="s">
        <v>738</v>
      </c>
    </row>
    <row r="107" spans="1:20" s="1" customFormat="1" outlineLevel="1" x14ac:dyDescent="0.45">
      <c r="A107" s="1">
        <v>1</v>
      </c>
      <c r="C107" s="1">
        <v>2</v>
      </c>
      <c r="F107" s="1" t="s">
        <v>785</v>
      </c>
      <c r="G107" s="1" t="s">
        <v>1058</v>
      </c>
      <c r="H107" s="1">
        <v>50</v>
      </c>
      <c r="K107" s="1" t="s">
        <v>775</v>
      </c>
      <c r="N107" s="1" t="s">
        <v>153</v>
      </c>
      <c r="O107" s="1" t="s">
        <v>360</v>
      </c>
      <c r="P107" s="1" t="s">
        <v>1059</v>
      </c>
      <c r="Q107" s="1" t="s">
        <v>155</v>
      </c>
      <c r="S107" s="1" t="s">
        <v>147</v>
      </c>
    </row>
    <row r="108" spans="1:20" s="1" customFormat="1" x14ac:dyDescent="0.45">
      <c r="A108" s="1">
        <v>4</v>
      </c>
      <c r="C108" s="6">
        <v>4</v>
      </c>
      <c r="D108" s="6">
        <v>2022</v>
      </c>
      <c r="E108" s="6">
        <v>16</v>
      </c>
      <c r="F108" s="6" t="s">
        <v>391</v>
      </c>
      <c r="G108" s="22" t="s">
        <v>298</v>
      </c>
      <c r="H108" s="6">
        <v>22</v>
      </c>
      <c r="I108" s="18">
        <f>H108*C108</f>
        <v>88</v>
      </c>
      <c r="J108" s="6">
        <v>2012</v>
      </c>
      <c r="K108" s="6" t="s">
        <v>320</v>
      </c>
      <c r="L108" s="6"/>
      <c r="M108" s="6"/>
      <c r="N108" s="6" t="s">
        <v>72</v>
      </c>
      <c r="O108" s="6" t="s">
        <v>354</v>
      </c>
      <c r="P108" s="6"/>
      <c r="Q108" s="6" t="s">
        <v>355</v>
      </c>
      <c r="R108" s="6"/>
      <c r="S108" s="6" t="s">
        <v>17</v>
      </c>
      <c r="T108" s="6"/>
    </row>
    <row r="109" spans="1:20" s="1" customFormat="1" x14ac:dyDescent="0.45">
      <c r="A109" s="1">
        <v>4</v>
      </c>
      <c r="C109" s="6">
        <v>4</v>
      </c>
      <c r="D109" s="6">
        <v>2022</v>
      </c>
      <c r="E109" s="6">
        <v>16</v>
      </c>
      <c r="F109" s="6" t="s">
        <v>391</v>
      </c>
      <c r="G109" s="22" t="s">
        <v>293</v>
      </c>
      <c r="H109" s="6">
        <v>20</v>
      </c>
      <c r="I109" s="18">
        <f>H109*C109</f>
        <v>80</v>
      </c>
      <c r="J109" s="6">
        <v>2018</v>
      </c>
      <c r="K109" s="6" t="s">
        <v>314</v>
      </c>
      <c r="L109" s="6"/>
      <c r="M109" s="6"/>
      <c r="N109" s="6" t="s">
        <v>115</v>
      </c>
      <c r="O109" s="6" t="s">
        <v>159</v>
      </c>
      <c r="P109" s="6"/>
      <c r="Q109" s="6" t="s">
        <v>349</v>
      </c>
      <c r="R109" s="6"/>
      <c r="S109" s="6" t="s">
        <v>17</v>
      </c>
      <c r="T109" s="6"/>
    </row>
    <row r="110" spans="1:20" s="1" customFormat="1" x14ac:dyDescent="0.45">
      <c r="A110" s="1">
        <v>4</v>
      </c>
      <c r="C110" s="6">
        <v>2</v>
      </c>
      <c r="D110" s="6">
        <v>2022</v>
      </c>
      <c r="E110" s="6">
        <v>16</v>
      </c>
      <c r="F110" s="6" t="s">
        <v>391</v>
      </c>
      <c r="G110" s="25" t="s">
        <v>303</v>
      </c>
      <c r="H110" s="6">
        <v>45</v>
      </c>
      <c r="I110" s="18">
        <f>H110*C110</f>
        <v>90</v>
      </c>
      <c r="J110" s="6">
        <v>2018</v>
      </c>
      <c r="K110" s="6" t="s">
        <v>338</v>
      </c>
      <c r="L110" s="6"/>
      <c r="M110" s="6"/>
      <c r="N110" s="6" t="s">
        <v>153</v>
      </c>
      <c r="O110" s="6" t="s">
        <v>360</v>
      </c>
      <c r="P110" s="6"/>
      <c r="Q110" s="6" t="s">
        <v>155</v>
      </c>
      <c r="R110" s="6"/>
      <c r="S110" s="6" t="s">
        <v>147</v>
      </c>
      <c r="T110" s="6"/>
    </row>
    <row r="111" spans="1:20" s="1" customFormat="1" x14ac:dyDescent="0.45">
      <c r="A111" s="1">
        <v>4</v>
      </c>
      <c r="C111" s="6">
        <v>2</v>
      </c>
      <c r="D111" s="6">
        <v>2022</v>
      </c>
      <c r="E111" s="6">
        <v>16</v>
      </c>
      <c r="F111" s="6" t="s">
        <v>391</v>
      </c>
      <c r="G111" s="25" t="s">
        <v>306</v>
      </c>
      <c r="H111" s="6">
        <v>19</v>
      </c>
      <c r="I111" s="18">
        <f>H111*C111</f>
        <v>38</v>
      </c>
      <c r="J111" s="6">
        <v>2020</v>
      </c>
      <c r="K111" s="6" t="s">
        <v>325</v>
      </c>
      <c r="L111" s="6"/>
      <c r="M111" s="6"/>
      <c r="N111" s="6" t="s">
        <v>72</v>
      </c>
      <c r="O111" s="6" t="s">
        <v>363</v>
      </c>
      <c r="P111" s="6"/>
      <c r="Q111" s="6" t="s">
        <v>364</v>
      </c>
      <c r="R111" s="6"/>
      <c r="S111" s="6" t="s">
        <v>147</v>
      </c>
      <c r="T111" s="6"/>
    </row>
    <row r="112" spans="1:20" s="1" customFormat="1" outlineLevel="1" x14ac:dyDescent="0.45">
      <c r="A112" s="1">
        <v>2</v>
      </c>
      <c r="C112" s="1">
        <v>6</v>
      </c>
      <c r="F112" s="1" t="s">
        <v>781</v>
      </c>
      <c r="G112" s="1" t="s">
        <v>933</v>
      </c>
      <c r="H112" s="1">
        <v>25</v>
      </c>
      <c r="K112" s="1" t="s">
        <v>775</v>
      </c>
      <c r="N112" s="1" t="s">
        <v>14</v>
      </c>
      <c r="O112" s="1" t="s">
        <v>39</v>
      </c>
      <c r="P112" s="1" t="s">
        <v>771</v>
      </c>
      <c r="Q112" s="1" t="s">
        <v>339</v>
      </c>
      <c r="S112" s="1" t="s">
        <v>17</v>
      </c>
    </row>
    <row r="113" spans="1:20" s="1" customFormat="1" outlineLevel="1" x14ac:dyDescent="0.45">
      <c r="A113" s="1">
        <v>2</v>
      </c>
      <c r="C113" s="1">
        <v>6</v>
      </c>
      <c r="F113" s="1" t="s">
        <v>475</v>
      </c>
      <c r="G113" s="1" t="s">
        <v>783</v>
      </c>
      <c r="H113" s="1">
        <v>50</v>
      </c>
      <c r="N113" s="1" t="s">
        <v>225</v>
      </c>
      <c r="O113" s="1" t="s">
        <v>385</v>
      </c>
      <c r="Q113" s="1" t="s">
        <v>394</v>
      </c>
      <c r="S113" s="1" t="s">
        <v>17</v>
      </c>
    </row>
    <row r="114" spans="1:20" s="1" customFormat="1" outlineLevel="1" x14ac:dyDescent="0.45">
      <c r="A114" s="1">
        <v>2</v>
      </c>
      <c r="C114" s="1">
        <v>3</v>
      </c>
      <c r="F114" s="1" t="s">
        <v>785</v>
      </c>
      <c r="G114" s="1" t="s">
        <v>1084</v>
      </c>
      <c r="H114" s="1">
        <v>39</v>
      </c>
      <c r="K114" s="1" t="s">
        <v>775</v>
      </c>
      <c r="N114" s="1" t="s">
        <v>115</v>
      </c>
      <c r="O114" s="1" t="s">
        <v>171</v>
      </c>
      <c r="P114" s="1" t="s">
        <v>1085</v>
      </c>
      <c r="Q114" s="1" t="s">
        <v>15</v>
      </c>
      <c r="S114" s="1" t="s">
        <v>17</v>
      </c>
    </row>
    <row r="115" spans="1:20" s="1" customFormat="1" outlineLevel="1" x14ac:dyDescent="0.45">
      <c r="A115" s="1">
        <v>2</v>
      </c>
      <c r="C115" s="1">
        <v>3</v>
      </c>
      <c r="F115" s="1" t="s">
        <v>785</v>
      </c>
      <c r="G115" s="1" t="s">
        <v>1086</v>
      </c>
      <c r="H115" s="1">
        <v>49</v>
      </c>
      <c r="K115" s="1" t="s">
        <v>770</v>
      </c>
      <c r="N115" s="1" t="s">
        <v>225</v>
      </c>
      <c r="O115" s="1" t="s">
        <v>385</v>
      </c>
      <c r="Q115" s="1" t="s">
        <v>394</v>
      </c>
      <c r="S115" s="1" t="s">
        <v>17</v>
      </c>
    </row>
    <row r="116" spans="1:20" s="1" customFormat="1" outlineLevel="1" x14ac:dyDescent="0.45">
      <c r="A116" s="1">
        <v>2</v>
      </c>
      <c r="C116" s="1">
        <v>2</v>
      </c>
      <c r="D116" s="1">
        <v>2022</v>
      </c>
      <c r="E116" s="1">
        <v>73</v>
      </c>
      <c r="F116" s="1" t="s">
        <v>781</v>
      </c>
      <c r="G116" s="1" t="s">
        <v>1041</v>
      </c>
      <c r="H116" s="1">
        <v>150</v>
      </c>
      <c r="K116" s="1" t="s">
        <v>803</v>
      </c>
      <c r="N116" s="1" t="s">
        <v>14</v>
      </c>
      <c r="O116" s="1" t="s">
        <v>39</v>
      </c>
      <c r="P116" s="1" t="s">
        <v>771</v>
      </c>
      <c r="Q116" s="1" t="s">
        <v>1042</v>
      </c>
      <c r="S116" s="1" t="s">
        <v>17</v>
      </c>
    </row>
    <row r="117" spans="1:20" s="1" customFormat="1" outlineLevel="1" x14ac:dyDescent="0.45">
      <c r="A117" s="1">
        <v>2</v>
      </c>
      <c r="C117" s="1">
        <v>2</v>
      </c>
      <c r="D117" s="1">
        <v>2022</v>
      </c>
      <c r="E117" s="1">
        <v>73</v>
      </c>
      <c r="F117" s="1" t="s">
        <v>781</v>
      </c>
      <c r="G117" s="1" t="s">
        <v>1046</v>
      </c>
      <c r="H117" s="1">
        <v>60</v>
      </c>
      <c r="K117" s="1" t="s">
        <v>449</v>
      </c>
      <c r="N117" s="1" t="s">
        <v>14</v>
      </c>
      <c r="O117" s="1" t="s">
        <v>39</v>
      </c>
      <c r="P117" s="1" t="s">
        <v>771</v>
      </c>
      <c r="Q117" s="1" t="s">
        <v>231</v>
      </c>
      <c r="S117" s="1" t="s">
        <v>17</v>
      </c>
    </row>
    <row r="118" spans="1:20" s="1" customFormat="1" outlineLevel="1" x14ac:dyDescent="0.45">
      <c r="A118" s="1">
        <v>2</v>
      </c>
      <c r="C118" s="1">
        <v>2</v>
      </c>
      <c r="D118" s="1">
        <v>2022</v>
      </c>
      <c r="E118" s="1">
        <v>73</v>
      </c>
      <c r="F118" s="1" t="s">
        <v>781</v>
      </c>
      <c r="G118" s="1" t="s">
        <v>1047</v>
      </c>
      <c r="H118" s="1">
        <v>150</v>
      </c>
      <c r="K118" s="1" t="s">
        <v>617</v>
      </c>
      <c r="N118" s="1" t="s">
        <v>14</v>
      </c>
      <c r="O118" s="1" t="s">
        <v>39</v>
      </c>
      <c r="P118" s="1" t="s">
        <v>771</v>
      </c>
      <c r="Q118" s="1" t="s">
        <v>1048</v>
      </c>
      <c r="S118" s="1" t="s">
        <v>17</v>
      </c>
    </row>
    <row r="119" spans="1:20" s="1" customFormat="1" outlineLevel="1" x14ac:dyDescent="0.45">
      <c r="A119" s="1">
        <v>2</v>
      </c>
      <c r="C119" s="1">
        <v>2</v>
      </c>
      <c r="F119" s="1" t="s">
        <v>785</v>
      </c>
      <c r="G119" s="1" t="s">
        <v>1054</v>
      </c>
      <c r="H119" s="1">
        <v>75</v>
      </c>
      <c r="K119" s="1" t="s">
        <v>938</v>
      </c>
      <c r="N119" s="1" t="s">
        <v>14</v>
      </c>
      <c r="O119" s="1" t="s">
        <v>39</v>
      </c>
      <c r="P119" s="1" t="s">
        <v>771</v>
      </c>
      <c r="Q119" s="1" t="s">
        <v>1055</v>
      </c>
      <c r="S119" s="1" t="s">
        <v>17</v>
      </c>
    </row>
    <row r="120" spans="1:20" s="1" customFormat="1" outlineLevel="1" x14ac:dyDescent="0.45">
      <c r="A120" s="1">
        <v>2</v>
      </c>
      <c r="C120" s="1">
        <v>2</v>
      </c>
      <c r="F120" s="1" t="s">
        <v>785</v>
      </c>
      <c r="G120" s="1" t="s">
        <v>1056</v>
      </c>
      <c r="H120" s="1">
        <v>75</v>
      </c>
      <c r="K120" s="1" t="s">
        <v>938</v>
      </c>
      <c r="N120" s="1" t="s">
        <v>14</v>
      </c>
      <c r="O120" s="1" t="s">
        <v>39</v>
      </c>
      <c r="P120" s="1" t="s">
        <v>771</v>
      </c>
      <c r="Q120" s="1" t="s">
        <v>1055</v>
      </c>
      <c r="S120" s="1" t="s">
        <v>17</v>
      </c>
    </row>
    <row r="121" spans="1:20" s="1" customFormat="1" outlineLevel="1" x14ac:dyDescent="0.45">
      <c r="A121" s="1">
        <v>2</v>
      </c>
      <c r="C121" s="1">
        <v>2</v>
      </c>
      <c r="F121" s="1" t="s">
        <v>785</v>
      </c>
      <c r="G121" s="1" t="s">
        <v>1057</v>
      </c>
      <c r="H121" s="1">
        <v>75</v>
      </c>
      <c r="K121" s="1" t="s">
        <v>938</v>
      </c>
      <c r="N121" s="1" t="s">
        <v>14</v>
      </c>
      <c r="O121" s="1" t="s">
        <v>39</v>
      </c>
      <c r="P121" s="1" t="s">
        <v>771</v>
      </c>
      <c r="Q121" s="1" t="s">
        <v>1055</v>
      </c>
      <c r="S121" s="1" t="s">
        <v>17</v>
      </c>
    </row>
    <row r="122" spans="1:20" s="1" customFormat="1" outlineLevel="1" x14ac:dyDescent="0.45">
      <c r="A122" s="1">
        <v>2</v>
      </c>
      <c r="C122" s="1">
        <v>3</v>
      </c>
      <c r="F122" s="1" t="s">
        <v>785</v>
      </c>
      <c r="G122" s="1" t="s">
        <v>1108</v>
      </c>
      <c r="H122" s="1">
        <v>50</v>
      </c>
      <c r="K122" s="1" t="s">
        <v>325</v>
      </c>
      <c r="N122" s="1" t="s">
        <v>1109</v>
      </c>
      <c r="Q122" s="1" t="s">
        <v>1110</v>
      </c>
      <c r="S122" s="1" t="s">
        <v>147</v>
      </c>
    </row>
    <row r="123" spans="1:20" s="1" customFormat="1" outlineLevel="1" x14ac:dyDescent="0.45">
      <c r="A123" s="1">
        <v>2</v>
      </c>
      <c r="C123" s="1">
        <v>6</v>
      </c>
      <c r="F123" s="1" t="s">
        <v>785</v>
      </c>
      <c r="G123" s="1" t="s">
        <v>1106</v>
      </c>
      <c r="H123" s="1">
        <v>36</v>
      </c>
      <c r="K123" s="1" t="s">
        <v>325</v>
      </c>
      <c r="N123" s="1" t="s">
        <v>72</v>
      </c>
      <c r="O123" s="1" t="s">
        <v>354</v>
      </c>
      <c r="Q123" s="1" t="s">
        <v>1107</v>
      </c>
      <c r="S123" s="1" t="s">
        <v>17</v>
      </c>
    </row>
    <row r="124" spans="1:20" s="1" customFormat="1" x14ac:dyDescent="0.45">
      <c r="A124" s="1">
        <v>4</v>
      </c>
      <c r="B124" s="1">
        <v>31</v>
      </c>
      <c r="C124" s="1">
        <v>2</v>
      </c>
      <c r="D124" s="1">
        <v>2022</v>
      </c>
      <c r="E124" s="1">
        <v>53</v>
      </c>
      <c r="F124" s="1" t="s">
        <v>717</v>
      </c>
      <c r="G124" s="1" t="s">
        <v>702</v>
      </c>
      <c r="H124" s="1">
        <v>75</v>
      </c>
      <c r="I124" s="2"/>
      <c r="K124" s="1" t="s">
        <v>453</v>
      </c>
      <c r="N124" s="1" t="s">
        <v>115</v>
      </c>
      <c r="O124" s="1" t="s">
        <v>239</v>
      </c>
      <c r="P124" s="1" t="s">
        <v>755</v>
      </c>
      <c r="Q124" s="1" t="s">
        <v>342</v>
      </c>
      <c r="S124" s="1" t="s">
        <v>17</v>
      </c>
      <c r="T124" s="1" t="s">
        <v>756</v>
      </c>
    </row>
    <row r="125" spans="1:20" s="1" customFormat="1" x14ac:dyDescent="0.45">
      <c r="A125" s="1">
        <v>4</v>
      </c>
      <c r="B125" s="1">
        <v>31</v>
      </c>
      <c r="C125" s="1">
        <v>2</v>
      </c>
      <c r="D125" s="1">
        <v>2022</v>
      </c>
      <c r="E125" s="1">
        <v>53</v>
      </c>
      <c r="F125" s="1" t="s">
        <v>717</v>
      </c>
      <c r="G125" s="1" t="s">
        <v>704</v>
      </c>
      <c r="H125" s="1">
        <v>48</v>
      </c>
      <c r="K125" s="1" t="s">
        <v>760</v>
      </c>
      <c r="N125" s="1" t="s">
        <v>115</v>
      </c>
      <c r="O125" s="1" t="s">
        <v>761</v>
      </c>
      <c r="P125" s="1" t="s">
        <v>753</v>
      </c>
      <c r="Q125" s="1" t="s">
        <v>762</v>
      </c>
      <c r="S125" s="1" t="s">
        <v>17</v>
      </c>
      <c r="T125" s="1" t="s">
        <v>763</v>
      </c>
    </row>
    <row r="126" spans="1:20" s="1" customFormat="1" x14ac:dyDescent="0.45">
      <c r="A126" s="1">
        <v>4</v>
      </c>
      <c r="B126" s="1">
        <v>31</v>
      </c>
      <c r="C126" s="1">
        <v>2</v>
      </c>
      <c r="D126" s="1">
        <v>2022</v>
      </c>
      <c r="E126" s="1">
        <v>53</v>
      </c>
      <c r="F126" s="1" t="s">
        <v>717</v>
      </c>
      <c r="G126" s="1" t="s">
        <v>705</v>
      </c>
      <c r="H126" s="1">
        <v>45</v>
      </c>
      <c r="K126" s="1" t="s">
        <v>501</v>
      </c>
      <c r="N126" s="1" t="s">
        <v>14</v>
      </c>
      <c r="O126" s="1" t="s">
        <v>39</v>
      </c>
      <c r="P126" s="1" t="s">
        <v>754</v>
      </c>
      <c r="Q126" s="1" t="s">
        <v>764</v>
      </c>
      <c r="S126" s="1" t="s">
        <v>17</v>
      </c>
      <c r="T126" s="1" t="s">
        <v>765</v>
      </c>
    </row>
    <row r="127" spans="1:20" s="1" customFormat="1" x14ac:dyDescent="0.45">
      <c r="A127" s="1">
        <v>4</v>
      </c>
      <c r="B127" s="1">
        <v>31</v>
      </c>
      <c r="C127" s="6">
        <v>3</v>
      </c>
      <c r="D127" s="6">
        <v>2022</v>
      </c>
      <c r="E127" s="6">
        <v>41</v>
      </c>
      <c r="F127" s="6" t="s">
        <v>436</v>
      </c>
      <c r="G127" s="29" t="s">
        <v>499</v>
      </c>
      <c r="H127" s="6">
        <v>50</v>
      </c>
      <c r="I127" s="18"/>
      <c r="J127" s="6"/>
      <c r="K127" s="6" t="s">
        <v>501</v>
      </c>
      <c r="L127" s="6"/>
      <c r="M127" s="6"/>
      <c r="N127" s="6" t="s">
        <v>14</v>
      </c>
      <c r="O127" s="6" t="s">
        <v>39</v>
      </c>
      <c r="P127" s="6"/>
      <c r="Q127" s="6" t="s">
        <v>370</v>
      </c>
      <c r="R127" s="6"/>
      <c r="S127" s="6" t="s">
        <v>17</v>
      </c>
      <c r="T127" s="6"/>
    </row>
    <row r="128" spans="1:20" s="1" customFormat="1" x14ac:dyDescent="0.45">
      <c r="A128" s="1">
        <v>4</v>
      </c>
      <c r="B128" s="1">
        <v>31</v>
      </c>
      <c r="C128" s="6">
        <v>3</v>
      </c>
      <c r="D128" s="6">
        <v>2022</v>
      </c>
      <c r="E128" s="6">
        <v>41</v>
      </c>
      <c r="F128" s="6" t="s">
        <v>436</v>
      </c>
      <c r="G128" s="29" t="s">
        <v>473</v>
      </c>
      <c r="H128" s="6">
        <v>45</v>
      </c>
      <c r="I128" s="18"/>
      <c r="J128" s="6"/>
      <c r="K128" s="6" t="s">
        <v>311</v>
      </c>
      <c r="L128" s="6"/>
      <c r="M128" s="6"/>
      <c r="N128" s="6" t="s">
        <v>14</v>
      </c>
      <c r="O128" s="6" t="s">
        <v>39</v>
      </c>
      <c r="P128" s="6"/>
      <c r="Q128" s="6" t="s">
        <v>474</v>
      </c>
      <c r="R128" s="6"/>
      <c r="S128" s="6" t="s">
        <v>17</v>
      </c>
      <c r="T128" s="6"/>
    </row>
    <row r="129" spans="1:20" s="1" customFormat="1" x14ac:dyDescent="0.45">
      <c r="A129" s="1">
        <v>4</v>
      </c>
      <c r="B129" s="1">
        <v>31</v>
      </c>
      <c r="C129" s="6">
        <v>2</v>
      </c>
      <c r="D129" s="6">
        <v>2022</v>
      </c>
      <c r="E129" s="6">
        <v>41</v>
      </c>
      <c r="F129" s="6" t="s">
        <v>436</v>
      </c>
      <c r="G129" s="29" t="s">
        <v>491</v>
      </c>
      <c r="H129" s="6">
        <v>30</v>
      </c>
      <c r="I129" s="18"/>
      <c r="J129" s="6"/>
      <c r="K129" s="6" t="s">
        <v>496</v>
      </c>
      <c r="L129" s="6"/>
      <c r="M129" s="6"/>
      <c r="N129" s="6" t="s">
        <v>115</v>
      </c>
      <c r="O129" s="6" t="s">
        <v>171</v>
      </c>
      <c r="P129" s="6" t="s">
        <v>625</v>
      </c>
      <c r="Q129" s="6" t="s">
        <v>15</v>
      </c>
      <c r="R129" s="6" t="s">
        <v>626</v>
      </c>
      <c r="S129" s="6" t="s">
        <v>17</v>
      </c>
      <c r="T129" s="6"/>
    </row>
    <row r="130" spans="1:20" s="1" customFormat="1" x14ac:dyDescent="0.45">
      <c r="A130" s="1">
        <v>4</v>
      </c>
      <c r="B130" s="1">
        <v>31</v>
      </c>
      <c r="C130" s="6">
        <v>2</v>
      </c>
      <c r="D130" s="6">
        <v>2022</v>
      </c>
      <c r="E130" s="6">
        <v>41</v>
      </c>
      <c r="F130" s="6" t="s">
        <v>436</v>
      </c>
      <c r="G130" s="29" t="s">
        <v>432</v>
      </c>
      <c r="H130" s="6">
        <f>199/12</f>
        <v>16.583333333333332</v>
      </c>
      <c r="I130" s="18"/>
      <c r="J130" s="6"/>
      <c r="K130" s="6" t="s">
        <v>314</v>
      </c>
      <c r="L130" s="6"/>
      <c r="M130" s="6"/>
      <c r="N130" s="6" t="s">
        <v>14</v>
      </c>
      <c r="O130" s="6" t="s">
        <v>39</v>
      </c>
      <c r="P130" s="6"/>
      <c r="Q130" s="6" t="s">
        <v>167</v>
      </c>
      <c r="R130" s="6"/>
      <c r="S130" s="6" t="s">
        <v>147</v>
      </c>
      <c r="T130" s="6"/>
    </row>
    <row r="131" spans="1:20" s="1" customFormat="1" x14ac:dyDescent="0.45">
      <c r="A131" s="1">
        <v>4</v>
      </c>
      <c r="B131" s="1">
        <v>31</v>
      </c>
      <c r="C131" s="6">
        <v>2</v>
      </c>
      <c r="D131" s="6">
        <v>2022</v>
      </c>
      <c r="E131" s="6">
        <v>41</v>
      </c>
      <c r="F131" s="6" t="s">
        <v>436</v>
      </c>
      <c r="G131" s="29" t="s">
        <v>432</v>
      </c>
      <c r="H131" s="6">
        <f>199/12</f>
        <v>16.583333333333332</v>
      </c>
      <c r="I131" s="18"/>
      <c r="J131" s="6"/>
      <c r="K131" s="6" t="s">
        <v>314</v>
      </c>
      <c r="L131" s="6"/>
      <c r="M131" s="6"/>
      <c r="N131" s="6" t="s">
        <v>14</v>
      </c>
      <c r="O131" s="6" t="s">
        <v>39</v>
      </c>
      <c r="P131" s="6"/>
      <c r="Q131" s="6" t="s">
        <v>167</v>
      </c>
      <c r="R131" s="6"/>
      <c r="S131" s="6" t="s">
        <v>147</v>
      </c>
      <c r="T131" s="6"/>
    </row>
    <row r="132" spans="1:20" s="1" customFormat="1" x14ac:dyDescent="0.45">
      <c r="A132" s="1">
        <v>4</v>
      </c>
      <c r="B132" s="1">
        <v>31</v>
      </c>
      <c r="C132" s="1">
        <v>3</v>
      </c>
      <c r="D132" s="1">
        <v>2022</v>
      </c>
      <c r="E132" s="1">
        <v>43</v>
      </c>
      <c r="F132" s="1" t="s">
        <v>508</v>
      </c>
      <c r="G132" s="1" t="s">
        <v>522</v>
      </c>
      <c r="I132" s="2"/>
      <c r="N132" s="1" t="s">
        <v>72</v>
      </c>
      <c r="O132" s="1" t="s">
        <v>85</v>
      </c>
      <c r="Q132" s="1" t="s">
        <v>86</v>
      </c>
      <c r="S132" s="1" t="s">
        <v>17</v>
      </c>
    </row>
    <row r="133" spans="1:20" s="1" customFormat="1" x14ac:dyDescent="0.45">
      <c r="A133" s="1">
        <v>4</v>
      </c>
      <c r="B133" s="1">
        <v>31</v>
      </c>
      <c r="C133" s="1">
        <v>3</v>
      </c>
      <c r="D133" s="1">
        <v>2022</v>
      </c>
      <c r="E133" s="1">
        <v>43</v>
      </c>
      <c r="F133" s="1" t="s">
        <v>508</v>
      </c>
      <c r="G133" s="1" t="s">
        <v>537</v>
      </c>
      <c r="I133" s="2"/>
      <c r="N133" s="1" t="s">
        <v>72</v>
      </c>
      <c r="O133" s="1" t="s">
        <v>539</v>
      </c>
      <c r="Q133" s="1" t="s">
        <v>538</v>
      </c>
      <c r="S133" s="1" t="s">
        <v>17</v>
      </c>
    </row>
    <row r="134" spans="1:20" s="1" customFormat="1" x14ac:dyDescent="0.45">
      <c r="A134" s="1">
        <v>4</v>
      </c>
      <c r="B134" s="1">
        <v>31</v>
      </c>
      <c r="C134" s="1">
        <v>3</v>
      </c>
      <c r="D134" s="1">
        <v>2022</v>
      </c>
      <c r="E134" s="1">
        <v>43</v>
      </c>
      <c r="F134" s="1" t="s">
        <v>508</v>
      </c>
      <c r="G134" s="1" t="s">
        <v>533</v>
      </c>
      <c r="I134" s="2"/>
      <c r="N134" s="1" t="s">
        <v>72</v>
      </c>
      <c r="O134" s="1" t="s">
        <v>517</v>
      </c>
      <c r="Q134" s="1" t="s">
        <v>518</v>
      </c>
      <c r="S134" s="1" t="s">
        <v>147</v>
      </c>
    </row>
    <row r="135" spans="1:20" s="1" customFormat="1" x14ac:dyDescent="0.45">
      <c r="A135" s="1">
        <v>4</v>
      </c>
      <c r="B135" s="1">
        <v>31</v>
      </c>
      <c r="C135" s="1">
        <v>3</v>
      </c>
      <c r="D135" s="1">
        <v>2022</v>
      </c>
      <c r="E135" s="1">
        <v>43</v>
      </c>
      <c r="F135" s="1" t="s">
        <v>508</v>
      </c>
      <c r="G135" s="1" t="s">
        <v>531</v>
      </c>
      <c r="I135" s="2"/>
      <c r="N135" s="1" t="s">
        <v>72</v>
      </c>
      <c r="O135" s="1" t="s">
        <v>515</v>
      </c>
      <c r="Q135" s="1" t="s">
        <v>532</v>
      </c>
      <c r="S135" s="1" t="s">
        <v>17</v>
      </c>
    </row>
    <row r="136" spans="1:20" s="1" customFormat="1" x14ac:dyDescent="0.45">
      <c r="A136" s="1">
        <v>4</v>
      </c>
      <c r="B136" s="1">
        <v>31</v>
      </c>
      <c r="C136" s="1">
        <v>2</v>
      </c>
      <c r="D136" s="1">
        <v>2022</v>
      </c>
      <c r="E136" s="1">
        <v>70</v>
      </c>
      <c r="F136" s="1" t="s">
        <v>1033</v>
      </c>
      <c r="G136" s="1" t="s">
        <v>1027</v>
      </c>
      <c r="H136" s="1">
        <v>225</v>
      </c>
      <c r="N136" s="1" t="s">
        <v>14</v>
      </c>
      <c r="O136" s="1" t="s">
        <v>39</v>
      </c>
      <c r="P136" s="1" t="s">
        <v>771</v>
      </c>
      <c r="Q136" s="1" t="s">
        <v>339</v>
      </c>
      <c r="S136" s="1" t="s">
        <v>17</v>
      </c>
    </row>
    <row r="137" spans="1:20" s="1" customFormat="1" x14ac:dyDescent="0.45">
      <c r="A137" s="1">
        <v>4</v>
      </c>
      <c r="B137" s="1">
        <v>31</v>
      </c>
      <c r="C137" s="1">
        <v>2</v>
      </c>
      <c r="D137" s="1">
        <v>2022</v>
      </c>
      <c r="E137" s="1">
        <v>70</v>
      </c>
      <c r="F137" s="1" t="s">
        <v>1033</v>
      </c>
      <c r="G137" s="1" t="s">
        <v>1035</v>
      </c>
      <c r="H137" s="1">
        <v>180</v>
      </c>
      <c r="N137" s="1" t="s">
        <v>14</v>
      </c>
      <c r="O137" s="1" t="s">
        <v>39</v>
      </c>
      <c r="P137" s="1" t="s">
        <v>771</v>
      </c>
      <c r="Q137" s="1" t="s">
        <v>339</v>
      </c>
      <c r="S137" s="1" t="s">
        <v>17</v>
      </c>
    </row>
    <row r="138" spans="1:20" s="1" customFormat="1" x14ac:dyDescent="0.45">
      <c r="A138" s="1">
        <v>4</v>
      </c>
      <c r="B138" s="1">
        <v>31</v>
      </c>
      <c r="C138" s="1">
        <v>2</v>
      </c>
      <c r="D138" s="1">
        <v>2022</v>
      </c>
      <c r="E138" s="1">
        <v>70</v>
      </c>
      <c r="F138" s="1" t="s">
        <v>1004</v>
      </c>
      <c r="G138" s="1" t="s">
        <v>1005</v>
      </c>
      <c r="H138" s="1">
        <v>64</v>
      </c>
      <c r="N138" s="1" t="s">
        <v>14</v>
      </c>
      <c r="O138" s="1" t="s">
        <v>39</v>
      </c>
      <c r="P138" s="1" t="s">
        <v>771</v>
      </c>
      <c r="Q138" s="1" t="s">
        <v>322</v>
      </c>
      <c r="S138" s="1" t="s">
        <v>17</v>
      </c>
    </row>
    <row r="139" spans="1:20" s="1" customFormat="1" x14ac:dyDescent="0.45">
      <c r="A139" s="1">
        <v>4</v>
      </c>
      <c r="B139" s="1">
        <v>31</v>
      </c>
      <c r="C139" s="1">
        <v>3</v>
      </c>
      <c r="D139" s="1">
        <v>2022</v>
      </c>
      <c r="E139" s="1">
        <v>75</v>
      </c>
      <c r="F139" s="1" t="s">
        <v>785</v>
      </c>
      <c r="G139" s="1" t="s">
        <v>1099</v>
      </c>
      <c r="H139" s="1">
        <v>125</v>
      </c>
      <c r="K139" s="1" t="s">
        <v>1045</v>
      </c>
      <c r="N139" s="1" t="s">
        <v>115</v>
      </c>
      <c r="O139" s="1" t="s">
        <v>761</v>
      </c>
      <c r="Q139" s="1" t="s">
        <v>1100</v>
      </c>
      <c r="S139" s="1" t="s">
        <v>17</v>
      </c>
    </row>
    <row r="140" spans="1:20" s="1" customFormat="1" x14ac:dyDescent="0.45">
      <c r="A140" s="1">
        <v>4</v>
      </c>
      <c r="B140" s="1">
        <v>31</v>
      </c>
      <c r="C140" s="1">
        <v>3</v>
      </c>
      <c r="D140" s="1">
        <v>2022</v>
      </c>
      <c r="E140" s="1">
        <v>75</v>
      </c>
      <c r="F140" s="1" t="s">
        <v>785</v>
      </c>
      <c r="G140" s="1" t="s">
        <v>1113</v>
      </c>
      <c r="H140" s="1">
        <v>79</v>
      </c>
      <c r="K140" s="1" t="s">
        <v>1116</v>
      </c>
      <c r="N140" s="1" t="s">
        <v>14</v>
      </c>
      <c r="O140" s="1" t="s">
        <v>39</v>
      </c>
      <c r="P140" s="1" t="s">
        <v>1114</v>
      </c>
      <c r="Q140" s="1" t="s">
        <v>1115</v>
      </c>
      <c r="S140" s="1" t="s">
        <v>17</v>
      </c>
    </row>
    <row r="141" spans="1:20" s="1" customFormat="1" x14ac:dyDescent="0.45">
      <c r="A141" s="1">
        <v>4</v>
      </c>
      <c r="B141" s="1">
        <v>30</v>
      </c>
      <c r="C141" s="1">
        <v>2</v>
      </c>
      <c r="D141" s="1">
        <v>2022</v>
      </c>
      <c r="E141" s="1">
        <v>57</v>
      </c>
      <c r="F141" s="1" t="s">
        <v>718</v>
      </c>
      <c r="G141" s="1" t="s">
        <v>707</v>
      </c>
      <c r="H141" s="1">
        <v>25</v>
      </c>
      <c r="K141" s="1" t="s">
        <v>775</v>
      </c>
      <c r="N141" s="1" t="s">
        <v>14</v>
      </c>
      <c r="O141" s="1" t="s">
        <v>39</v>
      </c>
      <c r="P141" s="1" t="s">
        <v>754</v>
      </c>
      <c r="Q141" s="1" t="s">
        <v>167</v>
      </c>
      <c r="S141" s="1" t="s">
        <v>147</v>
      </c>
      <c r="T141" s="1" t="s">
        <v>777</v>
      </c>
    </row>
    <row r="142" spans="1:20" s="1" customFormat="1" x14ac:dyDescent="0.45">
      <c r="A142" s="1">
        <v>4</v>
      </c>
      <c r="B142" s="1">
        <v>30</v>
      </c>
      <c r="C142" s="1">
        <v>2</v>
      </c>
      <c r="D142" s="1">
        <v>2022</v>
      </c>
      <c r="E142" s="1">
        <v>57</v>
      </c>
      <c r="F142" s="1" t="s">
        <v>718</v>
      </c>
      <c r="G142" s="1" t="s">
        <v>706</v>
      </c>
      <c r="H142" s="1">
        <v>30</v>
      </c>
      <c r="K142" s="1" t="s">
        <v>775</v>
      </c>
      <c r="N142" s="1" t="s">
        <v>14</v>
      </c>
      <c r="O142" s="1" t="s">
        <v>39</v>
      </c>
      <c r="P142" s="1" t="s">
        <v>771</v>
      </c>
      <c r="Q142" s="1" t="s">
        <v>339</v>
      </c>
      <c r="S142" s="1" t="s">
        <v>17</v>
      </c>
      <c r="T142" s="1" t="s">
        <v>778</v>
      </c>
    </row>
    <row r="143" spans="1:20" s="1" customFormat="1" x14ac:dyDescent="0.45">
      <c r="A143" s="1">
        <v>4</v>
      </c>
      <c r="B143" s="1">
        <v>30</v>
      </c>
      <c r="C143" s="1">
        <v>2</v>
      </c>
      <c r="D143" s="1">
        <v>2022</v>
      </c>
      <c r="E143" s="1">
        <v>57</v>
      </c>
      <c r="F143" s="1" t="s">
        <v>781</v>
      </c>
      <c r="G143" s="1" t="s">
        <v>787</v>
      </c>
      <c r="H143" s="1">
        <v>59</v>
      </c>
      <c r="K143" s="1" t="s">
        <v>561</v>
      </c>
      <c r="N143" s="1" t="s">
        <v>72</v>
      </c>
      <c r="O143" s="1" t="s">
        <v>85</v>
      </c>
      <c r="P143" s="1" t="s">
        <v>727</v>
      </c>
      <c r="Q143" s="1" t="s">
        <v>788</v>
      </c>
      <c r="S143" s="1" t="s">
        <v>17</v>
      </c>
      <c r="T143" s="1" t="s">
        <v>789</v>
      </c>
    </row>
    <row r="144" spans="1:20" s="1" customFormat="1" x14ac:dyDescent="0.45">
      <c r="A144" s="1">
        <v>4</v>
      </c>
      <c r="C144" s="1">
        <v>2</v>
      </c>
      <c r="D144" s="1">
        <v>2022</v>
      </c>
      <c r="E144" s="1">
        <v>44</v>
      </c>
      <c r="F144" s="1" t="s">
        <v>595</v>
      </c>
      <c r="G144" s="1" t="s">
        <v>580</v>
      </c>
      <c r="H144" s="1">
        <v>27</v>
      </c>
      <c r="I144" s="2"/>
      <c r="K144" s="1" t="s">
        <v>586</v>
      </c>
      <c r="N144" s="1" t="s">
        <v>115</v>
      </c>
      <c r="O144" s="1" t="s">
        <v>584</v>
      </c>
      <c r="Q144" s="1" t="s">
        <v>589</v>
      </c>
      <c r="S144" s="1" t="s">
        <v>17</v>
      </c>
    </row>
    <row r="145" spans="1:20" s="1" customFormat="1" x14ac:dyDescent="0.45">
      <c r="A145" s="1">
        <v>4</v>
      </c>
      <c r="C145" s="1">
        <v>2</v>
      </c>
      <c r="D145" s="1">
        <v>2022</v>
      </c>
      <c r="E145" s="1">
        <v>44</v>
      </c>
      <c r="F145" s="1" t="s">
        <v>595</v>
      </c>
      <c r="G145" s="1" t="s">
        <v>581</v>
      </c>
      <c r="H145" s="1">
        <v>52</v>
      </c>
      <c r="I145" s="2"/>
      <c r="K145" s="1" t="s">
        <v>587</v>
      </c>
      <c r="N145" s="1" t="s">
        <v>72</v>
      </c>
      <c r="O145" s="1" t="s">
        <v>585</v>
      </c>
      <c r="Q145" s="1" t="s">
        <v>588</v>
      </c>
      <c r="S145" s="1" t="s">
        <v>17</v>
      </c>
    </row>
    <row r="146" spans="1:20" s="1" customFormat="1" x14ac:dyDescent="0.45">
      <c r="A146" s="1">
        <v>4</v>
      </c>
      <c r="C146" s="1">
        <v>2</v>
      </c>
      <c r="D146" s="1">
        <v>2022</v>
      </c>
      <c r="E146" s="1">
        <v>44</v>
      </c>
      <c r="F146" s="1" t="s">
        <v>721</v>
      </c>
      <c r="G146" s="1" t="s">
        <v>711</v>
      </c>
      <c r="H146" s="1">
        <v>55</v>
      </c>
      <c r="K146" s="1" t="s">
        <v>591</v>
      </c>
      <c r="N146" s="1" t="s">
        <v>14</v>
      </c>
      <c r="O146" s="1" t="s">
        <v>39</v>
      </c>
      <c r="P146" s="1" t="s">
        <v>341</v>
      </c>
      <c r="Q146" s="1" t="s">
        <v>15</v>
      </c>
      <c r="S146" s="1" t="s">
        <v>17</v>
      </c>
      <c r="T146" s="1" t="s">
        <v>774</v>
      </c>
    </row>
    <row r="147" spans="1:20" s="1" customFormat="1" x14ac:dyDescent="0.45">
      <c r="A147" s="1">
        <v>4</v>
      </c>
      <c r="C147" s="1">
        <v>2</v>
      </c>
      <c r="D147" s="1">
        <v>2022</v>
      </c>
      <c r="E147" s="1">
        <v>44</v>
      </c>
      <c r="F147" s="1" t="s">
        <v>721</v>
      </c>
      <c r="G147" s="1" t="s">
        <v>712</v>
      </c>
      <c r="H147" s="1">
        <v>59</v>
      </c>
      <c r="K147" s="1" t="s">
        <v>501</v>
      </c>
      <c r="N147" s="1" t="s">
        <v>14</v>
      </c>
      <c r="O147" s="1" t="s">
        <v>39</v>
      </c>
      <c r="P147" s="1" t="s">
        <v>341</v>
      </c>
      <c r="Q147" s="1" t="s">
        <v>15</v>
      </c>
      <c r="S147" s="1" t="s">
        <v>17</v>
      </c>
      <c r="T147" s="1" t="s">
        <v>774</v>
      </c>
    </row>
    <row r="148" spans="1:20" s="1" customFormat="1" x14ac:dyDescent="0.45">
      <c r="A148" s="1">
        <v>4</v>
      </c>
      <c r="C148" s="1">
        <v>2</v>
      </c>
      <c r="D148" s="1">
        <v>2022</v>
      </c>
      <c r="E148" s="1">
        <v>44</v>
      </c>
      <c r="F148" s="1" t="s">
        <v>721</v>
      </c>
      <c r="G148" s="1" t="s">
        <v>713</v>
      </c>
      <c r="H148" s="1">
        <v>49</v>
      </c>
      <c r="K148" s="1" t="s">
        <v>591</v>
      </c>
      <c r="N148" s="1" t="s">
        <v>14</v>
      </c>
      <c r="O148" s="1" t="s">
        <v>39</v>
      </c>
      <c r="P148" s="1" t="s">
        <v>341</v>
      </c>
      <c r="Q148" s="1" t="s">
        <v>167</v>
      </c>
      <c r="S148" s="1" t="s">
        <v>147</v>
      </c>
      <c r="T148" s="1" t="s">
        <v>774</v>
      </c>
    </row>
    <row r="149" spans="1:20" s="1" customFormat="1" x14ac:dyDescent="0.45">
      <c r="A149" s="1">
        <v>4</v>
      </c>
      <c r="C149" s="1">
        <v>2</v>
      </c>
      <c r="D149" s="1">
        <v>2022</v>
      </c>
      <c r="E149" s="1">
        <v>44</v>
      </c>
      <c r="F149" s="1" t="s">
        <v>785</v>
      </c>
      <c r="G149" s="1" t="s">
        <v>784</v>
      </c>
      <c r="H149" s="1">
        <v>90</v>
      </c>
      <c r="N149" s="1" t="s">
        <v>115</v>
      </c>
      <c r="O149" s="1" t="s">
        <v>171</v>
      </c>
      <c r="P149" s="1" t="s">
        <v>689</v>
      </c>
      <c r="Q149" s="1" t="s">
        <v>15</v>
      </c>
      <c r="S149" s="1" t="s">
        <v>17</v>
      </c>
      <c r="T149" s="1" t="s">
        <v>786</v>
      </c>
    </row>
    <row r="150" spans="1:20" s="1" customFormat="1" outlineLevel="1" x14ac:dyDescent="0.45">
      <c r="A150" s="1">
        <v>2</v>
      </c>
      <c r="C150" s="1">
        <v>6</v>
      </c>
      <c r="F150" s="1" t="s">
        <v>785</v>
      </c>
      <c r="G150" s="1" t="s">
        <v>1123</v>
      </c>
      <c r="H150" s="1">
        <v>85</v>
      </c>
      <c r="K150" s="1" t="s">
        <v>311</v>
      </c>
      <c r="N150" s="1" t="s">
        <v>72</v>
      </c>
      <c r="O150" s="1" t="s">
        <v>85</v>
      </c>
      <c r="P150" s="1" t="s">
        <v>748</v>
      </c>
      <c r="Q150" s="1" t="s">
        <v>86</v>
      </c>
      <c r="S150" s="1" t="s">
        <v>17</v>
      </c>
    </row>
    <row r="151" spans="1:20" s="1" customFormat="1" x14ac:dyDescent="0.45">
      <c r="A151" s="1">
        <v>4</v>
      </c>
      <c r="B151" s="1">
        <v>31</v>
      </c>
      <c r="C151" s="1">
        <v>2</v>
      </c>
      <c r="D151" s="1">
        <v>2023</v>
      </c>
      <c r="E151" s="1">
        <v>41</v>
      </c>
      <c r="F151" s="1" t="s">
        <v>436</v>
      </c>
      <c r="G151" s="9" t="s">
        <v>465</v>
      </c>
      <c r="H151" s="1">
        <v>30</v>
      </c>
      <c r="I151" s="2"/>
      <c r="K151" s="1" t="s">
        <v>343</v>
      </c>
      <c r="N151" s="1" t="s">
        <v>115</v>
      </c>
      <c r="O151" s="1" t="s">
        <v>171</v>
      </c>
      <c r="P151" s="1" t="s">
        <v>627</v>
      </c>
      <c r="Q151" s="1" t="s">
        <v>167</v>
      </c>
      <c r="R151" s="1" t="s">
        <v>628</v>
      </c>
      <c r="S151" s="1" t="s">
        <v>147</v>
      </c>
    </row>
    <row r="152" spans="1:20" s="1" customFormat="1" x14ac:dyDescent="0.45">
      <c r="A152" s="1">
        <v>4</v>
      </c>
      <c r="B152" s="1">
        <v>31</v>
      </c>
      <c r="C152" s="1">
        <v>2</v>
      </c>
      <c r="D152" s="1">
        <v>2023</v>
      </c>
      <c r="E152" s="1">
        <v>41</v>
      </c>
      <c r="F152" s="1" t="s">
        <v>436</v>
      </c>
      <c r="G152" s="9" t="s">
        <v>492</v>
      </c>
      <c r="H152" s="1">
        <v>30</v>
      </c>
      <c r="I152" s="2"/>
      <c r="K152" s="1" t="s">
        <v>497</v>
      </c>
      <c r="N152" s="1" t="s">
        <v>14</v>
      </c>
      <c r="O152" s="1" t="s">
        <v>39</v>
      </c>
      <c r="Q152" s="1" t="s">
        <v>167</v>
      </c>
      <c r="S152" s="1" t="s">
        <v>147</v>
      </c>
    </row>
    <row r="153" spans="1:20" s="1" customFormat="1" x14ac:dyDescent="0.45">
      <c r="A153" s="1">
        <v>4</v>
      </c>
      <c r="B153" s="1">
        <v>31</v>
      </c>
      <c r="C153" s="1">
        <v>2</v>
      </c>
      <c r="D153" s="1">
        <v>2023</v>
      </c>
      <c r="E153" s="1">
        <v>41</v>
      </c>
      <c r="F153" s="1" t="s">
        <v>436</v>
      </c>
      <c r="G153" s="9" t="s">
        <v>432</v>
      </c>
      <c r="H153" s="1">
        <f>199/12</f>
        <v>16.583333333333332</v>
      </c>
      <c r="I153" s="2"/>
      <c r="K153" s="1" t="s">
        <v>314</v>
      </c>
      <c r="N153" s="1" t="s">
        <v>14</v>
      </c>
      <c r="O153" s="1" t="s">
        <v>39</v>
      </c>
      <c r="Q153" s="1" t="s">
        <v>167</v>
      </c>
      <c r="S153" s="1" t="s">
        <v>147</v>
      </c>
    </row>
    <row r="154" spans="1:20" s="1" customFormat="1" x14ac:dyDescent="0.45">
      <c r="A154" s="1">
        <v>4</v>
      </c>
      <c r="C154" s="1">
        <v>2</v>
      </c>
      <c r="D154" s="1">
        <v>2024</v>
      </c>
      <c r="E154" s="1">
        <v>52</v>
      </c>
      <c r="F154" s="1" t="s">
        <v>717</v>
      </c>
      <c r="G154" s="1" t="s">
        <v>705</v>
      </c>
      <c r="H154" s="1">
        <v>45</v>
      </c>
      <c r="K154" s="1" t="s">
        <v>501</v>
      </c>
      <c r="N154" s="1" t="s">
        <v>14</v>
      </c>
      <c r="O154" s="1" t="s">
        <v>39</v>
      </c>
      <c r="P154" s="1" t="s">
        <v>754</v>
      </c>
      <c r="Q154" s="1" t="s">
        <v>764</v>
      </c>
      <c r="S154" s="1" t="s">
        <v>17</v>
      </c>
      <c r="T154" s="1" t="s">
        <v>765</v>
      </c>
    </row>
    <row r="155" spans="1:20" s="1" customFormat="1" x14ac:dyDescent="0.45">
      <c r="A155" s="1">
        <v>4</v>
      </c>
      <c r="C155" s="1">
        <v>2</v>
      </c>
      <c r="D155" s="1">
        <v>2024</v>
      </c>
      <c r="E155" s="1">
        <v>52</v>
      </c>
      <c r="F155" s="1" t="s">
        <v>719</v>
      </c>
      <c r="G155" s="1" t="s">
        <v>708</v>
      </c>
      <c r="H155" s="1">
        <v>20</v>
      </c>
      <c r="N155" s="1" t="s">
        <v>14</v>
      </c>
      <c r="O155" s="1" t="s">
        <v>39</v>
      </c>
      <c r="Q155" s="1" t="s">
        <v>767</v>
      </c>
      <c r="S155" s="1" t="s">
        <v>17</v>
      </c>
      <c r="T155" s="1" t="s">
        <v>766</v>
      </c>
    </row>
    <row r="156" spans="1:20" s="1" customFormat="1" x14ac:dyDescent="0.45">
      <c r="A156" s="1">
        <v>4</v>
      </c>
      <c r="C156" s="1">
        <v>2</v>
      </c>
      <c r="D156" s="1">
        <v>2024</v>
      </c>
      <c r="E156" s="1">
        <v>52</v>
      </c>
      <c r="F156" s="1" t="s">
        <v>718</v>
      </c>
      <c r="G156" s="1" t="s">
        <v>706</v>
      </c>
      <c r="H156" s="1">
        <v>30</v>
      </c>
      <c r="K156" s="1" t="s">
        <v>775</v>
      </c>
      <c r="N156" s="1" t="s">
        <v>14</v>
      </c>
      <c r="O156" s="1" t="s">
        <v>39</v>
      </c>
      <c r="P156" s="1" t="s">
        <v>771</v>
      </c>
      <c r="Q156" s="1" t="s">
        <v>339</v>
      </c>
      <c r="S156" s="1" t="s">
        <v>17</v>
      </c>
      <c r="T156" s="1" t="s">
        <v>778</v>
      </c>
    </row>
    <row r="157" spans="1:20" s="1" customFormat="1" x14ac:dyDescent="0.45">
      <c r="A157" s="1">
        <v>4</v>
      </c>
      <c r="C157" s="1">
        <v>2</v>
      </c>
      <c r="D157" s="1">
        <v>2024</v>
      </c>
      <c r="E157" s="1">
        <v>53</v>
      </c>
      <c r="F157" s="1" t="s">
        <v>718</v>
      </c>
      <c r="G157" s="1" t="s">
        <v>706</v>
      </c>
      <c r="H157" s="1">
        <v>30</v>
      </c>
      <c r="K157" s="1" t="s">
        <v>775</v>
      </c>
      <c r="N157" s="1" t="s">
        <v>14</v>
      </c>
      <c r="O157" s="1" t="s">
        <v>39</v>
      </c>
      <c r="P157" s="1" t="s">
        <v>771</v>
      </c>
      <c r="Q157" s="1" t="s">
        <v>339</v>
      </c>
      <c r="S157" s="1" t="s">
        <v>17</v>
      </c>
      <c r="T157" s="1" t="s">
        <v>778</v>
      </c>
    </row>
    <row r="158" spans="1:20" s="1" customFormat="1" x14ac:dyDescent="0.45">
      <c r="A158" s="1">
        <v>4</v>
      </c>
      <c r="C158" s="1">
        <v>2</v>
      </c>
      <c r="D158" s="1">
        <v>2024</v>
      </c>
      <c r="E158" s="1">
        <v>53</v>
      </c>
      <c r="F158" s="1" t="s">
        <v>718</v>
      </c>
      <c r="G158" s="1" t="s">
        <v>707</v>
      </c>
      <c r="H158" s="1">
        <v>25</v>
      </c>
      <c r="K158" s="1" t="s">
        <v>775</v>
      </c>
      <c r="N158" s="1" t="s">
        <v>14</v>
      </c>
      <c r="O158" s="1" t="s">
        <v>39</v>
      </c>
      <c r="P158" s="1" t="s">
        <v>754</v>
      </c>
      <c r="Q158" s="1" t="s">
        <v>167</v>
      </c>
      <c r="S158" s="1" t="s">
        <v>147</v>
      </c>
      <c r="T158" s="1" t="s">
        <v>777</v>
      </c>
    </row>
    <row r="159" spans="1:20" s="1" customFormat="1" x14ac:dyDescent="0.45">
      <c r="A159" s="1">
        <v>4</v>
      </c>
      <c r="C159" s="1">
        <v>2</v>
      </c>
      <c r="D159" s="1">
        <v>2024</v>
      </c>
      <c r="E159" s="1">
        <v>53</v>
      </c>
      <c r="F159" s="1" t="s">
        <v>718</v>
      </c>
      <c r="G159" s="1" t="s">
        <v>707</v>
      </c>
      <c r="H159" s="1">
        <v>25</v>
      </c>
      <c r="K159" s="1" t="s">
        <v>775</v>
      </c>
      <c r="N159" s="1" t="s">
        <v>14</v>
      </c>
      <c r="O159" s="1" t="s">
        <v>39</v>
      </c>
      <c r="P159" s="1" t="s">
        <v>754</v>
      </c>
      <c r="Q159" s="1" t="s">
        <v>167</v>
      </c>
      <c r="S159" s="1" t="s">
        <v>147</v>
      </c>
      <c r="T159" s="1" t="s">
        <v>777</v>
      </c>
    </row>
    <row r="160" spans="1:20" s="1" customFormat="1" x14ac:dyDescent="0.45">
      <c r="A160" s="1">
        <v>4</v>
      </c>
      <c r="B160" s="1">
        <v>30</v>
      </c>
      <c r="C160" s="1">
        <v>2</v>
      </c>
      <c r="D160" s="1">
        <v>2022</v>
      </c>
      <c r="E160" s="1">
        <v>54</v>
      </c>
      <c r="F160" s="1" t="s">
        <v>717</v>
      </c>
      <c r="G160" s="1" t="s">
        <v>703</v>
      </c>
      <c r="H160" s="1">
        <v>55</v>
      </c>
      <c r="K160" s="1" t="s">
        <v>757</v>
      </c>
      <c r="N160" s="1" t="s">
        <v>115</v>
      </c>
      <c r="O160" s="1" t="s">
        <v>239</v>
      </c>
      <c r="P160" s="1" t="s">
        <v>758</v>
      </c>
      <c r="Q160" s="1" t="s">
        <v>342</v>
      </c>
      <c r="S160" s="1" t="s">
        <v>17</v>
      </c>
      <c r="T160" s="1" t="s">
        <v>759</v>
      </c>
    </row>
    <row r="161" spans="1:20" s="1" customFormat="1" x14ac:dyDescent="0.45">
      <c r="A161" s="1">
        <v>4</v>
      </c>
      <c r="B161" s="1">
        <v>30</v>
      </c>
      <c r="C161" s="1">
        <v>2</v>
      </c>
      <c r="D161" s="1">
        <v>2022</v>
      </c>
      <c r="E161" s="1">
        <v>54</v>
      </c>
      <c r="F161" s="1" t="s">
        <v>719</v>
      </c>
      <c r="G161" s="1" t="s">
        <v>708</v>
      </c>
      <c r="H161" s="1">
        <v>20</v>
      </c>
      <c r="N161" s="1" t="s">
        <v>14</v>
      </c>
      <c r="O161" s="1" t="s">
        <v>39</v>
      </c>
      <c r="Q161" s="1" t="s">
        <v>767</v>
      </c>
      <c r="S161" s="1" t="s">
        <v>17</v>
      </c>
      <c r="T161" s="1" t="s">
        <v>766</v>
      </c>
    </row>
    <row r="162" spans="1:20" s="1" customFormat="1" x14ac:dyDescent="0.45">
      <c r="A162" s="1">
        <v>4</v>
      </c>
      <c r="B162" s="1">
        <v>30</v>
      </c>
      <c r="C162" s="1">
        <v>2</v>
      </c>
      <c r="D162" s="1">
        <v>2022</v>
      </c>
      <c r="E162" s="1">
        <v>54</v>
      </c>
      <c r="F162" s="1" t="s">
        <v>638</v>
      </c>
      <c r="G162" s="1" t="s">
        <v>739</v>
      </c>
      <c r="H162" s="1">
        <v>28</v>
      </c>
      <c r="N162" s="1" t="s">
        <v>115</v>
      </c>
      <c r="O162" s="1" t="s">
        <v>362</v>
      </c>
      <c r="Q162" s="1" t="s">
        <v>155</v>
      </c>
      <c r="S162" s="1" t="s">
        <v>147</v>
      </c>
      <c r="T162" s="1" t="s">
        <v>736</v>
      </c>
    </row>
    <row r="163" spans="1:20" s="1" customFormat="1" x14ac:dyDescent="0.45">
      <c r="A163" s="1">
        <v>4</v>
      </c>
      <c r="B163" s="1">
        <v>30</v>
      </c>
      <c r="C163" s="1">
        <v>2</v>
      </c>
      <c r="D163" s="1">
        <v>2022</v>
      </c>
      <c r="E163" s="1">
        <v>72</v>
      </c>
      <c r="F163" s="1" t="s">
        <v>785</v>
      </c>
      <c r="G163" s="1" t="s">
        <v>1058</v>
      </c>
      <c r="H163" s="1">
        <v>50</v>
      </c>
      <c r="K163" s="1" t="s">
        <v>775</v>
      </c>
      <c r="N163" s="1" t="s">
        <v>153</v>
      </c>
      <c r="O163" s="1" t="s">
        <v>360</v>
      </c>
      <c r="P163" s="1" t="s">
        <v>1059</v>
      </c>
      <c r="Q163" s="1" t="s">
        <v>155</v>
      </c>
      <c r="S163" s="1" t="s">
        <v>147</v>
      </c>
    </row>
    <row r="164" spans="1:20" s="1" customFormat="1" x14ac:dyDescent="0.45">
      <c r="A164" s="1">
        <v>4</v>
      </c>
      <c r="B164" s="1">
        <v>30</v>
      </c>
      <c r="C164" s="1">
        <v>2</v>
      </c>
      <c r="D164" s="1">
        <v>2022</v>
      </c>
      <c r="E164" s="1">
        <v>72</v>
      </c>
      <c r="F164" s="1" t="s">
        <v>785</v>
      </c>
      <c r="G164" s="1" t="s">
        <v>1066</v>
      </c>
      <c r="H164" s="1">
        <v>160</v>
      </c>
      <c r="K164" s="1" t="s">
        <v>1067</v>
      </c>
      <c r="N164" s="1" t="s">
        <v>115</v>
      </c>
      <c r="O164" s="1" t="s">
        <v>113</v>
      </c>
      <c r="P164" s="1" t="s">
        <v>1068</v>
      </c>
      <c r="Q164" s="1" t="s">
        <v>1069</v>
      </c>
      <c r="S164" s="1" t="s">
        <v>17</v>
      </c>
    </row>
    <row r="165" spans="1:20" s="1" customFormat="1" x14ac:dyDescent="0.45">
      <c r="A165" s="1">
        <v>4</v>
      </c>
      <c r="B165" s="1">
        <v>30</v>
      </c>
      <c r="C165" s="1">
        <v>2</v>
      </c>
      <c r="D165" s="1">
        <v>2022</v>
      </c>
      <c r="E165" s="1">
        <v>72</v>
      </c>
      <c r="F165" s="1" t="s">
        <v>785</v>
      </c>
      <c r="G165" s="1" t="s">
        <v>1073</v>
      </c>
      <c r="H165" s="1">
        <v>150</v>
      </c>
      <c r="K165" s="1" t="s">
        <v>800</v>
      </c>
      <c r="N165" s="1" t="s">
        <v>115</v>
      </c>
      <c r="O165" s="1" t="s">
        <v>113</v>
      </c>
      <c r="P165" s="1" t="s">
        <v>1068</v>
      </c>
      <c r="Q165" s="1" t="s">
        <v>1069</v>
      </c>
      <c r="S165" s="1" t="s">
        <v>17</v>
      </c>
    </row>
    <row r="166" spans="1:20" s="1" customFormat="1" x14ac:dyDescent="0.45">
      <c r="A166" s="1">
        <v>4</v>
      </c>
      <c r="B166" s="1">
        <v>30</v>
      </c>
      <c r="C166" s="1">
        <v>2</v>
      </c>
      <c r="D166" s="1">
        <v>2022</v>
      </c>
      <c r="E166" s="1">
        <v>74</v>
      </c>
      <c r="F166" s="1" t="s">
        <v>785</v>
      </c>
      <c r="G166" s="1" t="s">
        <v>914</v>
      </c>
      <c r="H166" s="1">
        <v>75</v>
      </c>
      <c r="K166" s="1" t="s">
        <v>919</v>
      </c>
      <c r="N166" s="1" t="s">
        <v>187</v>
      </c>
      <c r="O166" s="1" t="s">
        <v>371</v>
      </c>
      <c r="Q166" s="1" t="s">
        <v>920</v>
      </c>
      <c r="S166" s="1" t="s">
        <v>17</v>
      </c>
    </row>
    <row r="167" spans="1:20" s="1" customFormat="1" x14ac:dyDescent="0.45">
      <c r="A167" s="1">
        <v>4</v>
      </c>
      <c r="B167" s="1">
        <v>30</v>
      </c>
      <c r="C167" s="1">
        <v>2</v>
      </c>
      <c r="D167" s="1">
        <v>2022</v>
      </c>
      <c r="E167" s="1">
        <v>60</v>
      </c>
      <c r="F167" s="1" t="s">
        <v>817</v>
      </c>
      <c r="G167" s="1" t="s">
        <v>818</v>
      </c>
      <c r="H167" s="1">
        <v>39</v>
      </c>
      <c r="N167" s="1" t="s">
        <v>14</v>
      </c>
      <c r="O167" s="1" t="s">
        <v>0</v>
      </c>
      <c r="Q167" s="1" t="s">
        <v>15</v>
      </c>
      <c r="S167" s="1" t="s">
        <v>17</v>
      </c>
    </row>
    <row r="168" spans="1:20" s="1" customFormat="1" x14ac:dyDescent="0.45">
      <c r="A168" s="1">
        <v>4</v>
      </c>
      <c r="B168" s="1">
        <v>30</v>
      </c>
      <c r="C168" s="1">
        <v>2</v>
      </c>
      <c r="D168" s="1">
        <v>2022</v>
      </c>
      <c r="E168" s="1">
        <v>60</v>
      </c>
      <c r="F168" s="1" t="s">
        <v>817</v>
      </c>
      <c r="G168" s="1" t="s">
        <v>821</v>
      </c>
      <c r="H168" s="1">
        <v>76</v>
      </c>
      <c r="N168" s="1" t="s">
        <v>14</v>
      </c>
      <c r="O168" s="1" t="s">
        <v>837</v>
      </c>
      <c r="P168" s="1" t="s">
        <v>838</v>
      </c>
      <c r="Q168" s="1" t="s">
        <v>15</v>
      </c>
      <c r="S168" s="1" t="s">
        <v>17</v>
      </c>
    </row>
    <row r="169" spans="1:20" s="1" customFormat="1" x14ac:dyDescent="0.45">
      <c r="A169" s="1">
        <v>4</v>
      </c>
      <c r="B169" s="1">
        <v>30</v>
      </c>
      <c r="C169" s="1">
        <v>2</v>
      </c>
      <c r="D169" s="1">
        <v>2022</v>
      </c>
      <c r="E169" s="1">
        <v>60</v>
      </c>
      <c r="F169" s="1" t="s">
        <v>595</v>
      </c>
      <c r="G169" s="1" t="s">
        <v>583</v>
      </c>
      <c r="H169" s="1">
        <v>34</v>
      </c>
      <c r="I169" s="2"/>
      <c r="K169" s="1" t="s">
        <v>591</v>
      </c>
      <c r="N169" s="1" t="s">
        <v>72</v>
      </c>
      <c r="O169" s="1" t="s">
        <v>85</v>
      </c>
      <c r="Q169" s="1" t="s">
        <v>592</v>
      </c>
      <c r="S169" s="1" t="s">
        <v>17</v>
      </c>
    </row>
    <row r="170" spans="1:20" s="1" customFormat="1" x14ac:dyDescent="0.45">
      <c r="A170" s="1">
        <v>4</v>
      </c>
      <c r="B170" s="1">
        <v>30</v>
      </c>
      <c r="C170" s="1">
        <v>2</v>
      </c>
      <c r="D170" s="1">
        <v>2022</v>
      </c>
      <c r="E170" s="1">
        <v>60</v>
      </c>
      <c r="F170" s="1" t="s">
        <v>595</v>
      </c>
      <c r="G170" s="1" t="s">
        <v>582</v>
      </c>
      <c r="H170" s="1">
        <v>38</v>
      </c>
      <c r="I170" s="2"/>
      <c r="K170" s="1" t="s">
        <v>586</v>
      </c>
      <c r="N170" s="1" t="s">
        <v>72</v>
      </c>
      <c r="O170" s="1" t="s">
        <v>521</v>
      </c>
      <c r="Q170" s="1" t="s">
        <v>590</v>
      </c>
      <c r="S170" s="1" t="s">
        <v>17</v>
      </c>
    </row>
    <row r="171" spans="1:20" s="1" customFormat="1" x14ac:dyDescent="0.45">
      <c r="A171" s="1">
        <v>4</v>
      </c>
      <c r="B171" s="1">
        <v>30</v>
      </c>
      <c r="C171" s="1">
        <v>2</v>
      </c>
      <c r="D171" s="1">
        <v>2022</v>
      </c>
      <c r="E171" s="1">
        <v>60</v>
      </c>
      <c r="F171" s="1" t="s">
        <v>785</v>
      </c>
      <c r="G171" s="1" t="s">
        <v>808</v>
      </c>
      <c r="H171" s="1">
        <v>60</v>
      </c>
      <c r="K171" s="1" t="s">
        <v>809</v>
      </c>
      <c r="N171" s="1" t="s">
        <v>72</v>
      </c>
      <c r="O171" s="1" t="s">
        <v>585</v>
      </c>
      <c r="P171" s="1" t="s">
        <v>810</v>
      </c>
      <c r="Q171" s="1" t="s">
        <v>313</v>
      </c>
      <c r="S171" s="1" t="s">
        <v>17</v>
      </c>
      <c r="T171" s="1" t="s">
        <v>811</v>
      </c>
    </row>
    <row r="172" spans="1:20" s="1" customFormat="1" x14ac:dyDescent="0.45">
      <c r="A172" s="1">
        <v>4</v>
      </c>
      <c r="B172" s="1">
        <v>30</v>
      </c>
      <c r="C172" s="1">
        <v>2</v>
      </c>
      <c r="D172" s="1">
        <v>2022</v>
      </c>
      <c r="E172" s="1">
        <v>60</v>
      </c>
      <c r="F172" s="1" t="s">
        <v>671</v>
      </c>
      <c r="G172" s="1" t="s">
        <v>887</v>
      </c>
      <c r="H172" s="1">
        <v>66</v>
      </c>
      <c r="N172" s="1" t="s">
        <v>72</v>
      </c>
      <c r="O172" s="1" t="s">
        <v>354</v>
      </c>
      <c r="Q172" s="1" t="s">
        <v>886</v>
      </c>
      <c r="S172" s="1" t="s">
        <v>641</v>
      </c>
      <c r="T172" s="1" t="s">
        <v>656</v>
      </c>
    </row>
    <row r="173" spans="1:20" s="1" customFormat="1" x14ac:dyDescent="0.45">
      <c r="A173" s="1">
        <v>4</v>
      </c>
      <c r="B173" s="1">
        <v>30</v>
      </c>
      <c r="C173" s="1">
        <v>2</v>
      </c>
      <c r="D173" s="1">
        <v>2022</v>
      </c>
      <c r="E173" s="1">
        <v>66</v>
      </c>
      <c r="F173" s="1" t="s">
        <v>785</v>
      </c>
      <c r="G173" s="1" t="s">
        <v>942</v>
      </c>
      <c r="H173" s="1">
        <v>45</v>
      </c>
      <c r="K173" s="1" t="s">
        <v>866</v>
      </c>
      <c r="N173" s="1" t="s">
        <v>72</v>
      </c>
      <c r="O173" s="1" t="s">
        <v>85</v>
      </c>
      <c r="Q173" s="1" t="s">
        <v>943</v>
      </c>
      <c r="S173" s="1" t="s">
        <v>17</v>
      </c>
    </row>
    <row r="174" spans="1:20" s="1" customFormat="1" x14ac:dyDescent="0.45">
      <c r="A174" s="1">
        <v>4</v>
      </c>
      <c r="B174" s="1">
        <v>30</v>
      </c>
      <c r="C174" s="1">
        <v>2</v>
      </c>
      <c r="D174" s="1">
        <v>2022</v>
      </c>
      <c r="E174" s="1">
        <v>66</v>
      </c>
      <c r="F174" s="1" t="s">
        <v>785</v>
      </c>
      <c r="G174" s="1" t="s">
        <v>980</v>
      </c>
      <c r="H174" s="1">
        <v>99</v>
      </c>
      <c r="N174" s="1" t="s">
        <v>72</v>
      </c>
      <c r="O174" s="1" t="s">
        <v>85</v>
      </c>
      <c r="P174" s="1" t="s">
        <v>748</v>
      </c>
      <c r="Q174" s="1" t="s">
        <v>86</v>
      </c>
      <c r="S174" s="1" t="s">
        <v>17</v>
      </c>
    </row>
    <row r="175" spans="1:20" s="1" customFormat="1" x14ac:dyDescent="0.45">
      <c r="A175" s="1">
        <v>4</v>
      </c>
      <c r="B175" s="1">
        <v>30</v>
      </c>
      <c r="C175" s="1">
        <v>2</v>
      </c>
      <c r="D175" s="1">
        <v>2022</v>
      </c>
      <c r="E175" s="1">
        <v>66</v>
      </c>
      <c r="F175" s="1" t="s">
        <v>785</v>
      </c>
      <c r="G175" s="1" t="s">
        <v>981</v>
      </c>
      <c r="H175" s="1">
        <v>115</v>
      </c>
      <c r="N175" s="1" t="s">
        <v>72</v>
      </c>
      <c r="O175" s="1" t="s">
        <v>85</v>
      </c>
      <c r="P175" s="1" t="s">
        <v>748</v>
      </c>
      <c r="Q175" s="1" t="s">
        <v>86</v>
      </c>
      <c r="S175" s="1" t="s">
        <v>17</v>
      </c>
    </row>
    <row r="176" spans="1:20" s="1" customFormat="1" x14ac:dyDescent="0.45">
      <c r="A176" s="1">
        <v>4</v>
      </c>
      <c r="B176" s="1">
        <v>30</v>
      </c>
      <c r="C176" s="6">
        <v>2</v>
      </c>
      <c r="D176" s="6">
        <v>2022</v>
      </c>
      <c r="E176" s="6">
        <v>30</v>
      </c>
      <c r="F176" s="6" t="s">
        <v>475</v>
      </c>
      <c r="G176" s="6" t="s">
        <v>485</v>
      </c>
      <c r="H176" s="6"/>
      <c r="I176" s="18"/>
      <c r="J176" s="6"/>
      <c r="K176" s="6"/>
      <c r="L176" s="6"/>
      <c r="M176" s="6"/>
      <c r="N176" s="6" t="s">
        <v>14</v>
      </c>
      <c r="O176" s="6" t="s">
        <v>39</v>
      </c>
      <c r="P176" s="6"/>
      <c r="Q176" s="6" t="s">
        <v>167</v>
      </c>
      <c r="R176" s="6"/>
      <c r="S176" s="6" t="s">
        <v>147</v>
      </c>
      <c r="T176" s="6"/>
    </row>
    <row r="177" spans="1:20" s="1" customFormat="1" x14ac:dyDescent="0.45">
      <c r="A177" s="1">
        <v>4</v>
      </c>
      <c r="B177" s="1">
        <v>30</v>
      </c>
      <c r="C177" s="6">
        <v>4</v>
      </c>
      <c r="D177" s="6">
        <v>2022</v>
      </c>
      <c r="E177" s="6">
        <v>30</v>
      </c>
      <c r="F177" s="6" t="s">
        <v>435</v>
      </c>
      <c r="G177" s="28" t="s">
        <v>480</v>
      </c>
      <c r="H177" s="6">
        <v>40</v>
      </c>
      <c r="I177" s="18"/>
      <c r="J177" s="6"/>
      <c r="K177" s="6" t="s">
        <v>336</v>
      </c>
      <c r="L177" s="6"/>
      <c r="M177" s="6"/>
      <c r="N177" s="6" t="s">
        <v>14</v>
      </c>
      <c r="O177" s="6" t="s">
        <v>39</v>
      </c>
      <c r="P177" s="6"/>
      <c r="Q177" s="6" t="s">
        <v>370</v>
      </c>
      <c r="R177" s="6"/>
      <c r="S177" s="6" t="s">
        <v>17</v>
      </c>
      <c r="T177" s="6"/>
    </row>
    <row r="178" spans="1:20" s="1" customFormat="1" x14ac:dyDescent="0.45">
      <c r="A178" s="1">
        <v>4</v>
      </c>
      <c r="B178" s="1">
        <v>30</v>
      </c>
      <c r="C178" s="6">
        <v>4</v>
      </c>
      <c r="D178" s="6">
        <v>2022</v>
      </c>
      <c r="E178" s="6">
        <v>15</v>
      </c>
      <c r="F178" s="6" t="s">
        <v>391</v>
      </c>
      <c r="G178" s="22" t="s">
        <v>289</v>
      </c>
      <c r="H178" s="6">
        <v>88</v>
      </c>
      <c r="I178" s="18">
        <f>H178*C178</f>
        <v>352</v>
      </c>
      <c r="J178" s="6">
        <v>2008</v>
      </c>
      <c r="K178" s="6" t="s">
        <v>343</v>
      </c>
      <c r="L178" s="6"/>
      <c r="M178" s="6"/>
      <c r="N178" s="6" t="s">
        <v>115</v>
      </c>
      <c r="O178" s="6" t="s">
        <v>113</v>
      </c>
      <c r="P178" s="6"/>
      <c r="Q178" s="6" t="s">
        <v>344</v>
      </c>
      <c r="R178" s="6"/>
      <c r="S178" s="6" t="s">
        <v>17</v>
      </c>
      <c r="T178" s="6"/>
    </row>
    <row r="179" spans="1:20" s="1" customFormat="1" x14ac:dyDescent="0.45">
      <c r="A179" s="1">
        <v>4</v>
      </c>
      <c r="B179" s="1">
        <v>30</v>
      </c>
      <c r="C179" s="6">
        <v>2</v>
      </c>
      <c r="D179" s="6">
        <v>2022</v>
      </c>
      <c r="E179" s="6">
        <v>15</v>
      </c>
      <c r="F179" s="6" t="s">
        <v>391</v>
      </c>
      <c r="G179" s="25" t="s">
        <v>304</v>
      </c>
      <c r="H179" s="6">
        <v>39</v>
      </c>
      <c r="I179" s="18">
        <f>H179*C179</f>
        <v>78</v>
      </c>
      <c r="J179" s="6">
        <v>2017</v>
      </c>
      <c r="K179" s="6" t="s">
        <v>361</v>
      </c>
      <c r="L179" s="6"/>
      <c r="M179" s="6"/>
      <c r="N179" s="6" t="s">
        <v>115</v>
      </c>
      <c r="O179" s="6" t="s">
        <v>362</v>
      </c>
      <c r="P179" s="6"/>
      <c r="Q179" s="6" t="s">
        <v>155</v>
      </c>
      <c r="R179" s="6"/>
      <c r="S179" s="6" t="s">
        <v>147</v>
      </c>
      <c r="T179" s="6"/>
    </row>
    <row r="180" spans="1:20" s="1" customFormat="1" x14ac:dyDescent="0.45">
      <c r="A180" s="1">
        <v>4</v>
      </c>
      <c r="B180" s="1">
        <v>30</v>
      </c>
      <c r="C180" s="6">
        <v>4</v>
      </c>
      <c r="D180" s="6">
        <v>2022</v>
      </c>
      <c r="E180" s="6">
        <v>15</v>
      </c>
      <c r="F180" s="6" t="s">
        <v>391</v>
      </c>
      <c r="G180" s="22" t="s">
        <v>296</v>
      </c>
      <c r="H180" s="6">
        <v>22</v>
      </c>
      <c r="I180" s="18">
        <f>H180*C180</f>
        <v>88</v>
      </c>
      <c r="J180" s="6">
        <v>2018</v>
      </c>
      <c r="K180" s="6" t="s">
        <v>336</v>
      </c>
      <c r="L180" s="6"/>
      <c r="M180" s="6"/>
      <c r="N180" s="6" t="s">
        <v>72</v>
      </c>
      <c r="O180" s="6" t="s">
        <v>326</v>
      </c>
      <c r="P180" s="6"/>
      <c r="Q180" s="6" t="s">
        <v>351</v>
      </c>
      <c r="R180" s="6"/>
      <c r="S180" s="6" t="s">
        <v>17</v>
      </c>
      <c r="T180" s="6"/>
    </row>
    <row r="181" spans="1:20" s="1" customFormat="1" x14ac:dyDescent="0.45">
      <c r="A181" s="1">
        <v>4</v>
      </c>
      <c r="B181" s="1">
        <v>30</v>
      </c>
      <c r="C181" s="6">
        <v>2</v>
      </c>
      <c r="D181" s="6">
        <v>2022</v>
      </c>
      <c r="E181" s="6">
        <v>15</v>
      </c>
      <c r="F181" s="6" t="s">
        <v>391</v>
      </c>
      <c r="G181" s="25" t="s">
        <v>306</v>
      </c>
      <c r="H181" s="6">
        <v>19</v>
      </c>
      <c r="I181" s="18">
        <f>H181*C181</f>
        <v>38</v>
      </c>
      <c r="J181" s="6">
        <v>2020</v>
      </c>
      <c r="K181" s="6" t="s">
        <v>325</v>
      </c>
      <c r="L181" s="6"/>
      <c r="M181" s="6"/>
      <c r="N181" s="6" t="s">
        <v>72</v>
      </c>
      <c r="O181" s="6" t="s">
        <v>363</v>
      </c>
      <c r="P181" s="6"/>
      <c r="Q181" s="6" t="s">
        <v>364</v>
      </c>
      <c r="R181" s="6"/>
      <c r="S181" s="6" t="s">
        <v>147</v>
      </c>
      <c r="T181" s="6"/>
    </row>
    <row r="182" spans="1:20" s="1" customFormat="1" outlineLevel="1" x14ac:dyDescent="0.45">
      <c r="A182" s="1">
        <v>4</v>
      </c>
      <c r="B182" s="1" t="s">
        <v>1118</v>
      </c>
      <c r="C182" s="1">
        <v>4</v>
      </c>
      <c r="F182" s="1" t="s">
        <v>436</v>
      </c>
      <c r="G182" s="1" t="s">
        <v>557</v>
      </c>
      <c r="H182" s="1">
        <v>15</v>
      </c>
      <c r="I182" s="2"/>
      <c r="K182" s="1" t="s">
        <v>563</v>
      </c>
      <c r="N182" s="1" t="s">
        <v>225</v>
      </c>
      <c r="O182" s="1" t="s">
        <v>565</v>
      </c>
      <c r="Q182" s="1" t="s">
        <v>564</v>
      </c>
      <c r="S182" s="1" t="s">
        <v>200</v>
      </c>
    </row>
    <row r="183" spans="1:20" s="1" customFormat="1" x14ac:dyDescent="0.45">
      <c r="A183" s="1">
        <v>4</v>
      </c>
      <c r="B183" s="1">
        <v>30</v>
      </c>
      <c r="C183" s="6">
        <v>4</v>
      </c>
      <c r="D183" s="6">
        <v>2022</v>
      </c>
      <c r="E183" s="6">
        <v>11</v>
      </c>
      <c r="F183" s="6" t="s">
        <v>391</v>
      </c>
      <c r="G183" s="22" t="s">
        <v>259</v>
      </c>
      <c r="H183" s="6">
        <v>20</v>
      </c>
      <c r="I183" s="18">
        <f>H183*C183</f>
        <v>80</v>
      </c>
      <c r="J183" s="6">
        <v>2016</v>
      </c>
      <c r="K183" s="6" t="s">
        <v>343</v>
      </c>
      <c r="L183" s="6"/>
      <c r="M183" s="6"/>
      <c r="N183" s="6" t="s">
        <v>72</v>
      </c>
      <c r="O183" s="6" t="s">
        <v>74</v>
      </c>
      <c r="P183" s="6"/>
      <c r="Q183" s="6" t="s">
        <v>377</v>
      </c>
      <c r="R183" s="6"/>
      <c r="S183" s="6" t="s">
        <v>17</v>
      </c>
      <c r="T183" s="6"/>
    </row>
    <row r="184" spans="1:20" s="1" customFormat="1" x14ac:dyDescent="0.45">
      <c r="A184" s="1">
        <v>4</v>
      </c>
      <c r="B184" s="1">
        <v>30</v>
      </c>
      <c r="C184" s="6">
        <v>4</v>
      </c>
      <c r="D184" s="6">
        <v>2022</v>
      </c>
      <c r="E184" s="6">
        <v>11</v>
      </c>
      <c r="F184" s="6" t="s">
        <v>391</v>
      </c>
      <c r="G184" s="22" t="s">
        <v>292</v>
      </c>
      <c r="H184" s="6">
        <v>32</v>
      </c>
      <c r="I184" s="18">
        <f>H184*C184</f>
        <v>128</v>
      </c>
      <c r="J184" s="6">
        <v>2017</v>
      </c>
      <c r="K184" s="6" t="s">
        <v>320</v>
      </c>
      <c r="L184" s="6"/>
      <c r="M184" s="6"/>
      <c r="N184" s="6" t="s">
        <v>115</v>
      </c>
      <c r="O184" s="6" t="s">
        <v>348</v>
      </c>
      <c r="P184" s="6"/>
      <c r="Q184" s="6" t="s">
        <v>342</v>
      </c>
      <c r="R184" s="6"/>
      <c r="S184" s="6" t="s">
        <v>17</v>
      </c>
      <c r="T184" s="6"/>
    </row>
    <row r="185" spans="1:20" s="1" customFormat="1" x14ac:dyDescent="0.45">
      <c r="A185" s="1">
        <v>4</v>
      </c>
      <c r="B185" s="1">
        <v>30</v>
      </c>
      <c r="C185" s="6">
        <v>2</v>
      </c>
      <c r="D185" s="6">
        <v>2022</v>
      </c>
      <c r="E185" s="6">
        <v>11</v>
      </c>
      <c r="F185" s="6" t="s">
        <v>391</v>
      </c>
      <c r="G185" s="25" t="s">
        <v>305</v>
      </c>
      <c r="H185" s="6">
        <v>38</v>
      </c>
      <c r="I185" s="18">
        <f>H185*C185</f>
        <v>76</v>
      </c>
      <c r="J185" s="6">
        <v>2018</v>
      </c>
      <c r="K185" s="6" t="s">
        <v>273</v>
      </c>
      <c r="L185" s="6"/>
      <c r="M185" s="6"/>
      <c r="N185" s="6" t="s">
        <v>115</v>
      </c>
      <c r="O185" s="6" t="s">
        <v>171</v>
      </c>
      <c r="P185" s="6" t="s">
        <v>614</v>
      </c>
      <c r="Q185" s="6" t="s">
        <v>167</v>
      </c>
      <c r="R185" s="6" t="s">
        <v>635</v>
      </c>
      <c r="S185" s="6" t="s">
        <v>147</v>
      </c>
      <c r="T185" s="6"/>
    </row>
    <row r="186" spans="1:20" s="1" customFormat="1" x14ac:dyDescent="0.45">
      <c r="A186" s="1">
        <v>4</v>
      </c>
      <c r="B186" s="1">
        <v>30</v>
      </c>
      <c r="C186" s="6">
        <v>2</v>
      </c>
      <c r="D186" s="6">
        <v>2022</v>
      </c>
      <c r="E186" s="6">
        <v>11</v>
      </c>
      <c r="F186" s="6" t="s">
        <v>391</v>
      </c>
      <c r="G186" s="25" t="s">
        <v>260</v>
      </c>
      <c r="H186" s="6">
        <v>21</v>
      </c>
      <c r="I186" s="18">
        <f>H186*C186</f>
        <v>42</v>
      </c>
      <c r="J186" s="6">
        <v>2018</v>
      </c>
      <c r="K186" s="6" t="s">
        <v>325</v>
      </c>
      <c r="L186" s="6"/>
      <c r="M186" s="6"/>
      <c r="N186" s="6" t="s">
        <v>261</v>
      </c>
      <c r="O186" s="6" t="s">
        <v>321</v>
      </c>
      <c r="P186" s="6"/>
      <c r="Q186" s="6" t="s">
        <v>167</v>
      </c>
      <c r="R186" s="6"/>
      <c r="S186" s="6" t="s">
        <v>147</v>
      </c>
      <c r="T186" s="6"/>
    </row>
    <row r="187" spans="1:20" s="1" customFormat="1" x14ac:dyDescent="0.45">
      <c r="A187" s="1">
        <v>4</v>
      </c>
      <c r="B187" s="1">
        <v>30</v>
      </c>
      <c r="C187" s="6">
        <v>2</v>
      </c>
      <c r="D187" s="6">
        <v>2022</v>
      </c>
      <c r="E187" s="6">
        <v>22</v>
      </c>
      <c r="F187" s="6" t="s">
        <v>419</v>
      </c>
      <c r="G187" s="28" t="s">
        <v>417</v>
      </c>
      <c r="H187" s="6">
        <v>40</v>
      </c>
      <c r="I187" s="18"/>
      <c r="J187" s="6"/>
      <c r="K187" s="6"/>
      <c r="L187" s="6"/>
      <c r="M187" s="6"/>
      <c r="N187" s="6" t="s">
        <v>14</v>
      </c>
      <c r="O187" s="6" t="s">
        <v>0</v>
      </c>
      <c r="P187" s="6"/>
      <c r="Q187" s="6" t="s">
        <v>167</v>
      </c>
      <c r="R187" s="6"/>
      <c r="S187" s="6" t="s">
        <v>147</v>
      </c>
      <c r="T187" s="6"/>
    </row>
    <row r="188" spans="1:20" s="1" customFormat="1" x14ac:dyDescent="0.45">
      <c r="A188" s="1">
        <v>4</v>
      </c>
      <c r="B188" s="1">
        <v>30</v>
      </c>
      <c r="C188" s="6">
        <v>2</v>
      </c>
      <c r="D188" s="6">
        <v>2022</v>
      </c>
      <c r="E188" s="6">
        <v>22</v>
      </c>
      <c r="F188" s="6" t="s">
        <v>435</v>
      </c>
      <c r="G188" s="6" t="s">
        <v>397</v>
      </c>
      <c r="H188" s="18">
        <f>I188/12</f>
        <v>33.333333333333336</v>
      </c>
      <c r="I188" s="18">
        <v>400</v>
      </c>
      <c r="J188" s="6">
        <v>2019</v>
      </c>
      <c r="K188" s="6" t="s">
        <v>447</v>
      </c>
      <c r="L188" s="32"/>
      <c r="M188" s="6"/>
      <c r="N188" s="6" t="s">
        <v>115</v>
      </c>
      <c r="O188" s="6" t="s">
        <v>159</v>
      </c>
      <c r="P188" s="6"/>
      <c r="Q188" s="6" t="s">
        <v>448</v>
      </c>
      <c r="R188" s="6"/>
      <c r="S188" s="6" t="s">
        <v>147</v>
      </c>
      <c r="T188" s="6"/>
    </row>
    <row r="189" spans="1:20" s="1" customFormat="1" x14ac:dyDescent="0.45">
      <c r="A189" s="1">
        <v>4</v>
      </c>
      <c r="B189" s="1">
        <v>30</v>
      </c>
      <c r="C189" s="6">
        <v>2</v>
      </c>
      <c r="D189" s="6">
        <v>2022</v>
      </c>
      <c r="E189" s="6">
        <v>22</v>
      </c>
      <c r="F189" s="6" t="s">
        <v>435</v>
      </c>
      <c r="G189" s="6" t="s">
        <v>409</v>
      </c>
      <c r="H189" s="18">
        <v>14</v>
      </c>
      <c r="I189" s="18"/>
      <c r="J189" s="6">
        <v>2020</v>
      </c>
      <c r="K189" s="6" t="s">
        <v>314</v>
      </c>
      <c r="L189" s="6"/>
      <c r="M189" s="6"/>
      <c r="N189" s="6" t="s">
        <v>115</v>
      </c>
      <c r="O189" s="6" t="s">
        <v>171</v>
      </c>
      <c r="P189" s="6" t="s">
        <v>632</v>
      </c>
      <c r="Q189" s="6" t="s">
        <v>167</v>
      </c>
      <c r="R189" s="6" t="s">
        <v>633</v>
      </c>
      <c r="S189" s="6" t="s">
        <v>147</v>
      </c>
      <c r="T189" s="6"/>
    </row>
    <row r="190" spans="1:20" s="1" customFormat="1" outlineLevel="1" x14ac:dyDescent="0.45">
      <c r="A190" s="1">
        <v>2</v>
      </c>
      <c r="C190" s="1">
        <v>1</v>
      </c>
      <c r="F190" s="1" t="s">
        <v>781</v>
      </c>
      <c r="G190" s="1" t="s">
        <v>258</v>
      </c>
      <c r="H190" s="1">
        <v>28</v>
      </c>
      <c r="K190" s="1" t="s">
        <v>449</v>
      </c>
      <c r="N190" s="1" t="s">
        <v>14</v>
      </c>
      <c r="O190" s="1" t="s">
        <v>39</v>
      </c>
      <c r="P190" s="1" t="s">
        <v>771</v>
      </c>
      <c r="Q190" s="1" t="s">
        <v>1053</v>
      </c>
      <c r="S190" s="1" t="s">
        <v>17</v>
      </c>
    </row>
    <row r="191" spans="1:20" s="1" customFormat="1" x14ac:dyDescent="0.45">
      <c r="A191" s="1">
        <v>2</v>
      </c>
      <c r="C191" s="1">
        <v>1</v>
      </c>
      <c r="F191" s="1" t="s">
        <v>781</v>
      </c>
      <c r="G191" s="1" t="s">
        <v>1037</v>
      </c>
      <c r="H191" s="1">
        <v>300</v>
      </c>
      <c r="K191" s="1" t="s">
        <v>1038</v>
      </c>
      <c r="N191" s="1" t="s">
        <v>115</v>
      </c>
      <c r="O191" s="1" t="s">
        <v>113</v>
      </c>
      <c r="P191" s="1" t="s">
        <v>874</v>
      </c>
      <c r="Q191" s="1" t="s">
        <v>1039</v>
      </c>
      <c r="S191" s="1" t="s">
        <v>17</v>
      </c>
    </row>
    <row r="192" spans="1:20" s="1" customFormat="1" outlineLevel="1" x14ac:dyDescent="0.45">
      <c r="A192" s="1">
        <v>2</v>
      </c>
      <c r="C192" s="1">
        <v>1</v>
      </c>
      <c r="F192" s="1" t="s">
        <v>781</v>
      </c>
      <c r="G192" s="1" t="s">
        <v>1165</v>
      </c>
      <c r="K192" s="1" t="s">
        <v>938</v>
      </c>
      <c r="N192" s="1" t="s">
        <v>115</v>
      </c>
      <c r="O192" s="1" t="s">
        <v>196</v>
      </c>
      <c r="Q192" s="1" t="s">
        <v>1166</v>
      </c>
      <c r="S192" s="1" t="s">
        <v>200</v>
      </c>
    </row>
    <row r="193" spans="1:20" s="1" customFormat="1" x14ac:dyDescent="0.45">
      <c r="A193" s="1">
        <v>4</v>
      </c>
      <c r="B193" s="1">
        <v>30</v>
      </c>
      <c r="C193" s="6">
        <v>3</v>
      </c>
      <c r="D193" s="6">
        <v>2022</v>
      </c>
      <c r="E193" s="6">
        <v>42</v>
      </c>
      <c r="F193" s="6" t="s">
        <v>508</v>
      </c>
      <c r="G193" s="6" t="s">
        <v>510</v>
      </c>
      <c r="H193" s="6"/>
      <c r="I193" s="18"/>
      <c r="J193" s="6"/>
      <c r="K193" s="6"/>
      <c r="L193" s="6"/>
      <c r="M193" s="6"/>
      <c r="N193" s="6" t="s">
        <v>72</v>
      </c>
      <c r="O193" s="6" t="s">
        <v>85</v>
      </c>
      <c r="P193" s="6"/>
      <c r="Q193" s="6" t="s">
        <v>86</v>
      </c>
      <c r="R193" s="6"/>
      <c r="S193" s="6" t="s">
        <v>17</v>
      </c>
      <c r="T193" s="6"/>
    </row>
    <row r="194" spans="1:20" s="1" customFormat="1" x14ac:dyDescent="0.45">
      <c r="A194" s="1">
        <v>4</v>
      </c>
      <c r="B194" s="1">
        <v>30</v>
      </c>
      <c r="C194" s="6">
        <v>3</v>
      </c>
      <c r="D194" s="6">
        <v>2022</v>
      </c>
      <c r="E194" s="6">
        <v>42</v>
      </c>
      <c r="F194" s="6" t="s">
        <v>508</v>
      </c>
      <c r="G194" s="6" t="s">
        <v>528</v>
      </c>
      <c r="H194" s="6"/>
      <c r="I194" s="18"/>
      <c r="J194" s="6"/>
      <c r="K194" s="6"/>
      <c r="L194" s="6"/>
      <c r="M194" s="6"/>
      <c r="N194" s="6" t="s">
        <v>72</v>
      </c>
      <c r="O194" s="6" t="s">
        <v>529</v>
      </c>
      <c r="P194" s="6"/>
      <c r="Q194" s="6" t="s">
        <v>530</v>
      </c>
      <c r="R194" s="6"/>
      <c r="S194" s="6" t="s">
        <v>17</v>
      </c>
      <c r="T194" s="6"/>
    </row>
    <row r="195" spans="1:20" s="1" customFormat="1" x14ac:dyDescent="0.45">
      <c r="A195" s="1">
        <v>4</v>
      </c>
      <c r="B195" s="1">
        <v>30</v>
      </c>
      <c r="C195" s="1">
        <v>3</v>
      </c>
      <c r="D195" s="1">
        <v>2022</v>
      </c>
      <c r="E195" s="1">
        <v>42</v>
      </c>
      <c r="F195" s="1" t="s">
        <v>508</v>
      </c>
      <c r="G195" s="1" t="s">
        <v>534</v>
      </c>
      <c r="I195" s="2"/>
      <c r="N195" s="1" t="s">
        <v>72</v>
      </c>
      <c r="O195" s="1" t="s">
        <v>535</v>
      </c>
      <c r="Q195" s="1" t="s">
        <v>536</v>
      </c>
      <c r="S195" s="1" t="s">
        <v>17</v>
      </c>
    </row>
    <row r="196" spans="1:20" s="1" customFormat="1" x14ac:dyDescent="0.45">
      <c r="A196" s="1">
        <v>4</v>
      </c>
      <c r="B196" s="1">
        <v>30</v>
      </c>
      <c r="C196" s="1">
        <v>3</v>
      </c>
      <c r="D196" s="1">
        <v>2022</v>
      </c>
      <c r="E196" s="1">
        <v>42</v>
      </c>
      <c r="F196" s="1" t="s">
        <v>508</v>
      </c>
      <c r="G196" s="1" t="s">
        <v>523</v>
      </c>
      <c r="I196" s="2"/>
      <c r="N196" s="1" t="s">
        <v>72</v>
      </c>
      <c r="O196" s="1" t="s">
        <v>515</v>
      </c>
      <c r="Q196" s="1" t="s">
        <v>524</v>
      </c>
      <c r="S196" s="1" t="s">
        <v>147</v>
      </c>
    </row>
    <row r="197" spans="1:20" x14ac:dyDescent="0.45">
      <c r="A197" s="1">
        <v>4</v>
      </c>
      <c r="C197" s="1">
        <v>1</v>
      </c>
      <c r="F197" s="1" t="s">
        <v>1294</v>
      </c>
      <c r="G197" s="1" t="s">
        <v>1300</v>
      </c>
      <c r="M197" t="s">
        <v>190</v>
      </c>
      <c r="N197" s="1" t="s">
        <v>14</v>
      </c>
      <c r="O197" s="1" t="s">
        <v>836</v>
      </c>
      <c r="P197" t="s">
        <v>1171</v>
      </c>
      <c r="Q197" s="1" t="s">
        <v>1301</v>
      </c>
      <c r="S197" s="1" t="s">
        <v>147</v>
      </c>
    </row>
    <row r="198" spans="1:20" x14ac:dyDescent="0.45">
      <c r="A198" s="1">
        <v>4</v>
      </c>
      <c r="C198" s="1">
        <v>1</v>
      </c>
      <c r="F198" s="1" t="s">
        <v>1294</v>
      </c>
      <c r="G198" s="1" t="s">
        <v>1302</v>
      </c>
      <c r="M198" t="s">
        <v>190</v>
      </c>
      <c r="N198" s="1" t="s">
        <v>14</v>
      </c>
      <c r="O198" s="1" t="s">
        <v>836</v>
      </c>
      <c r="P198" t="s">
        <v>1171</v>
      </c>
      <c r="Q198" s="1" t="s">
        <v>1301</v>
      </c>
      <c r="S198" s="1" t="s">
        <v>147</v>
      </c>
    </row>
    <row r="199" spans="1:20" s="1" customFormat="1" x14ac:dyDescent="0.45">
      <c r="A199" s="1">
        <v>2</v>
      </c>
      <c r="C199" s="1">
        <v>1</v>
      </c>
      <c r="F199" s="1" t="s">
        <v>781</v>
      </c>
      <c r="G199" s="1" t="s">
        <v>1291</v>
      </c>
      <c r="N199" s="1" t="s">
        <v>14</v>
      </c>
      <c r="O199" s="1" t="s">
        <v>39</v>
      </c>
      <c r="P199" s="1" t="s">
        <v>1292</v>
      </c>
      <c r="Q199" s="1" t="s">
        <v>1293</v>
      </c>
      <c r="S199" s="1" t="s">
        <v>17</v>
      </c>
    </row>
    <row r="200" spans="1:20" s="1" customFormat="1" x14ac:dyDescent="0.45">
      <c r="A200" s="1">
        <v>4</v>
      </c>
      <c r="B200" s="1">
        <v>31</v>
      </c>
      <c r="C200" s="1">
        <v>2</v>
      </c>
      <c r="D200" s="1">
        <v>2023</v>
      </c>
      <c r="E200" s="1">
        <v>61</v>
      </c>
      <c r="F200" s="1" t="s">
        <v>785</v>
      </c>
      <c r="G200" s="1" t="s">
        <v>975</v>
      </c>
      <c r="H200" s="1">
        <v>39</v>
      </c>
      <c r="K200" s="1" t="s">
        <v>775</v>
      </c>
      <c r="N200" s="1" t="s">
        <v>14</v>
      </c>
      <c r="O200" s="1" t="s">
        <v>39</v>
      </c>
      <c r="P200" s="1" t="s">
        <v>976</v>
      </c>
      <c r="Q200" s="1" t="s">
        <v>15</v>
      </c>
      <c r="S200" s="1" t="s">
        <v>17</v>
      </c>
    </row>
    <row r="201" spans="1:20" s="1" customFormat="1" x14ac:dyDescent="0.45">
      <c r="A201" s="1">
        <v>4</v>
      </c>
      <c r="B201" s="1">
        <v>31</v>
      </c>
      <c r="C201" s="1">
        <v>2</v>
      </c>
      <c r="D201" s="1">
        <v>2023</v>
      </c>
      <c r="E201" s="1">
        <v>61</v>
      </c>
      <c r="F201" s="1" t="s">
        <v>785</v>
      </c>
      <c r="G201" s="1" t="s">
        <v>915</v>
      </c>
      <c r="H201" s="1">
        <v>50</v>
      </c>
      <c r="K201" s="1" t="s">
        <v>800</v>
      </c>
      <c r="N201" s="1" t="s">
        <v>14</v>
      </c>
      <c r="O201" s="1" t="s">
        <v>0</v>
      </c>
      <c r="P201" s="1" t="s">
        <v>918</v>
      </c>
      <c r="Q201" s="1" t="s">
        <v>15</v>
      </c>
      <c r="S201" s="1" t="s">
        <v>17</v>
      </c>
    </row>
    <row r="202" spans="1:20" s="1" customFormat="1" x14ac:dyDescent="0.45">
      <c r="A202" s="1">
        <v>4</v>
      </c>
      <c r="B202" s="1">
        <v>31</v>
      </c>
      <c r="C202" s="1">
        <v>2</v>
      </c>
      <c r="D202" s="1">
        <v>2023</v>
      </c>
      <c r="E202" s="1">
        <v>61</v>
      </c>
      <c r="F202" s="1" t="s">
        <v>785</v>
      </c>
      <c r="G202" s="1" t="s">
        <v>916</v>
      </c>
      <c r="H202" s="1">
        <v>50</v>
      </c>
      <c r="K202" s="1" t="s">
        <v>800</v>
      </c>
      <c r="N202" s="1" t="s">
        <v>14</v>
      </c>
      <c r="O202" s="1" t="s">
        <v>0</v>
      </c>
      <c r="P202" s="1" t="s">
        <v>918</v>
      </c>
      <c r="Q202" s="1" t="s">
        <v>15</v>
      </c>
      <c r="S202" s="1" t="s">
        <v>17</v>
      </c>
    </row>
    <row r="203" spans="1:20" s="1" customFormat="1" x14ac:dyDescent="0.45">
      <c r="A203" s="1">
        <v>4</v>
      </c>
      <c r="B203" s="1">
        <v>31</v>
      </c>
      <c r="C203" s="1">
        <v>3</v>
      </c>
      <c r="D203" s="1">
        <v>2023</v>
      </c>
      <c r="E203" s="1">
        <v>43</v>
      </c>
      <c r="F203" s="1" t="s">
        <v>508</v>
      </c>
      <c r="G203" s="1" t="s">
        <v>548</v>
      </c>
      <c r="I203" s="2"/>
      <c r="N203" s="1" t="s">
        <v>72</v>
      </c>
      <c r="O203" s="1" t="s">
        <v>85</v>
      </c>
      <c r="Q203" s="1" t="s">
        <v>541</v>
      </c>
      <c r="S203" s="1" t="s">
        <v>17</v>
      </c>
    </row>
    <row r="204" spans="1:20" s="1" customFormat="1" x14ac:dyDescent="0.45">
      <c r="A204" s="1">
        <v>4</v>
      </c>
      <c r="B204" s="1">
        <v>31</v>
      </c>
      <c r="C204" s="1">
        <v>3</v>
      </c>
      <c r="D204" s="1">
        <v>2023</v>
      </c>
      <c r="E204" s="1">
        <v>43</v>
      </c>
      <c r="F204" s="1" t="s">
        <v>508</v>
      </c>
      <c r="G204" s="1" t="s">
        <v>547</v>
      </c>
      <c r="I204" s="2"/>
      <c r="N204" s="1" t="s">
        <v>72</v>
      </c>
      <c r="O204" s="1" t="s">
        <v>363</v>
      </c>
      <c r="Q204" s="1" t="s">
        <v>364</v>
      </c>
      <c r="S204" s="1" t="s">
        <v>147</v>
      </c>
    </row>
    <row r="205" spans="1:20" s="1" customFormat="1" x14ac:dyDescent="0.45">
      <c r="A205" s="1">
        <v>4</v>
      </c>
      <c r="B205" s="1">
        <v>31</v>
      </c>
      <c r="C205" s="1">
        <v>3</v>
      </c>
      <c r="D205" s="1">
        <v>2023</v>
      </c>
      <c r="E205" s="1">
        <v>43</v>
      </c>
      <c r="F205" s="1" t="s">
        <v>508</v>
      </c>
      <c r="G205" s="1" t="s">
        <v>544</v>
      </c>
      <c r="I205" s="2"/>
      <c r="N205" s="1" t="s">
        <v>72</v>
      </c>
      <c r="O205" s="1" t="s">
        <v>529</v>
      </c>
      <c r="Q205" s="1" t="s">
        <v>530</v>
      </c>
      <c r="S205" s="1" t="s">
        <v>17</v>
      </c>
    </row>
    <row r="206" spans="1:20" s="1" customFormat="1" x14ac:dyDescent="0.45">
      <c r="A206" s="1">
        <v>4</v>
      </c>
      <c r="B206" s="1">
        <v>31</v>
      </c>
      <c r="C206" s="1">
        <v>3</v>
      </c>
      <c r="D206" s="1">
        <v>2023</v>
      </c>
      <c r="E206" s="1">
        <v>43</v>
      </c>
      <c r="F206" s="1" t="s">
        <v>508</v>
      </c>
      <c r="G206" s="1" t="s">
        <v>549</v>
      </c>
      <c r="I206" s="2"/>
      <c r="N206" s="1" t="s">
        <v>72</v>
      </c>
      <c r="O206" s="1" t="s">
        <v>515</v>
      </c>
      <c r="Q206" s="1" t="s">
        <v>75</v>
      </c>
      <c r="S206" s="1" t="s">
        <v>17</v>
      </c>
    </row>
    <row r="207" spans="1:20" s="1" customFormat="1" x14ac:dyDescent="0.45">
      <c r="A207" s="1">
        <v>4</v>
      </c>
      <c r="B207" s="1">
        <v>28</v>
      </c>
      <c r="C207" s="1">
        <v>4</v>
      </c>
      <c r="D207" s="1">
        <v>2023</v>
      </c>
      <c r="E207" s="14">
        <v>1</v>
      </c>
      <c r="F207" s="1" t="s">
        <v>390</v>
      </c>
      <c r="G207" s="1" t="s">
        <v>19</v>
      </c>
      <c r="H207" s="11">
        <v>75</v>
      </c>
      <c r="I207" s="12">
        <f>C207*H207</f>
        <v>300</v>
      </c>
      <c r="J207" s="1">
        <v>2018</v>
      </c>
      <c r="M207" s="1" t="s">
        <v>13</v>
      </c>
      <c r="N207" s="1" t="s">
        <v>14</v>
      </c>
      <c r="O207" s="1" t="s">
        <v>0</v>
      </c>
      <c r="Q207" s="1" t="s">
        <v>15</v>
      </c>
      <c r="R207" s="1" t="s">
        <v>20</v>
      </c>
      <c r="S207" s="1" t="s">
        <v>17</v>
      </c>
      <c r="T207" s="1" t="s">
        <v>18</v>
      </c>
    </row>
    <row r="208" spans="1:20" s="1" customFormat="1" x14ac:dyDescent="0.45">
      <c r="A208" s="1">
        <v>4</v>
      </c>
      <c r="B208" s="1">
        <v>28</v>
      </c>
      <c r="C208" s="1">
        <v>3</v>
      </c>
      <c r="D208" s="1">
        <v>2023</v>
      </c>
      <c r="E208" s="14">
        <v>1</v>
      </c>
      <c r="F208" s="1" t="s">
        <v>390</v>
      </c>
      <c r="G208" s="1" t="s">
        <v>245</v>
      </c>
      <c r="H208" s="11">
        <v>75</v>
      </c>
      <c r="I208" s="12">
        <f>C208*H208</f>
        <v>225</v>
      </c>
      <c r="J208" s="1">
        <v>2000</v>
      </c>
      <c r="M208" s="1" t="s">
        <v>13</v>
      </c>
      <c r="N208" s="1" t="s">
        <v>218</v>
      </c>
      <c r="O208" s="1" t="s">
        <v>180</v>
      </c>
      <c r="Q208" s="1" t="s">
        <v>215</v>
      </c>
      <c r="R208" s="1" t="s">
        <v>246</v>
      </c>
      <c r="S208" s="1" t="s">
        <v>17</v>
      </c>
      <c r="T208" s="1" t="s">
        <v>247</v>
      </c>
    </row>
    <row r="209" spans="1:20" s="1" customFormat="1" x14ac:dyDescent="0.45">
      <c r="A209" s="1">
        <v>4</v>
      </c>
      <c r="B209" s="1">
        <v>28</v>
      </c>
      <c r="C209" s="1">
        <v>1</v>
      </c>
      <c r="D209" s="1">
        <v>2023</v>
      </c>
      <c r="E209" s="14">
        <v>1</v>
      </c>
      <c r="F209" s="1" t="s">
        <v>390</v>
      </c>
      <c r="G209" s="1" t="s">
        <v>65</v>
      </c>
      <c r="H209" s="11">
        <v>77</v>
      </c>
      <c r="I209" s="12">
        <f>C209*H209</f>
        <v>77</v>
      </c>
      <c r="J209" s="1">
        <v>2016</v>
      </c>
      <c r="M209" s="1" t="s">
        <v>13</v>
      </c>
      <c r="N209" s="1" t="s">
        <v>14</v>
      </c>
      <c r="O209" s="1" t="s">
        <v>39</v>
      </c>
      <c r="Q209" s="1" t="s">
        <v>41</v>
      </c>
      <c r="R209" s="1" t="s">
        <v>66</v>
      </c>
      <c r="S209" s="1" t="s">
        <v>17</v>
      </c>
      <c r="T209" s="1" t="s">
        <v>67</v>
      </c>
    </row>
    <row r="210" spans="1:20" s="1" customFormat="1" x14ac:dyDescent="0.45">
      <c r="A210" s="1">
        <v>4</v>
      </c>
      <c r="B210" s="1">
        <v>28</v>
      </c>
      <c r="C210" s="1">
        <v>2</v>
      </c>
      <c r="D210" s="1">
        <v>2023</v>
      </c>
      <c r="E210" s="14">
        <v>1</v>
      </c>
      <c r="F210" s="1" t="s">
        <v>390</v>
      </c>
      <c r="G210" s="1" t="s">
        <v>145</v>
      </c>
      <c r="H210" s="11">
        <v>40</v>
      </c>
      <c r="I210" s="12">
        <f>C210*H210</f>
        <v>80</v>
      </c>
      <c r="J210" s="1">
        <v>2018</v>
      </c>
      <c r="M210" s="1" t="s">
        <v>13</v>
      </c>
      <c r="N210" s="1" t="s">
        <v>14</v>
      </c>
      <c r="O210" s="1" t="s">
        <v>39</v>
      </c>
      <c r="Q210" s="1" t="s">
        <v>146</v>
      </c>
      <c r="R210" s="1" t="s">
        <v>48</v>
      </c>
      <c r="S210" s="1" t="s">
        <v>147</v>
      </c>
      <c r="T210" s="1" t="s">
        <v>148</v>
      </c>
    </row>
    <row r="211" spans="1:20" s="1" customFormat="1" x14ac:dyDescent="0.45">
      <c r="A211" s="1">
        <v>4</v>
      </c>
      <c r="B211" s="1">
        <v>28</v>
      </c>
      <c r="C211" s="1">
        <v>2</v>
      </c>
      <c r="D211" s="1">
        <v>2023</v>
      </c>
      <c r="E211" s="14">
        <v>1</v>
      </c>
      <c r="F211" s="1" t="s">
        <v>390</v>
      </c>
      <c r="G211" s="1" t="s">
        <v>149</v>
      </c>
      <c r="H211" s="11">
        <v>42</v>
      </c>
      <c r="I211" s="12">
        <f>C211*H211</f>
        <v>84</v>
      </c>
      <c r="J211" s="1">
        <v>2020</v>
      </c>
      <c r="M211" s="1" t="s">
        <v>13</v>
      </c>
      <c r="N211" s="1" t="s">
        <v>14</v>
      </c>
      <c r="O211" s="1" t="s">
        <v>39</v>
      </c>
      <c r="Q211" s="1" t="s">
        <v>146</v>
      </c>
      <c r="R211" s="1" t="s">
        <v>150</v>
      </c>
      <c r="S211" s="1" t="s">
        <v>147</v>
      </c>
      <c r="T211" s="1" t="s">
        <v>151</v>
      </c>
    </row>
    <row r="212" spans="1:20" s="1" customFormat="1" x14ac:dyDescent="0.45">
      <c r="A212" s="1">
        <v>4</v>
      </c>
      <c r="B212" s="1">
        <v>31</v>
      </c>
      <c r="C212" s="1">
        <v>2</v>
      </c>
      <c r="D212" s="1">
        <v>2023</v>
      </c>
      <c r="E212" s="1" t="s">
        <v>1174</v>
      </c>
      <c r="F212" s="1" t="s">
        <v>781</v>
      </c>
      <c r="G212" s="1" t="s">
        <v>1049</v>
      </c>
      <c r="K212" s="1" t="s">
        <v>449</v>
      </c>
      <c r="N212" s="1" t="s">
        <v>14</v>
      </c>
      <c r="O212" s="1" t="s">
        <v>39</v>
      </c>
      <c r="P212" s="1" t="s">
        <v>1164</v>
      </c>
      <c r="Q212" s="1" t="s">
        <v>339</v>
      </c>
      <c r="S212" s="1" t="s">
        <v>17</v>
      </c>
    </row>
    <row r="213" spans="1:20" s="1" customFormat="1" x14ac:dyDescent="0.45">
      <c r="A213" s="1">
        <v>4</v>
      </c>
      <c r="B213" s="1">
        <v>31</v>
      </c>
      <c r="C213" s="1">
        <v>1</v>
      </c>
      <c r="D213" s="1">
        <v>2023</v>
      </c>
      <c r="E213" s="1" t="s">
        <v>1174</v>
      </c>
      <c r="F213" s="1" t="s">
        <v>781</v>
      </c>
      <c r="G213" s="1" t="s">
        <v>1167</v>
      </c>
      <c r="K213" s="1" t="s">
        <v>938</v>
      </c>
      <c r="N213" s="1" t="s">
        <v>14</v>
      </c>
      <c r="O213" s="1" t="s">
        <v>0</v>
      </c>
      <c r="P213" s="1" t="s">
        <v>918</v>
      </c>
      <c r="Q213" s="1" t="s">
        <v>15</v>
      </c>
      <c r="S213" s="1" t="s">
        <v>17</v>
      </c>
    </row>
    <row r="214" spans="1:20" s="1" customFormat="1" x14ac:dyDescent="0.45">
      <c r="A214" s="1">
        <v>4</v>
      </c>
      <c r="B214" s="1">
        <v>31</v>
      </c>
      <c r="C214" s="1">
        <v>1</v>
      </c>
      <c r="D214" s="1">
        <v>2023</v>
      </c>
      <c r="E214" s="1" t="s">
        <v>1174</v>
      </c>
      <c r="F214" s="1" t="s">
        <v>781</v>
      </c>
      <c r="G214" s="1" t="s">
        <v>1168</v>
      </c>
      <c r="K214" s="1" t="s">
        <v>800</v>
      </c>
      <c r="N214" s="1" t="s">
        <v>14</v>
      </c>
      <c r="O214" s="1" t="s">
        <v>39</v>
      </c>
      <c r="P214" s="1" t="s">
        <v>1164</v>
      </c>
      <c r="Q214" s="1" t="s">
        <v>231</v>
      </c>
      <c r="S214" s="1" t="s">
        <v>17</v>
      </c>
    </row>
    <row r="215" spans="1:20" s="1" customFormat="1" x14ac:dyDescent="0.45">
      <c r="A215" s="1">
        <v>4</v>
      </c>
      <c r="B215" s="1">
        <v>31</v>
      </c>
      <c r="C215" s="1">
        <v>1</v>
      </c>
      <c r="D215" s="1">
        <v>2023</v>
      </c>
      <c r="E215" s="1" t="s">
        <v>1174</v>
      </c>
      <c r="F215" s="1" t="s">
        <v>781</v>
      </c>
      <c r="G215" s="1" t="s">
        <v>1169</v>
      </c>
      <c r="K215" s="1" t="s">
        <v>968</v>
      </c>
      <c r="N215" s="1" t="s">
        <v>72</v>
      </c>
      <c r="O215" s="1" t="s">
        <v>85</v>
      </c>
      <c r="Q215" s="1" t="s">
        <v>86</v>
      </c>
      <c r="S215" s="1" t="s">
        <v>17</v>
      </c>
    </row>
    <row r="216" spans="1:20" s="1" customFormat="1" x14ac:dyDescent="0.45">
      <c r="A216" s="1">
        <v>4</v>
      </c>
      <c r="B216" s="1">
        <v>31</v>
      </c>
      <c r="C216" s="1">
        <v>1</v>
      </c>
      <c r="D216" s="1">
        <v>2023</v>
      </c>
      <c r="E216" s="1" t="s">
        <v>1174</v>
      </c>
      <c r="F216" s="1" t="s">
        <v>781</v>
      </c>
      <c r="G216" s="1" t="s">
        <v>1170</v>
      </c>
      <c r="K216" s="1" t="s">
        <v>800</v>
      </c>
      <c r="N216" s="1" t="s">
        <v>14</v>
      </c>
      <c r="O216" s="1" t="s">
        <v>39</v>
      </c>
      <c r="P216" s="1" t="s">
        <v>1171</v>
      </c>
      <c r="Q216" s="1" t="s">
        <v>342</v>
      </c>
      <c r="S216" s="1" t="s">
        <v>17</v>
      </c>
    </row>
    <row r="217" spans="1:20" s="1" customFormat="1" x14ac:dyDescent="0.45">
      <c r="A217" s="1">
        <v>4</v>
      </c>
      <c r="B217" s="1">
        <v>34</v>
      </c>
      <c r="C217" s="1">
        <v>2</v>
      </c>
      <c r="D217" s="1">
        <v>2023</v>
      </c>
      <c r="E217" s="1">
        <v>111</v>
      </c>
      <c r="F217" s="1" t="s">
        <v>1179</v>
      </c>
      <c r="G217" s="1" t="s">
        <v>1266</v>
      </c>
      <c r="N217" s="1" t="s">
        <v>1213</v>
      </c>
      <c r="O217" s="1" t="s">
        <v>883</v>
      </c>
      <c r="S217" s="1" t="s">
        <v>17</v>
      </c>
    </row>
    <row r="218" spans="1:20" s="1" customFormat="1" x14ac:dyDescent="0.45">
      <c r="A218" s="1">
        <v>4</v>
      </c>
      <c r="B218" s="1">
        <v>34</v>
      </c>
      <c r="C218" s="1">
        <v>2</v>
      </c>
      <c r="D218" s="1">
        <v>2023</v>
      </c>
      <c r="E218" s="1">
        <v>111</v>
      </c>
      <c r="F218" s="1" t="s">
        <v>1179</v>
      </c>
      <c r="G218" s="1" t="s">
        <v>1260</v>
      </c>
      <c r="N218" s="1" t="s">
        <v>72</v>
      </c>
      <c r="O218" s="1" t="s">
        <v>354</v>
      </c>
      <c r="Q218" s="1" t="s">
        <v>507</v>
      </c>
      <c r="S218" s="1" t="s">
        <v>17</v>
      </c>
    </row>
    <row r="219" spans="1:20" s="1" customFormat="1" x14ac:dyDescent="0.45">
      <c r="A219" s="1">
        <v>4</v>
      </c>
      <c r="B219" s="1">
        <v>34</v>
      </c>
      <c r="C219" s="1">
        <v>2</v>
      </c>
      <c r="D219" s="1">
        <v>2023</v>
      </c>
      <c r="E219" s="1">
        <v>111</v>
      </c>
      <c r="F219" s="1" t="s">
        <v>785</v>
      </c>
      <c r="G219" s="1" t="s">
        <v>1303</v>
      </c>
      <c r="N219" s="1" t="s">
        <v>115</v>
      </c>
      <c r="O219" s="1" t="s">
        <v>362</v>
      </c>
      <c r="Q219" s="1" t="s">
        <v>155</v>
      </c>
      <c r="S219" s="1" t="s">
        <v>147</v>
      </c>
    </row>
    <row r="220" spans="1:20" s="1" customFormat="1" x14ac:dyDescent="0.45">
      <c r="A220" s="1">
        <v>2</v>
      </c>
      <c r="C220" s="1">
        <v>1</v>
      </c>
      <c r="F220" s="1" t="s">
        <v>720</v>
      </c>
      <c r="G220" s="1" t="s">
        <v>961</v>
      </c>
      <c r="H220" s="1">
        <v>30</v>
      </c>
      <c r="N220" s="1" t="s">
        <v>14</v>
      </c>
      <c r="O220" s="1" t="s">
        <v>39</v>
      </c>
      <c r="P220" s="1" t="s">
        <v>962</v>
      </c>
      <c r="Q220" s="36" t="s">
        <v>339</v>
      </c>
      <c r="S220" s="1" t="s">
        <v>17</v>
      </c>
    </row>
    <row r="221" spans="1:20" x14ac:dyDescent="0.45">
      <c r="C221" s="1">
        <v>3</v>
      </c>
      <c r="F221" s="1" t="s">
        <v>720</v>
      </c>
      <c r="G221" s="1" t="s">
        <v>1368</v>
      </c>
      <c r="N221" s="1" t="s">
        <v>14</v>
      </c>
      <c r="O221" s="1" t="s">
        <v>39</v>
      </c>
      <c r="P221" t="s">
        <v>1369</v>
      </c>
      <c r="Q221" s="1" t="s">
        <v>335</v>
      </c>
      <c r="S221" s="1" t="s">
        <v>17</v>
      </c>
    </row>
    <row r="222" spans="1:20" s="1" customFormat="1" x14ac:dyDescent="0.45">
      <c r="A222" s="1">
        <v>4</v>
      </c>
      <c r="B222" s="1">
        <v>31</v>
      </c>
      <c r="C222" s="1">
        <v>2</v>
      </c>
      <c r="D222" s="1">
        <v>2023</v>
      </c>
      <c r="E222" s="1">
        <v>40</v>
      </c>
      <c r="F222" s="1" t="s">
        <v>436</v>
      </c>
      <c r="G222" s="9" t="s">
        <v>433</v>
      </c>
      <c r="H222" s="1">
        <f>375/12</f>
        <v>31.25</v>
      </c>
      <c r="I222" s="2"/>
      <c r="K222" s="1" t="s">
        <v>273</v>
      </c>
      <c r="N222" s="1" t="s">
        <v>115</v>
      </c>
      <c r="O222" s="1" t="s">
        <v>239</v>
      </c>
      <c r="Q222" s="1" t="s">
        <v>454</v>
      </c>
      <c r="S222" s="1" t="s">
        <v>147</v>
      </c>
    </row>
    <row r="223" spans="1:20" s="1" customFormat="1" x14ac:dyDescent="0.45">
      <c r="A223" s="1">
        <v>4</v>
      </c>
      <c r="B223" s="1">
        <v>31</v>
      </c>
      <c r="C223" s="1">
        <v>2</v>
      </c>
      <c r="D223" s="1">
        <v>2023</v>
      </c>
      <c r="E223" s="1">
        <v>40</v>
      </c>
      <c r="F223" s="1" t="s">
        <v>436</v>
      </c>
      <c r="G223" s="9" t="s">
        <v>493</v>
      </c>
      <c r="H223" s="1">
        <v>25</v>
      </c>
      <c r="I223" s="2"/>
      <c r="K223" s="1" t="s">
        <v>497</v>
      </c>
      <c r="N223" s="1" t="s">
        <v>72</v>
      </c>
      <c r="O223" s="1" t="s">
        <v>379</v>
      </c>
      <c r="Q223" s="1" t="s">
        <v>498</v>
      </c>
      <c r="S223" s="1" t="s">
        <v>147</v>
      </c>
    </row>
    <row r="224" spans="1:20" s="1" customFormat="1" x14ac:dyDescent="0.45">
      <c r="A224" s="1">
        <v>4</v>
      </c>
      <c r="B224" s="1">
        <v>31</v>
      </c>
      <c r="C224" s="1">
        <v>2</v>
      </c>
      <c r="D224" s="1">
        <v>2023</v>
      </c>
      <c r="E224" s="1">
        <v>40</v>
      </c>
      <c r="F224" s="1" t="s">
        <v>436</v>
      </c>
      <c r="G224" s="9" t="s">
        <v>432</v>
      </c>
      <c r="H224" s="1">
        <f>199/12</f>
        <v>16.583333333333332</v>
      </c>
      <c r="I224" s="2"/>
      <c r="K224" s="1" t="s">
        <v>314</v>
      </c>
      <c r="N224" s="1" t="s">
        <v>14</v>
      </c>
      <c r="O224" s="1" t="s">
        <v>39</v>
      </c>
      <c r="Q224" s="1" t="s">
        <v>167</v>
      </c>
      <c r="S224" s="1" t="s">
        <v>147</v>
      </c>
    </row>
    <row r="225" spans="1:20" s="1" customFormat="1" x14ac:dyDescent="0.45">
      <c r="A225" s="1">
        <v>4</v>
      </c>
      <c r="B225" s="1">
        <v>31</v>
      </c>
      <c r="C225" s="1">
        <v>2</v>
      </c>
      <c r="D225" s="1">
        <v>2023</v>
      </c>
      <c r="E225" s="1" t="s">
        <v>1176</v>
      </c>
      <c r="F225" s="1" t="s">
        <v>781</v>
      </c>
      <c r="G225" s="1" t="s">
        <v>1129</v>
      </c>
      <c r="H225" s="1">
        <v>150</v>
      </c>
      <c r="K225" s="1" t="s">
        <v>800</v>
      </c>
      <c r="N225" s="1" t="s">
        <v>14</v>
      </c>
      <c r="O225" s="1" t="s">
        <v>39</v>
      </c>
      <c r="P225" s="1" t="s">
        <v>1096</v>
      </c>
      <c r="Q225" s="1" t="s">
        <v>339</v>
      </c>
      <c r="S225" s="1" t="s">
        <v>17</v>
      </c>
    </row>
    <row r="226" spans="1:20" s="1" customFormat="1" x14ac:dyDescent="0.45">
      <c r="A226" s="1">
        <v>4</v>
      </c>
      <c r="B226" s="1">
        <v>31</v>
      </c>
      <c r="C226" s="1">
        <v>1</v>
      </c>
      <c r="D226" s="1">
        <v>2023</v>
      </c>
      <c r="E226" s="1" t="s">
        <v>1176</v>
      </c>
      <c r="F226" s="1" t="s">
        <v>781</v>
      </c>
      <c r="G226" s="1" t="s">
        <v>1150</v>
      </c>
      <c r="K226" s="1" t="s">
        <v>562</v>
      </c>
      <c r="N226" s="1" t="s">
        <v>14</v>
      </c>
      <c r="O226" s="1" t="s">
        <v>39</v>
      </c>
      <c r="P226" s="1" t="s">
        <v>754</v>
      </c>
      <c r="Q226" s="1" t="s">
        <v>1151</v>
      </c>
      <c r="S226" s="1" t="s">
        <v>17</v>
      </c>
    </row>
    <row r="227" spans="1:20" s="1" customFormat="1" x14ac:dyDescent="0.45">
      <c r="A227" s="1">
        <v>4</v>
      </c>
      <c r="B227" s="1">
        <v>31</v>
      </c>
      <c r="C227" s="1">
        <v>1</v>
      </c>
      <c r="D227" s="1">
        <v>2023</v>
      </c>
      <c r="E227" s="1" t="s">
        <v>1176</v>
      </c>
      <c r="F227" s="1" t="s">
        <v>781</v>
      </c>
      <c r="G227" s="1" t="s">
        <v>1152</v>
      </c>
      <c r="K227" s="1" t="s">
        <v>868</v>
      </c>
      <c r="N227" s="1" t="s">
        <v>115</v>
      </c>
      <c r="Q227" s="1" t="s">
        <v>349</v>
      </c>
      <c r="S227" s="1" t="s">
        <v>17</v>
      </c>
    </row>
    <row r="228" spans="1:20" s="1" customFormat="1" x14ac:dyDescent="0.45">
      <c r="A228" s="1">
        <v>4</v>
      </c>
      <c r="B228" s="1">
        <v>31</v>
      </c>
      <c r="C228" s="1">
        <v>1</v>
      </c>
      <c r="D228" s="1">
        <v>2023</v>
      </c>
      <c r="E228" s="1" t="s">
        <v>1176</v>
      </c>
      <c r="F228" s="1" t="s">
        <v>781</v>
      </c>
      <c r="G228" s="1" t="s">
        <v>1153</v>
      </c>
      <c r="K228" s="1" t="s">
        <v>866</v>
      </c>
      <c r="N228" s="1" t="s">
        <v>72</v>
      </c>
      <c r="O228" s="1" t="s">
        <v>74</v>
      </c>
      <c r="Q228" s="1" t="s">
        <v>75</v>
      </c>
      <c r="S228" s="1" t="s">
        <v>17</v>
      </c>
    </row>
    <row r="229" spans="1:20" s="1" customFormat="1" x14ac:dyDescent="0.45">
      <c r="A229" s="1">
        <v>4</v>
      </c>
      <c r="B229" s="1">
        <v>31</v>
      </c>
      <c r="C229" s="1">
        <v>1</v>
      </c>
      <c r="D229" s="1">
        <v>2023</v>
      </c>
      <c r="E229" s="1" t="s">
        <v>1176</v>
      </c>
      <c r="F229" s="1" t="s">
        <v>781</v>
      </c>
      <c r="G229" s="1" t="s">
        <v>1156</v>
      </c>
      <c r="N229" s="1" t="s">
        <v>153</v>
      </c>
      <c r="O229" s="1" t="s">
        <v>495</v>
      </c>
      <c r="Q229" s="1" t="s">
        <v>155</v>
      </c>
      <c r="S229" s="1" t="s">
        <v>147</v>
      </c>
    </row>
    <row r="230" spans="1:20" s="1" customFormat="1" x14ac:dyDescent="0.45">
      <c r="A230" s="1">
        <v>4</v>
      </c>
      <c r="B230" s="1">
        <v>28</v>
      </c>
      <c r="C230" s="1">
        <v>6</v>
      </c>
      <c r="D230" s="1">
        <v>2023</v>
      </c>
      <c r="E230" s="1">
        <v>66</v>
      </c>
      <c r="F230" s="1" t="s">
        <v>785</v>
      </c>
      <c r="G230" s="1" t="s">
        <v>1106</v>
      </c>
      <c r="H230" s="1">
        <v>36</v>
      </c>
      <c r="K230" s="1" t="s">
        <v>325</v>
      </c>
      <c r="N230" s="1" t="s">
        <v>72</v>
      </c>
      <c r="O230" s="1" t="s">
        <v>354</v>
      </c>
      <c r="Q230" s="1" t="s">
        <v>1107</v>
      </c>
      <c r="S230" s="1" t="s">
        <v>17</v>
      </c>
    </row>
    <row r="231" spans="1:20" s="1" customFormat="1" x14ac:dyDescent="0.45">
      <c r="A231" s="1">
        <v>4</v>
      </c>
      <c r="B231" s="1">
        <v>28</v>
      </c>
      <c r="C231" s="1">
        <v>2</v>
      </c>
      <c r="D231" s="1">
        <v>2023</v>
      </c>
      <c r="E231" s="1">
        <v>50</v>
      </c>
      <c r="F231" s="1" t="s">
        <v>595</v>
      </c>
      <c r="G231" s="1" t="s">
        <v>579</v>
      </c>
      <c r="H231" s="1">
        <v>135</v>
      </c>
      <c r="I231" s="2"/>
      <c r="K231" s="1" t="s">
        <v>561</v>
      </c>
      <c r="N231" s="1" t="s">
        <v>115</v>
      </c>
      <c r="O231" s="1" t="s">
        <v>239</v>
      </c>
      <c r="Q231" s="1" t="s">
        <v>342</v>
      </c>
      <c r="S231" s="1" t="s">
        <v>17</v>
      </c>
    </row>
    <row r="232" spans="1:20" s="1" customFormat="1" x14ac:dyDescent="0.45">
      <c r="A232" s="1">
        <v>4</v>
      </c>
      <c r="B232" s="1">
        <v>28</v>
      </c>
      <c r="C232" s="1">
        <v>2</v>
      </c>
      <c r="D232" s="1">
        <v>2023</v>
      </c>
      <c r="E232" s="1">
        <v>50</v>
      </c>
      <c r="F232" s="1" t="s">
        <v>595</v>
      </c>
      <c r="G232" s="1" t="s">
        <v>714</v>
      </c>
      <c r="H232" s="1">
        <v>70</v>
      </c>
      <c r="N232" s="1" t="s">
        <v>115</v>
      </c>
      <c r="O232" s="1" t="s">
        <v>113</v>
      </c>
      <c r="P232" s="1" t="s">
        <v>768</v>
      </c>
      <c r="Q232" s="1" t="s">
        <v>507</v>
      </c>
      <c r="S232" s="1" t="s">
        <v>17</v>
      </c>
      <c r="T232" s="1" t="s">
        <v>769</v>
      </c>
    </row>
    <row r="233" spans="1:20" s="1" customFormat="1" x14ac:dyDescent="0.45">
      <c r="A233" s="1">
        <v>4</v>
      </c>
      <c r="B233" s="1">
        <v>28</v>
      </c>
      <c r="C233" s="1">
        <v>2</v>
      </c>
      <c r="D233" s="1">
        <v>2023</v>
      </c>
      <c r="E233" s="1">
        <v>50</v>
      </c>
      <c r="F233" s="1" t="s">
        <v>638</v>
      </c>
      <c r="G233" s="1" t="s">
        <v>750</v>
      </c>
      <c r="H233" s="1">
        <v>59</v>
      </c>
      <c r="N233" s="1" t="s">
        <v>752</v>
      </c>
      <c r="Q233" s="1" t="s">
        <v>15</v>
      </c>
      <c r="S233" s="1" t="s">
        <v>17</v>
      </c>
      <c r="T233" s="1" t="s">
        <v>751</v>
      </c>
    </row>
    <row r="234" spans="1:20" s="1" customFormat="1" x14ac:dyDescent="0.45">
      <c r="A234" s="1">
        <v>4</v>
      </c>
      <c r="B234" s="1">
        <v>31</v>
      </c>
      <c r="C234" s="1">
        <v>2</v>
      </c>
      <c r="D234" s="1">
        <v>2023</v>
      </c>
      <c r="E234" s="1" t="s">
        <v>1177</v>
      </c>
      <c r="F234" s="1" t="s">
        <v>781</v>
      </c>
      <c r="G234" s="1" t="s">
        <v>258</v>
      </c>
      <c r="H234" s="1">
        <v>28</v>
      </c>
      <c r="K234" s="1" t="s">
        <v>449</v>
      </c>
      <c r="N234" s="1" t="s">
        <v>14</v>
      </c>
      <c r="O234" s="1" t="s">
        <v>39</v>
      </c>
      <c r="P234" s="1" t="s">
        <v>771</v>
      </c>
      <c r="Q234" s="1" t="s">
        <v>1053</v>
      </c>
      <c r="S234" s="1" t="s">
        <v>17</v>
      </c>
    </row>
    <row r="235" spans="1:20" s="1" customFormat="1" x14ac:dyDescent="0.45">
      <c r="A235" s="1">
        <v>4</v>
      </c>
      <c r="B235" s="1">
        <v>31</v>
      </c>
      <c r="C235" s="1">
        <v>1</v>
      </c>
      <c r="D235" s="1">
        <v>2023</v>
      </c>
      <c r="E235" s="1" t="s">
        <v>1177</v>
      </c>
      <c r="F235" s="1" t="s">
        <v>781</v>
      </c>
      <c r="G235" s="1" t="s">
        <v>1145</v>
      </c>
      <c r="N235" s="1" t="s">
        <v>14</v>
      </c>
      <c r="O235" s="1" t="s">
        <v>39</v>
      </c>
      <c r="P235" s="1" t="s">
        <v>754</v>
      </c>
      <c r="Q235" s="1" t="s">
        <v>15</v>
      </c>
      <c r="S235" s="1" t="s">
        <v>17</v>
      </c>
    </row>
    <row r="236" spans="1:20" s="1" customFormat="1" x14ac:dyDescent="0.45">
      <c r="A236" s="1">
        <v>4</v>
      </c>
      <c r="B236" s="1">
        <v>31</v>
      </c>
      <c r="C236" s="1">
        <v>1</v>
      </c>
      <c r="D236" s="1">
        <v>2023</v>
      </c>
      <c r="E236" s="1" t="s">
        <v>1177</v>
      </c>
      <c r="F236" s="1" t="s">
        <v>781</v>
      </c>
      <c r="G236" s="1" t="s">
        <v>1154</v>
      </c>
      <c r="N236" s="1" t="s">
        <v>14</v>
      </c>
      <c r="O236" s="1" t="s">
        <v>39</v>
      </c>
      <c r="P236" s="1" t="s">
        <v>1155</v>
      </c>
      <c r="Q236" s="1" t="s">
        <v>167</v>
      </c>
      <c r="S236" s="1" t="s">
        <v>147</v>
      </c>
    </row>
    <row r="237" spans="1:20" s="1" customFormat="1" x14ac:dyDescent="0.45">
      <c r="A237" s="1">
        <v>4</v>
      </c>
      <c r="B237" s="1">
        <v>31</v>
      </c>
      <c r="C237" s="1">
        <v>1</v>
      </c>
      <c r="D237" s="1">
        <v>2023</v>
      </c>
      <c r="E237" s="1" t="s">
        <v>1177</v>
      </c>
      <c r="F237" s="1" t="s">
        <v>781</v>
      </c>
      <c r="G237" s="1" t="s">
        <v>1160</v>
      </c>
      <c r="K237" s="1" t="s">
        <v>800</v>
      </c>
      <c r="N237" s="1" t="s">
        <v>72</v>
      </c>
      <c r="O237" s="1" t="s">
        <v>74</v>
      </c>
      <c r="Q237" s="1" t="s">
        <v>1161</v>
      </c>
      <c r="S237" s="1" t="s">
        <v>17</v>
      </c>
    </row>
    <row r="238" spans="1:20" s="1" customFormat="1" x14ac:dyDescent="0.45">
      <c r="A238" s="1">
        <v>4</v>
      </c>
      <c r="B238" s="1">
        <v>31</v>
      </c>
      <c r="C238" s="1">
        <v>1</v>
      </c>
      <c r="D238" s="1">
        <v>2023</v>
      </c>
      <c r="E238" s="1" t="s">
        <v>1177</v>
      </c>
      <c r="F238" s="1" t="s">
        <v>781</v>
      </c>
      <c r="G238" s="1" t="s">
        <v>1162</v>
      </c>
      <c r="K238" s="1" t="s">
        <v>800</v>
      </c>
      <c r="N238" s="1" t="s">
        <v>14</v>
      </c>
      <c r="O238" s="1" t="s">
        <v>39</v>
      </c>
      <c r="P238" s="1" t="s">
        <v>334</v>
      </c>
      <c r="Q238" s="1" t="s">
        <v>1163</v>
      </c>
      <c r="S238" s="1" t="s">
        <v>17</v>
      </c>
    </row>
    <row r="239" spans="1:20" s="1" customFormat="1" x14ac:dyDescent="0.45">
      <c r="A239" s="1">
        <v>4</v>
      </c>
      <c r="B239" s="1">
        <v>28</v>
      </c>
      <c r="C239" s="1">
        <v>2</v>
      </c>
      <c r="D239" s="1">
        <v>2023</v>
      </c>
      <c r="E239" s="1">
        <v>13</v>
      </c>
      <c r="F239" s="1" t="s">
        <v>391</v>
      </c>
      <c r="G239" s="8" t="s">
        <v>278</v>
      </c>
      <c r="H239" s="1">
        <v>30</v>
      </c>
      <c r="I239" s="2">
        <f t="shared" ref="I239:I244" si="0">H239*C239</f>
        <v>60</v>
      </c>
      <c r="J239" s="1">
        <v>2016</v>
      </c>
      <c r="K239" s="1" t="s">
        <v>311</v>
      </c>
      <c r="N239" s="1" t="s">
        <v>115</v>
      </c>
      <c r="O239" s="1" t="s">
        <v>323</v>
      </c>
      <c r="Q239" s="1" t="s">
        <v>322</v>
      </c>
      <c r="S239" s="1" t="s">
        <v>17</v>
      </c>
    </row>
    <row r="240" spans="1:20" s="1" customFormat="1" x14ac:dyDescent="0.45">
      <c r="A240" s="1">
        <v>4</v>
      </c>
      <c r="B240" s="1">
        <v>28</v>
      </c>
      <c r="C240" s="1">
        <v>2</v>
      </c>
      <c r="D240" s="1">
        <v>2023</v>
      </c>
      <c r="E240" s="1">
        <v>13</v>
      </c>
      <c r="F240" s="1" t="s">
        <v>391</v>
      </c>
      <c r="G240" s="8" t="s">
        <v>282</v>
      </c>
      <c r="H240" s="1">
        <v>40</v>
      </c>
      <c r="I240" s="2">
        <f t="shared" si="0"/>
        <v>80</v>
      </c>
      <c r="J240" s="1">
        <v>2016</v>
      </c>
      <c r="K240" s="1" t="s">
        <v>345</v>
      </c>
      <c r="N240" s="1" t="s">
        <v>14</v>
      </c>
      <c r="O240" s="1" t="s">
        <v>334</v>
      </c>
      <c r="Q240" s="1" t="s">
        <v>386</v>
      </c>
      <c r="S240" s="1" t="s">
        <v>17</v>
      </c>
    </row>
    <row r="241" spans="1:20" s="1" customFormat="1" x14ac:dyDescent="0.45">
      <c r="A241" s="1">
        <v>4</v>
      </c>
      <c r="B241" s="1">
        <v>28</v>
      </c>
      <c r="C241" s="1">
        <v>2</v>
      </c>
      <c r="D241" s="1">
        <v>2023</v>
      </c>
      <c r="E241" s="1">
        <v>13</v>
      </c>
      <c r="F241" s="1" t="s">
        <v>391</v>
      </c>
      <c r="G241" s="8" t="s">
        <v>272</v>
      </c>
      <c r="H241" s="1">
        <v>23</v>
      </c>
      <c r="I241" s="2">
        <f t="shared" si="0"/>
        <v>46</v>
      </c>
      <c r="J241" s="1">
        <v>2019</v>
      </c>
      <c r="K241" s="1" t="s">
        <v>311</v>
      </c>
      <c r="N241" s="1" t="s">
        <v>115</v>
      </c>
      <c r="O241" s="1" t="s">
        <v>159</v>
      </c>
      <c r="Q241" s="1" t="s">
        <v>349</v>
      </c>
      <c r="S241" s="1" t="s">
        <v>17</v>
      </c>
    </row>
    <row r="242" spans="1:20" s="1" customFormat="1" x14ac:dyDescent="0.45">
      <c r="A242" s="1">
        <v>4</v>
      </c>
      <c r="B242" s="1">
        <v>28</v>
      </c>
      <c r="C242" s="1">
        <v>2</v>
      </c>
      <c r="D242" s="1">
        <v>2023</v>
      </c>
      <c r="E242" s="1">
        <v>13</v>
      </c>
      <c r="F242" s="1" t="s">
        <v>391</v>
      </c>
      <c r="G242" s="8" t="s">
        <v>283</v>
      </c>
      <c r="H242" s="1">
        <v>30</v>
      </c>
      <c r="I242" s="2">
        <f t="shared" si="0"/>
        <v>60</v>
      </c>
      <c r="J242" s="1">
        <v>2019</v>
      </c>
      <c r="K242" s="1" t="s">
        <v>311</v>
      </c>
      <c r="N242" s="1" t="s">
        <v>14</v>
      </c>
      <c r="O242" s="1" t="s">
        <v>334</v>
      </c>
      <c r="Q242" s="1" t="s">
        <v>335</v>
      </c>
      <c r="S242" s="1" t="s">
        <v>17</v>
      </c>
    </row>
    <row r="243" spans="1:20" s="1" customFormat="1" x14ac:dyDescent="0.45">
      <c r="A243" s="1">
        <v>4</v>
      </c>
      <c r="B243" s="1">
        <v>28</v>
      </c>
      <c r="C243" s="1">
        <v>2</v>
      </c>
      <c r="D243" s="1">
        <v>2023</v>
      </c>
      <c r="E243" s="1">
        <v>13</v>
      </c>
      <c r="F243" s="1" t="s">
        <v>391</v>
      </c>
      <c r="G243" s="15" t="s">
        <v>279</v>
      </c>
      <c r="H243" s="1">
        <v>19</v>
      </c>
      <c r="I243" s="2">
        <f t="shared" si="0"/>
        <v>38</v>
      </c>
      <c r="J243" s="1">
        <v>2020</v>
      </c>
      <c r="K243" s="1" t="s">
        <v>273</v>
      </c>
      <c r="N243" s="1" t="s">
        <v>72</v>
      </c>
      <c r="O243" s="1" t="s">
        <v>85</v>
      </c>
      <c r="Q243" s="1" t="s">
        <v>310</v>
      </c>
      <c r="S243" s="1" t="s">
        <v>147</v>
      </c>
    </row>
    <row r="244" spans="1:20" s="1" customFormat="1" x14ac:dyDescent="0.45">
      <c r="A244" s="1">
        <v>4</v>
      </c>
      <c r="B244" s="1">
        <v>28</v>
      </c>
      <c r="C244" s="1">
        <v>2</v>
      </c>
      <c r="D244" s="1">
        <v>2023</v>
      </c>
      <c r="E244" s="1">
        <v>13</v>
      </c>
      <c r="F244" s="1" t="s">
        <v>391</v>
      </c>
      <c r="G244" s="15" t="s">
        <v>257</v>
      </c>
      <c r="H244" s="1">
        <v>15</v>
      </c>
      <c r="I244" s="2">
        <f t="shared" si="0"/>
        <v>30</v>
      </c>
      <c r="J244" s="1">
        <v>2021</v>
      </c>
      <c r="K244" s="1" t="s">
        <v>325</v>
      </c>
      <c r="N244" s="1" t="s">
        <v>218</v>
      </c>
      <c r="O244" s="1" t="s">
        <v>376</v>
      </c>
      <c r="Q244" s="1" t="s">
        <v>155</v>
      </c>
      <c r="S244" s="1" t="s">
        <v>147</v>
      </c>
    </row>
    <row r="245" spans="1:20" s="1" customFormat="1" x14ac:dyDescent="0.45">
      <c r="A245" s="1">
        <v>4</v>
      </c>
      <c r="B245" s="1" t="s">
        <v>1117</v>
      </c>
      <c r="C245" s="1">
        <v>3</v>
      </c>
      <c r="F245" s="1" t="s">
        <v>475</v>
      </c>
      <c r="G245" s="1" t="s">
        <v>1089</v>
      </c>
      <c r="H245" s="1">
        <v>500</v>
      </c>
      <c r="M245" s="1" t="s">
        <v>190</v>
      </c>
      <c r="N245" s="1" t="s">
        <v>115</v>
      </c>
      <c r="O245" s="1" t="s">
        <v>113</v>
      </c>
      <c r="P245" s="1" t="s">
        <v>1090</v>
      </c>
      <c r="Q245" s="1" t="s">
        <v>339</v>
      </c>
      <c r="S245" s="1" t="s">
        <v>17</v>
      </c>
    </row>
    <row r="246" spans="1:20" s="1" customFormat="1" x14ac:dyDescent="0.45">
      <c r="A246" s="1">
        <v>4</v>
      </c>
      <c r="B246" s="1">
        <v>30</v>
      </c>
      <c r="C246" s="6">
        <v>2</v>
      </c>
      <c r="D246" s="6">
        <v>2022</v>
      </c>
      <c r="E246" s="6">
        <v>10</v>
      </c>
      <c r="F246" s="6" t="s">
        <v>391</v>
      </c>
      <c r="G246" s="22" t="s">
        <v>278</v>
      </c>
      <c r="H246" s="6">
        <v>30</v>
      </c>
      <c r="I246" s="18">
        <f t="shared" ref="I246:I256" si="1">H246*C246</f>
        <v>60</v>
      </c>
      <c r="J246" s="6">
        <v>2016</v>
      </c>
      <c r="K246" s="6" t="s">
        <v>311</v>
      </c>
      <c r="L246" s="6"/>
      <c r="M246" s="6"/>
      <c r="N246" s="6" t="s">
        <v>115</v>
      </c>
      <c r="O246" s="6" t="s">
        <v>323</v>
      </c>
      <c r="P246" s="6"/>
      <c r="Q246" s="6" t="s">
        <v>322</v>
      </c>
      <c r="R246" s="6"/>
      <c r="S246" s="6" t="s">
        <v>17</v>
      </c>
      <c r="T246" s="6"/>
    </row>
    <row r="247" spans="1:20" s="1" customFormat="1" x14ac:dyDescent="0.45">
      <c r="A247" s="1">
        <v>4</v>
      </c>
      <c r="B247" s="1">
        <v>30</v>
      </c>
      <c r="C247" s="6">
        <v>2</v>
      </c>
      <c r="D247" s="6">
        <v>2022</v>
      </c>
      <c r="E247" s="6">
        <v>10</v>
      </c>
      <c r="F247" s="6" t="s">
        <v>391</v>
      </c>
      <c r="G247" s="25" t="s">
        <v>324</v>
      </c>
      <c r="H247" s="6">
        <v>30</v>
      </c>
      <c r="I247" s="18">
        <f t="shared" si="1"/>
        <v>60</v>
      </c>
      <c r="J247" s="6">
        <v>2018</v>
      </c>
      <c r="K247" s="6" t="s">
        <v>325</v>
      </c>
      <c r="L247" s="6"/>
      <c r="M247" s="6"/>
      <c r="N247" s="6" t="s">
        <v>72</v>
      </c>
      <c r="O247" s="6" t="s">
        <v>326</v>
      </c>
      <c r="P247" s="6"/>
      <c r="Q247" s="6" t="s">
        <v>327</v>
      </c>
      <c r="R247" s="6"/>
      <c r="S247" s="6" t="s">
        <v>147</v>
      </c>
      <c r="T247" s="6"/>
    </row>
    <row r="248" spans="1:20" s="1" customFormat="1" x14ac:dyDescent="0.45">
      <c r="A248" s="1">
        <v>4</v>
      </c>
      <c r="B248" s="1">
        <v>30</v>
      </c>
      <c r="C248" s="6">
        <v>2</v>
      </c>
      <c r="D248" s="6">
        <v>2022</v>
      </c>
      <c r="E248" s="6">
        <v>10</v>
      </c>
      <c r="F248" s="6" t="s">
        <v>391</v>
      </c>
      <c r="G248" s="22" t="s">
        <v>268</v>
      </c>
      <c r="H248" s="6">
        <v>23</v>
      </c>
      <c r="I248" s="18">
        <f t="shared" si="1"/>
        <v>46</v>
      </c>
      <c r="J248" s="6">
        <v>2018</v>
      </c>
      <c r="K248" s="6" t="s">
        <v>311</v>
      </c>
      <c r="L248" s="6"/>
      <c r="M248" s="6"/>
      <c r="N248" s="6" t="s">
        <v>14</v>
      </c>
      <c r="O248" s="6" t="s">
        <v>365</v>
      </c>
      <c r="P248" s="6"/>
      <c r="Q248" s="6" t="s">
        <v>366</v>
      </c>
      <c r="R248" s="6"/>
      <c r="S248" s="6" t="s">
        <v>17</v>
      </c>
      <c r="T248" s="6"/>
    </row>
    <row r="249" spans="1:20" s="1" customFormat="1" x14ac:dyDescent="0.45">
      <c r="A249" s="1">
        <v>4</v>
      </c>
      <c r="B249" s="1">
        <v>30</v>
      </c>
      <c r="C249" s="6">
        <v>2</v>
      </c>
      <c r="D249" s="6">
        <v>2022</v>
      </c>
      <c r="E249" s="6">
        <v>10</v>
      </c>
      <c r="F249" s="6" t="s">
        <v>391</v>
      </c>
      <c r="G249" s="25" t="s">
        <v>263</v>
      </c>
      <c r="H249" s="6">
        <v>15</v>
      </c>
      <c r="I249" s="18">
        <f t="shared" si="1"/>
        <v>30</v>
      </c>
      <c r="J249" s="6">
        <v>2020</v>
      </c>
      <c r="K249" s="6" t="s">
        <v>317</v>
      </c>
      <c r="L249" s="6"/>
      <c r="M249" s="6"/>
      <c r="N249" s="6" t="s">
        <v>72</v>
      </c>
      <c r="O249" s="6" t="s">
        <v>379</v>
      </c>
      <c r="P249" s="6"/>
      <c r="Q249" s="6" t="s">
        <v>378</v>
      </c>
      <c r="R249" s="6"/>
      <c r="S249" s="6" t="s">
        <v>147</v>
      </c>
      <c r="T249" s="6"/>
    </row>
    <row r="250" spans="1:20" s="1" customFormat="1" x14ac:dyDescent="0.45">
      <c r="A250" s="1">
        <v>4</v>
      </c>
      <c r="B250" s="1">
        <v>30</v>
      </c>
      <c r="C250" s="6">
        <v>4</v>
      </c>
      <c r="D250" s="6">
        <v>2022</v>
      </c>
      <c r="E250" s="6">
        <v>10</v>
      </c>
      <c r="F250" s="6" t="s">
        <v>391</v>
      </c>
      <c r="G250" s="22" t="s">
        <v>256</v>
      </c>
      <c r="H250" s="6">
        <v>59</v>
      </c>
      <c r="I250" s="18">
        <f t="shared" si="1"/>
        <v>236</v>
      </c>
      <c r="J250" s="6">
        <v>2017</v>
      </c>
      <c r="K250" s="6" t="s">
        <v>343</v>
      </c>
      <c r="L250" s="6"/>
      <c r="M250" s="6"/>
      <c r="N250" s="6" t="s">
        <v>14</v>
      </c>
      <c r="O250" s="6" t="s">
        <v>375</v>
      </c>
      <c r="P250" s="6"/>
      <c r="Q250" s="6" t="s">
        <v>374</v>
      </c>
      <c r="R250" s="6"/>
      <c r="S250" s="6" t="s">
        <v>17</v>
      </c>
      <c r="T250" s="6"/>
    </row>
    <row r="251" spans="1:20" s="1" customFormat="1" x14ac:dyDescent="0.45">
      <c r="A251" s="1">
        <v>4</v>
      </c>
      <c r="B251" s="1">
        <v>30</v>
      </c>
      <c r="C251" s="6">
        <v>2</v>
      </c>
      <c r="D251" s="6">
        <v>2022</v>
      </c>
      <c r="E251" s="6">
        <v>13</v>
      </c>
      <c r="F251" s="6" t="s">
        <v>391</v>
      </c>
      <c r="G251" s="22" t="s">
        <v>275</v>
      </c>
      <c r="H251" s="6">
        <v>40</v>
      </c>
      <c r="I251" s="18">
        <f t="shared" si="1"/>
        <v>80</v>
      </c>
      <c r="J251" s="6">
        <v>2015</v>
      </c>
      <c r="K251" s="6" t="s">
        <v>311</v>
      </c>
      <c r="L251" s="6"/>
      <c r="M251" s="6"/>
      <c r="N251" s="6" t="s">
        <v>72</v>
      </c>
      <c r="O251" s="6" t="s">
        <v>312</v>
      </c>
      <c r="P251" s="6"/>
      <c r="Q251" s="6" t="s">
        <v>313</v>
      </c>
      <c r="R251" s="6"/>
      <c r="S251" s="6" t="s">
        <v>17</v>
      </c>
      <c r="T251" s="6"/>
    </row>
    <row r="252" spans="1:20" s="1" customFormat="1" x14ac:dyDescent="0.45">
      <c r="A252" s="1">
        <v>4</v>
      </c>
      <c r="B252" s="1">
        <v>30</v>
      </c>
      <c r="C252" s="6">
        <v>2</v>
      </c>
      <c r="D252" s="6">
        <v>2022</v>
      </c>
      <c r="E252" s="6">
        <v>13</v>
      </c>
      <c r="F252" s="6" t="s">
        <v>391</v>
      </c>
      <c r="G252" s="22" t="s">
        <v>266</v>
      </c>
      <c r="H252" s="6">
        <v>19</v>
      </c>
      <c r="I252" s="18">
        <f t="shared" si="1"/>
        <v>38</v>
      </c>
      <c r="J252" s="6">
        <v>2017</v>
      </c>
      <c r="K252" s="6" t="s">
        <v>325</v>
      </c>
      <c r="L252" s="6"/>
      <c r="M252" s="6"/>
      <c r="N252" s="6" t="s">
        <v>115</v>
      </c>
      <c r="O252" s="6" t="s">
        <v>382</v>
      </c>
      <c r="P252" s="6"/>
      <c r="Q252" s="6" t="s">
        <v>346</v>
      </c>
      <c r="R252" s="6"/>
      <c r="S252" s="6" t="s">
        <v>17</v>
      </c>
      <c r="T252" s="6"/>
    </row>
    <row r="253" spans="1:20" s="1" customFormat="1" x14ac:dyDescent="0.45">
      <c r="A253" s="1">
        <v>4</v>
      </c>
      <c r="B253" s="1">
        <v>30</v>
      </c>
      <c r="C253" s="6">
        <v>2</v>
      </c>
      <c r="D253" s="6">
        <v>2022</v>
      </c>
      <c r="E253" s="6">
        <v>13</v>
      </c>
      <c r="F253" s="6" t="s">
        <v>391</v>
      </c>
      <c r="G253" s="22" t="s">
        <v>424</v>
      </c>
      <c r="H253" s="6">
        <v>15</v>
      </c>
      <c r="I253" s="18">
        <f t="shared" si="1"/>
        <v>30</v>
      </c>
      <c r="J253" s="6">
        <v>2018</v>
      </c>
      <c r="K253" s="6" t="s">
        <v>317</v>
      </c>
      <c r="L253" s="6"/>
      <c r="M253" s="6"/>
      <c r="N253" s="6" t="s">
        <v>115</v>
      </c>
      <c r="O253" s="6" t="s">
        <v>318</v>
      </c>
      <c r="P253" s="6"/>
      <c r="Q253" s="6" t="s">
        <v>319</v>
      </c>
      <c r="R253" s="6"/>
      <c r="S253" s="6" t="s">
        <v>17</v>
      </c>
      <c r="T253" s="6"/>
    </row>
    <row r="254" spans="1:20" s="1" customFormat="1" x14ac:dyDescent="0.45">
      <c r="A254" s="1">
        <v>4</v>
      </c>
      <c r="B254" s="1">
        <v>30</v>
      </c>
      <c r="C254" s="6">
        <v>2</v>
      </c>
      <c r="D254" s="6">
        <v>2022</v>
      </c>
      <c r="E254" s="6">
        <v>13</v>
      </c>
      <c r="F254" s="6" t="s">
        <v>391</v>
      </c>
      <c r="G254" s="25" t="s">
        <v>254</v>
      </c>
      <c r="H254" s="6">
        <v>79</v>
      </c>
      <c r="I254" s="18">
        <f t="shared" si="1"/>
        <v>158</v>
      </c>
      <c r="J254" s="6">
        <v>2018</v>
      </c>
      <c r="K254" s="6" t="s">
        <v>345</v>
      </c>
      <c r="L254" s="6"/>
      <c r="M254" s="6"/>
      <c r="N254" s="6" t="s">
        <v>115</v>
      </c>
      <c r="O254" s="6" t="s">
        <v>171</v>
      </c>
      <c r="P254" s="6" t="s">
        <v>614</v>
      </c>
      <c r="Q254" s="6" t="s">
        <v>167</v>
      </c>
      <c r="R254" s="6" t="s">
        <v>634</v>
      </c>
      <c r="S254" s="6" t="s">
        <v>147</v>
      </c>
      <c r="T254" s="6"/>
    </row>
    <row r="255" spans="1:20" s="1" customFormat="1" x14ac:dyDescent="0.45">
      <c r="A255" s="1">
        <v>4</v>
      </c>
      <c r="B255" s="1">
        <v>30</v>
      </c>
      <c r="C255" s="6">
        <v>2</v>
      </c>
      <c r="D255" s="6">
        <v>2022</v>
      </c>
      <c r="E255" s="6">
        <v>13</v>
      </c>
      <c r="F255" s="6" t="s">
        <v>391</v>
      </c>
      <c r="G255" s="22" t="s">
        <v>272</v>
      </c>
      <c r="H255" s="6">
        <v>23</v>
      </c>
      <c r="I255" s="18">
        <f t="shared" si="1"/>
        <v>46</v>
      </c>
      <c r="J255" s="6">
        <v>2019</v>
      </c>
      <c r="K255" s="6" t="s">
        <v>311</v>
      </c>
      <c r="L255" s="6"/>
      <c r="M255" s="6"/>
      <c r="N255" s="6" t="s">
        <v>115</v>
      </c>
      <c r="O255" s="6" t="s">
        <v>159</v>
      </c>
      <c r="P255" s="6"/>
      <c r="Q255" s="6" t="s">
        <v>349</v>
      </c>
      <c r="R255" s="6"/>
      <c r="S255" s="6" t="s">
        <v>17</v>
      </c>
      <c r="T255" s="6"/>
    </row>
    <row r="256" spans="1:20" s="1" customFormat="1" x14ac:dyDescent="0.45">
      <c r="A256" s="1">
        <v>4</v>
      </c>
      <c r="B256" s="1">
        <v>30</v>
      </c>
      <c r="C256" s="6">
        <v>2</v>
      </c>
      <c r="D256" s="6">
        <v>2022</v>
      </c>
      <c r="E256" s="6">
        <v>13</v>
      </c>
      <c r="F256" s="6" t="s">
        <v>391</v>
      </c>
      <c r="G256" s="25" t="s">
        <v>306</v>
      </c>
      <c r="H256" s="6">
        <v>19</v>
      </c>
      <c r="I256" s="18">
        <f t="shared" si="1"/>
        <v>38</v>
      </c>
      <c r="J256" s="6">
        <v>2020</v>
      </c>
      <c r="K256" s="6" t="s">
        <v>325</v>
      </c>
      <c r="L256" s="6"/>
      <c r="M256" s="6"/>
      <c r="N256" s="6" t="s">
        <v>72</v>
      </c>
      <c r="O256" s="6" t="s">
        <v>363</v>
      </c>
      <c r="P256" s="6"/>
      <c r="Q256" s="6" t="s">
        <v>364</v>
      </c>
      <c r="R256" s="6"/>
      <c r="S256" s="6" t="s">
        <v>147</v>
      </c>
      <c r="T256" s="6"/>
    </row>
    <row r="257" spans="1:20" s="1" customFormat="1" x14ac:dyDescent="0.45">
      <c r="A257" s="1">
        <v>4</v>
      </c>
      <c r="B257" s="1">
        <v>34</v>
      </c>
      <c r="C257" s="1">
        <v>3</v>
      </c>
      <c r="D257" s="1">
        <v>2023</v>
      </c>
      <c r="E257" s="1">
        <v>109</v>
      </c>
      <c r="F257" s="1" t="s">
        <v>781</v>
      </c>
      <c r="G257" s="1" t="s">
        <v>1291</v>
      </c>
      <c r="N257" s="1" t="s">
        <v>14</v>
      </c>
      <c r="O257" s="1" t="s">
        <v>39</v>
      </c>
      <c r="P257" s="1" t="s">
        <v>1292</v>
      </c>
      <c r="Q257" s="1" t="s">
        <v>1293</v>
      </c>
      <c r="S257" s="1" t="s">
        <v>17</v>
      </c>
    </row>
    <row r="258" spans="1:20" s="1" customFormat="1" x14ac:dyDescent="0.45">
      <c r="A258" s="1">
        <v>4</v>
      </c>
      <c r="B258" s="1">
        <v>34</v>
      </c>
      <c r="C258" s="1">
        <v>3</v>
      </c>
      <c r="D258" s="1">
        <v>2023</v>
      </c>
      <c r="E258" s="1">
        <v>109</v>
      </c>
      <c r="F258" s="1" t="s">
        <v>1294</v>
      </c>
      <c r="G258" s="1" t="s">
        <v>1296</v>
      </c>
      <c r="N258" s="1" t="s">
        <v>14</v>
      </c>
      <c r="O258" s="1" t="s">
        <v>836</v>
      </c>
      <c r="P258" s="1" t="s">
        <v>1171</v>
      </c>
      <c r="Q258" s="1" t="s">
        <v>15</v>
      </c>
      <c r="S258" s="1" t="s">
        <v>17</v>
      </c>
    </row>
    <row r="259" spans="1:20" s="1" customFormat="1" x14ac:dyDescent="0.45">
      <c r="A259" s="1">
        <v>4</v>
      </c>
      <c r="B259" s="1">
        <v>34</v>
      </c>
      <c r="C259" s="1">
        <v>3</v>
      </c>
      <c r="D259" s="1">
        <v>2023</v>
      </c>
      <c r="E259" s="1">
        <v>109</v>
      </c>
      <c r="F259" s="1" t="s">
        <v>1294</v>
      </c>
      <c r="G259" s="1" t="s">
        <v>1297</v>
      </c>
      <c r="N259" s="1" t="s">
        <v>14</v>
      </c>
      <c r="O259" s="1" t="s">
        <v>39</v>
      </c>
      <c r="Q259" s="1" t="s">
        <v>15</v>
      </c>
      <c r="S259" s="1" t="s">
        <v>17</v>
      </c>
    </row>
    <row r="260" spans="1:20" s="1" customFormat="1" x14ac:dyDescent="0.45">
      <c r="A260" s="1">
        <v>4</v>
      </c>
      <c r="B260" s="1">
        <v>34</v>
      </c>
      <c r="C260" s="1">
        <v>3</v>
      </c>
      <c r="D260" s="1">
        <v>2023</v>
      </c>
      <c r="E260" s="1">
        <v>109</v>
      </c>
      <c r="F260" s="1" t="s">
        <v>1294</v>
      </c>
      <c r="G260" s="1" t="s">
        <v>1298</v>
      </c>
      <c r="N260" s="1" t="s">
        <v>14</v>
      </c>
      <c r="O260" s="1" t="s">
        <v>836</v>
      </c>
      <c r="P260" s="1" t="s">
        <v>341</v>
      </c>
      <c r="Q260" s="1" t="s">
        <v>1299</v>
      </c>
      <c r="S260" s="1" t="s">
        <v>17</v>
      </c>
    </row>
    <row r="261" spans="1:20" s="1" customFormat="1" x14ac:dyDescent="0.45">
      <c r="A261" s="1">
        <v>4</v>
      </c>
      <c r="B261" s="1">
        <v>31</v>
      </c>
      <c r="C261" s="1">
        <v>2</v>
      </c>
      <c r="D261" s="1">
        <v>2023</v>
      </c>
      <c r="E261" s="1">
        <v>112</v>
      </c>
      <c r="F261" s="1" t="s">
        <v>1309</v>
      </c>
      <c r="G261" s="1" t="s">
        <v>1314</v>
      </c>
      <c r="N261" s="1" t="s">
        <v>14</v>
      </c>
      <c r="O261" s="1" t="s">
        <v>39</v>
      </c>
      <c r="P261" s="1" t="s">
        <v>1315</v>
      </c>
      <c r="Q261" s="1" t="s">
        <v>370</v>
      </c>
      <c r="S261" s="1" t="s">
        <v>17</v>
      </c>
    </row>
    <row r="262" spans="1:20" s="1" customFormat="1" x14ac:dyDescent="0.45">
      <c r="A262" s="1">
        <v>4</v>
      </c>
      <c r="B262" s="1">
        <v>31</v>
      </c>
      <c r="C262" s="1">
        <v>2</v>
      </c>
      <c r="D262" s="1">
        <v>2023</v>
      </c>
      <c r="E262" s="1">
        <v>112</v>
      </c>
      <c r="F262" s="1" t="s">
        <v>1309</v>
      </c>
      <c r="G262" s="1" t="s">
        <v>1316</v>
      </c>
      <c r="N262" s="1" t="s">
        <v>14</v>
      </c>
      <c r="O262" s="1" t="s">
        <v>39</v>
      </c>
      <c r="P262" s="1" t="s">
        <v>1317</v>
      </c>
      <c r="Q262" s="1" t="s">
        <v>15</v>
      </c>
      <c r="S262" s="1" t="s">
        <v>17</v>
      </c>
    </row>
    <row r="263" spans="1:20" s="1" customFormat="1" x14ac:dyDescent="0.45">
      <c r="A263" s="1">
        <v>4</v>
      </c>
      <c r="B263" s="1">
        <v>31</v>
      </c>
      <c r="C263" s="1">
        <v>2</v>
      </c>
      <c r="D263" s="1">
        <v>2023</v>
      </c>
      <c r="E263" s="1">
        <v>112</v>
      </c>
      <c r="F263" s="1" t="s">
        <v>1309</v>
      </c>
      <c r="G263" s="1" t="s">
        <v>1318</v>
      </c>
      <c r="N263" s="1" t="s">
        <v>14</v>
      </c>
      <c r="O263" s="1" t="s">
        <v>39</v>
      </c>
      <c r="P263" s="1" t="s">
        <v>1312</v>
      </c>
      <c r="Q263" s="1" t="s">
        <v>342</v>
      </c>
      <c r="S263" s="1" t="s">
        <v>17</v>
      </c>
    </row>
    <row r="264" spans="1:20" s="1" customFormat="1" x14ac:dyDescent="0.45">
      <c r="A264" s="1">
        <v>4</v>
      </c>
      <c r="B264" s="1">
        <v>31</v>
      </c>
      <c r="C264" s="1">
        <v>2</v>
      </c>
      <c r="D264" s="1">
        <v>2023</v>
      </c>
      <c r="E264" s="1">
        <v>112</v>
      </c>
      <c r="F264" s="1" t="s">
        <v>720</v>
      </c>
      <c r="G264" s="1" t="s">
        <v>1076</v>
      </c>
      <c r="H264" s="1">
        <v>85</v>
      </c>
      <c r="N264" s="1" t="s">
        <v>14</v>
      </c>
      <c r="O264" s="1" t="s">
        <v>39</v>
      </c>
      <c r="Q264" s="1" t="s">
        <v>342</v>
      </c>
      <c r="S264" s="1" t="s">
        <v>17</v>
      </c>
    </row>
    <row r="265" spans="1:20" s="1" customFormat="1" x14ac:dyDescent="0.45">
      <c r="A265" s="1">
        <v>4</v>
      </c>
      <c r="B265" s="1">
        <v>31</v>
      </c>
      <c r="C265" s="1">
        <v>2</v>
      </c>
      <c r="D265" s="1">
        <v>2023</v>
      </c>
      <c r="E265" s="1">
        <v>112</v>
      </c>
      <c r="F265" s="1" t="s">
        <v>720</v>
      </c>
      <c r="G265" s="1" t="s">
        <v>961</v>
      </c>
      <c r="H265" s="1">
        <v>30</v>
      </c>
      <c r="N265" s="1" t="s">
        <v>14</v>
      </c>
      <c r="O265" s="1" t="s">
        <v>39</v>
      </c>
      <c r="P265" s="1" t="s">
        <v>962</v>
      </c>
      <c r="Q265" s="36" t="s">
        <v>339</v>
      </c>
      <c r="S265" s="1" t="s">
        <v>17</v>
      </c>
    </row>
    <row r="266" spans="1:20" s="1" customFormat="1" x14ac:dyDescent="0.45">
      <c r="A266" s="1">
        <v>4</v>
      </c>
      <c r="B266" s="1">
        <v>31</v>
      </c>
      <c r="C266" s="1">
        <v>2</v>
      </c>
      <c r="D266" s="1">
        <v>2023</v>
      </c>
      <c r="E266" s="1">
        <v>112</v>
      </c>
      <c r="F266" s="1" t="s">
        <v>720</v>
      </c>
      <c r="G266" s="1" t="s">
        <v>1074</v>
      </c>
      <c r="H266" s="1">
        <v>85</v>
      </c>
      <c r="N266" s="1" t="s">
        <v>408</v>
      </c>
      <c r="Q266" s="1" t="s">
        <v>342</v>
      </c>
      <c r="S266" s="1" t="s">
        <v>17</v>
      </c>
    </row>
    <row r="267" spans="1:20" s="1" customFormat="1" x14ac:dyDescent="0.45">
      <c r="A267" s="1">
        <v>4</v>
      </c>
      <c r="B267" s="1">
        <v>30</v>
      </c>
      <c r="C267" s="6">
        <v>3</v>
      </c>
      <c r="D267" s="6">
        <v>2022</v>
      </c>
      <c r="E267" s="23">
        <v>3</v>
      </c>
      <c r="F267" s="6" t="s">
        <v>390</v>
      </c>
      <c r="G267" s="6" t="s">
        <v>242</v>
      </c>
      <c r="H267" s="26">
        <v>35</v>
      </c>
      <c r="I267" s="27">
        <f>C267*H267</f>
        <v>105</v>
      </c>
      <c r="J267" s="6">
        <v>2012</v>
      </c>
      <c r="K267" s="6"/>
      <c r="L267" s="6"/>
      <c r="M267" s="6" t="s">
        <v>13</v>
      </c>
      <c r="N267" s="6" t="s">
        <v>115</v>
      </c>
      <c r="O267" s="6" t="s">
        <v>243</v>
      </c>
      <c r="P267" s="6"/>
      <c r="Q267" s="6" t="s">
        <v>235</v>
      </c>
      <c r="R267" s="6" t="s">
        <v>137</v>
      </c>
      <c r="S267" s="6" t="s">
        <v>17</v>
      </c>
      <c r="T267" s="6" t="s">
        <v>244</v>
      </c>
    </row>
    <row r="268" spans="1:20" s="1" customFormat="1" x14ac:dyDescent="0.45">
      <c r="A268" s="1">
        <v>4</v>
      </c>
      <c r="B268" s="1">
        <v>30</v>
      </c>
      <c r="C268" s="6">
        <v>3</v>
      </c>
      <c r="D268" s="6">
        <v>2022</v>
      </c>
      <c r="E268" s="23">
        <v>3</v>
      </c>
      <c r="F268" s="6" t="s">
        <v>390</v>
      </c>
      <c r="G268" s="6" t="s">
        <v>143</v>
      </c>
      <c r="H268" s="26">
        <v>75</v>
      </c>
      <c r="I268" s="27">
        <f>C268*H268</f>
        <v>225</v>
      </c>
      <c r="J268" s="6">
        <v>2000</v>
      </c>
      <c r="K268" s="6"/>
      <c r="L268" s="6"/>
      <c r="M268" s="6" t="s">
        <v>13</v>
      </c>
      <c r="N268" s="6" t="s">
        <v>115</v>
      </c>
      <c r="O268" s="6" t="s">
        <v>113</v>
      </c>
      <c r="P268" s="6"/>
      <c r="Q268" s="6" t="s">
        <v>116</v>
      </c>
      <c r="R268" s="6"/>
      <c r="S268" s="6" t="s">
        <v>17</v>
      </c>
      <c r="T268" s="6" t="s">
        <v>144</v>
      </c>
    </row>
    <row r="269" spans="1:20" s="1" customFormat="1" x14ac:dyDescent="0.45">
      <c r="A269" s="1">
        <v>4</v>
      </c>
      <c r="B269" s="1">
        <v>30</v>
      </c>
      <c r="C269" s="6">
        <v>3</v>
      </c>
      <c r="D269" s="6">
        <v>2022</v>
      </c>
      <c r="E269" s="23">
        <v>3</v>
      </c>
      <c r="F269" s="6" t="s">
        <v>390</v>
      </c>
      <c r="G269" s="6" t="s">
        <v>173</v>
      </c>
      <c r="H269" s="26">
        <v>49</v>
      </c>
      <c r="I269" s="27">
        <f>C269*H269</f>
        <v>147</v>
      </c>
      <c r="J269" s="6">
        <v>2015</v>
      </c>
      <c r="K269" s="6"/>
      <c r="L269" s="6"/>
      <c r="M269" s="6" t="s">
        <v>13</v>
      </c>
      <c r="N269" s="6" t="s">
        <v>115</v>
      </c>
      <c r="O269" s="6" t="s">
        <v>171</v>
      </c>
      <c r="P269" s="6" t="s">
        <v>610</v>
      </c>
      <c r="Q269" s="6" t="s">
        <v>167</v>
      </c>
      <c r="R269" s="6" t="s">
        <v>174</v>
      </c>
      <c r="S269" s="6" t="s">
        <v>147</v>
      </c>
      <c r="T269" s="6" t="s">
        <v>174</v>
      </c>
    </row>
    <row r="270" spans="1:20" s="1" customFormat="1" x14ac:dyDescent="0.45">
      <c r="A270" s="1">
        <v>4</v>
      </c>
      <c r="B270" s="1">
        <v>30</v>
      </c>
      <c r="C270" s="6">
        <v>3</v>
      </c>
      <c r="D270" s="6">
        <v>2022</v>
      </c>
      <c r="E270" s="23">
        <v>3</v>
      </c>
      <c r="F270" s="6" t="s">
        <v>390</v>
      </c>
      <c r="G270" s="6" t="s">
        <v>136</v>
      </c>
      <c r="H270" s="26">
        <v>84</v>
      </c>
      <c r="I270" s="27">
        <f>C270*H270</f>
        <v>252</v>
      </c>
      <c r="J270" s="6">
        <v>1999</v>
      </c>
      <c r="K270" s="6"/>
      <c r="L270" s="6"/>
      <c r="M270" s="6" t="s">
        <v>13</v>
      </c>
      <c r="N270" s="6" t="s">
        <v>115</v>
      </c>
      <c r="O270" s="6" t="s">
        <v>113</v>
      </c>
      <c r="P270" s="6"/>
      <c r="Q270" s="6" t="s">
        <v>116</v>
      </c>
      <c r="R270" s="6" t="s">
        <v>137</v>
      </c>
      <c r="S270" s="6" t="s">
        <v>17</v>
      </c>
      <c r="T270" s="6" t="s">
        <v>123</v>
      </c>
    </row>
    <row r="271" spans="1:20" x14ac:dyDescent="0.45">
      <c r="C271" s="1">
        <v>2</v>
      </c>
      <c r="F271" s="1" t="s">
        <v>781</v>
      </c>
      <c r="G271" s="1" t="s">
        <v>1394</v>
      </c>
      <c r="J271" s="1">
        <v>2021</v>
      </c>
      <c r="N271" s="1" t="s">
        <v>14</v>
      </c>
      <c r="O271" s="1" t="s">
        <v>39</v>
      </c>
      <c r="P271" t="s">
        <v>771</v>
      </c>
      <c r="Q271" s="1" t="s">
        <v>1395</v>
      </c>
      <c r="S271" s="1" t="s">
        <v>147</v>
      </c>
    </row>
    <row r="272" spans="1:20" x14ac:dyDescent="0.45">
      <c r="C272" s="1">
        <v>2</v>
      </c>
      <c r="F272" s="1" t="s">
        <v>781</v>
      </c>
      <c r="G272" s="1" t="s">
        <v>1396</v>
      </c>
      <c r="J272" s="1">
        <v>2016</v>
      </c>
      <c r="N272" s="1" t="s">
        <v>14</v>
      </c>
      <c r="O272" s="1" t="s">
        <v>211</v>
      </c>
      <c r="P272" t="s">
        <v>816</v>
      </c>
      <c r="Q272" s="1" t="s">
        <v>342</v>
      </c>
      <c r="S272" s="1" t="s">
        <v>17</v>
      </c>
    </row>
    <row r="273" spans="1:19" x14ac:dyDescent="0.45">
      <c r="C273" s="1">
        <v>2</v>
      </c>
      <c r="F273" s="1" t="s">
        <v>781</v>
      </c>
      <c r="G273" s="1" t="s">
        <v>1397</v>
      </c>
      <c r="J273" s="1">
        <v>2021</v>
      </c>
      <c r="N273" s="1" t="s">
        <v>14</v>
      </c>
      <c r="O273" s="1" t="s">
        <v>0</v>
      </c>
      <c r="P273" s="1" t="s">
        <v>918</v>
      </c>
      <c r="Q273" s="1" t="s">
        <v>996</v>
      </c>
      <c r="S273" s="1" t="s">
        <v>17</v>
      </c>
    </row>
    <row r="274" spans="1:19" x14ac:dyDescent="0.45">
      <c r="C274" s="1">
        <v>2</v>
      </c>
      <c r="F274" s="1" t="s">
        <v>781</v>
      </c>
      <c r="G274" s="1" t="s">
        <v>1398</v>
      </c>
      <c r="J274" s="1">
        <v>2018</v>
      </c>
      <c r="N274" s="1" t="s">
        <v>14</v>
      </c>
      <c r="O274" s="1" t="s">
        <v>39</v>
      </c>
      <c r="P274" s="1" t="s">
        <v>1164</v>
      </c>
      <c r="Q274" s="1" t="s">
        <v>155</v>
      </c>
      <c r="S274" s="1" t="s">
        <v>147</v>
      </c>
    </row>
    <row r="275" spans="1:19" x14ac:dyDescent="0.45">
      <c r="C275" s="1">
        <v>1</v>
      </c>
      <c r="F275" s="1" t="s">
        <v>1319</v>
      </c>
      <c r="G275" s="1" t="s">
        <v>1399</v>
      </c>
      <c r="J275" s="1">
        <v>2020</v>
      </c>
      <c r="N275" s="1" t="s">
        <v>14</v>
      </c>
      <c r="O275" s="1" t="s">
        <v>39</v>
      </c>
      <c r="P275" s="1" t="s">
        <v>341</v>
      </c>
      <c r="Q275" s="1" t="s">
        <v>167</v>
      </c>
      <c r="S275" s="1" t="s">
        <v>147</v>
      </c>
    </row>
    <row r="276" spans="1:19" x14ac:dyDescent="0.45">
      <c r="C276" s="1">
        <v>1</v>
      </c>
      <c r="F276" s="1" t="s">
        <v>1319</v>
      </c>
      <c r="G276" s="1" t="s">
        <v>1400</v>
      </c>
      <c r="J276" s="1">
        <v>2020</v>
      </c>
      <c r="N276" s="1" t="s">
        <v>14</v>
      </c>
      <c r="O276" s="1" t="s">
        <v>39</v>
      </c>
      <c r="P276" s="1" t="s">
        <v>1312</v>
      </c>
      <c r="Q276" s="1" t="s">
        <v>167</v>
      </c>
      <c r="S276" s="1" t="s">
        <v>147</v>
      </c>
    </row>
    <row r="277" spans="1:19" x14ac:dyDescent="0.45">
      <c r="C277" s="1">
        <v>4</v>
      </c>
      <c r="F277" s="1" t="s">
        <v>1319</v>
      </c>
      <c r="G277" s="1" t="s">
        <v>1401</v>
      </c>
      <c r="J277" s="1">
        <v>2020</v>
      </c>
      <c r="N277" s="1" t="s">
        <v>14</v>
      </c>
      <c r="O277" s="1" t="s">
        <v>39</v>
      </c>
      <c r="P277" s="1" t="s">
        <v>341</v>
      </c>
      <c r="Q277" s="1" t="s">
        <v>15</v>
      </c>
      <c r="S277" s="1" t="s">
        <v>17</v>
      </c>
    </row>
    <row r="278" spans="1:19" x14ac:dyDescent="0.45">
      <c r="C278" s="1">
        <v>3</v>
      </c>
      <c r="F278" s="1" t="s">
        <v>1015</v>
      </c>
      <c r="G278" s="1" t="s">
        <v>1402</v>
      </c>
      <c r="J278" s="1">
        <v>2018</v>
      </c>
      <c r="N278" s="1" t="s">
        <v>14</v>
      </c>
      <c r="O278" s="1" t="s">
        <v>39</v>
      </c>
      <c r="P278" s="1" t="s">
        <v>754</v>
      </c>
      <c r="Q278" s="1" t="s">
        <v>335</v>
      </c>
      <c r="S278" s="1" t="s">
        <v>17</v>
      </c>
    </row>
    <row r="279" spans="1:19" s="1" customFormat="1" x14ac:dyDescent="0.45">
      <c r="A279" s="1">
        <v>4</v>
      </c>
      <c r="B279" s="1" t="s">
        <v>1117</v>
      </c>
      <c r="C279" s="1">
        <v>2</v>
      </c>
      <c r="D279" s="1">
        <v>2023</v>
      </c>
      <c r="E279" s="1" t="s">
        <v>1370</v>
      </c>
      <c r="F279" s="1" t="s">
        <v>1283</v>
      </c>
      <c r="G279" s="6" t="s">
        <v>1371</v>
      </c>
      <c r="K279" s="1">
        <v>2</v>
      </c>
      <c r="N279" s="1" t="s">
        <v>14</v>
      </c>
      <c r="O279" s="1" t="s">
        <v>39</v>
      </c>
      <c r="P279" s="1" t="s">
        <v>1290</v>
      </c>
      <c r="Q279" s="1" t="s">
        <v>357</v>
      </c>
      <c r="S279" s="1" t="s">
        <v>147</v>
      </c>
    </row>
    <row r="280" spans="1:19" s="1" customFormat="1" x14ac:dyDescent="0.45">
      <c r="A280" s="1">
        <v>4</v>
      </c>
      <c r="B280" s="1" t="s">
        <v>1117</v>
      </c>
      <c r="C280" s="1">
        <v>2</v>
      </c>
      <c r="D280" s="1">
        <v>2023</v>
      </c>
      <c r="E280" s="1" t="s">
        <v>1370</v>
      </c>
      <c r="F280" s="1" t="s">
        <v>781</v>
      </c>
      <c r="G280" s="6" t="s">
        <v>1372</v>
      </c>
      <c r="N280" s="1" t="s">
        <v>115</v>
      </c>
      <c r="O280" s="1" t="s">
        <v>171</v>
      </c>
      <c r="P280" s="1" t="s">
        <v>1373</v>
      </c>
      <c r="Q280" s="1" t="s">
        <v>15</v>
      </c>
      <c r="S280" s="1" t="s">
        <v>17</v>
      </c>
    </row>
    <row r="281" spans="1:19" s="1" customFormat="1" x14ac:dyDescent="0.45">
      <c r="A281" s="1">
        <v>4</v>
      </c>
      <c r="B281" s="1" t="s">
        <v>1117</v>
      </c>
      <c r="C281" s="1">
        <v>2</v>
      </c>
      <c r="D281" s="1">
        <v>2023</v>
      </c>
      <c r="E281" s="1" t="s">
        <v>1370</v>
      </c>
      <c r="F281" s="1" t="s">
        <v>781</v>
      </c>
      <c r="G281" s="1" t="s">
        <v>1374</v>
      </c>
      <c r="N281" s="1" t="s">
        <v>115</v>
      </c>
      <c r="O281" s="1" t="s">
        <v>113</v>
      </c>
      <c r="P281" s="1" t="s">
        <v>1375</v>
      </c>
      <c r="Q281" s="1" t="s">
        <v>1376</v>
      </c>
      <c r="S281" s="1" t="s">
        <v>17</v>
      </c>
    </row>
    <row r="282" spans="1:19" s="1" customFormat="1" x14ac:dyDescent="0.45">
      <c r="A282" s="1">
        <v>4</v>
      </c>
      <c r="B282" s="1">
        <v>31</v>
      </c>
      <c r="C282" s="1">
        <v>6</v>
      </c>
      <c r="D282" s="1">
        <v>2022</v>
      </c>
      <c r="E282" s="1" t="s">
        <v>1121</v>
      </c>
      <c r="G282" s="7"/>
      <c r="I282" s="2"/>
    </row>
    <row r="283" spans="1:19" s="1" customFormat="1" x14ac:dyDescent="0.45">
      <c r="A283" s="1">
        <v>4</v>
      </c>
      <c r="B283" s="1">
        <v>31</v>
      </c>
      <c r="C283" s="1">
        <v>6</v>
      </c>
      <c r="D283" s="1">
        <v>2022</v>
      </c>
      <c r="E283" s="1" t="s">
        <v>1120</v>
      </c>
      <c r="G283" s="7"/>
      <c r="I283" s="2"/>
    </row>
    <row r="284" spans="1:19" s="1" customFormat="1" x14ac:dyDescent="0.45">
      <c r="A284" s="1">
        <v>4</v>
      </c>
      <c r="B284" s="1">
        <v>31</v>
      </c>
      <c r="C284" s="1">
        <v>6</v>
      </c>
      <c r="D284" s="1">
        <v>2022</v>
      </c>
      <c r="E284" s="1" t="s">
        <v>1119</v>
      </c>
      <c r="G284" s="7"/>
      <c r="I28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1C42-03A4-40BC-810F-3BD85C640F62}">
  <dimension ref="A1:F15"/>
  <sheetViews>
    <sheetView workbookViewId="0">
      <selection activeCell="B5" sqref="B5"/>
    </sheetView>
  </sheetViews>
  <sheetFormatPr defaultRowHeight="14.25" x14ac:dyDescent="0.45"/>
  <cols>
    <col min="1" max="1" width="9.19921875" bestFit="1" customWidth="1"/>
    <col min="2" max="2" width="45.46484375" customWidth="1"/>
    <col min="4" max="4" width="13" style="34" customWidth="1"/>
    <col min="6" max="6" width="9.86328125" style="35" bestFit="1" customWidth="1"/>
  </cols>
  <sheetData>
    <row r="1" spans="1:6" x14ac:dyDescent="0.45">
      <c r="A1" t="s">
        <v>844</v>
      </c>
      <c r="B1" t="s">
        <v>845</v>
      </c>
      <c r="C1" t="s">
        <v>846</v>
      </c>
      <c r="D1" s="34" t="s">
        <v>847</v>
      </c>
      <c r="E1" t="s">
        <v>716</v>
      </c>
      <c r="F1" s="35" t="s">
        <v>861</v>
      </c>
    </row>
    <row r="2" spans="1:6" x14ac:dyDescent="0.45">
      <c r="A2" s="33">
        <v>44613</v>
      </c>
      <c r="B2" t="s">
        <v>901</v>
      </c>
      <c r="C2">
        <v>12</v>
      </c>
      <c r="D2" s="34" t="s">
        <v>852</v>
      </c>
      <c r="F2" s="35">
        <v>660</v>
      </c>
    </row>
    <row r="3" spans="1:6" x14ac:dyDescent="0.45">
      <c r="A3" s="33">
        <v>44603</v>
      </c>
      <c r="B3" t="s">
        <v>902</v>
      </c>
      <c r="C3">
        <v>6</v>
      </c>
      <c r="D3" s="34" t="s">
        <v>852</v>
      </c>
      <c r="F3" s="35">
        <v>300</v>
      </c>
    </row>
    <row r="4" spans="1:6" x14ac:dyDescent="0.45">
      <c r="A4" s="33">
        <v>44595</v>
      </c>
      <c r="B4" t="s">
        <v>848</v>
      </c>
      <c r="C4">
        <v>12</v>
      </c>
      <c r="E4" t="s">
        <v>853</v>
      </c>
      <c r="F4" s="35">
        <v>432</v>
      </c>
    </row>
    <row r="5" spans="1:6" x14ac:dyDescent="0.45">
      <c r="A5" s="33">
        <v>44595</v>
      </c>
      <c r="B5" t="s">
        <v>849</v>
      </c>
      <c r="C5">
        <v>12</v>
      </c>
      <c r="E5" t="s">
        <v>853</v>
      </c>
    </row>
    <row r="6" spans="1:6" x14ac:dyDescent="0.45">
      <c r="A6" s="33">
        <v>44593</v>
      </c>
      <c r="B6" t="s">
        <v>850</v>
      </c>
      <c r="C6">
        <v>6</v>
      </c>
      <c r="F6" s="35">
        <v>468</v>
      </c>
    </row>
    <row r="7" spans="1:6" x14ac:dyDescent="0.45">
      <c r="A7" s="33">
        <v>44588</v>
      </c>
      <c r="B7" t="s">
        <v>854</v>
      </c>
      <c r="C7">
        <v>12</v>
      </c>
      <c r="D7" s="34" t="s">
        <v>852</v>
      </c>
      <c r="F7" s="35">
        <v>635.88</v>
      </c>
    </row>
    <row r="8" spans="1:6" x14ac:dyDescent="0.45">
      <c r="A8" s="33">
        <v>44585</v>
      </c>
      <c r="B8" t="s">
        <v>855</v>
      </c>
      <c r="C8">
        <v>12</v>
      </c>
      <c r="D8" s="34" t="s">
        <v>852</v>
      </c>
      <c r="E8" t="s">
        <v>853</v>
      </c>
      <c r="F8" s="35">
        <v>1014.08</v>
      </c>
    </row>
    <row r="9" spans="1:6" x14ac:dyDescent="0.45">
      <c r="A9" s="33">
        <v>44580</v>
      </c>
      <c r="B9" t="s">
        <v>851</v>
      </c>
      <c r="C9">
        <v>12</v>
      </c>
      <c r="D9" s="34" t="s">
        <v>852</v>
      </c>
      <c r="E9" t="s">
        <v>853</v>
      </c>
      <c r="F9" s="35">
        <v>288.68</v>
      </c>
    </row>
    <row r="10" spans="1:6" x14ac:dyDescent="0.45">
      <c r="A10" s="33">
        <v>44578</v>
      </c>
      <c r="F10" s="35">
        <v>72.290000000000006</v>
      </c>
    </row>
    <row r="11" spans="1:6" x14ac:dyDescent="0.45">
      <c r="A11" s="33">
        <v>44578</v>
      </c>
      <c r="B11" t="s">
        <v>857</v>
      </c>
      <c r="C11">
        <v>4</v>
      </c>
      <c r="E11" t="s">
        <v>853</v>
      </c>
      <c r="F11" s="35">
        <v>460</v>
      </c>
    </row>
    <row r="12" spans="1:6" x14ac:dyDescent="0.45">
      <c r="A12" s="33">
        <v>44578</v>
      </c>
      <c r="B12" t="s">
        <v>857</v>
      </c>
      <c r="C12">
        <v>8</v>
      </c>
      <c r="E12" t="s">
        <v>853</v>
      </c>
      <c r="F12" s="35">
        <v>834</v>
      </c>
    </row>
    <row r="13" spans="1:6" x14ac:dyDescent="0.45">
      <c r="A13" s="33">
        <v>44567</v>
      </c>
      <c r="B13" t="s">
        <v>856</v>
      </c>
      <c r="C13">
        <v>12</v>
      </c>
      <c r="D13" s="34" t="s">
        <v>852</v>
      </c>
      <c r="E13" t="s">
        <v>853</v>
      </c>
      <c r="F13" s="35">
        <v>2861.96</v>
      </c>
    </row>
    <row r="14" spans="1:6" ht="28.5" x14ac:dyDescent="0.45">
      <c r="A14" s="33">
        <v>44564</v>
      </c>
      <c r="B14" t="s">
        <v>859</v>
      </c>
      <c r="C14">
        <v>30</v>
      </c>
      <c r="D14" s="34" t="s">
        <v>858</v>
      </c>
      <c r="F14" s="35">
        <v>3083.82</v>
      </c>
    </row>
    <row r="15" spans="1:6" x14ac:dyDescent="0.45">
      <c r="A15" s="33">
        <v>44564</v>
      </c>
      <c r="B15" t="s">
        <v>860</v>
      </c>
      <c r="C15">
        <v>12</v>
      </c>
      <c r="D15" s="34" t="s">
        <v>852</v>
      </c>
      <c r="F15" s="35">
        <v>839.88</v>
      </c>
    </row>
  </sheetData>
  <sortState xmlns:xlrd2="http://schemas.microsoft.com/office/spreadsheetml/2017/richdata2" ref="A4:F15">
    <sortCondition descending="1" ref="A4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Sheet2</vt:lpstr>
      <vt:lpstr>Sheet1</vt:lpstr>
      <vt:lpstr>Sheet3</vt:lpstr>
      <vt:lpstr>storage</vt:lpstr>
      <vt:lpstr>consumed</vt:lpstr>
      <vt:lpstr>WD orders</vt:lpstr>
      <vt:lpstr>storage!Print_Area</vt:lpstr>
      <vt:lpstr>storage!Print_Titles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Callahan</dc:creator>
  <cp:lastModifiedBy>Karl Polen</cp:lastModifiedBy>
  <cp:lastPrinted>2022-11-30T16:47:23Z</cp:lastPrinted>
  <dcterms:created xsi:type="dcterms:W3CDTF">2021-10-04T21:29:58Z</dcterms:created>
  <dcterms:modified xsi:type="dcterms:W3CDTF">2023-03-12T17:17:24Z</dcterms:modified>
</cp:coreProperties>
</file>