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armagurung/Desktop/"/>
    </mc:Choice>
  </mc:AlternateContent>
  <xr:revisionPtr revIDLastSave="0" documentId="13_ncr:1_{F56B54B6-B5EF-B241-9AFA-5929DBEAE506}" xr6:coauthVersionLast="47" xr6:coauthVersionMax="47" xr10:uidLastSave="{00000000-0000-0000-0000-000000000000}"/>
  <bookViews>
    <workbookView xWindow="0" yWindow="600" windowWidth="28800" windowHeight="17400" tabRatio="500" activeTab="1" xr2:uid="{00000000-000D-0000-FFFF-FFFF00000000}"/>
  </bookViews>
  <sheets>
    <sheet name="bull3_all_stocks_Analyse" sheetId="1" r:id="rId1"/>
    <sheet name="non_stock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1" l="1"/>
  <c r="J90" i="1" s="1"/>
  <c r="I89" i="1"/>
  <c r="I88" i="1"/>
  <c r="K87" i="1"/>
  <c r="J87" i="1"/>
  <c r="A87" i="1"/>
  <c r="K86" i="1"/>
  <c r="J86" i="1"/>
  <c r="A86" i="1"/>
  <c r="K85" i="1"/>
  <c r="J85" i="1"/>
  <c r="A85" i="1"/>
  <c r="K84" i="1"/>
  <c r="J84" i="1"/>
  <c r="A84" i="1"/>
  <c r="K83" i="1"/>
  <c r="J83" i="1"/>
  <c r="A83" i="1"/>
  <c r="K82" i="1"/>
  <c r="J82" i="1"/>
  <c r="A82" i="1"/>
  <c r="K81" i="1"/>
  <c r="J81" i="1"/>
  <c r="A81" i="1"/>
  <c r="K80" i="1"/>
  <c r="J80" i="1"/>
  <c r="A80" i="1"/>
  <c r="K79" i="1"/>
  <c r="J79" i="1"/>
  <c r="A79" i="1"/>
  <c r="K78" i="1"/>
  <c r="J78" i="1"/>
  <c r="A78" i="1"/>
  <c r="K77" i="1"/>
  <c r="J77" i="1"/>
  <c r="A77" i="1"/>
  <c r="K76" i="1"/>
  <c r="J76" i="1"/>
  <c r="A76" i="1"/>
  <c r="K75" i="1"/>
  <c r="J75" i="1"/>
  <c r="A75" i="1"/>
  <c r="K74" i="1"/>
  <c r="J74" i="1"/>
  <c r="A74" i="1"/>
  <c r="K73" i="1"/>
  <c r="J73" i="1"/>
  <c r="A73" i="1"/>
  <c r="K72" i="1"/>
  <c r="J72" i="1"/>
  <c r="A72" i="1"/>
  <c r="K71" i="1"/>
  <c r="J71" i="1"/>
  <c r="A71" i="1"/>
  <c r="K70" i="1"/>
  <c r="J70" i="1"/>
  <c r="A70" i="1"/>
  <c r="K69" i="1"/>
  <c r="J69" i="1"/>
  <c r="A69" i="1"/>
  <c r="K68" i="1"/>
  <c r="J68" i="1"/>
  <c r="A68" i="1"/>
  <c r="K67" i="1"/>
  <c r="J67" i="1"/>
  <c r="A67" i="1"/>
  <c r="K66" i="1"/>
  <c r="J66" i="1"/>
  <c r="A66" i="1"/>
  <c r="K65" i="1"/>
  <c r="J65" i="1"/>
  <c r="A65" i="1"/>
  <c r="K64" i="1"/>
  <c r="J64" i="1"/>
  <c r="A64" i="1"/>
  <c r="K63" i="1"/>
  <c r="J63" i="1"/>
  <c r="A63" i="1"/>
  <c r="K62" i="1"/>
  <c r="J62" i="1"/>
  <c r="A62" i="1"/>
  <c r="K61" i="1"/>
  <c r="J61" i="1"/>
  <c r="A61" i="1"/>
  <c r="K60" i="1"/>
  <c r="J60" i="1"/>
  <c r="A60" i="1"/>
  <c r="K59" i="1"/>
  <c r="J59" i="1"/>
  <c r="A59" i="1"/>
  <c r="K58" i="1"/>
  <c r="J58" i="1"/>
  <c r="A58" i="1"/>
  <c r="K57" i="1"/>
  <c r="J57" i="1"/>
  <c r="A57" i="1"/>
  <c r="K56" i="1"/>
  <c r="J56" i="1"/>
  <c r="A56" i="1"/>
  <c r="K55" i="1"/>
  <c r="J55" i="1"/>
  <c r="A55" i="1"/>
  <c r="K54" i="1"/>
  <c r="J54" i="1"/>
  <c r="A54" i="1"/>
  <c r="K53" i="1"/>
  <c r="J53" i="1"/>
  <c r="A53" i="1"/>
  <c r="K52" i="1"/>
  <c r="J52" i="1"/>
  <c r="A52" i="1"/>
  <c r="K51" i="1"/>
  <c r="J51" i="1"/>
  <c r="A51" i="1"/>
  <c r="K50" i="1"/>
  <c r="J50" i="1"/>
  <c r="A50" i="1"/>
  <c r="K49" i="1"/>
  <c r="J49" i="1"/>
  <c r="A49" i="1"/>
  <c r="K48" i="1"/>
  <c r="J48" i="1"/>
  <c r="A48" i="1"/>
  <c r="K47" i="1"/>
  <c r="J47" i="1"/>
  <c r="A47" i="1"/>
  <c r="K46" i="1"/>
  <c r="J46" i="1"/>
  <c r="A46" i="1"/>
  <c r="K45" i="1"/>
  <c r="J45" i="1"/>
  <c r="A45" i="1"/>
  <c r="K44" i="1"/>
  <c r="J44" i="1"/>
  <c r="A44" i="1"/>
  <c r="K43" i="1"/>
  <c r="J43" i="1"/>
  <c r="A43" i="1"/>
  <c r="K42" i="1"/>
  <c r="J42" i="1"/>
  <c r="A42" i="1"/>
  <c r="K41" i="1"/>
  <c r="J41" i="1"/>
  <c r="A41" i="1"/>
  <c r="K40" i="1"/>
  <c r="J40" i="1"/>
  <c r="A40" i="1"/>
  <c r="K39" i="1"/>
  <c r="J39" i="1"/>
  <c r="A39" i="1"/>
  <c r="K38" i="1"/>
  <c r="J38" i="1"/>
  <c r="A38" i="1"/>
  <c r="K37" i="1"/>
  <c r="J37" i="1"/>
  <c r="A37" i="1"/>
  <c r="K36" i="1"/>
  <c r="J36" i="1"/>
  <c r="A36" i="1"/>
  <c r="K35" i="1"/>
  <c r="J35" i="1"/>
  <c r="A35" i="1"/>
  <c r="K34" i="1"/>
  <c r="J34" i="1"/>
  <c r="A34" i="1"/>
  <c r="K33" i="1"/>
  <c r="J33" i="1"/>
  <c r="A33" i="1"/>
  <c r="K32" i="1"/>
  <c r="J32" i="1"/>
  <c r="A32" i="1"/>
  <c r="K31" i="1"/>
  <c r="J31" i="1"/>
  <c r="A31" i="1"/>
  <c r="K30" i="1"/>
  <c r="J30" i="1"/>
  <c r="A30" i="1"/>
  <c r="K29" i="1"/>
  <c r="J29" i="1"/>
  <c r="A29" i="1"/>
  <c r="K28" i="1"/>
  <c r="J28" i="1"/>
  <c r="A28" i="1"/>
  <c r="K27" i="1"/>
  <c r="J27" i="1"/>
  <c r="A27" i="1"/>
  <c r="K26" i="1"/>
  <c r="J26" i="1"/>
  <c r="A26" i="1"/>
  <c r="K25" i="1"/>
  <c r="J25" i="1"/>
  <c r="A25" i="1"/>
  <c r="K24" i="1"/>
  <c r="J24" i="1"/>
  <c r="A24" i="1"/>
  <c r="K23" i="1"/>
  <c r="J23" i="1"/>
  <c r="A23" i="1"/>
  <c r="K22" i="1"/>
  <c r="J22" i="1"/>
  <c r="A22" i="1"/>
  <c r="K21" i="1"/>
  <c r="J21" i="1"/>
  <c r="A21" i="1"/>
  <c r="K20" i="1"/>
  <c r="J20" i="1"/>
  <c r="A20" i="1"/>
  <c r="K19" i="1"/>
  <c r="J19" i="1"/>
  <c r="A19" i="1"/>
  <c r="K18" i="1"/>
  <c r="J18" i="1"/>
  <c r="A18" i="1"/>
  <c r="K17" i="1"/>
  <c r="J17" i="1"/>
  <c r="A17" i="1"/>
  <c r="K16" i="1"/>
  <c r="J16" i="1"/>
  <c r="A16" i="1"/>
  <c r="K15" i="1"/>
  <c r="J15" i="1"/>
  <c r="A15" i="1"/>
  <c r="K14" i="1"/>
  <c r="J14" i="1"/>
  <c r="A14" i="1"/>
  <c r="K13" i="1"/>
  <c r="J13" i="1"/>
  <c r="A13" i="1"/>
  <c r="K12" i="1"/>
  <c r="J12" i="1"/>
  <c r="A12" i="1"/>
  <c r="K11" i="1"/>
  <c r="J11" i="1"/>
  <c r="A11" i="1"/>
  <c r="K10" i="1"/>
  <c r="J10" i="1"/>
  <c r="A10" i="1"/>
  <c r="K9" i="1"/>
  <c r="J9" i="1"/>
  <c r="A9" i="1"/>
  <c r="K8" i="1"/>
  <c r="J8" i="1"/>
  <c r="A8" i="1"/>
  <c r="K7" i="1"/>
  <c r="J7" i="1"/>
  <c r="A7" i="1"/>
  <c r="K6" i="1"/>
  <c r="J6" i="1"/>
  <c r="A6" i="1"/>
  <c r="K5" i="1"/>
  <c r="J5" i="1"/>
  <c r="A5" i="1"/>
  <c r="K4" i="1"/>
  <c r="J4" i="1"/>
  <c r="A4" i="1"/>
  <c r="K3" i="1"/>
  <c r="J3" i="1"/>
  <c r="A3" i="1"/>
  <c r="K2" i="1"/>
  <c r="K89" i="1" s="1"/>
  <c r="J2" i="1"/>
  <c r="J89" i="1" s="1"/>
  <c r="A2" i="1"/>
  <c r="J88" i="1" l="1"/>
  <c r="K88" i="1"/>
</calcChain>
</file>

<file path=xl/sharedStrings.xml><?xml version="1.0" encoding="utf-8"?>
<sst xmlns="http://schemas.openxmlformats.org/spreadsheetml/2006/main" count="186" uniqueCount="186">
  <si>
    <t>#</t>
  </si>
  <si>
    <t>Ticker</t>
  </si>
  <si>
    <t>Name</t>
  </si>
  <si>
    <t>Start_Date</t>
  </si>
  <si>
    <t>End_Date</t>
  </si>
  <si>
    <t>Start_Price</t>
  </si>
  <si>
    <t>End_Price</t>
  </si>
  <si>
    <t>Total_Return_%</t>
  </si>
  <si>
    <t>Cagr_%</t>
  </si>
  <si>
    <t># Yrs</t>
  </si>
  <si>
    <t>Multiple</t>
  </si>
  <si>
    <t>NIL</t>
  </si>
  <si>
    <t>Neco Insurance Limited</t>
  </si>
  <si>
    <t>SLBBL</t>
  </si>
  <si>
    <t>Swarojgar Laghubitta Bittiya Sanstha Limited</t>
  </si>
  <si>
    <t>SICL</t>
  </si>
  <si>
    <t>Shikhar Insurance Company Limited</t>
  </si>
  <si>
    <t>FMDBL</t>
  </si>
  <si>
    <t>First Microfinance Laghubitta Bittiya Sanstha Limited</t>
  </si>
  <si>
    <t>SWBBL</t>
  </si>
  <si>
    <t>Swabalamban Laghubitta Bittiya Sanstha Limited</t>
  </si>
  <si>
    <t>DDBL</t>
  </si>
  <si>
    <t>Deprosc Laghubitta Bittiya Sanstha Limited</t>
  </si>
  <si>
    <t>NUBL</t>
  </si>
  <si>
    <t>Nirdhan Utthan Laghubitta Bittiya Sanstha Limited</t>
  </si>
  <si>
    <t>MDB</t>
  </si>
  <si>
    <t>Miteri Development Bank Limited</t>
  </si>
  <si>
    <t>ALICL</t>
  </si>
  <si>
    <t>Asian Life Insurance Company Limited</t>
  </si>
  <si>
    <t>NMBMF</t>
  </si>
  <si>
    <t>NMB Laghubitta Bittiya Sanstha Limited</t>
  </si>
  <si>
    <t>NLICL</t>
  </si>
  <si>
    <t>National Life Insurance Company Limited</t>
  </si>
  <si>
    <t>LLBS</t>
  </si>
  <si>
    <t>Laxmi Laghubitta Bittiya Sanstha Limited</t>
  </si>
  <si>
    <t>ADBL</t>
  </si>
  <si>
    <t>Agricultural Development Bank Limited</t>
  </si>
  <si>
    <t>MNBBL</t>
  </si>
  <si>
    <t>Muktinath Bikas Bank Limited</t>
  </si>
  <si>
    <t>BNT</t>
  </si>
  <si>
    <t>Bottlers Nepal (Terai) Limited</t>
  </si>
  <si>
    <t>CBBL</t>
  </si>
  <si>
    <t>Chhimek Laghubitta Bittiya Sanstha Limited</t>
  </si>
  <si>
    <t>OHL</t>
  </si>
  <si>
    <t>Oriental Hotel Limited</t>
  </si>
  <si>
    <t>CIT</t>
  </si>
  <si>
    <t>Citizen Investment Trust</t>
  </si>
  <si>
    <t>NLG</t>
  </si>
  <si>
    <t>NLG Insurance Company Limited</t>
  </si>
  <si>
    <t>MBL</t>
  </si>
  <si>
    <t>Machhapuchchhre Bank Limited</t>
  </si>
  <si>
    <t>GBLBS</t>
  </si>
  <si>
    <t>Grameen Bikas Laghubitta Bittiya Sanstha Limited</t>
  </si>
  <si>
    <t>SBL</t>
  </si>
  <si>
    <t>Siddhartha Bank Limited</t>
  </si>
  <si>
    <t>NICL</t>
  </si>
  <si>
    <t>Nepal Insurance Company Limited</t>
  </si>
  <si>
    <t>NLIC</t>
  </si>
  <si>
    <t>Nepal Life Insurance Company Limited</t>
  </si>
  <si>
    <t>LICN</t>
  </si>
  <si>
    <t>Life Insurance Corporation Nepal Limited</t>
  </si>
  <si>
    <t>SANIMA</t>
  </si>
  <si>
    <t>Sanima Bank Limited</t>
  </si>
  <si>
    <t>NMB</t>
  </si>
  <si>
    <t>NMB Bank Limited</t>
  </si>
  <si>
    <t>UNL</t>
  </si>
  <si>
    <t>Unilever Nepal Limited</t>
  </si>
  <si>
    <t>PCBL</t>
  </si>
  <si>
    <t>Prime Commercial Bank Limited</t>
  </si>
  <si>
    <t>KMCDB</t>
  </si>
  <si>
    <t>Kalika Laghubitta Bittiya Sanstha Limited</t>
  </si>
  <si>
    <t>EBL</t>
  </si>
  <si>
    <t>Everest Bank Limited</t>
  </si>
  <si>
    <t>HDL</t>
  </si>
  <si>
    <t>Himalayan Distillery Limited</t>
  </si>
  <si>
    <t>SBI</t>
  </si>
  <si>
    <t>Nepal SBI Bank Limited</t>
  </si>
  <si>
    <t>MLBBL</t>
  </si>
  <si>
    <t>Mithila Laghubitta Bittiya Sanstha Limited</t>
  </si>
  <si>
    <t>VLBS</t>
  </si>
  <si>
    <t>Vijaya Laghubitta Bittiya Sanstha Limited</t>
  </si>
  <si>
    <t>CZBIL</t>
  </si>
  <si>
    <t>Citizens Bank International Limited</t>
  </si>
  <si>
    <t>NHPC</t>
  </si>
  <si>
    <t>National Hydro Power Company Limited</t>
  </si>
  <si>
    <t>PRIN</t>
  </si>
  <si>
    <t>Prabhu Insurance Company Limited</t>
  </si>
  <si>
    <t>TRH</t>
  </si>
  <si>
    <t>Taragaon Regency Hotel Limited</t>
  </si>
  <si>
    <t>HLBSL</t>
  </si>
  <si>
    <t>Himalayan Laghubitta Bittiya Sanstha Limited (Former Civil Laghubitta)</t>
  </si>
  <si>
    <t>ICFC</t>
  </si>
  <si>
    <t>ICFC Finance Limited</t>
  </si>
  <si>
    <t>HBL</t>
  </si>
  <si>
    <t>Himalayan Bank Limited</t>
  </si>
  <si>
    <t>SKBBL</t>
  </si>
  <si>
    <t>Sana Kisan Bikas Laghubitta Bittiya Sanstha Limited</t>
  </si>
  <si>
    <t>RBCLPO</t>
  </si>
  <si>
    <t>Rastriya Beema Company Limited Promoter Share</t>
  </si>
  <si>
    <t>SINDU</t>
  </si>
  <si>
    <t>Sindhu Bikas Bank Limited</t>
  </si>
  <si>
    <t>EDBL</t>
  </si>
  <si>
    <t>Excel Development Bank Limited</t>
  </si>
  <si>
    <t>PFL</t>
  </si>
  <si>
    <t>Pokhara Finance Limited</t>
  </si>
  <si>
    <t>GBIME</t>
  </si>
  <si>
    <t>Global IME Bank Limited</t>
  </si>
  <si>
    <t>SHPC</t>
  </si>
  <si>
    <t>Sanima Mai Hydropower Limited</t>
  </si>
  <si>
    <t>GBBL</t>
  </si>
  <si>
    <t>Garima Bikas Bank Limited</t>
  </si>
  <si>
    <t>MFIL</t>
  </si>
  <si>
    <t>Manjushree Finance Limited</t>
  </si>
  <si>
    <t>GFCL</t>
  </si>
  <si>
    <t>Goodwill Finance Company Limited</t>
  </si>
  <si>
    <t>API</t>
  </si>
  <si>
    <t>Api Power Company Limited</t>
  </si>
  <si>
    <t>NABIL</t>
  </si>
  <si>
    <t>Nabil Bank Limited</t>
  </si>
  <si>
    <t>SCB</t>
  </si>
  <si>
    <t>Standard Chartered Bank Nepal Limited</t>
  </si>
  <si>
    <t>RLFL</t>
  </si>
  <si>
    <t>Reliance Finance Limited</t>
  </si>
  <si>
    <t>BPCL</t>
  </si>
  <si>
    <t>Butwal Power Company Limited</t>
  </si>
  <si>
    <t>JBBL</t>
  </si>
  <si>
    <t>Jyoti Bikash Bank Limited</t>
  </si>
  <si>
    <t>CHCL</t>
  </si>
  <si>
    <t>Chilime Hydro power Company Limited</t>
  </si>
  <si>
    <t>PROFL</t>
  </si>
  <si>
    <t>Progressive Finance Limited</t>
  </si>
  <si>
    <t>KBL</t>
  </si>
  <si>
    <t>Kumari Bank Limited</t>
  </si>
  <si>
    <t>SADBL</t>
  </si>
  <si>
    <t>Shangrila Development Bank Limited</t>
  </si>
  <si>
    <t>GILB</t>
  </si>
  <si>
    <t>Global IME Laghubitta Bittiya Sanstha Limited</t>
  </si>
  <si>
    <t>SHL</t>
  </si>
  <si>
    <t>Soaltee Hotel Limited</t>
  </si>
  <si>
    <t>JFL</t>
  </si>
  <si>
    <t>Janaki Finance Company Limited</t>
  </si>
  <si>
    <t>JSLBB</t>
  </si>
  <si>
    <t>Janautthan Samudayic Laghubitta Bittiya Sanstha Limited</t>
  </si>
  <si>
    <t>SIFC</t>
  </si>
  <si>
    <t>Shree Investment Finance Company Limited</t>
  </si>
  <si>
    <t>PRVU</t>
  </si>
  <si>
    <t>Prabhu Bank Limited</t>
  </si>
  <si>
    <t>NICA</t>
  </si>
  <si>
    <t>NIC Asia Bank Limited</t>
  </si>
  <si>
    <t>GMFIL</t>
  </si>
  <si>
    <t>Guheswori Merchant Banking &amp; Finance Limited</t>
  </si>
  <si>
    <t>BARUN</t>
  </si>
  <si>
    <t>Barun Hydropower Company Limited</t>
  </si>
  <si>
    <t>NTC</t>
  </si>
  <si>
    <t>Nepal Doorsanchar Company Limited</t>
  </si>
  <si>
    <t>RBCL</t>
  </si>
  <si>
    <t>Rastriya Beema Company Limited</t>
  </si>
  <si>
    <t>NBL</t>
  </si>
  <si>
    <t>Nepal Bank Limited</t>
  </si>
  <si>
    <t>SHINE</t>
  </si>
  <si>
    <t>Shine Resunga Development Bank Limited</t>
  </si>
  <si>
    <t>AHPC</t>
  </si>
  <si>
    <t>Arun Valley Hydropower Development Company Limited</t>
  </si>
  <si>
    <t>CORBL</t>
  </si>
  <si>
    <t>Corporate Development Bank Limited</t>
  </si>
  <si>
    <t>BFC</t>
  </si>
  <si>
    <t>Best Finance Company Limited</t>
  </si>
  <si>
    <t>HIDCL</t>
  </si>
  <si>
    <t>Hydroelectricity Investment and Development Company Limited</t>
  </si>
  <si>
    <t>STC</t>
  </si>
  <si>
    <t>Salt Trading Corporation Limited</t>
  </si>
  <si>
    <t>BNL</t>
  </si>
  <si>
    <t>Bottlers Nepal Limited (Balaju)</t>
  </si>
  <si>
    <t>BBC</t>
  </si>
  <si>
    <t>Bishal Bazar Company Limited</t>
  </si>
  <si>
    <t>NFS</t>
  </si>
  <si>
    <t>Nepal Finance Limited</t>
  </si>
  <si>
    <t>CFCL</t>
  </si>
  <si>
    <t>Central Finance Limited</t>
  </si>
  <si>
    <t>NABBC</t>
  </si>
  <si>
    <t>Narayani Development Bank Limited</t>
  </si>
  <si>
    <t>MPFL</t>
  </si>
  <si>
    <t>Multipurpose Finance Company Limited</t>
  </si>
  <si>
    <t>Average</t>
  </si>
  <si>
    <t>Median</t>
  </si>
  <si>
    <t>Negative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</si>
</sst>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0.0"/>
    <numFmt numFmtId="166" formatCode="0.0\x"/>
    <numFmt numFmtId="167" formatCode="0.0%"/>
  </numFmts>
  <fonts count="4" x14ac:knownFonts="1">
    <font>
      <sz val="12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E4D6"/>
        <bgColor rgb="FFD9D9D9"/>
      </patternFill>
    </fill>
    <fill>
      <patternFill patternType="solid">
        <fgColor theme="0" tint="-0.14999847407452621"/>
        <bgColor rgb="FFFCE4D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3" xfId="0" applyFill="1" applyBorder="1"/>
    <xf numFmtId="0" fontId="3" fillId="4" borderId="1" xfId="0" applyFont="1" applyFill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7</xdr:col>
      <xdr:colOff>930960</xdr:colOff>
      <xdr:row>31</xdr:row>
      <xdr:rowOff>120960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760" y="609480"/>
          <a:ext cx="7807680" cy="58107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">
              <a:schemeClr val="phClr">
                <a:lumMod val="105000"/>
                <a:tint val="73000"/>
              </a:schemeClr>
            </a:gs>
            <a:gs pos="1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">
              <a:schemeClr val="phClr">
                <a:lumMod val="100000"/>
                <a:shade val="100000"/>
              </a:schemeClr>
            </a:gs>
            <a:gs pos="1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"/>
        </a:ln>
        <a:ln w="12700" cap="flat" cmpd="sng" algn="ctr">
          <a:prstDash val="solid"/>
          <a:miter lim="800"/>
        </a:ln>
        <a:ln w="19050" cap="flat" cmpd="sng" algn="ctr">
          <a:prstDash val="solid"/>
          <a:miter lim="8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">
              <a:schemeClr val="phClr">
                <a:tint val="98000"/>
                <a:shade val="90000"/>
                <a:lumMod val="103000"/>
              </a:schemeClr>
            </a:gs>
            <a:gs pos="1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zoomScale="140" zoomScaleNormal="140" workbookViewId="0">
      <pane ySplit="1" topLeftCell="A2" activePane="bottomLeft" state="frozen"/>
      <selection activeCell="C1" sqref="C1"/>
      <selection pane="bottomLeft" activeCell="A5" sqref="A5:K5"/>
    </sheetView>
  </sheetViews>
  <sheetFormatPr baseColWidth="10" defaultColWidth="10.6640625" defaultRowHeight="16" x14ac:dyDescent="0.2"/>
  <cols>
    <col min="1" max="1" width="3.1640625" customWidth="1"/>
    <col min="2" max="2" width="7.1640625" customWidth="1"/>
    <col min="3" max="3" width="55.6640625" customWidth="1"/>
    <col min="4" max="5" width="10.5" bestFit="1" customWidth="1"/>
    <col min="6" max="6" width="9.6640625" customWidth="1"/>
    <col min="7" max="7" width="8.83203125" customWidth="1"/>
    <col min="8" max="8" width="15.83203125" customWidth="1"/>
    <col min="9" max="9" width="8.1640625" customWidth="1"/>
    <col min="10" max="10" width="12.83203125" customWidth="1"/>
    <col min="11" max="11" width="8" customWidth="1"/>
  </cols>
  <sheetData>
    <row r="1" spans="1:11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" customHeight="1" x14ac:dyDescent="0.2">
      <c r="A2" s="2">
        <f t="shared" ref="A2:A33" si="0">ROW()-1</f>
        <v>1</v>
      </c>
      <c r="B2" s="2" t="s">
        <v>11</v>
      </c>
      <c r="C2" s="2" t="s">
        <v>12</v>
      </c>
      <c r="D2" s="3">
        <v>41149</v>
      </c>
      <c r="E2" s="3">
        <v>42578</v>
      </c>
      <c r="F2" s="2">
        <v>100</v>
      </c>
      <c r="G2" s="2">
        <v>2165</v>
      </c>
      <c r="H2" s="2">
        <v>2065</v>
      </c>
      <c r="I2" s="2">
        <v>119.45</v>
      </c>
      <c r="J2" s="4">
        <f t="shared" ref="J2:J33" si="1">ROUND((E2-D2)/365.25,1)</f>
        <v>3.9</v>
      </c>
      <c r="K2" s="5">
        <f t="shared" ref="K2:K33" si="2">G2/F2</f>
        <v>21.65</v>
      </c>
    </row>
    <row r="3" spans="1:11" ht="20" customHeight="1" x14ac:dyDescent="0.2">
      <c r="A3" s="2">
        <f t="shared" si="0"/>
        <v>2</v>
      </c>
      <c r="B3" s="2" t="s">
        <v>13</v>
      </c>
      <c r="C3" s="2" t="s">
        <v>14</v>
      </c>
      <c r="D3" s="3">
        <v>41444</v>
      </c>
      <c r="E3" s="3">
        <v>42578</v>
      </c>
      <c r="F3" s="2">
        <v>153</v>
      </c>
      <c r="G3" s="2">
        <v>2700</v>
      </c>
      <c r="H3" s="2">
        <v>1664.71</v>
      </c>
      <c r="I3" s="2">
        <v>152.08000000000001</v>
      </c>
      <c r="J3" s="4">
        <f t="shared" si="1"/>
        <v>3.1</v>
      </c>
      <c r="K3" s="5">
        <f t="shared" si="2"/>
        <v>17.647058823529413</v>
      </c>
    </row>
    <row r="4" spans="1:11" ht="20" customHeight="1" x14ac:dyDescent="0.2">
      <c r="A4" s="2">
        <f t="shared" si="0"/>
        <v>3</v>
      </c>
      <c r="B4" s="2" t="s">
        <v>15</v>
      </c>
      <c r="C4" s="2" t="s">
        <v>16</v>
      </c>
      <c r="D4" s="3">
        <v>40997</v>
      </c>
      <c r="E4" s="3">
        <v>42578</v>
      </c>
      <c r="F4" s="2">
        <v>249</v>
      </c>
      <c r="G4" s="2">
        <v>3796</v>
      </c>
      <c r="H4" s="2">
        <v>1424.5</v>
      </c>
      <c r="I4" s="2">
        <v>87.64</v>
      </c>
      <c r="J4" s="4">
        <f t="shared" si="1"/>
        <v>4.3</v>
      </c>
      <c r="K4" s="5">
        <f t="shared" si="2"/>
        <v>15.244979919678714</v>
      </c>
    </row>
    <row r="5" spans="1:11" ht="20" customHeight="1" x14ac:dyDescent="0.2">
      <c r="A5" s="2">
        <f t="shared" si="0"/>
        <v>4</v>
      </c>
      <c r="B5" s="2" t="s">
        <v>17</v>
      </c>
      <c r="C5" s="2" t="s">
        <v>18</v>
      </c>
      <c r="D5" s="3">
        <v>41070</v>
      </c>
      <c r="E5" s="3">
        <v>42578</v>
      </c>
      <c r="F5" s="2">
        <v>141</v>
      </c>
      <c r="G5" s="2">
        <v>1985</v>
      </c>
      <c r="H5" s="2">
        <v>1307.8</v>
      </c>
      <c r="I5" s="2">
        <v>89.75</v>
      </c>
      <c r="J5" s="4">
        <f t="shared" si="1"/>
        <v>4.0999999999999996</v>
      </c>
      <c r="K5" s="5">
        <f t="shared" si="2"/>
        <v>14.078014184397164</v>
      </c>
    </row>
    <row r="6" spans="1:11" ht="20" customHeight="1" x14ac:dyDescent="0.2">
      <c r="A6" s="2">
        <f t="shared" si="0"/>
        <v>5</v>
      </c>
      <c r="B6" s="2" t="s">
        <v>19</v>
      </c>
      <c r="C6" s="2" t="s">
        <v>20</v>
      </c>
      <c r="D6" s="3">
        <v>40997</v>
      </c>
      <c r="E6" s="3">
        <v>42578</v>
      </c>
      <c r="F6" s="2">
        <v>194</v>
      </c>
      <c r="G6" s="2">
        <v>2700</v>
      </c>
      <c r="H6" s="2">
        <v>1291.75</v>
      </c>
      <c r="I6" s="2">
        <v>83.73</v>
      </c>
      <c r="J6" s="4">
        <f t="shared" si="1"/>
        <v>4.3</v>
      </c>
      <c r="K6" s="5">
        <f t="shared" si="2"/>
        <v>13.917525773195877</v>
      </c>
    </row>
    <row r="7" spans="1:11" ht="20" customHeight="1" x14ac:dyDescent="0.2">
      <c r="A7" s="2">
        <f t="shared" si="0"/>
        <v>6</v>
      </c>
      <c r="B7" s="2" t="s">
        <v>21</v>
      </c>
      <c r="C7" s="2" t="s">
        <v>22</v>
      </c>
      <c r="D7" s="3">
        <v>41000</v>
      </c>
      <c r="E7" s="3">
        <v>42578</v>
      </c>
      <c r="F7" s="2">
        <v>229</v>
      </c>
      <c r="G7" s="2">
        <v>3178</v>
      </c>
      <c r="H7" s="2">
        <v>1287.77</v>
      </c>
      <c r="I7" s="2">
        <v>83.83</v>
      </c>
      <c r="J7" s="4">
        <f t="shared" si="1"/>
        <v>4.3</v>
      </c>
      <c r="K7" s="5">
        <f t="shared" si="2"/>
        <v>13.877729257641921</v>
      </c>
    </row>
    <row r="8" spans="1:11" ht="20" customHeight="1" x14ac:dyDescent="0.2">
      <c r="A8" s="2">
        <f t="shared" si="0"/>
        <v>7</v>
      </c>
      <c r="B8" s="2" t="s">
        <v>23</v>
      </c>
      <c r="C8" s="2" t="s">
        <v>24</v>
      </c>
      <c r="D8" s="3">
        <v>41002</v>
      </c>
      <c r="E8" s="3">
        <v>42578</v>
      </c>
      <c r="F8" s="2">
        <v>181</v>
      </c>
      <c r="G8" s="2">
        <v>2230</v>
      </c>
      <c r="H8" s="2">
        <v>1132.04</v>
      </c>
      <c r="I8" s="2">
        <v>78.959999999999994</v>
      </c>
      <c r="J8" s="4">
        <f t="shared" si="1"/>
        <v>4.3</v>
      </c>
      <c r="K8" s="5">
        <f t="shared" si="2"/>
        <v>12.320441988950277</v>
      </c>
    </row>
    <row r="9" spans="1:11" ht="20" customHeight="1" x14ac:dyDescent="0.2">
      <c r="A9" s="2">
        <f t="shared" si="0"/>
        <v>8</v>
      </c>
      <c r="B9" s="2" t="s">
        <v>25</v>
      </c>
      <c r="C9" s="2" t="s">
        <v>26</v>
      </c>
      <c r="D9" s="3">
        <v>40997</v>
      </c>
      <c r="E9" s="3">
        <v>42578</v>
      </c>
      <c r="F9" s="2">
        <v>96</v>
      </c>
      <c r="G9" s="2">
        <v>1150</v>
      </c>
      <c r="H9" s="2">
        <v>1097.92</v>
      </c>
      <c r="I9" s="2">
        <v>77.48</v>
      </c>
      <c r="J9" s="4">
        <f t="shared" si="1"/>
        <v>4.3</v>
      </c>
      <c r="K9" s="5">
        <f t="shared" si="2"/>
        <v>11.979166666666666</v>
      </c>
    </row>
    <row r="10" spans="1:11" ht="20" customHeight="1" x14ac:dyDescent="0.2">
      <c r="A10" s="2">
        <f t="shared" si="0"/>
        <v>9</v>
      </c>
      <c r="B10" s="2" t="s">
        <v>27</v>
      </c>
      <c r="C10" s="2" t="s">
        <v>28</v>
      </c>
      <c r="D10" s="3">
        <v>40997</v>
      </c>
      <c r="E10" s="3">
        <v>42578</v>
      </c>
      <c r="F10" s="2">
        <v>156</v>
      </c>
      <c r="G10" s="2">
        <v>1840</v>
      </c>
      <c r="H10" s="2">
        <v>1079.49</v>
      </c>
      <c r="I10" s="2">
        <v>76.84</v>
      </c>
      <c r="J10" s="4">
        <f t="shared" si="1"/>
        <v>4.3</v>
      </c>
      <c r="K10" s="5">
        <f t="shared" si="2"/>
        <v>11.794871794871796</v>
      </c>
    </row>
    <row r="11" spans="1:11" ht="20" customHeight="1" x14ac:dyDescent="0.2">
      <c r="A11" s="2">
        <f t="shared" si="0"/>
        <v>10</v>
      </c>
      <c r="B11" s="2" t="s">
        <v>29</v>
      </c>
      <c r="C11" s="2" t="s">
        <v>30</v>
      </c>
      <c r="D11" s="3">
        <v>42361</v>
      </c>
      <c r="E11" s="3">
        <v>42578</v>
      </c>
      <c r="F11" s="2">
        <v>370</v>
      </c>
      <c r="G11" s="2">
        <v>4298</v>
      </c>
      <c r="H11" s="2">
        <v>1061.6199999999999</v>
      </c>
      <c r="I11" s="2">
        <v>6104.34</v>
      </c>
      <c r="J11" s="4">
        <f t="shared" si="1"/>
        <v>0.6</v>
      </c>
      <c r="K11" s="5">
        <f t="shared" si="2"/>
        <v>11.616216216216216</v>
      </c>
    </row>
    <row r="12" spans="1:11" ht="20" customHeight="1" x14ac:dyDescent="0.2">
      <c r="A12" s="2">
        <f t="shared" si="0"/>
        <v>11</v>
      </c>
      <c r="B12" s="2" t="s">
        <v>31</v>
      </c>
      <c r="C12" s="2" t="s">
        <v>32</v>
      </c>
      <c r="D12" s="3">
        <v>41002</v>
      </c>
      <c r="E12" s="3">
        <v>42578</v>
      </c>
      <c r="F12" s="2">
        <v>330</v>
      </c>
      <c r="G12" s="2">
        <v>3580</v>
      </c>
      <c r="H12" s="2">
        <v>984.85</v>
      </c>
      <c r="I12" s="2">
        <v>73.760000000000005</v>
      </c>
      <c r="J12" s="4">
        <f t="shared" si="1"/>
        <v>4.3</v>
      </c>
      <c r="K12" s="5">
        <f t="shared" si="2"/>
        <v>10.848484848484848</v>
      </c>
    </row>
    <row r="13" spans="1:11" ht="20" customHeight="1" x14ac:dyDescent="0.2">
      <c r="A13" s="2">
        <f t="shared" si="0"/>
        <v>12</v>
      </c>
      <c r="B13" s="2" t="s">
        <v>33</v>
      </c>
      <c r="C13" s="2" t="s">
        <v>34</v>
      </c>
      <c r="D13" s="3">
        <v>41926</v>
      </c>
      <c r="E13" s="3">
        <v>42578</v>
      </c>
      <c r="F13" s="2">
        <v>307</v>
      </c>
      <c r="G13" s="2">
        <v>3200</v>
      </c>
      <c r="H13" s="2">
        <v>942.35</v>
      </c>
      <c r="I13" s="2">
        <v>271.77999999999997</v>
      </c>
      <c r="J13" s="4">
        <f t="shared" si="1"/>
        <v>1.8</v>
      </c>
      <c r="K13" s="5">
        <f t="shared" si="2"/>
        <v>10.423452768729641</v>
      </c>
    </row>
    <row r="14" spans="1:11" ht="20" customHeight="1" x14ac:dyDescent="0.2">
      <c r="A14" s="2">
        <f t="shared" si="0"/>
        <v>13</v>
      </c>
      <c r="B14" s="2" t="s">
        <v>35</v>
      </c>
      <c r="C14" s="2" t="s">
        <v>36</v>
      </c>
      <c r="D14" s="3">
        <v>40997</v>
      </c>
      <c r="E14" s="3">
        <v>42578</v>
      </c>
      <c r="F14" s="2">
        <v>105</v>
      </c>
      <c r="G14" s="2">
        <v>1081</v>
      </c>
      <c r="H14" s="2">
        <v>929.52</v>
      </c>
      <c r="I14" s="2">
        <v>71.37</v>
      </c>
      <c r="J14" s="4">
        <f t="shared" si="1"/>
        <v>4.3</v>
      </c>
      <c r="K14" s="5">
        <f t="shared" si="2"/>
        <v>10.295238095238096</v>
      </c>
    </row>
    <row r="15" spans="1:11" ht="20" customHeight="1" x14ac:dyDescent="0.2">
      <c r="A15" s="2">
        <f t="shared" si="0"/>
        <v>14</v>
      </c>
      <c r="B15" s="2" t="s">
        <v>37</v>
      </c>
      <c r="C15" s="2" t="s">
        <v>38</v>
      </c>
      <c r="D15" s="3">
        <v>40997</v>
      </c>
      <c r="E15" s="3">
        <v>42578</v>
      </c>
      <c r="F15" s="2">
        <v>167</v>
      </c>
      <c r="G15" s="2">
        <v>1585</v>
      </c>
      <c r="H15" s="2">
        <v>849.1</v>
      </c>
      <c r="I15" s="2">
        <v>68.180000000000007</v>
      </c>
      <c r="J15" s="4">
        <f t="shared" si="1"/>
        <v>4.3</v>
      </c>
      <c r="K15" s="5">
        <f t="shared" si="2"/>
        <v>9.4910179640718564</v>
      </c>
    </row>
    <row r="16" spans="1:11" ht="20" customHeight="1" x14ac:dyDescent="0.2">
      <c r="A16" s="2">
        <f t="shared" si="0"/>
        <v>15</v>
      </c>
      <c r="B16" s="2" t="s">
        <v>39</v>
      </c>
      <c r="C16" s="2" t="s">
        <v>40</v>
      </c>
      <c r="D16" s="3">
        <v>41163</v>
      </c>
      <c r="E16" s="3">
        <v>42578</v>
      </c>
      <c r="F16" s="2">
        <v>1018</v>
      </c>
      <c r="G16" s="2">
        <v>8848</v>
      </c>
      <c r="H16" s="2">
        <v>769.16</v>
      </c>
      <c r="I16" s="2">
        <v>74.75</v>
      </c>
      <c r="J16" s="4">
        <f t="shared" si="1"/>
        <v>3.9</v>
      </c>
      <c r="K16" s="5">
        <f t="shared" si="2"/>
        <v>8.6915520628683698</v>
      </c>
    </row>
    <row r="17" spans="1:11" ht="20" customHeight="1" x14ac:dyDescent="0.2">
      <c r="A17" s="2">
        <f t="shared" si="0"/>
        <v>16</v>
      </c>
      <c r="B17" s="2" t="s">
        <v>41</v>
      </c>
      <c r="C17" s="2" t="s">
        <v>42</v>
      </c>
      <c r="D17" s="3">
        <v>41007</v>
      </c>
      <c r="E17" s="3">
        <v>42578</v>
      </c>
      <c r="F17" s="2">
        <v>256</v>
      </c>
      <c r="G17" s="2">
        <v>2210</v>
      </c>
      <c r="H17" s="2">
        <v>763.28</v>
      </c>
      <c r="I17" s="2">
        <v>65.06</v>
      </c>
      <c r="J17" s="4">
        <f t="shared" si="1"/>
        <v>4.3</v>
      </c>
      <c r="K17" s="5">
        <f t="shared" si="2"/>
        <v>8.6328125</v>
      </c>
    </row>
    <row r="18" spans="1:11" ht="20" customHeight="1" x14ac:dyDescent="0.2">
      <c r="A18" s="2">
        <f t="shared" si="0"/>
        <v>17</v>
      </c>
      <c r="B18" s="2" t="s">
        <v>43</v>
      </c>
      <c r="C18" s="2" t="s">
        <v>44</v>
      </c>
      <c r="D18" s="3">
        <v>41003</v>
      </c>
      <c r="E18" s="3">
        <v>42578</v>
      </c>
      <c r="F18" s="2">
        <v>74</v>
      </c>
      <c r="G18" s="2">
        <v>631</v>
      </c>
      <c r="H18" s="2">
        <v>752.7</v>
      </c>
      <c r="I18" s="2">
        <v>64.38</v>
      </c>
      <c r="J18" s="4">
        <f t="shared" si="1"/>
        <v>4.3</v>
      </c>
      <c r="K18" s="5">
        <f t="shared" si="2"/>
        <v>8.5270270270270263</v>
      </c>
    </row>
    <row r="19" spans="1:11" ht="20" customHeight="1" x14ac:dyDescent="0.2">
      <c r="A19" s="2">
        <f t="shared" si="0"/>
        <v>18</v>
      </c>
      <c r="B19" s="2" t="s">
        <v>45</v>
      </c>
      <c r="C19" s="2" t="s">
        <v>46</v>
      </c>
      <c r="D19" s="3">
        <v>40997</v>
      </c>
      <c r="E19" s="3">
        <v>42578</v>
      </c>
      <c r="F19" s="2">
        <v>640</v>
      </c>
      <c r="G19" s="2">
        <v>5220</v>
      </c>
      <c r="H19" s="2">
        <v>715.62</v>
      </c>
      <c r="I19" s="2">
        <v>62.4</v>
      </c>
      <c r="J19" s="4">
        <f t="shared" si="1"/>
        <v>4.3</v>
      </c>
      <c r="K19" s="5">
        <f t="shared" si="2"/>
        <v>8.15625</v>
      </c>
    </row>
    <row r="20" spans="1:11" ht="20" customHeight="1" x14ac:dyDescent="0.2">
      <c r="A20" s="2">
        <f t="shared" si="0"/>
        <v>19</v>
      </c>
      <c r="B20" s="2" t="s">
        <v>47</v>
      </c>
      <c r="C20" s="2" t="s">
        <v>48</v>
      </c>
      <c r="D20" s="3">
        <v>41472</v>
      </c>
      <c r="E20" s="3">
        <v>42578</v>
      </c>
      <c r="F20" s="2">
        <v>275</v>
      </c>
      <c r="G20" s="2">
        <v>2220</v>
      </c>
      <c r="H20" s="2">
        <v>707.27</v>
      </c>
      <c r="I20" s="2">
        <v>99.31</v>
      </c>
      <c r="J20" s="4">
        <f t="shared" si="1"/>
        <v>3</v>
      </c>
      <c r="K20" s="5">
        <f t="shared" si="2"/>
        <v>8.0727272727272723</v>
      </c>
    </row>
    <row r="21" spans="1:11" ht="20" customHeight="1" x14ac:dyDescent="0.2">
      <c r="A21" s="2">
        <f t="shared" si="0"/>
        <v>20</v>
      </c>
      <c r="B21" s="2" t="s">
        <v>49</v>
      </c>
      <c r="C21" s="2" t="s">
        <v>50</v>
      </c>
      <c r="D21" s="3">
        <v>41172</v>
      </c>
      <c r="E21" s="3">
        <v>42578</v>
      </c>
      <c r="F21" s="2">
        <v>117</v>
      </c>
      <c r="G21" s="2">
        <v>905</v>
      </c>
      <c r="H21" s="2">
        <v>673.5</v>
      </c>
      <c r="I21" s="2">
        <v>70.14</v>
      </c>
      <c r="J21" s="4">
        <f t="shared" si="1"/>
        <v>3.8</v>
      </c>
      <c r="K21" s="5">
        <f t="shared" si="2"/>
        <v>7.7350427350427351</v>
      </c>
    </row>
    <row r="22" spans="1:11" ht="20" customHeight="1" x14ac:dyDescent="0.2">
      <c r="A22" s="2">
        <f t="shared" si="0"/>
        <v>21</v>
      </c>
      <c r="B22" s="2" t="s">
        <v>51</v>
      </c>
      <c r="C22" s="2" t="s">
        <v>52</v>
      </c>
      <c r="D22" s="3">
        <v>42333</v>
      </c>
      <c r="E22" s="3">
        <v>42578</v>
      </c>
      <c r="F22" s="2">
        <v>120</v>
      </c>
      <c r="G22" s="2">
        <v>920</v>
      </c>
      <c r="H22" s="2">
        <v>666.67</v>
      </c>
      <c r="I22" s="2">
        <v>1983.46</v>
      </c>
      <c r="J22" s="4">
        <f t="shared" si="1"/>
        <v>0.7</v>
      </c>
      <c r="K22" s="5">
        <f t="shared" si="2"/>
        <v>7.666666666666667</v>
      </c>
    </row>
    <row r="23" spans="1:11" ht="20" customHeight="1" x14ac:dyDescent="0.2">
      <c r="A23" s="2">
        <f t="shared" si="0"/>
        <v>22</v>
      </c>
      <c r="B23" s="2" t="s">
        <v>53</v>
      </c>
      <c r="C23" s="2" t="s">
        <v>54</v>
      </c>
      <c r="D23" s="3">
        <v>40997</v>
      </c>
      <c r="E23" s="3">
        <v>42578</v>
      </c>
      <c r="F23" s="2">
        <v>201</v>
      </c>
      <c r="G23" s="2">
        <v>1384</v>
      </c>
      <c r="H23" s="2">
        <v>588.55999999999995</v>
      </c>
      <c r="I23" s="2">
        <v>56.17</v>
      </c>
      <c r="J23" s="4">
        <f t="shared" si="1"/>
        <v>4.3</v>
      </c>
      <c r="K23" s="5">
        <f t="shared" si="2"/>
        <v>6.8855721393034823</v>
      </c>
    </row>
    <row r="24" spans="1:11" ht="20" customHeight="1" x14ac:dyDescent="0.2">
      <c r="A24" s="2">
        <f t="shared" si="0"/>
        <v>23</v>
      </c>
      <c r="B24" s="2" t="s">
        <v>55</v>
      </c>
      <c r="C24" s="2" t="s">
        <v>56</v>
      </c>
      <c r="D24" s="3">
        <v>41008</v>
      </c>
      <c r="E24" s="3">
        <v>42578</v>
      </c>
      <c r="F24" s="2">
        <v>190</v>
      </c>
      <c r="G24" s="2">
        <v>1250</v>
      </c>
      <c r="H24" s="2">
        <v>557.89</v>
      </c>
      <c r="I24" s="2">
        <v>55</v>
      </c>
      <c r="J24" s="4">
        <f t="shared" si="1"/>
        <v>4.3</v>
      </c>
      <c r="K24" s="5">
        <f t="shared" si="2"/>
        <v>6.5789473684210522</v>
      </c>
    </row>
    <row r="25" spans="1:11" ht="20" customHeight="1" x14ac:dyDescent="0.2">
      <c r="A25" s="2">
        <f t="shared" si="0"/>
        <v>24</v>
      </c>
      <c r="B25" s="2" t="s">
        <v>57</v>
      </c>
      <c r="C25" s="2" t="s">
        <v>58</v>
      </c>
      <c r="D25" s="3">
        <v>41000</v>
      </c>
      <c r="E25" s="3">
        <v>42578</v>
      </c>
      <c r="F25" s="2">
        <v>640</v>
      </c>
      <c r="G25" s="2">
        <v>4020</v>
      </c>
      <c r="H25" s="2">
        <v>528.12</v>
      </c>
      <c r="I25" s="2">
        <v>53.01</v>
      </c>
      <c r="J25" s="4">
        <f t="shared" si="1"/>
        <v>4.3</v>
      </c>
      <c r="K25" s="5">
        <f t="shared" si="2"/>
        <v>6.28125</v>
      </c>
    </row>
    <row r="26" spans="1:11" ht="20" customHeight="1" x14ac:dyDescent="0.2">
      <c r="A26" s="2">
        <f t="shared" si="0"/>
        <v>25</v>
      </c>
      <c r="B26" s="2" t="s">
        <v>59</v>
      </c>
      <c r="C26" s="2" t="s">
        <v>60</v>
      </c>
      <c r="D26" s="3">
        <v>40997</v>
      </c>
      <c r="E26" s="3">
        <v>42578</v>
      </c>
      <c r="F26" s="2">
        <v>571</v>
      </c>
      <c r="G26" s="2">
        <v>3500</v>
      </c>
      <c r="H26" s="2">
        <v>512.96</v>
      </c>
      <c r="I26" s="2">
        <v>52.03</v>
      </c>
      <c r="J26" s="4">
        <f t="shared" si="1"/>
        <v>4.3</v>
      </c>
      <c r="K26" s="5">
        <f t="shared" si="2"/>
        <v>6.1295971978984234</v>
      </c>
    </row>
    <row r="27" spans="1:11" ht="20" customHeight="1" x14ac:dyDescent="0.2">
      <c r="A27" s="2">
        <f t="shared" si="0"/>
        <v>26</v>
      </c>
      <c r="B27" s="2" t="s">
        <v>61</v>
      </c>
      <c r="C27" s="2" t="s">
        <v>62</v>
      </c>
      <c r="D27" s="3">
        <v>40997</v>
      </c>
      <c r="E27" s="3">
        <v>42578</v>
      </c>
      <c r="F27" s="2">
        <v>135</v>
      </c>
      <c r="G27" s="2">
        <v>827</v>
      </c>
      <c r="H27" s="2">
        <v>512.59</v>
      </c>
      <c r="I27" s="2">
        <v>52</v>
      </c>
      <c r="J27" s="4">
        <f t="shared" si="1"/>
        <v>4.3</v>
      </c>
      <c r="K27" s="5">
        <f t="shared" si="2"/>
        <v>6.1259259259259258</v>
      </c>
    </row>
    <row r="28" spans="1:11" ht="20" customHeight="1" x14ac:dyDescent="0.2">
      <c r="A28" s="2">
        <f t="shared" si="0"/>
        <v>27</v>
      </c>
      <c r="B28" s="2" t="s">
        <v>63</v>
      </c>
      <c r="C28" s="2" t="s">
        <v>64</v>
      </c>
      <c r="D28" s="3">
        <v>40997</v>
      </c>
      <c r="E28" s="3">
        <v>42578</v>
      </c>
      <c r="F28" s="2">
        <v>147</v>
      </c>
      <c r="G28" s="2">
        <v>886</v>
      </c>
      <c r="H28" s="2">
        <v>502.72</v>
      </c>
      <c r="I28" s="2">
        <v>51.43</v>
      </c>
      <c r="J28" s="4">
        <f t="shared" si="1"/>
        <v>4.3</v>
      </c>
      <c r="K28" s="5">
        <f t="shared" si="2"/>
        <v>6.0272108843537415</v>
      </c>
    </row>
    <row r="29" spans="1:11" ht="20" customHeight="1" x14ac:dyDescent="0.2">
      <c r="A29" s="2">
        <f t="shared" si="0"/>
        <v>28</v>
      </c>
      <c r="B29" s="2" t="s">
        <v>65</v>
      </c>
      <c r="C29" s="2" t="s">
        <v>66</v>
      </c>
      <c r="D29" s="3">
        <v>41001</v>
      </c>
      <c r="E29" s="3">
        <v>42578</v>
      </c>
      <c r="F29" s="2">
        <v>6032</v>
      </c>
      <c r="G29" s="2">
        <v>34526</v>
      </c>
      <c r="H29" s="2">
        <v>472.38</v>
      </c>
      <c r="I29" s="2">
        <v>49.79</v>
      </c>
      <c r="J29" s="4">
        <f t="shared" si="1"/>
        <v>4.3</v>
      </c>
      <c r="K29" s="5">
        <f t="shared" si="2"/>
        <v>5.7238063660477456</v>
      </c>
    </row>
    <row r="30" spans="1:11" ht="20" customHeight="1" x14ac:dyDescent="0.2">
      <c r="A30" s="2">
        <f t="shared" si="0"/>
        <v>29</v>
      </c>
      <c r="B30" s="2" t="s">
        <v>67</v>
      </c>
      <c r="C30" s="2" t="s">
        <v>68</v>
      </c>
      <c r="D30" s="3">
        <v>40997</v>
      </c>
      <c r="E30" s="3">
        <v>42578</v>
      </c>
      <c r="F30" s="2">
        <v>165</v>
      </c>
      <c r="G30" s="2">
        <v>914</v>
      </c>
      <c r="H30" s="2">
        <v>453.94</v>
      </c>
      <c r="I30" s="2">
        <v>48.51</v>
      </c>
      <c r="J30" s="4">
        <f t="shared" si="1"/>
        <v>4.3</v>
      </c>
      <c r="K30" s="5">
        <f t="shared" si="2"/>
        <v>5.5393939393939391</v>
      </c>
    </row>
    <row r="31" spans="1:11" ht="20" customHeight="1" x14ac:dyDescent="0.2">
      <c r="A31" s="2">
        <f t="shared" si="0"/>
        <v>30</v>
      </c>
      <c r="B31" s="2" t="s">
        <v>69</v>
      </c>
      <c r="C31" s="2" t="s">
        <v>70</v>
      </c>
      <c r="D31" s="3">
        <v>41676</v>
      </c>
      <c r="E31" s="3">
        <v>42578</v>
      </c>
      <c r="F31" s="2">
        <v>399</v>
      </c>
      <c r="G31" s="2">
        <v>2125</v>
      </c>
      <c r="H31" s="2">
        <v>432.58</v>
      </c>
      <c r="I31" s="2">
        <v>96.85</v>
      </c>
      <c r="J31" s="4">
        <f t="shared" si="1"/>
        <v>2.5</v>
      </c>
      <c r="K31" s="5">
        <f t="shared" si="2"/>
        <v>5.325814536340852</v>
      </c>
    </row>
    <row r="32" spans="1:11" ht="20" customHeight="1" x14ac:dyDescent="0.2">
      <c r="A32" s="2">
        <f t="shared" si="0"/>
        <v>31</v>
      </c>
      <c r="B32" s="2" t="s">
        <v>71</v>
      </c>
      <c r="C32" s="2" t="s">
        <v>72</v>
      </c>
      <c r="D32" s="3">
        <v>40997</v>
      </c>
      <c r="E32" s="3">
        <v>42578</v>
      </c>
      <c r="F32" s="2">
        <v>670</v>
      </c>
      <c r="G32" s="2">
        <v>3490</v>
      </c>
      <c r="H32" s="2">
        <v>420.9</v>
      </c>
      <c r="I32" s="2">
        <v>46.42</v>
      </c>
      <c r="J32" s="4">
        <f t="shared" si="1"/>
        <v>4.3</v>
      </c>
      <c r="K32" s="5">
        <f t="shared" si="2"/>
        <v>5.2089552238805972</v>
      </c>
    </row>
    <row r="33" spans="1:11" ht="20" customHeight="1" x14ac:dyDescent="0.2">
      <c r="A33" s="2">
        <f t="shared" si="0"/>
        <v>32</v>
      </c>
      <c r="B33" s="2" t="s">
        <v>73</v>
      </c>
      <c r="C33" s="2" t="s">
        <v>74</v>
      </c>
      <c r="D33" s="3">
        <v>41029</v>
      </c>
      <c r="E33" s="3">
        <v>42705</v>
      </c>
      <c r="F33" s="2">
        <v>100</v>
      </c>
      <c r="G33" s="2">
        <v>510</v>
      </c>
      <c r="H33" s="2">
        <v>410</v>
      </c>
      <c r="I33" s="2">
        <v>42.63</v>
      </c>
      <c r="J33" s="4">
        <f t="shared" si="1"/>
        <v>4.5999999999999996</v>
      </c>
      <c r="K33" s="5">
        <f t="shared" si="2"/>
        <v>5.0999999999999996</v>
      </c>
    </row>
    <row r="34" spans="1:11" ht="20" customHeight="1" x14ac:dyDescent="0.2">
      <c r="A34" s="2">
        <f t="shared" ref="A34:A65" si="3">ROW()-1</f>
        <v>33</v>
      </c>
      <c r="B34" s="2" t="s">
        <v>75</v>
      </c>
      <c r="C34" s="2" t="s">
        <v>76</v>
      </c>
      <c r="D34" s="3">
        <v>40997</v>
      </c>
      <c r="E34" s="3">
        <v>42578</v>
      </c>
      <c r="F34" s="2">
        <v>422</v>
      </c>
      <c r="G34" s="2">
        <v>2088</v>
      </c>
      <c r="H34" s="2">
        <v>394.79</v>
      </c>
      <c r="I34" s="2">
        <v>44.69</v>
      </c>
      <c r="J34" s="4">
        <f t="shared" ref="J34:J65" si="4">ROUND((E34-D34)/365.25,1)</f>
        <v>4.3</v>
      </c>
      <c r="K34" s="5">
        <f t="shared" ref="K34:K65" si="5">G34/F34</f>
        <v>4.9478672985781991</v>
      </c>
    </row>
    <row r="35" spans="1:11" ht="20" customHeight="1" x14ac:dyDescent="0.2">
      <c r="A35" s="2">
        <f t="shared" si="3"/>
        <v>34</v>
      </c>
      <c r="B35" s="2" t="s">
        <v>77</v>
      </c>
      <c r="C35" s="2" t="s">
        <v>78</v>
      </c>
      <c r="D35" s="3">
        <v>41816</v>
      </c>
      <c r="E35" s="3">
        <v>42578</v>
      </c>
      <c r="F35" s="2">
        <v>376</v>
      </c>
      <c r="G35" s="2">
        <v>1840</v>
      </c>
      <c r="H35" s="2">
        <v>389.36</v>
      </c>
      <c r="I35" s="2">
        <v>114.07</v>
      </c>
      <c r="J35" s="4">
        <f t="shared" si="4"/>
        <v>2.1</v>
      </c>
      <c r="K35" s="5">
        <f t="shared" si="5"/>
        <v>4.8936170212765955</v>
      </c>
    </row>
    <row r="36" spans="1:11" ht="20" customHeight="1" x14ac:dyDescent="0.2">
      <c r="A36" s="2">
        <f t="shared" si="3"/>
        <v>35</v>
      </c>
      <c r="B36" s="2" t="s">
        <v>79</v>
      </c>
      <c r="C36" s="2" t="s">
        <v>80</v>
      </c>
      <c r="D36" s="3">
        <v>42318</v>
      </c>
      <c r="E36" s="3">
        <v>42578</v>
      </c>
      <c r="F36" s="2">
        <v>343</v>
      </c>
      <c r="G36" s="2">
        <v>1630</v>
      </c>
      <c r="H36" s="2">
        <v>375.22</v>
      </c>
      <c r="I36" s="2">
        <v>793.11</v>
      </c>
      <c r="J36" s="4">
        <f t="shared" si="4"/>
        <v>0.7</v>
      </c>
      <c r="K36" s="5">
        <f t="shared" si="5"/>
        <v>4.7521865889212824</v>
      </c>
    </row>
    <row r="37" spans="1:11" ht="20" customHeight="1" x14ac:dyDescent="0.2">
      <c r="A37" s="2">
        <f t="shared" si="3"/>
        <v>36</v>
      </c>
      <c r="B37" s="2" t="s">
        <v>81</v>
      </c>
      <c r="C37" s="2" t="s">
        <v>82</v>
      </c>
      <c r="D37" s="3">
        <v>40997</v>
      </c>
      <c r="E37" s="3">
        <v>42578</v>
      </c>
      <c r="F37" s="2">
        <v>163</v>
      </c>
      <c r="G37" s="2">
        <v>771</v>
      </c>
      <c r="H37" s="2">
        <v>373.01</v>
      </c>
      <c r="I37" s="2">
        <v>43.19</v>
      </c>
      <c r="J37" s="4">
        <f t="shared" si="4"/>
        <v>4.3</v>
      </c>
      <c r="K37" s="5">
        <f t="shared" si="5"/>
        <v>4.7300613496932513</v>
      </c>
    </row>
    <row r="38" spans="1:11" ht="20" customHeight="1" x14ac:dyDescent="0.2">
      <c r="A38" s="2">
        <f t="shared" si="3"/>
        <v>37</v>
      </c>
      <c r="B38" s="2" t="s">
        <v>83</v>
      </c>
      <c r="C38" s="2" t="s">
        <v>84</v>
      </c>
      <c r="D38" s="3">
        <v>40997</v>
      </c>
      <c r="E38" s="3">
        <v>42578</v>
      </c>
      <c r="F38" s="2">
        <v>45</v>
      </c>
      <c r="G38" s="2">
        <v>207</v>
      </c>
      <c r="H38" s="2">
        <v>360</v>
      </c>
      <c r="I38" s="2">
        <v>42.27</v>
      </c>
      <c r="J38" s="4">
        <f t="shared" si="4"/>
        <v>4.3</v>
      </c>
      <c r="K38" s="5">
        <f t="shared" si="5"/>
        <v>4.5999999999999996</v>
      </c>
    </row>
    <row r="39" spans="1:11" ht="20" customHeight="1" x14ac:dyDescent="0.2">
      <c r="A39" s="2">
        <f t="shared" si="3"/>
        <v>38</v>
      </c>
      <c r="B39" s="2" t="s">
        <v>85</v>
      </c>
      <c r="C39" s="2" t="s">
        <v>86</v>
      </c>
      <c r="D39" s="3">
        <v>42159</v>
      </c>
      <c r="E39" s="3">
        <v>42578</v>
      </c>
      <c r="F39" s="2">
        <v>373</v>
      </c>
      <c r="G39" s="2">
        <v>1635</v>
      </c>
      <c r="H39" s="2">
        <v>338.34</v>
      </c>
      <c r="I39" s="2">
        <v>262.64</v>
      </c>
      <c r="J39" s="4">
        <f t="shared" si="4"/>
        <v>1.1000000000000001</v>
      </c>
      <c r="K39" s="5">
        <f t="shared" si="5"/>
        <v>4.3833780160857909</v>
      </c>
    </row>
    <row r="40" spans="1:11" ht="20" customHeight="1" x14ac:dyDescent="0.2">
      <c r="A40" s="2">
        <f t="shared" si="3"/>
        <v>39</v>
      </c>
      <c r="B40" s="2" t="s">
        <v>87</v>
      </c>
      <c r="C40" s="2" t="s">
        <v>88</v>
      </c>
      <c r="D40" s="3">
        <v>41000</v>
      </c>
      <c r="E40" s="3">
        <v>42578</v>
      </c>
      <c r="F40" s="2">
        <v>76</v>
      </c>
      <c r="G40" s="2">
        <v>332</v>
      </c>
      <c r="H40" s="2">
        <v>336.84</v>
      </c>
      <c r="I40" s="2">
        <v>40.67</v>
      </c>
      <c r="J40" s="4">
        <f t="shared" si="4"/>
        <v>4.3</v>
      </c>
      <c r="K40" s="5">
        <f t="shared" si="5"/>
        <v>4.3684210526315788</v>
      </c>
    </row>
    <row r="41" spans="1:11" ht="20" customHeight="1" x14ac:dyDescent="0.2">
      <c r="A41" s="2">
        <f t="shared" si="3"/>
        <v>40</v>
      </c>
      <c r="B41" s="2" t="s">
        <v>89</v>
      </c>
      <c r="C41" s="2" t="s">
        <v>90</v>
      </c>
      <c r="D41" s="3">
        <v>42334</v>
      </c>
      <c r="E41" s="3">
        <v>42578</v>
      </c>
      <c r="F41" s="2">
        <v>318</v>
      </c>
      <c r="G41" s="2">
        <v>1380</v>
      </c>
      <c r="H41" s="2">
        <v>333.96</v>
      </c>
      <c r="I41" s="2">
        <v>799.95</v>
      </c>
      <c r="J41" s="4">
        <f t="shared" si="4"/>
        <v>0.7</v>
      </c>
      <c r="K41" s="5">
        <f t="shared" si="5"/>
        <v>4.3396226415094343</v>
      </c>
    </row>
    <row r="42" spans="1:11" ht="20" customHeight="1" x14ac:dyDescent="0.2">
      <c r="A42" s="2">
        <f t="shared" si="3"/>
        <v>41</v>
      </c>
      <c r="B42" s="2" t="s">
        <v>91</v>
      </c>
      <c r="C42" s="2" t="s">
        <v>92</v>
      </c>
      <c r="D42" s="3">
        <v>40997</v>
      </c>
      <c r="E42" s="3">
        <v>42578</v>
      </c>
      <c r="F42" s="2">
        <v>106</v>
      </c>
      <c r="G42" s="2">
        <v>438</v>
      </c>
      <c r="H42" s="2">
        <v>313.20999999999998</v>
      </c>
      <c r="I42" s="2">
        <v>38.79</v>
      </c>
      <c r="J42" s="4">
        <f t="shared" si="4"/>
        <v>4.3</v>
      </c>
      <c r="K42" s="5">
        <f t="shared" si="5"/>
        <v>4.132075471698113</v>
      </c>
    </row>
    <row r="43" spans="1:11" ht="20" customHeight="1" x14ac:dyDescent="0.2">
      <c r="A43" s="2">
        <f t="shared" si="3"/>
        <v>42</v>
      </c>
      <c r="B43" s="2" t="s">
        <v>93</v>
      </c>
      <c r="C43" s="2" t="s">
        <v>94</v>
      </c>
      <c r="D43" s="3">
        <v>40997</v>
      </c>
      <c r="E43" s="3">
        <v>42578</v>
      </c>
      <c r="F43" s="2">
        <v>445</v>
      </c>
      <c r="G43" s="2">
        <v>1690</v>
      </c>
      <c r="H43" s="2">
        <v>279.77999999999997</v>
      </c>
      <c r="I43" s="2">
        <v>36.11</v>
      </c>
      <c r="J43" s="4">
        <f t="shared" si="4"/>
        <v>4.3</v>
      </c>
      <c r="K43" s="5">
        <f t="shared" si="5"/>
        <v>3.797752808988764</v>
      </c>
    </row>
    <row r="44" spans="1:11" ht="20" customHeight="1" x14ac:dyDescent="0.2">
      <c r="A44" s="2">
        <f t="shared" si="3"/>
        <v>43</v>
      </c>
      <c r="B44" s="2" t="s">
        <v>95</v>
      </c>
      <c r="C44" s="2" t="s">
        <v>96</v>
      </c>
      <c r="D44" s="3">
        <v>41555</v>
      </c>
      <c r="E44" s="3">
        <v>42578</v>
      </c>
      <c r="F44" s="2">
        <v>605</v>
      </c>
      <c r="G44" s="2">
        <v>2235</v>
      </c>
      <c r="H44" s="2">
        <v>269.42</v>
      </c>
      <c r="I44" s="2">
        <v>59.45</v>
      </c>
      <c r="J44" s="4">
        <f t="shared" si="4"/>
        <v>2.8</v>
      </c>
      <c r="K44" s="5">
        <f t="shared" si="5"/>
        <v>3.6942148760330578</v>
      </c>
    </row>
    <row r="45" spans="1:11" ht="20" customHeight="1" x14ac:dyDescent="0.2">
      <c r="A45" s="2">
        <f t="shared" si="3"/>
        <v>44</v>
      </c>
      <c r="B45" s="2" t="s">
        <v>97</v>
      </c>
      <c r="C45" s="2" t="s">
        <v>98</v>
      </c>
      <c r="D45" s="3">
        <v>42187</v>
      </c>
      <c r="E45" s="3">
        <v>42578</v>
      </c>
      <c r="F45" s="2">
        <v>4145</v>
      </c>
      <c r="G45" s="2">
        <v>15200</v>
      </c>
      <c r="H45" s="2">
        <v>266.70999999999998</v>
      </c>
      <c r="I45" s="2">
        <v>236.63</v>
      </c>
      <c r="J45" s="4">
        <f t="shared" si="4"/>
        <v>1.1000000000000001</v>
      </c>
      <c r="K45" s="5">
        <f t="shared" si="5"/>
        <v>3.6670687575392038</v>
      </c>
    </row>
    <row r="46" spans="1:11" ht="20" customHeight="1" x14ac:dyDescent="0.2">
      <c r="A46" s="2">
        <f t="shared" si="3"/>
        <v>45</v>
      </c>
      <c r="B46" s="2" t="s">
        <v>99</v>
      </c>
      <c r="C46" s="2" t="s">
        <v>100</v>
      </c>
      <c r="D46" s="3">
        <v>41525</v>
      </c>
      <c r="E46" s="3">
        <v>42578</v>
      </c>
      <c r="F46" s="2">
        <v>140</v>
      </c>
      <c r="G46" s="2">
        <v>510</v>
      </c>
      <c r="H46" s="2">
        <v>264.29000000000002</v>
      </c>
      <c r="I46" s="2">
        <v>56.58</v>
      </c>
      <c r="J46" s="4">
        <f t="shared" si="4"/>
        <v>2.9</v>
      </c>
      <c r="K46" s="5">
        <f t="shared" si="5"/>
        <v>3.6428571428571428</v>
      </c>
    </row>
    <row r="47" spans="1:11" ht="20" customHeight="1" x14ac:dyDescent="0.2">
      <c r="A47" s="2">
        <f t="shared" si="3"/>
        <v>46</v>
      </c>
      <c r="B47" s="2" t="s">
        <v>101</v>
      </c>
      <c r="C47" s="2" t="s">
        <v>102</v>
      </c>
      <c r="D47" s="3">
        <v>41004</v>
      </c>
      <c r="E47" s="3">
        <v>42578</v>
      </c>
      <c r="F47" s="2">
        <v>245</v>
      </c>
      <c r="G47" s="2">
        <v>878</v>
      </c>
      <c r="H47" s="2">
        <v>258.37</v>
      </c>
      <c r="I47" s="2">
        <v>34.47</v>
      </c>
      <c r="J47" s="4">
        <f t="shared" si="4"/>
        <v>4.3</v>
      </c>
      <c r="K47" s="5">
        <f t="shared" si="5"/>
        <v>3.583673469387755</v>
      </c>
    </row>
    <row r="48" spans="1:11" ht="20" customHeight="1" x14ac:dyDescent="0.2">
      <c r="A48" s="2">
        <f t="shared" si="3"/>
        <v>47</v>
      </c>
      <c r="B48" s="2" t="s">
        <v>103</v>
      </c>
      <c r="C48" s="2" t="s">
        <v>104</v>
      </c>
      <c r="D48" s="3">
        <v>40997</v>
      </c>
      <c r="E48" s="3">
        <v>42578</v>
      </c>
      <c r="F48" s="2">
        <v>131</v>
      </c>
      <c r="G48" s="2">
        <v>459</v>
      </c>
      <c r="H48" s="2">
        <v>250.38</v>
      </c>
      <c r="I48" s="2">
        <v>33.6</v>
      </c>
      <c r="J48" s="4">
        <f t="shared" si="4"/>
        <v>4.3</v>
      </c>
      <c r="K48" s="5">
        <f t="shared" si="5"/>
        <v>3.5038167938931299</v>
      </c>
    </row>
    <row r="49" spans="1:11" ht="20" customHeight="1" x14ac:dyDescent="0.2">
      <c r="A49" s="2">
        <f t="shared" si="3"/>
        <v>48</v>
      </c>
      <c r="B49" s="2" t="s">
        <v>105</v>
      </c>
      <c r="C49" s="2" t="s">
        <v>106</v>
      </c>
      <c r="D49" s="3">
        <v>41161</v>
      </c>
      <c r="E49" s="3">
        <v>42578</v>
      </c>
      <c r="F49" s="2">
        <v>175</v>
      </c>
      <c r="G49" s="2">
        <v>600</v>
      </c>
      <c r="H49" s="2">
        <v>242.86</v>
      </c>
      <c r="I49" s="2">
        <v>37.380000000000003</v>
      </c>
      <c r="J49" s="4">
        <f t="shared" si="4"/>
        <v>3.9</v>
      </c>
      <c r="K49" s="5">
        <f t="shared" si="5"/>
        <v>3.4285714285714284</v>
      </c>
    </row>
    <row r="50" spans="1:11" ht="20" customHeight="1" x14ac:dyDescent="0.2">
      <c r="A50" s="2">
        <f t="shared" si="3"/>
        <v>49</v>
      </c>
      <c r="B50" s="2" t="s">
        <v>107</v>
      </c>
      <c r="C50" s="2" t="s">
        <v>108</v>
      </c>
      <c r="D50" s="3">
        <v>41661</v>
      </c>
      <c r="E50" s="3">
        <v>42578</v>
      </c>
      <c r="F50" s="2">
        <v>324</v>
      </c>
      <c r="G50" s="2">
        <v>1080</v>
      </c>
      <c r="H50" s="2">
        <v>233.33</v>
      </c>
      <c r="I50" s="2">
        <v>61.54</v>
      </c>
      <c r="J50" s="4">
        <f t="shared" si="4"/>
        <v>2.5</v>
      </c>
      <c r="K50" s="5">
        <f t="shared" si="5"/>
        <v>3.3333333333333335</v>
      </c>
    </row>
    <row r="51" spans="1:11" ht="20" customHeight="1" x14ac:dyDescent="0.2">
      <c r="A51" s="2">
        <f t="shared" si="3"/>
        <v>50</v>
      </c>
      <c r="B51" s="2" t="s">
        <v>109</v>
      </c>
      <c r="C51" s="2" t="s">
        <v>110</v>
      </c>
      <c r="D51" s="3">
        <v>40997</v>
      </c>
      <c r="E51" s="3">
        <v>42688</v>
      </c>
      <c r="F51" s="2">
        <v>118</v>
      </c>
      <c r="G51" s="2">
        <v>391</v>
      </c>
      <c r="H51" s="2">
        <v>231.36</v>
      </c>
      <c r="I51" s="2">
        <v>29.53</v>
      </c>
      <c r="J51" s="4">
        <f t="shared" si="4"/>
        <v>4.5999999999999996</v>
      </c>
      <c r="K51" s="5">
        <f t="shared" si="5"/>
        <v>3.3135593220338984</v>
      </c>
    </row>
    <row r="52" spans="1:11" ht="20" customHeight="1" x14ac:dyDescent="0.2">
      <c r="A52" s="2">
        <f t="shared" si="3"/>
        <v>51</v>
      </c>
      <c r="B52" s="2" t="s">
        <v>111</v>
      </c>
      <c r="C52" s="2" t="s">
        <v>112</v>
      </c>
      <c r="D52" s="3">
        <v>41221</v>
      </c>
      <c r="E52" s="3">
        <v>42578</v>
      </c>
      <c r="F52" s="2">
        <v>150</v>
      </c>
      <c r="G52" s="2">
        <v>471</v>
      </c>
      <c r="H52" s="2">
        <v>214</v>
      </c>
      <c r="I52" s="2">
        <v>36.07</v>
      </c>
      <c r="J52" s="4">
        <f t="shared" si="4"/>
        <v>3.7</v>
      </c>
      <c r="K52" s="5">
        <f t="shared" si="5"/>
        <v>3.14</v>
      </c>
    </row>
    <row r="53" spans="1:11" ht="20" customHeight="1" x14ac:dyDescent="0.2">
      <c r="A53" s="2">
        <f t="shared" si="3"/>
        <v>52</v>
      </c>
      <c r="B53" s="2" t="s">
        <v>113</v>
      </c>
      <c r="C53" s="2" t="s">
        <v>114</v>
      </c>
      <c r="D53" s="3">
        <v>41051</v>
      </c>
      <c r="E53" s="3">
        <v>42578</v>
      </c>
      <c r="F53" s="2">
        <v>174</v>
      </c>
      <c r="G53" s="2">
        <v>501</v>
      </c>
      <c r="H53" s="2">
        <v>187.93</v>
      </c>
      <c r="I53" s="2">
        <v>28.78</v>
      </c>
      <c r="J53" s="4">
        <f t="shared" si="4"/>
        <v>4.2</v>
      </c>
      <c r="K53" s="5">
        <f t="shared" si="5"/>
        <v>2.8793103448275863</v>
      </c>
    </row>
    <row r="54" spans="1:11" ht="20" customHeight="1" x14ac:dyDescent="0.2">
      <c r="A54" s="2">
        <f t="shared" si="3"/>
        <v>53</v>
      </c>
      <c r="B54" s="2" t="s">
        <v>115</v>
      </c>
      <c r="C54" s="2" t="s">
        <v>116</v>
      </c>
      <c r="D54" s="3">
        <v>42326</v>
      </c>
      <c r="E54" s="3">
        <v>42578</v>
      </c>
      <c r="F54" s="2">
        <v>307</v>
      </c>
      <c r="G54" s="2">
        <v>880</v>
      </c>
      <c r="H54" s="2">
        <v>186.64</v>
      </c>
      <c r="I54" s="2">
        <v>360.13</v>
      </c>
      <c r="J54" s="4">
        <f t="shared" si="4"/>
        <v>0.7</v>
      </c>
      <c r="K54" s="5">
        <f t="shared" si="5"/>
        <v>2.8664495114006514</v>
      </c>
    </row>
    <row r="55" spans="1:11" ht="20" customHeight="1" x14ac:dyDescent="0.2">
      <c r="A55" s="2">
        <f t="shared" si="3"/>
        <v>54</v>
      </c>
      <c r="B55" s="2" t="s">
        <v>117</v>
      </c>
      <c r="C55" s="2" t="s">
        <v>118</v>
      </c>
      <c r="D55" s="3">
        <v>40997</v>
      </c>
      <c r="E55" s="3">
        <v>42578</v>
      </c>
      <c r="F55" s="2">
        <v>867</v>
      </c>
      <c r="G55" s="2">
        <v>2466</v>
      </c>
      <c r="H55" s="2">
        <v>184.43</v>
      </c>
      <c r="I55" s="2">
        <v>27.31</v>
      </c>
      <c r="J55" s="4">
        <f t="shared" si="4"/>
        <v>4.3</v>
      </c>
      <c r="K55" s="5">
        <f t="shared" si="5"/>
        <v>2.8442906574394464</v>
      </c>
    </row>
    <row r="56" spans="1:11" ht="20" customHeight="1" x14ac:dyDescent="0.2">
      <c r="A56" s="2">
        <f t="shared" si="3"/>
        <v>55</v>
      </c>
      <c r="B56" s="2" t="s">
        <v>119</v>
      </c>
      <c r="C56" s="2" t="s">
        <v>120</v>
      </c>
      <c r="D56" s="3">
        <v>40997</v>
      </c>
      <c r="E56" s="3">
        <v>42578</v>
      </c>
      <c r="F56" s="2">
        <v>1382</v>
      </c>
      <c r="G56" s="2">
        <v>3776</v>
      </c>
      <c r="H56" s="2">
        <v>173.23</v>
      </c>
      <c r="I56" s="2">
        <v>26.14</v>
      </c>
      <c r="J56" s="4">
        <f t="shared" si="4"/>
        <v>4.3</v>
      </c>
      <c r="K56" s="5">
        <f t="shared" si="5"/>
        <v>2.7322720694645439</v>
      </c>
    </row>
    <row r="57" spans="1:11" ht="20" customHeight="1" x14ac:dyDescent="0.2">
      <c r="A57" s="2">
        <f t="shared" si="3"/>
        <v>56</v>
      </c>
      <c r="B57" s="2" t="s">
        <v>121</v>
      </c>
      <c r="C57" s="2" t="s">
        <v>122</v>
      </c>
      <c r="D57" s="3">
        <v>41879</v>
      </c>
      <c r="E57" s="3">
        <v>42578</v>
      </c>
      <c r="F57" s="2">
        <v>150</v>
      </c>
      <c r="G57" s="2">
        <v>391</v>
      </c>
      <c r="H57" s="2">
        <v>160.66999999999999</v>
      </c>
      <c r="I57" s="2">
        <v>64.97</v>
      </c>
      <c r="J57" s="4">
        <f t="shared" si="4"/>
        <v>1.9</v>
      </c>
      <c r="K57" s="5">
        <f t="shared" si="5"/>
        <v>2.6066666666666665</v>
      </c>
    </row>
    <row r="58" spans="1:11" ht="20" customHeight="1" x14ac:dyDescent="0.2">
      <c r="A58" s="2">
        <f t="shared" si="3"/>
        <v>57</v>
      </c>
      <c r="B58" s="2" t="s">
        <v>123</v>
      </c>
      <c r="C58" s="2" t="s">
        <v>124</v>
      </c>
      <c r="D58" s="3">
        <v>40997</v>
      </c>
      <c r="E58" s="3">
        <v>42578</v>
      </c>
      <c r="F58" s="2">
        <v>383</v>
      </c>
      <c r="G58" s="2">
        <v>921</v>
      </c>
      <c r="H58" s="2">
        <v>140.47</v>
      </c>
      <c r="I58" s="2">
        <v>22.47</v>
      </c>
      <c r="J58" s="4">
        <f t="shared" si="4"/>
        <v>4.3</v>
      </c>
      <c r="K58" s="5">
        <f t="shared" si="5"/>
        <v>2.4046997389033944</v>
      </c>
    </row>
    <row r="59" spans="1:11" ht="20" customHeight="1" x14ac:dyDescent="0.2">
      <c r="A59" s="2">
        <f t="shared" si="3"/>
        <v>58</v>
      </c>
      <c r="B59" s="2" t="s">
        <v>125</v>
      </c>
      <c r="C59" s="2" t="s">
        <v>126</v>
      </c>
      <c r="D59" s="3">
        <v>40997</v>
      </c>
      <c r="E59" s="3">
        <v>42640</v>
      </c>
      <c r="F59" s="2">
        <v>77</v>
      </c>
      <c r="G59" s="2">
        <v>184</v>
      </c>
      <c r="H59" s="2">
        <v>138.96</v>
      </c>
      <c r="I59" s="2">
        <v>21.37</v>
      </c>
      <c r="J59" s="4">
        <f t="shared" si="4"/>
        <v>4.5</v>
      </c>
      <c r="K59" s="5">
        <f t="shared" si="5"/>
        <v>2.3896103896103895</v>
      </c>
    </row>
    <row r="60" spans="1:11" ht="20" customHeight="1" x14ac:dyDescent="0.2">
      <c r="A60" s="2">
        <f t="shared" si="3"/>
        <v>59</v>
      </c>
      <c r="B60" s="2" t="s">
        <v>127</v>
      </c>
      <c r="C60" s="2" t="s">
        <v>128</v>
      </c>
      <c r="D60" s="3">
        <v>40997</v>
      </c>
      <c r="E60" s="3">
        <v>42578</v>
      </c>
      <c r="F60" s="2">
        <v>587</v>
      </c>
      <c r="G60" s="2">
        <v>1400</v>
      </c>
      <c r="H60" s="2">
        <v>138.5</v>
      </c>
      <c r="I60" s="2">
        <v>22.24</v>
      </c>
      <c r="J60" s="4">
        <f t="shared" si="4"/>
        <v>4.3</v>
      </c>
      <c r="K60" s="5">
        <f t="shared" si="5"/>
        <v>2.385008517887564</v>
      </c>
    </row>
    <row r="61" spans="1:11" ht="20" customHeight="1" x14ac:dyDescent="0.2">
      <c r="A61" s="2">
        <f t="shared" si="3"/>
        <v>60</v>
      </c>
      <c r="B61" s="2" t="s">
        <v>129</v>
      </c>
      <c r="C61" s="2" t="s">
        <v>130</v>
      </c>
      <c r="D61" s="3">
        <v>41000</v>
      </c>
      <c r="E61" s="3">
        <v>42578</v>
      </c>
      <c r="F61" s="2">
        <v>135</v>
      </c>
      <c r="G61" s="2">
        <v>311</v>
      </c>
      <c r="H61" s="2">
        <v>130.37</v>
      </c>
      <c r="I61" s="2">
        <v>21.31</v>
      </c>
      <c r="J61" s="4">
        <f t="shared" si="4"/>
        <v>4.3</v>
      </c>
      <c r="K61" s="5">
        <f t="shared" si="5"/>
        <v>2.3037037037037038</v>
      </c>
    </row>
    <row r="62" spans="1:11" ht="20" customHeight="1" x14ac:dyDescent="0.2">
      <c r="A62" s="2">
        <f t="shared" si="3"/>
        <v>61</v>
      </c>
      <c r="B62" s="2" t="s">
        <v>131</v>
      </c>
      <c r="C62" s="2" t="s">
        <v>132</v>
      </c>
      <c r="D62" s="3">
        <v>40997</v>
      </c>
      <c r="E62" s="3">
        <v>42642</v>
      </c>
      <c r="F62" s="2">
        <v>166</v>
      </c>
      <c r="G62" s="2">
        <v>381</v>
      </c>
      <c r="H62" s="2">
        <v>129.52000000000001</v>
      </c>
      <c r="I62" s="2">
        <v>20.260000000000002</v>
      </c>
      <c r="J62" s="4">
        <f t="shared" si="4"/>
        <v>4.5</v>
      </c>
      <c r="K62" s="5">
        <f t="shared" si="5"/>
        <v>2.2951807228915664</v>
      </c>
    </row>
    <row r="63" spans="1:11" ht="20" customHeight="1" x14ac:dyDescent="0.2">
      <c r="A63" s="2">
        <f t="shared" si="3"/>
        <v>62</v>
      </c>
      <c r="B63" s="2" t="s">
        <v>133</v>
      </c>
      <c r="C63" s="2" t="s">
        <v>134</v>
      </c>
      <c r="D63" s="3">
        <v>41000</v>
      </c>
      <c r="E63" s="3">
        <v>42578</v>
      </c>
      <c r="F63" s="2">
        <v>258</v>
      </c>
      <c r="G63" s="2">
        <v>579</v>
      </c>
      <c r="H63" s="2">
        <v>124.42</v>
      </c>
      <c r="I63" s="2">
        <v>20.58</v>
      </c>
      <c r="J63" s="4">
        <f t="shared" si="4"/>
        <v>4.3</v>
      </c>
      <c r="K63" s="5">
        <f t="shared" si="5"/>
        <v>2.2441860465116279</v>
      </c>
    </row>
    <row r="64" spans="1:11" ht="20" customHeight="1" x14ac:dyDescent="0.2">
      <c r="A64" s="2">
        <f t="shared" si="3"/>
        <v>63</v>
      </c>
      <c r="B64" s="2" t="s">
        <v>135</v>
      </c>
      <c r="C64" s="2" t="s">
        <v>136</v>
      </c>
      <c r="D64" s="3">
        <v>42360</v>
      </c>
      <c r="E64" s="3">
        <v>42585</v>
      </c>
      <c r="F64" s="2">
        <v>321</v>
      </c>
      <c r="G64" s="2">
        <v>714</v>
      </c>
      <c r="H64" s="2">
        <v>122.43</v>
      </c>
      <c r="I64" s="2">
        <v>266.11</v>
      </c>
      <c r="J64" s="4">
        <f t="shared" si="4"/>
        <v>0.6</v>
      </c>
      <c r="K64" s="5">
        <f t="shared" si="5"/>
        <v>2.2242990654205608</v>
      </c>
    </row>
    <row r="65" spans="1:11" ht="20" customHeight="1" x14ac:dyDescent="0.2">
      <c r="A65" s="2">
        <f t="shared" si="3"/>
        <v>64</v>
      </c>
      <c r="B65" s="2" t="s">
        <v>137</v>
      </c>
      <c r="C65" s="2" t="s">
        <v>138</v>
      </c>
      <c r="D65" s="3">
        <v>41001</v>
      </c>
      <c r="E65" s="3">
        <v>42578</v>
      </c>
      <c r="F65" s="2">
        <v>197</v>
      </c>
      <c r="G65" s="2">
        <v>438</v>
      </c>
      <c r="H65" s="2">
        <v>122.34</v>
      </c>
      <c r="I65" s="2">
        <v>20.329999999999998</v>
      </c>
      <c r="J65" s="4">
        <f t="shared" si="4"/>
        <v>4.3</v>
      </c>
      <c r="K65" s="5">
        <f t="shared" si="5"/>
        <v>2.2233502538071064</v>
      </c>
    </row>
    <row r="66" spans="1:11" ht="20" customHeight="1" x14ac:dyDescent="0.2">
      <c r="A66" s="2">
        <f t="shared" ref="A66:A87" si="6">ROW()-1</f>
        <v>65</v>
      </c>
      <c r="B66" s="2" t="s">
        <v>139</v>
      </c>
      <c r="C66" s="2" t="s">
        <v>140</v>
      </c>
      <c r="D66" s="3">
        <v>40997</v>
      </c>
      <c r="E66" s="3">
        <v>42578</v>
      </c>
      <c r="F66" s="2">
        <v>200</v>
      </c>
      <c r="G66" s="2">
        <v>442</v>
      </c>
      <c r="H66" s="2">
        <v>121</v>
      </c>
      <c r="I66" s="2">
        <v>20.11</v>
      </c>
      <c r="J66" s="4">
        <f t="shared" ref="J66:J87" si="7">ROUND((E66-D66)/365.25,1)</f>
        <v>4.3</v>
      </c>
      <c r="K66" s="5">
        <f t="shared" ref="K66:K87" si="8">G66/F66</f>
        <v>2.21</v>
      </c>
    </row>
    <row r="67" spans="1:11" ht="20" customHeight="1" x14ac:dyDescent="0.2">
      <c r="A67" s="2">
        <f t="shared" si="6"/>
        <v>66</v>
      </c>
      <c r="B67" s="2" t="s">
        <v>141</v>
      </c>
      <c r="C67" s="2" t="s">
        <v>142</v>
      </c>
      <c r="D67" s="3">
        <v>42348</v>
      </c>
      <c r="E67" s="3">
        <v>42578</v>
      </c>
      <c r="F67" s="2">
        <v>419</v>
      </c>
      <c r="G67" s="2">
        <v>863</v>
      </c>
      <c r="H67" s="2">
        <v>105.97</v>
      </c>
      <c r="I67" s="2">
        <v>215.01</v>
      </c>
      <c r="J67" s="4">
        <f t="shared" si="7"/>
        <v>0.6</v>
      </c>
      <c r="K67" s="5">
        <f t="shared" si="8"/>
        <v>2.0596658711217182</v>
      </c>
    </row>
    <row r="68" spans="1:11" ht="20" customHeight="1" x14ac:dyDescent="0.2">
      <c r="A68" s="2">
        <f t="shared" si="6"/>
        <v>67</v>
      </c>
      <c r="B68" s="2" t="s">
        <v>143</v>
      </c>
      <c r="C68" s="6" t="s">
        <v>144</v>
      </c>
      <c r="D68" s="3">
        <v>41000</v>
      </c>
      <c r="E68" s="3">
        <v>42351</v>
      </c>
      <c r="F68" s="2">
        <v>170</v>
      </c>
      <c r="G68" s="2">
        <v>311</v>
      </c>
      <c r="H68" s="2">
        <v>82.94</v>
      </c>
      <c r="I68" s="2">
        <v>17.739999999999998</v>
      </c>
      <c r="J68" s="4">
        <f t="shared" si="7"/>
        <v>3.7</v>
      </c>
      <c r="K68" s="5">
        <f t="shared" si="8"/>
        <v>1.8294117647058823</v>
      </c>
    </row>
    <row r="69" spans="1:11" ht="20" customHeight="1" x14ac:dyDescent="0.2">
      <c r="A69" s="2">
        <f t="shared" si="6"/>
        <v>68</v>
      </c>
      <c r="B69" s="2" t="s">
        <v>145</v>
      </c>
      <c r="C69" s="2" t="s">
        <v>146</v>
      </c>
      <c r="D69" s="3">
        <v>42008</v>
      </c>
      <c r="E69" s="3">
        <v>42647</v>
      </c>
      <c r="F69" s="2">
        <v>227</v>
      </c>
      <c r="G69" s="2">
        <v>438</v>
      </c>
      <c r="H69" s="2">
        <v>92.95</v>
      </c>
      <c r="I69" s="2">
        <v>45.6</v>
      </c>
      <c r="J69" s="4">
        <f t="shared" si="7"/>
        <v>1.7</v>
      </c>
      <c r="K69" s="5">
        <f t="shared" si="8"/>
        <v>1.9295154185022025</v>
      </c>
    </row>
    <row r="70" spans="1:11" ht="20" customHeight="1" x14ac:dyDescent="0.2">
      <c r="A70" s="2">
        <f t="shared" si="6"/>
        <v>69</v>
      </c>
      <c r="B70" s="2" t="s">
        <v>147</v>
      </c>
      <c r="C70" s="2" t="s">
        <v>148</v>
      </c>
      <c r="D70" s="3">
        <v>41469</v>
      </c>
      <c r="E70" s="3">
        <v>42578</v>
      </c>
      <c r="F70" s="2">
        <v>504</v>
      </c>
      <c r="G70" s="2">
        <v>914</v>
      </c>
      <c r="H70" s="2">
        <v>81.349999999999994</v>
      </c>
      <c r="I70" s="2">
        <v>21.66</v>
      </c>
      <c r="J70" s="4">
        <f t="shared" si="7"/>
        <v>3</v>
      </c>
      <c r="K70" s="5">
        <f t="shared" si="8"/>
        <v>1.8134920634920635</v>
      </c>
    </row>
    <row r="71" spans="1:11" ht="20" customHeight="1" x14ac:dyDescent="0.2">
      <c r="A71" s="2">
        <f t="shared" si="6"/>
        <v>70</v>
      </c>
      <c r="B71" s="2" t="s">
        <v>149</v>
      </c>
      <c r="C71" s="2" t="s">
        <v>150</v>
      </c>
      <c r="D71" s="3">
        <v>41029</v>
      </c>
      <c r="E71" s="3">
        <v>42578</v>
      </c>
      <c r="F71" s="2">
        <v>278</v>
      </c>
      <c r="G71" s="2">
        <v>491</v>
      </c>
      <c r="H71" s="2">
        <v>76.62</v>
      </c>
      <c r="I71" s="2">
        <v>14.35</v>
      </c>
      <c r="J71" s="4">
        <f t="shared" si="7"/>
        <v>4.2</v>
      </c>
      <c r="K71" s="5">
        <f t="shared" si="8"/>
        <v>1.7661870503597121</v>
      </c>
    </row>
    <row r="72" spans="1:11" ht="20" customHeight="1" x14ac:dyDescent="0.2">
      <c r="A72" s="2">
        <f t="shared" si="6"/>
        <v>71</v>
      </c>
      <c r="B72" s="2" t="s">
        <v>151</v>
      </c>
      <c r="C72" s="2" t="s">
        <v>152</v>
      </c>
      <c r="D72" s="3">
        <v>42292</v>
      </c>
      <c r="E72" s="3">
        <v>42578</v>
      </c>
      <c r="F72" s="2">
        <v>304</v>
      </c>
      <c r="G72" s="2">
        <v>535</v>
      </c>
      <c r="H72" s="2">
        <v>75.989999999999995</v>
      </c>
      <c r="I72" s="2">
        <v>105.83</v>
      </c>
      <c r="J72" s="4">
        <f t="shared" si="7"/>
        <v>0.8</v>
      </c>
      <c r="K72" s="5">
        <f t="shared" si="8"/>
        <v>1.7598684210526316</v>
      </c>
    </row>
    <row r="73" spans="1:11" ht="20" customHeight="1" x14ac:dyDescent="0.2">
      <c r="A73" s="2">
        <f t="shared" si="6"/>
        <v>72</v>
      </c>
      <c r="B73" s="2" t="s">
        <v>153</v>
      </c>
      <c r="C73" s="2" t="s">
        <v>154</v>
      </c>
      <c r="D73" s="3">
        <v>40997</v>
      </c>
      <c r="E73" s="3">
        <v>42578</v>
      </c>
      <c r="F73" s="2">
        <v>400</v>
      </c>
      <c r="G73" s="2">
        <v>682</v>
      </c>
      <c r="H73" s="2">
        <v>70.5</v>
      </c>
      <c r="I73" s="2">
        <v>13.12</v>
      </c>
      <c r="J73" s="4">
        <f t="shared" si="7"/>
        <v>4.3</v>
      </c>
      <c r="K73" s="5">
        <f t="shared" si="8"/>
        <v>1.7050000000000001</v>
      </c>
    </row>
    <row r="74" spans="1:11" ht="20" customHeight="1" x14ac:dyDescent="0.2">
      <c r="A74" s="2">
        <f t="shared" si="6"/>
        <v>73</v>
      </c>
      <c r="B74" s="2" t="s">
        <v>155</v>
      </c>
      <c r="C74" s="2" t="s">
        <v>156</v>
      </c>
      <c r="D74" s="3">
        <v>42177</v>
      </c>
      <c r="E74" s="3">
        <v>42583</v>
      </c>
      <c r="F74" s="2">
        <v>5202</v>
      </c>
      <c r="G74" s="2">
        <v>8132</v>
      </c>
      <c r="H74" s="2">
        <v>56.32</v>
      </c>
      <c r="I74" s="2">
        <v>49.47</v>
      </c>
      <c r="J74" s="4">
        <f t="shared" si="7"/>
        <v>1.1000000000000001</v>
      </c>
      <c r="K74" s="5">
        <f t="shared" si="8"/>
        <v>1.5632449058054594</v>
      </c>
    </row>
    <row r="75" spans="1:11" ht="20" customHeight="1" x14ac:dyDescent="0.2">
      <c r="A75" s="2">
        <f t="shared" si="6"/>
        <v>74</v>
      </c>
      <c r="B75" s="2" t="s">
        <v>157</v>
      </c>
      <c r="C75" s="2" t="s">
        <v>158</v>
      </c>
      <c r="D75" s="3">
        <v>41260</v>
      </c>
      <c r="E75" s="3">
        <v>42578</v>
      </c>
      <c r="F75" s="2">
        <v>395</v>
      </c>
      <c r="G75" s="2">
        <v>579</v>
      </c>
      <c r="H75" s="2">
        <v>46.58</v>
      </c>
      <c r="I75" s="2">
        <v>11.18</v>
      </c>
      <c r="J75" s="4">
        <f t="shared" si="7"/>
        <v>3.6</v>
      </c>
      <c r="K75" s="5">
        <f t="shared" si="8"/>
        <v>1.4658227848101266</v>
      </c>
    </row>
    <row r="76" spans="1:11" ht="20" customHeight="1" x14ac:dyDescent="0.2">
      <c r="A76" s="2">
        <f t="shared" si="6"/>
        <v>75</v>
      </c>
      <c r="B76" s="2" t="s">
        <v>159</v>
      </c>
      <c r="C76" s="2" t="s">
        <v>160</v>
      </c>
      <c r="D76" s="3">
        <v>41504</v>
      </c>
      <c r="E76" s="3">
        <v>42606</v>
      </c>
      <c r="F76" s="2">
        <v>292</v>
      </c>
      <c r="G76" s="2">
        <v>417</v>
      </c>
      <c r="H76" s="2">
        <v>42.81</v>
      </c>
      <c r="I76" s="2">
        <v>12.54</v>
      </c>
      <c r="J76" s="4">
        <f t="shared" si="7"/>
        <v>3</v>
      </c>
      <c r="K76" s="5">
        <f t="shared" si="8"/>
        <v>1.428082191780822</v>
      </c>
    </row>
    <row r="77" spans="1:11" ht="20" customHeight="1" x14ac:dyDescent="0.2">
      <c r="A77" s="2">
        <f t="shared" si="6"/>
        <v>76</v>
      </c>
      <c r="B77" s="2" t="s">
        <v>161</v>
      </c>
      <c r="C77" s="2" t="s">
        <v>162</v>
      </c>
      <c r="D77" s="3">
        <v>41000</v>
      </c>
      <c r="E77" s="3">
        <v>42578</v>
      </c>
      <c r="F77" s="2">
        <v>300</v>
      </c>
      <c r="G77" s="2">
        <v>427</v>
      </c>
      <c r="H77" s="2">
        <v>42.33</v>
      </c>
      <c r="I77" s="2">
        <v>8.51</v>
      </c>
      <c r="J77" s="4">
        <f t="shared" si="7"/>
        <v>4.3</v>
      </c>
      <c r="K77" s="5">
        <f t="shared" si="8"/>
        <v>1.4233333333333333</v>
      </c>
    </row>
    <row r="78" spans="1:11" ht="20" customHeight="1" x14ac:dyDescent="0.2">
      <c r="A78" s="2">
        <f t="shared" si="6"/>
        <v>77</v>
      </c>
      <c r="B78" s="2" t="s">
        <v>163</v>
      </c>
      <c r="C78" s="6" t="s">
        <v>164</v>
      </c>
      <c r="D78" s="3">
        <v>40997</v>
      </c>
      <c r="E78" s="3">
        <v>41990</v>
      </c>
      <c r="F78" s="2">
        <v>114</v>
      </c>
      <c r="G78" s="2">
        <v>125</v>
      </c>
      <c r="H78" s="2">
        <v>9.65</v>
      </c>
      <c r="I78" s="2">
        <v>3.45</v>
      </c>
      <c r="J78" s="4">
        <f t="shared" si="7"/>
        <v>2.7</v>
      </c>
      <c r="K78" s="5">
        <f t="shared" si="8"/>
        <v>1.0964912280701755</v>
      </c>
    </row>
    <row r="79" spans="1:11" ht="20" customHeight="1" x14ac:dyDescent="0.2">
      <c r="A79" s="2">
        <f t="shared" si="6"/>
        <v>78</v>
      </c>
      <c r="B79" s="2" t="s">
        <v>165</v>
      </c>
      <c r="C79" s="6" t="s">
        <v>166</v>
      </c>
      <c r="D79" s="3">
        <v>41014</v>
      </c>
      <c r="E79" s="3">
        <v>41164</v>
      </c>
      <c r="F79" s="2">
        <v>343</v>
      </c>
      <c r="G79" s="2">
        <v>430</v>
      </c>
      <c r="H79" s="2">
        <v>25.36</v>
      </c>
      <c r="I79" s="2">
        <v>73.400000000000006</v>
      </c>
      <c r="J79" s="4">
        <f t="shared" si="7"/>
        <v>0.4</v>
      </c>
      <c r="K79" s="5">
        <f t="shared" si="8"/>
        <v>1.2536443148688046</v>
      </c>
    </row>
    <row r="80" spans="1:11" ht="20" customHeight="1" x14ac:dyDescent="0.2">
      <c r="A80" s="2">
        <f t="shared" si="6"/>
        <v>79</v>
      </c>
      <c r="B80" s="2" t="s">
        <v>167</v>
      </c>
      <c r="C80" s="2" t="s">
        <v>168</v>
      </c>
      <c r="D80" s="3">
        <v>42563</v>
      </c>
      <c r="E80" s="3">
        <v>42578</v>
      </c>
      <c r="F80" s="2">
        <v>359</v>
      </c>
      <c r="G80" s="2">
        <v>425</v>
      </c>
      <c r="H80" s="2">
        <v>18.38</v>
      </c>
      <c r="I80" s="2">
        <v>5991.45</v>
      </c>
      <c r="J80" s="4">
        <f t="shared" si="7"/>
        <v>0</v>
      </c>
      <c r="K80" s="5">
        <f t="shared" si="8"/>
        <v>1.1838440111420614</v>
      </c>
    </row>
    <row r="81" spans="1:11" ht="20" customHeight="1" x14ac:dyDescent="0.2">
      <c r="A81" s="2">
        <f t="shared" si="6"/>
        <v>80</v>
      </c>
      <c r="B81" s="2" t="s">
        <v>169</v>
      </c>
      <c r="C81" s="2" t="s">
        <v>170</v>
      </c>
      <c r="D81" s="3">
        <v>41165</v>
      </c>
      <c r="E81" s="3">
        <v>42695</v>
      </c>
      <c r="F81" s="2">
        <v>202</v>
      </c>
      <c r="G81" s="2">
        <v>223</v>
      </c>
      <c r="H81" s="2">
        <v>10.4</v>
      </c>
      <c r="I81" s="2">
        <v>2.39</v>
      </c>
      <c r="J81" s="4">
        <f t="shared" si="7"/>
        <v>4.2</v>
      </c>
      <c r="K81" s="5">
        <f t="shared" si="8"/>
        <v>1.1039603960396041</v>
      </c>
    </row>
    <row r="82" spans="1:11" ht="20" customHeight="1" x14ac:dyDescent="0.2">
      <c r="A82" s="2">
        <f t="shared" si="6"/>
        <v>81</v>
      </c>
      <c r="B82" s="2" t="s">
        <v>171</v>
      </c>
      <c r="C82" s="6" t="s">
        <v>172</v>
      </c>
      <c r="D82" s="3">
        <v>41011</v>
      </c>
      <c r="E82" s="3">
        <v>41892</v>
      </c>
      <c r="F82" s="2">
        <v>1690</v>
      </c>
      <c r="G82" s="2">
        <v>1660</v>
      </c>
      <c r="H82" s="2">
        <v>-1.78</v>
      </c>
      <c r="I82" s="2">
        <v>-0.74</v>
      </c>
      <c r="J82" s="4">
        <f t="shared" si="7"/>
        <v>2.4</v>
      </c>
      <c r="K82" s="5">
        <f t="shared" si="8"/>
        <v>0.98224852071005919</v>
      </c>
    </row>
    <row r="83" spans="1:11" ht="20" customHeight="1" x14ac:dyDescent="0.2">
      <c r="A83" s="2">
        <f t="shared" si="6"/>
        <v>82</v>
      </c>
      <c r="B83" s="2" t="s">
        <v>173</v>
      </c>
      <c r="C83" s="6" t="s">
        <v>174</v>
      </c>
      <c r="D83" s="3">
        <v>40997</v>
      </c>
      <c r="E83" s="3">
        <v>42383</v>
      </c>
      <c r="F83" s="2">
        <v>2399</v>
      </c>
      <c r="G83" s="2">
        <v>2030</v>
      </c>
      <c r="H83" s="2">
        <v>-15.38</v>
      </c>
      <c r="I83" s="2">
        <v>-4.3099999999999996</v>
      </c>
      <c r="J83" s="4">
        <f t="shared" si="7"/>
        <v>3.8</v>
      </c>
      <c r="K83" s="5">
        <f t="shared" si="8"/>
        <v>0.84618591079616512</v>
      </c>
    </row>
    <row r="84" spans="1:11" ht="20" customHeight="1" x14ac:dyDescent="0.2">
      <c r="A84" s="2">
        <f t="shared" si="6"/>
        <v>83</v>
      </c>
      <c r="B84" s="2" t="s">
        <v>175</v>
      </c>
      <c r="C84" s="6" t="s">
        <v>176</v>
      </c>
      <c r="D84" s="3">
        <v>41018</v>
      </c>
      <c r="E84" s="3">
        <v>41906</v>
      </c>
      <c r="F84" s="2">
        <v>134</v>
      </c>
      <c r="G84" s="2">
        <v>124</v>
      </c>
      <c r="H84" s="2">
        <v>-7.46</v>
      </c>
      <c r="I84" s="2">
        <v>-3.14</v>
      </c>
      <c r="J84" s="4">
        <f t="shared" si="7"/>
        <v>2.4</v>
      </c>
      <c r="K84" s="5">
        <f t="shared" si="8"/>
        <v>0.92537313432835822</v>
      </c>
    </row>
    <row r="85" spans="1:11" ht="20" customHeight="1" x14ac:dyDescent="0.2">
      <c r="A85" s="2">
        <f t="shared" si="6"/>
        <v>84</v>
      </c>
      <c r="B85" s="2" t="s">
        <v>177</v>
      </c>
      <c r="C85" s="6" t="s">
        <v>178</v>
      </c>
      <c r="D85" s="3">
        <v>41065</v>
      </c>
      <c r="E85" s="3">
        <v>42471</v>
      </c>
      <c r="F85" s="2">
        <v>218</v>
      </c>
      <c r="G85" s="2">
        <v>214</v>
      </c>
      <c r="H85" s="2">
        <v>-1.83</v>
      </c>
      <c r="I85" s="2">
        <v>-0.48</v>
      </c>
      <c r="J85" s="4">
        <f t="shared" si="7"/>
        <v>3.8</v>
      </c>
      <c r="K85" s="5">
        <f t="shared" si="8"/>
        <v>0.98165137614678899</v>
      </c>
    </row>
    <row r="86" spans="1:11" ht="20" customHeight="1" x14ac:dyDescent="0.2">
      <c r="A86" s="2">
        <f t="shared" si="6"/>
        <v>85</v>
      </c>
      <c r="B86" s="2" t="s">
        <v>179</v>
      </c>
      <c r="C86" s="6" t="s">
        <v>180</v>
      </c>
      <c r="D86" s="3">
        <v>41606</v>
      </c>
      <c r="E86" s="3">
        <v>41645</v>
      </c>
      <c r="F86" s="2">
        <v>427</v>
      </c>
      <c r="G86" s="2">
        <v>435</v>
      </c>
      <c r="H86" s="2">
        <v>1.87</v>
      </c>
      <c r="I86" s="2">
        <v>18.989999999999998</v>
      </c>
      <c r="J86" s="4">
        <f t="shared" si="7"/>
        <v>0.1</v>
      </c>
      <c r="K86" s="5">
        <f t="shared" si="8"/>
        <v>1.0187353629976581</v>
      </c>
    </row>
    <row r="87" spans="1:11" ht="20" customHeight="1" x14ac:dyDescent="0.2">
      <c r="A87" s="2">
        <f t="shared" si="6"/>
        <v>86</v>
      </c>
      <c r="B87" s="7" t="s">
        <v>181</v>
      </c>
      <c r="C87" s="8" t="s">
        <v>182</v>
      </c>
      <c r="D87" s="9">
        <v>41007</v>
      </c>
      <c r="E87" s="9">
        <v>42383</v>
      </c>
      <c r="F87" s="7">
        <v>351</v>
      </c>
      <c r="G87" s="7">
        <v>132</v>
      </c>
      <c r="H87" s="7">
        <v>-62.39</v>
      </c>
      <c r="I87" s="7">
        <v>-22.86</v>
      </c>
      <c r="J87" s="10">
        <f t="shared" si="7"/>
        <v>3.8</v>
      </c>
      <c r="K87" s="11">
        <f t="shared" si="8"/>
        <v>0.37606837606837606</v>
      </c>
    </row>
    <row r="88" spans="1:11" ht="22" customHeight="1" x14ac:dyDescent="0.2">
      <c r="A88" s="12"/>
      <c r="B88" s="12"/>
      <c r="C88" s="12"/>
      <c r="D88" s="12"/>
      <c r="E88" s="12"/>
      <c r="F88" s="12"/>
      <c r="G88" s="13"/>
      <c r="H88" s="14" t="s">
        <v>183</v>
      </c>
      <c r="I88" s="14">
        <f>AVERAGE(I2:I87)</f>
        <v>241.61093023255825</v>
      </c>
      <c r="J88" s="14">
        <f>AVERAGE(J2:J87)</f>
        <v>3.3430232558139541</v>
      </c>
      <c r="K88" s="14">
        <f>AVERAGE(K2:K87)</f>
        <v>5.1972753679682446</v>
      </c>
    </row>
    <row r="89" spans="1:11" ht="16" customHeight="1" x14ac:dyDescent="0.2">
      <c r="H89" s="14" t="s">
        <v>184</v>
      </c>
      <c r="I89" s="14">
        <f>MEDIAN(I2:I87)</f>
        <v>50.61</v>
      </c>
      <c r="J89" s="14">
        <f>MEDIAN(J2:J87)</f>
        <v>4.25</v>
      </c>
      <c r="K89" s="14">
        <f>MEDIAN(K2:K87)</f>
        <v>3.6806418167861308</v>
      </c>
    </row>
    <row r="90" spans="1:11" ht="16" customHeight="1" x14ac:dyDescent="0.2">
      <c r="H90" s="14" t="s">
        <v>185</v>
      </c>
      <c r="I90" s="14">
        <f>COUNTIF(H2:H87,"&lt;0")</f>
        <v>5</v>
      </c>
      <c r="J90" s="15">
        <f>I90/COUNT(H2:H87)</f>
        <v>5.8139534883720929E-2</v>
      </c>
      <c r="K90" s="14"/>
    </row>
  </sheetData>
  <conditionalFormatting sqref="F2:K87">
    <cfRule type="cellIs" dxfId="0" priority="2" operator="lessThan">
      <formula>0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topLeftCell="A8" zoomScale="150" zoomScaleNormal="150" workbookViewId="0">
      <selection activeCell="C4" sqref="C4"/>
    </sheetView>
  </sheetViews>
  <sheetFormatPr baseColWidth="10" defaultColWidth="10.6640625" defaultRowHeight="16" x14ac:dyDescent="0.2"/>
  <cols>
    <col min="1" max="1" width="2.1640625" customWidth="1"/>
    <col min="2" max="2" width="7.1640625" customWidth="1"/>
    <col min="3" max="3" width="50.83203125" customWidth="1"/>
    <col min="4" max="4" width="10.1640625" customWidth="1"/>
    <col min="5" max="5" width="9.1640625" customWidth="1"/>
    <col min="6" max="6" width="10.1640625" customWidth="1"/>
    <col min="7" max="7" width="9.1640625" customWidth="1"/>
    <col min="8" max="8" width="14.33203125" customWidth="1"/>
    <col min="9" max="9" width="8.1640625" customWidth="1"/>
  </cols>
  <sheetData/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bull3_all_stocks_Analyse</vt:lpstr>
      <vt:lpstr>non_stocks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 Y Gurung</dc:creator>
  <cp:lastModifiedBy>Karma Y Gurung</cp:lastModifiedBy>
  <cp:revision>0</cp:revision>
  <dcterms:created xsi:type="dcterms:W3CDTF">2026-05-10T16:02:21Z</dcterms:created>
  <dcterms:modified xsi:type="dcterms:W3CDTF">2026-05-10T17:49:55Z</dcterms:modified>
  <dc:language>en-US</dc:language>
</cp:coreProperties>
</file>