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autoCompressPictures="0"/>
  <mc:AlternateContent xmlns:mc="http://schemas.openxmlformats.org/markup-compatibility/2006">
    <mc:Choice Requires="x15">
      <x15ac:absPath xmlns:x15ac="http://schemas.microsoft.com/office/spreadsheetml/2010/11/ac" url="/Users/NitinNath/Documents/Nitin Stuff/Anuj/Results/S5/"/>
    </mc:Choice>
  </mc:AlternateContent>
  <bookViews>
    <workbookView xWindow="14000" yWindow="3560" windowWidth="30940" windowHeight="18080" activeTab="7" xr2:uid="{00000000-000D-0000-FFFF-FFFF00000000}"/>
  </bookViews>
  <sheets>
    <sheet name="results" sheetId="1" r:id="rId1"/>
    <sheet name="Scoring" sheetId="2" r:id="rId2"/>
    <sheet name="Clubbed" sheetId="3" r:id="rId3"/>
    <sheet name="Sorted" sheetId="4" r:id="rId4"/>
    <sheet name="Averaged" sheetId="5" r:id="rId5"/>
    <sheet name="cleaned" sheetId="7" r:id="rId6"/>
    <sheet name="Ranked" sheetId="6" r:id="rId7"/>
    <sheet name="weighted" sheetId="8" r:id="rId8"/>
    <sheet name="final" sheetId="9"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I6" i="7" l="1"/>
  <c r="H6" i="7"/>
  <c r="G6" i="7"/>
  <c r="F6" i="7"/>
  <c r="E6" i="7"/>
  <c r="D6" i="7"/>
  <c r="I5" i="7"/>
  <c r="H5" i="7"/>
  <c r="G5" i="7"/>
  <c r="F5" i="7"/>
  <c r="E5" i="7"/>
  <c r="D5" i="7"/>
  <c r="D4" i="5"/>
  <c r="E4" i="5"/>
  <c r="F4" i="5"/>
  <c r="G4" i="5"/>
  <c r="H4" i="5"/>
  <c r="I4" i="5"/>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4" i="8"/>
  <c r="E63" i="8"/>
  <c r="E60" i="8"/>
  <c r="E50" i="8"/>
  <c r="E47" i="8"/>
  <c r="E45" i="8"/>
  <c r="E39" i="8"/>
  <c r="E33" i="8"/>
  <c r="E26" i="8"/>
  <c r="E24" i="8"/>
  <c r="E13" i="8"/>
  <c r="E6" i="8"/>
  <c r="D5" i="8"/>
  <c r="E5" i="8"/>
  <c r="D6" i="8"/>
  <c r="D7" i="8"/>
  <c r="E7" i="8"/>
  <c r="D8" i="8"/>
  <c r="E8" i="8"/>
  <c r="D9" i="8"/>
  <c r="E9" i="8"/>
  <c r="D10" i="8"/>
  <c r="E10" i="8"/>
  <c r="D11" i="8"/>
  <c r="E11" i="8"/>
  <c r="D12" i="8"/>
  <c r="E12" i="8"/>
  <c r="D13" i="8"/>
  <c r="D14" i="8"/>
  <c r="E14" i="8"/>
  <c r="D15" i="8"/>
  <c r="E15" i="8"/>
  <c r="D16" i="8"/>
  <c r="E16" i="8"/>
  <c r="D17" i="8"/>
  <c r="E17" i="8"/>
  <c r="D18" i="8"/>
  <c r="E18" i="8"/>
  <c r="D19" i="8"/>
  <c r="E19" i="8"/>
  <c r="D20" i="8"/>
  <c r="E20" i="8"/>
  <c r="D21" i="8"/>
  <c r="E21" i="8"/>
  <c r="D22" i="8"/>
  <c r="E22" i="8"/>
  <c r="D23" i="8"/>
  <c r="E23" i="8"/>
  <c r="D24" i="8"/>
  <c r="D25" i="8"/>
  <c r="E25" i="8"/>
  <c r="D26" i="8"/>
  <c r="D27" i="8"/>
  <c r="E27" i="8"/>
  <c r="D28" i="8"/>
  <c r="E28" i="8"/>
  <c r="D29" i="8"/>
  <c r="E29" i="8"/>
  <c r="D30" i="8"/>
  <c r="E30" i="8"/>
  <c r="D31" i="8"/>
  <c r="E31" i="8"/>
  <c r="D32" i="8"/>
  <c r="E32" i="8"/>
  <c r="D33" i="8"/>
  <c r="D34" i="8"/>
  <c r="E34" i="8"/>
  <c r="D35" i="8"/>
  <c r="E35" i="8"/>
  <c r="D36" i="8"/>
  <c r="E36" i="8"/>
  <c r="D37" i="8"/>
  <c r="E37" i="8"/>
  <c r="D38" i="8"/>
  <c r="E38" i="8"/>
  <c r="D39" i="8"/>
  <c r="D40" i="8"/>
  <c r="E40" i="8"/>
  <c r="D41" i="8"/>
  <c r="E41" i="8"/>
  <c r="D42" i="8"/>
  <c r="E42" i="8"/>
  <c r="D43" i="8"/>
  <c r="E43" i="8"/>
  <c r="D44" i="8"/>
  <c r="E44" i="8"/>
  <c r="D45" i="8"/>
  <c r="D46" i="8"/>
  <c r="E46" i="8"/>
  <c r="D47" i="8"/>
  <c r="D48" i="8"/>
  <c r="E48" i="8"/>
  <c r="D49" i="8"/>
  <c r="E49" i="8"/>
  <c r="D50" i="8"/>
  <c r="D51" i="8"/>
  <c r="E51" i="8"/>
  <c r="D52" i="8"/>
  <c r="E52" i="8"/>
  <c r="D53" i="8"/>
  <c r="E53" i="8"/>
  <c r="D54" i="8"/>
  <c r="E54" i="8"/>
  <c r="D55" i="8"/>
  <c r="E55" i="8"/>
  <c r="D56" i="8"/>
  <c r="E56" i="8"/>
  <c r="D57" i="8"/>
  <c r="E57" i="8"/>
  <c r="D58" i="8"/>
  <c r="E58" i="8"/>
  <c r="D59" i="8"/>
  <c r="E59" i="8"/>
  <c r="D60" i="8"/>
  <c r="D61" i="8"/>
  <c r="E61" i="8"/>
  <c r="D62" i="8"/>
  <c r="E62" i="8"/>
  <c r="D63" i="8"/>
  <c r="D64" i="8"/>
  <c r="E64" i="8"/>
  <c r="D65" i="8"/>
  <c r="E65" i="8"/>
  <c r="D66" i="8"/>
  <c r="E66" i="8"/>
  <c r="D67" i="8"/>
  <c r="E67" i="8"/>
  <c r="D68" i="8"/>
  <c r="E68" i="8"/>
  <c r="D69" i="8"/>
  <c r="E69" i="8"/>
  <c r="E4" i="8"/>
  <c r="D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L128" i="5"/>
  <c r="L110" i="5"/>
  <c r="L133" i="5"/>
  <c r="L95" i="5"/>
  <c r="L86" i="5"/>
  <c r="L75" i="5"/>
  <c r="L72" i="5"/>
  <c r="L55" i="5"/>
  <c r="L46" i="5"/>
  <c r="L29" i="5"/>
  <c r="J4" i="5"/>
  <c r="L4" i="5"/>
  <c r="L146" i="5"/>
  <c r="L144" i="5"/>
  <c r="L142" i="5"/>
  <c r="L140" i="5"/>
  <c r="L138" i="5"/>
  <c r="L136" i="5"/>
  <c r="L131" i="5"/>
  <c r="L126" i="5"/>
  <c r="L124" i="5"/>
  <c r="L122" i="5"/>
  <c r="L120" i="5"/>
  <c r="L118" i="5"/>
  <c r="L116" i="5"/>
  <c r="L114" i="5"/>
  <c r="L108" i="5"/>
  <c r="L106" i="5"/>
  <c r="L104" i="5"/>
  <c r="L102" i="5"/>
  <c r="L100" i="5"/>
  <c r="L98" i="5"/>
  <c r="L93" i="5"/>
  <c r="L91" i="5"/>
  <c r="L89" i="5"/>
  <c r="L84" i="5"/>
  <c r="L82" i="5"/>
  <c r="L80" i="5"/>
  <c r="L78" i="5"/>
  <c r="L70" i="5"/>
  <c r="L68" i="5"/>
  <c r="L66" i="5"/>
  <c r="L64" i="5"/>
  <c r="L62" i="5"/>
  <c r="L60" i="5"/>
  <c r="L58" i="5"/>
  <c r="L53" i="5"/>
  <c r="L51" i="5"/>
  <c r="L49" i="5"/>
  <c r="L44" i="5"/>
  <c r="L42" i="5"/>
  <c r="L40" i="5"/>
  <c r="L38" i="5"/>
  <c r="L36" i="5"/>
  <c r="L34" i="5"/>
  <c r="L32" i="5"/>
  <c r="L27" i="5"/>
  <c r="L25" i="5"/>
  <c r="L23" i="5"/>
  <c r="L21" i="5"/>
  <c r="L19" i="5"/>
  <c r="L17" i="5"/>
  <c r="L15" i="5"/>
  <c r="L13" i="5"/>
  <c r="L11" i="5"/>
  <c r="L9" i="5"/>
  <c r="L7" i="5"/>
  <c r="K133" i="5"/>
  <c r="K128" i="5"/>
  <c r="K110" i="5"/>
  <c r="K106" i="5"/>
  <c r="K95" i="5"/>
  <c r="K86" i="5"/>
  <c r="K75" i="5"/>
  <c r="K72" i="5"/>
  <c r="K55" i="5"/>
  <c r="K46" i="5"/>
  <c r="K29" i="5"/>
  <c r="K146" i="5"/>
  <c r="K144" i="5"/>
  <c r="K142" i="5"/>
  <c r="K140" i="5"/>
  <c r="K138" i="5"/>
  <c r="K136" i="5"/>
  <c r="K131" i="5"/>
  <c r="K126" i="5"/>
  <c r="K124" i="5"/>
  <c r="K122" i="5"/>
  <c r="K120" i="5"/>
  <c r="K118" i="5"/>
  <c r="K116" i="5"/>
  <c r="K114" i="5"/>
  <c r="K108" i="5"/>
  <c r="K104" i="5"/>
  <c r="K102" i="5"/>
  <c r="K100" i="5"/>
  <c r="K98" i="5"/>
  <c r="K93" i="5"/>
  <c r="K91" i="5"/>
  <c r="K89" i="5"/>
  <c r="K84" i="5"/>
  <c r="K82" i="5"/>
  <c r="K80" i="5"/>
  <c r="K78" i="5"/>
  <c r="K70" i="5"/>
  <c r="K68" i="5"/>
  <c r="K66" i="5"/>
  <c r="K64" i="5"/>
  <c r="K62" i="5"/>
  <c r="K60" i="5"/>
  <c r="K58" i="5"/>
  <c r="K53" i="5"/>
  <c r="K51" i="5"/>
  <c r="K49" i="5"/>
  <c r="K44" i="5"/>
  <c r="K42" i="5"/>
  <c r="K40" i="5"/>
  <c r="K38" i="5"/>
  <c r="K36" i="5"/>
  <c r="K34" i="5"/>
  <c r="K32" i="5"/>
  <c r="K27" i="5"/>
  <c r="K25" i="5"/>
  <c r="K23" i="5"/>
  <c r="K21" i="5"/>
  <c r="K19" i="5"/>
  <c r="K17" i="5"/>
  <c r="K15" i="5"/>
  <c r="K13" i="5"/>
  <c r="K11" i="5"/>
  <c r="K9" i="5"/>
  <c r="K7" i="5"/>
  <c r="K4" i="5"/>
  <c r="D147" i="5"/>
  <c r="E147" i="5"/>
  <c r="F147" i="5"/>
  <c r="G147" i="5"/>
  <c r="H147" i="5"/>
  <c r="I147" i="5"/>
  <c r="J147" i="5"/>
  <c r="C147" i="5"/>
  <c r="B147" i="5"/>
  <c r="A147" i="5"/>
  <c r="D146" i="5"/>
  <c r="E146" i="5"/>
  <c r="F146" i="5"/>
  <c r="G146" i="5"/>
  <c r="H146" i="5"/>
  <c r="I146" i="5"/>
  <c r="J146" i="5"/>
  <c r="C146" i="5"/>
  <c r="B146" i="5"/>
  <c r="A146" i="5"/>
  <c r="D145" i="5"/>
  <c r="E145" i="5"/>
  <c r="F145" i="5"/>
  <c r="G145" i="5"/>
  <c r="H145" i="5"/>
  <c r="I145" i="5"/>
  <c r="J145" i="5"/>
  <c r="C145" i="5"/>
  <c r="B145" i="5"/>
  <c r="A145" i="5"/>
  <c r="D144" i="5"/>
  <c r="E144" i="5"/>
  <c r="F144" i="5"/>
  <c r="G144" i="5"/>
  <c r="H144" i="5"/>
  <c r="I144" i="5"/>
  <c r="J144" i="5"/>
  <c r="C144" i="5"/>
  <c r="B144" i="5"/>
  <c r="A144" i="5"/>
  <c r="D143" i="5"/>
  <c r="E143" i="5"/>
  <c r="F143" i="5"/>
  <c r="G143" i="5"/>
  <c r="H143" i="5"/>
  <c r="I143" i="5"/>
  <c r="J143" i="5"/>
  <c r="C143" i="5"/>
  <c r="B143" i="5"/>
  <c r="A143" i="5"/>
  <c r="D142" i="5"/>
  <c r="E142" i="5"/>
  <c r="F142" i="5"/>
  <c r="G142" i="5"/>
  <c r="H142" i="5"/>
  <c r="I142" i="5"/>
  <c r="J142" i="5"/>
  <c r="C142" i="5"/>
  <c r="B142" i="5"/>
  <c r="A142" i="5"/>
  <c r="D141" i="5"/>
  <c r="E141" i="5"/>
  <c r="F141" i="5"/>
  <c r="G141" i="5"/>
  <c r="H141" i="5"/>
  <c r="I141" i="5"/>
  <c r="J141" i="5"/>
  <c r="C141" i="5"/>
  <c r="B141" i="5"/>
  <c r="A141" i="5"/>
  <c r="D140" i="5"/>
  <c r="E140" i="5"/>
  <c r="F140" i="5"/>
  <c r="G140" i="5"/>
  <c r="H140" i="5"/>
  <c r="I140" i="5"/>
  <c r="J140" i="5"/>
  <c r="C140" i="5"/>
  <c r="B140" i="5"/>
  <c r="A140" i="5"/>
  <c r="D139" i="5"/>
  <c r="E139" i="5"/>
  <c r="F139" i="5"/>
  <c r="G139" i="5"/>
  <c r="H139" i="5"/>
  <c r="I139" i="5"/>
  <c r="J139" i="5"/>
  <c r="C139" i="5"/>
  <c r="B139" i="5"/>
  <c r="A139" i="5"/>
  <c r="D138" i="5"/>
  <c r="E138" i="5"/>
  <c r="F138" i="5"/>
  <c r="G138" i="5"/>
  <c r="H138" i="5"/>
  <c r="I138" i="5"/>
  <c r="J138" i="5"/>
  <c r="C138" i="5"/>
  <c r="B138" i="5"/>
  <c r="A138" i="5"/>
  <c r="D137" i="5"/>
  <c r="E137" i="5"/>
  <c r="F137" i="5"/>
  <c r="G137" i="5"/>
  <c r="H137" i="5"/>
  <c r="I137" i="5"/>
  <c r="J137" i="5"/>
  <c r="C137" i="5"/>
  <c r="B137" i="5"/>
  <c r="A137" i="5"/>
  <c r="D136" i="5"/>
  <c r="E136" i="5"/>
  <c r="F136" i="5"/>
  <c r="G136" i="5"/>
  <c r="H136" i="5"/>
  <c r="I136" i="5"/>
  <c r="J136" i="5"/>
  <c r="C136" i="5"/>
  <c r="B136" i="5"/>
  <c r="A136" i="5"/>
  <c r="D135" i="5"/>
  <c r="E135" i="5"/>
  <c r="F135" i="5"/>
  <c r="G135" i="5"/>
  <c r="H135" i="5"/>
  <c r="I135" i="5"/>
  <c r="J135" i="5"/>
  <c r="C135" i="5"/>
  <c r="B135" i="5"/>
  <c r="A135" i="5"/>
  <c r="D134" i="5"/>
  <c r="E134" i="5"/>
  <c r="F134" i="5"/>
  <c r="G134" i="5"/>
  <c r="H134" i="5"/>
  <c r="I134" i="5"/>
  <c r="J134" i="5"/>
  <c r="C134" i="5"/>
  <c r="B134" i="5"/>
  <c r="A134" i="5"/>
  <c r="D133" i="5"/>
  <c r="E133" i="5"/>
  <c r="F133" i="5"/>
  <c r="G133" i="5"/>
  <c r="H133" i="5"/>
  <c r="I133" i="5"/>
  <c r="J133" i="5"/>
  <c r="C133" i="5"/>
  <c r="B133" i="5"/>
  <c r="A133" i="5"/>
  <c r="D132" i="5"/>
  <c r="E132" i="5"/>
  <c r="F132" i="5"/>
  <c r="G132" i="5"/>
  <c r="H132" i="5"/>
  <c r="I132" i="5"/>
  <c r="J132" i="5"/>
  <c r="C132" i="5"/>
  <c r="B132" i="5"/>
  <c r="A132" i="5"/>
  <c r="D131" i="5"/>
  <c r="E131" i="5"/>
  <c r="F131" i="5"/>
  <c r="G131" i="5"/>
  <c r="H131" i="5"/>
  <c r="I131" i="5"/>
  <c r="J131" i="5"/>
  <c r="C131" i="5"/>
  <c r="B131" i="5"/>
  <c r="A131" i="5"/>
  <c r="D130" i="5"/>
  <c r="E130" i="5"/>
  <c r="F130" i="5"/>
  <c r="G130" i="5"/>
  <c r="H130" i="5"/>
  <c r="I130" i="5"/>
  <c r="J130" i="5"/>
  <c r="C130" i="5"/>
  <c r="B130" i="5"/>
  <c r="A130" i="5"/>
  <c r="D129" i="5"/>
  <c r="E129" i="5"/>
  <c r="F129" i="5"/>
  <c r="G129" i="5"/>
  <c r="H129" i="5"/>
  <c r="I129" i="5"/>
  <c r="J129" i="5"/>
  <c r="C129" i="5"/>
  <c r="B129" i="5"/>
  <c r="A129" i="5"/>
  <c r="D128" i="5"/>
  <c r="E128" i="5"/>
  <c r="F128" i="5"/>
  <c r="G128" i="5"/>
  <c r="H128" i="5"/>
  <c r="I128" i="5"/>
  <c r="J128" i="5"/>
  <c r="C128" i="5"/>
  <c r="B128" i="5"/>
  <c r="A128" i="5"/>
  <c r="D127" i="5"/>
  <c r="E127" i="5"/>
  <c r="F127" i="5"/>
  <c r="G127" i="5"/>
  <c r="H127" i="5"/>
  <c r="I127" i="5"/>
  <c r="J127" i="5"/>
  <c r="C127" i="5"/>
  <c r="B127" i="5"/>
  <c r="A127" i="5"/>
  <c r="D126" i="5"/>
  <c r="E126" i="5"/>
  <c r="F126" i="5"/>
  <c r="G126" i="5"/>
  <c r="H126" i="5"/>
  <c r="I126" i="5"/>
  <c r="J126" i="5"/>
  <c r="C126" i="5"/>
  <c r="B126" i="5"/>
  <c r="A126" i="5"/>
  <c r="D125" i="5"/>
  <c r="E125" i="5"/>
  <c r="F125" i="5"/>
  <c r="G125" i="5"/>
  <c r="H125" i="5"/>
  <c r="I125" i="5"/>
  <c r="J125" i="5"/>
  <c r="C125" i="5"/>
  <c r="B125" i="5"/>
  <c r="A125" i="5"/>
  <c r="D124" i="5"/>
  <c r="E124" i="5"/>
  <c r="F124" i="5"/>
  <c r="G124" i="5"/>
  <c r="H124" i="5"/>
  <c r="I124" i="5"/>
  <c r="J124" i="5"/>
  <c r="C124" i="5"/>
  <c r="B124" i="5"/>
  <c r="A124" i="5"/>
  <c r="D123" i="5"/>
  <c r="E123" i="5"/>
  <c r="F123" i="5"/>
  <c r="G123" i="5"/>
  <c r="H123" i="5"/>
  <c r="I123" i="5"/>
  <c r="J123" i="5"/>
  <c r="C123" i="5"/>
  <c r="B123" i="5"/>
  <c r="A123" i="5"/>
  <c r="D122" i="5"/>
  <c r="E122" i="5"/>
  <c r="F122" i="5"/>
  <c r="G122" i="5"/>
  <c r="H122" i="5"/>
  <c r="I122" i="5"/>
  <c r="J122" i="5"/>
  <c r="C122" i="5"/>
  <c r="B122" i="5"/>
  <c r="A122" i="5"/>
  <c r="D121" i="5"/>
  <c r="E121" i="5"/>
  <c r="F121" i="5"/>
  <c r="G121" i="5"/>
  <c r="H121" i="5"/>
  <c r="I121" i="5"/>
  <c r="J121" i="5"/>
  <c r="C121" i="5"/>
  <c r="B121" i="5"/>
  <c r="A121" i="5"/>
  <c r="D120" i="5"/>
  <c r="E120" i="5"/>
  <c r="F120" i="5"/>
  <c r="G120" i="5"/>
  <c r="H120" i="5"/>
  <c r="I120" i="5"/>
  <c r="J120" i="5"/>
  <c r="C120" i="5"/>
  <c r="B120" i="5"/>
  <c r="A120" i="5"/>
  <c r="D119" i="5"/>
  <c r="E119" i="5"/>
  <c r="F119" i="5"/>
  <c r="G119" i="5"/>
  <c r="H119" i="5"/>
  <c r="I119" i="5"/>
  <c r="J119" i="5"/>
  <c r="C119" i="5"/>
  <c r="B119" i="5"/>
  <c r="A119" i="5"/>
  <c r="D118" i="5"/>
  <c r="E118" i="5"/>
  <c r="F118" i="5"/>
  <c r="G118" i="5"/>
  <c r="H118" i="5"/>
  <c r="I118" i="5"/>
  <c r="J118" i="5"/>
  <c r="C118" i="5"/>
  <c r="B118" i="5"/>
  <c r="A118" i="5"/>
  <c r="D117" i="5"/>
  <c r="E117" i="5"/>
  <c r="F117" i="5"/>
  <c r="G117" i="5"/>
  <c r="H117" i="5"/>
  <c r="I117" i="5"/>
  <c r="J117" i="5"/>
  <c r="C117" i="5"/>
  <c r="B117" i="5"/>
  <c r="A117" i="5"/>
  <c r="D116" i="5"/>
  <c r="E116" i="5"/>
  <c r="F116" i="5"/>
  <c r="G116" i="5"/>
  <c r="H116" i="5"/>
  <c r="I116" i="5"/>
  <c r="J116" i="5"/>
  <c r="C116" i="5"/>
  <c r="B116" i="5"/>
  <c r="A116" i="5"/>
  <c r="D115" i="5"/>
  <c r="E115" i="5"/>
  <c r="F115" i="5"/>
  <c r="G115" i="5"/>
  <c r="H115" i="5"/>
  <c r="I115" i="5"/>
  <c r="J115" i="5"/>
  <c r="C115" i="5"/>
  <c r="B115" i="5"/>
  <c r="A115" i="5"/>
  <c r="D114" i="5"/>
  <c r="E114" i="5"/>
  <c r="F114" i="5"/>
  <c r="G114" i="5"/>
  <c r="H114" i="5"/>
  <c r="I114" i="5"/>
  <c r="J114" i="5"/>
  <c r="C114" i="5"/>
  <c r="B114" i="5"/>
  <c r="A114" i="5"/>
  <c r="D113" i="5"/>
  <c r="E113" i="5"/>
  <c r="F113" i="5"/>
  <c r="G113" i="5"/>
  <c r="H113" i="5"/>
  <c r="I113" i="5"/>
  <c r="J113" i="5"/>
  <c r="C113" i="5"/>
  <c r="B113" i="5"/>
  <c r="A113" i="5"/>
  <c r="D112" i="5"/>
  <c r="E112" i="5"/>
  <c r="F112" i="5"/>
  <c r="G112" i="5"/>
  <c r="H112" i="5"/>
  <c r="I112" i="5"/>
  <c r="J112" i="5"/>
  <c r="C112" i="5"/>
  <c r="B112" i="5"/>
  <c r="A112" i="5"/>
  <c r="D111" i="5"/>
  <c r="E111" i="5"/>
  <c r="F111" i="5"/>
  <c r="G111" i="5"/>
  <c r="H111" i="5"/>
  <c r="I111" i="5"/>
  <c r="J111" i="5"/>
  <c r="C111" i="5"/>
  <c r="B111" i="5"/>
  <c r="A111" i="5"/>
  <c r="D110" i="5"/>
  <c r="E110" i="5"/>
  <c r="F110" i="5"/>
  <c r="G110" i="5"/>
  <c r="H110" i="5"/>
  <c r="I110" i="5"/>
  <c r="J110" i="5"/>
  <c r="C110" i="5"/>
  <c r="B110" i="5"/>
  <c r="A110" i="5"/>
  <c r="D109" i="5"/>
  <c r="E109" i="5"/>
  <c r="F109" i="5"/>
  <c r="G109" i="5"/>
  <c r="H109" i="5"/>
  <c r="I109" i="5"/>
  <c r="J109" i="5"/>
  <c r="C109" i="5"/>
  <c r="B109" i="5"/>
  <c r="A109" i="5"/>
  <c r="D108" i="5"/>
  <c r="E108" i="5"/>
  <c r="F108" i="5"/>
  <c r="G108" i="5"/>
  <c r="H108" i="5"/>
  <c r="I108" i="5"/>
  <c r="J108" i="5"/>
  <c r="C108" i="5"/>
  <c r="B108" i="5"/>
  <c r="A108" i="5"/>
  <c r="D107" i="5"/>
  <c r="E107" i="5"/>
  <c r="F107" i="5"/>
  <c r="G107" i="5"/>
  <c r="H107" i="5"/>
  <c r="I107" i="5"/>
  <c r="J107" i="5"/>
  <c r="C107" i="5"/>
  <c r="B107" i="5"/>
  <c r="A107" i="5"/>
  <c r="D106" i="5"/>
  <c r="E106" i="5"/>
  <c r="F106" i="5"/>
  <c r="G106" i="5"/>
  <c r="H106" i="5"/>
  <c r="I106" i="5"/>
  <c r="J106" i="5"/>
  <c r="C106" i="5"/>
  <c r="B106" i="5"/>
  <c r="A106" i="5"/>
  <c r="D105" i="5"/>
  <c r="E105" i="5"/>
  <c r="F105" i="5"/>
  <c r="G105" i="5"/>
  <c r="H105" i="5"/>
  <c r="I105" i="5"/>
  <c r="J105" i="5"/>
  <c r="C105" i="5"/>
  <c r="B105" i="5"/>
  <c r="A105" i="5"/>
  <c r="D104" i="5"/>
  <c r="E104" i="5"/>
  <c r="F104" i="5"/>
  <c r="G104" i="5"/>
  <c r="H104" i="5"/>
  <c r="I104" i="5"/>
  <c r="J104" i="5"/>
  <c r="C104" i="5"/>
  <c r="B104" i="5"/>
  <c r="A104" i="5"/>
  <c r="D103" i="5"/>
  <c r="E103" i="5"/>
  <c r="F103" i="5"/>
  <c r="G103" i="5"/>
  <c r="H103" i="5"/>
  <c r="I103" i="5"/>
  <c r="J103" i="5"/>
  <c r="C103" i="5"/>
  <c r="B103" i="5"/>
  <c r="A103" i="5"/>
  <c r="D102" i="5"/>
  <c r="E102" i="5"/>
  <c r="F102" i="5"/>
  <c r="G102" i="5"/>
  <c r="H102" i="5"/>
  <c r="I102" i="5"/>
  <c r="J102" i="5"/>
  <c r="C102" i="5"/>
  <c r="B102" i="5"/>
  <c r="A102" i="5"/>
  <c r="D101" i="5"/>
  <c r="E101" i="5"/>
  <c r="F101" i="5"/>
  <c r="G101" i="5"/>
  <c r="H101" i="5"/>
  <c r="I101" i="5"/>
  <c r="J101" i="5"/>
  <c r="C101" i="5"/>
  <c r="B101" i="5"/>
  <c r="A101" i="5"/>
  <c r="D100" i="5"/>
  <c r="E100" i="5"/>
  <c r="F100" i="5"/>
  <c r="G100" i="5"/>
  <c r="H100" i="5"/>
  <c r="I100" i="5"/>
  <c r="J100" i="5"/>
  <c r="C100" i="5"/>
  <c r="B100" i="5"/>
  <c r="A100" i="5"/>
  <c r="D99" i="5"/>
  <c r="E99" i="5"/>
  <c r="F99" i="5"/>
  <c r="G99" i="5"/>
  <c r="H99" i="5"/>
  <c r="I99" i="5"/>
  <c r="J99" i="5"/>
  <c r="C99" i="5"/>
  <c r="B99" i="5"/>
  <c r="A99" i="5"/>
  <c r="D98" i="5"/>
  <c r="E98" i="5"/>
  <c r="F98" i="5"/>
  <c r="G98" i="5"/>
  <c r="H98" i="5"/>
  <c r="I98" i="5"/>
  <c r="J98" i="5"/>
  <c r="C98" i="5"/>
  <c r="B98" i="5"/>
  <c r="A98" i="5"/>
  <c r="D97" i="5"/>
  <c r="E97" i="5"/>
  <c r="F97" i="5"/>
  <c r="G97" i="5"/>
  <c r="H97" i="5"/>
  <c r="I97" i="5"/>
  <c r="J97" i="5"/>
  <c r="C97" i="5"/>
  <c r="B97" i="5"/>
  <c r="A97" i="5"/>
  <c r="D96" i="5"/>
  <c r="E96" i="5"/>
  <c r="F96" i="5"/>
  <c r="G96" i="5"/>
  <c r="H96" i="5"/>
  <c r="I96" i="5"/>
  <c r="J96" i="5"/>
  <c r="C96" i="5"/>
  <c r="B96" i="5"/>
  <c r="A96" i="5"/>
  <c r="D95" i="5"/>
  <c r="E95" i="5"/>
  <c r="F95" i="5"/>
  <c r="G95" i="5"/>
  <c r="H95" i="5"/>
  <c r="I95" i="5"/>
  <c r="J95" i="5"/>
  <c r="C95" i="5"/>
  <c r="B95" i="5"/>
  <c r="A95" i="5"/>
  <c r="D94" i="5"/>
  <c r="E94" i="5"/>
  <c r="F94" i="5"/>
  <c r="G94" i="5"/>
  <c r="H94" i="5"/>
  <c r="I94" i="5"/>
  <c r="J94" i="5"/>
  <c r="C94" i="5"/>
  <c r="B94" i="5"/>
  <c r="A94" i="5"/>
  <c r="D93" i="5"/>
  <c r="E93" i="5"/>
  <c r="F93" i="5"/>
  <c r="G93" i="5"/>
  <c r="H93" i="5"/>
  <c r="I93" i="5"/>
  <c r="J93" i="5"/>
  <c r="C93" i="5"/>
  <c r="B93" i="5"/>
  <c r="A93" i="5"/>
  <c r="D92" i="5"/>
  <c r="E92" i="5"/>
  <c r="F92" i="5"/>
  <c r="G92" i="5"/>
  <c r="H92" i="5"/>
  <c r="I92" i="5"/>
  <c r="J92" i="5"/>
  <c r="C92" i="5"/>
  <c r="B92" i="5"/>
  <c r="A92" i="5"/>
  <c r="D91" i="5"/>
  <c r="E91" i="5"/>
  <c r="F91" i="5"/>
  <c r="G91" i="5"/>
  <c r="H91" i="5"/>
  <c r="I91" i="5"/>
  <c r="J91" i="5"/>
  <c r="C91" i="5"/>
  <c r="B91" i="5"/>
  <c r="A91" i="5"/>
  <c r="D90" i="5"/>
  <c r="E90" i="5"/>
  <c r="F90" i="5"/>
  <c r="G90" i="5"/>
  <c r="H90" i="5"/>
  <c r="I90" i="5"/>
  <c r="J90" i="5"/>
  <c r="C90" i="5"/>
  <c r="B90" i="5"/>
  <c r="A90" i="5"/>
  <c r="D89" i="5"/>
  <c r="E89" i="5"/>
  <c r="F89" i="5"/>
  <c r="G89" i="5"/>
  <c r="H89" i="5"/>
  <c r="I89" i="5"/>
  <c r="J89" i="5"/>
  <c r="C89" i="5"/>
  <c r="B89" i="5"/>
  <c r="A89" i="5"/>
  <c r="D88" i="5"/>
  <c r="E88" i="5"/>
  <c r="F88" i="5"/>
  <c r="G88" i="5"/>
  <c r="H88" i="5"/>
  <c r="I88" i="5"/>
  <c r="J88" i="5"/>
  <c r="C88" i="5"/>
  <c r="B88" i="5"/>
  <c r="A88" i="5"/>
  <c r="D87" i="5"/>
  <c r="E87" i="5"/>
  <c r="F87" i="5"/>
  <c r="G87" i="5"/>
  <c r="H87" i="5"/>
  <c r="I87" i="5"/>
  <c r="J87" i="5"/>
  <c r="C87" i="5"/>
  <c r="B87" i="5"/>
  <c r="A87" i="5"/>
  <c r="D86" i="5"/>
  <c r="E86" i="5"/>
  <c r="F86" i="5"/>
  <c r="G86" i="5"/>
  <c r="H86" i="5"/>
  <c r="I86" i="5"/>
  <c r="J86" i="5"/>
  <c r="C86" i="5"/>
  <c r="B86" i="5"/>
  <c r="A86" i="5"/>
  <c r="D85" i="5"/>
  <c r="E85" i="5"/>
  <c r="F85" i="5"/>
  <c r="G85" i="5"/>
  <c r="H85" i="5"/>
  <c r="I85" i="5"/>
  <c r="J85" i="5"/>
  <c r="C85" i="5"/>
  <c r="B85" i="5"/>
  <c r="A85" i="5"/>
  <c r="D84" i="5"/>
  <c r="E84" i="5"/>
  <c r="F84" i="5"/>
  <c r="G84" i="5"/>
  <c r="H84" i="5"/>
  <c r="I84" i="5"/>
  <c r="J84" i="5"/>
  <c r="C84" i="5"/>
  <c r="B84" i="5"/>
  <c r="A84" i="5"/>
  <c r="D83" i="5"/>
  <c r="E83" i="5"/>
  <c r="F83" i="5"/>
  <c r="G83" i="5"/>
  <c r="H83" i="5"/>
  <c r="I83" i="5"/>
  <c r="J83" i="5"/>
  <c r="C83" i="5"/>
  <c r="B83" i="5"/>
  <c r="A83" i="5"/>
  <c r="D82" i="5"/>
  <c r="E82" i="5"/>
  <c r="F82" i="5"/>
  <c r="G82" i="5"/>
  <c r="H82" i="5"/>
  <c r="I82" i="5"/>
  <c r="J82" i="5"/>
  <c r="C82" i="5"/>
  <c r="B82" i="5"/>
  <c r="A82" i="5"/>
  <c r="D81" i="5"/>
  <c r="E81" i="5"/>
  <c r="F81" i="5"/>
  <c r="G81" i="5"/>
  <c r="H81" i="5"/>
  <c r="I81" i="5"/>
  <c r="J81" i="5"/>
  <c r="C81" i="5"/>
  <c r="B81" i="5"/>
  <c r="A81" i="5"/>
  <c r="D80" i="5"/>
  <c r="E80" i="5"/>
  <c r="F80" i="5"/>
  <c r="G80" i="5"/>
  <c r="H80" i="5"/>
  <c r="I80" i="5"/>
  <c r="J80" i="5"/>
  <c r="C80" i="5"/>
  <c r="B80" i="5"/>
  <c r="A80" i="5"/>
  <c r="D79" i="5"/>
  <c r="E79" i="5"/>
  <c r="F79" i="5"/>
  <c r="G79" i="5"/>
  <c r="H79" i="5"/>
  <c r="I79" i="5"/>
  <c r="J79" i="5"/>
  <c r="C79" i="5"/>
  <c r="B79" i="5"/>
  <c r="A79" i="5"/>
  <c r="D78" i="5"/>
  <c r="E78" i="5"/>
  <c r="F78" i="5"/>
  <c r="G78" i="5"/>
  <c r="H78" i="5"/>
  <c r="I78" i="5"/>
  <c r="J78" i="5"/>
  <c r="C78" i="5"/>
  <c r="B78" i="5"/>
  <c r="A78" i="5"/>
  <c r="D77" i="5"/>
  <c r="E77" i="5"/>
  <c r="F77" i="5"/>
  <c r="G77" i="5"/>
  <c r="H77" i="5"/>
  <c r="I77" i="5"/>
  <c r="J77" i="5"/>
  <c r="C77" i="5"/>
  <c r="B77" i="5"/>
  <c r="A77" i="5"/>
  <c r="D76" i="5"/>
  <c r="E76" i="5"/>
  <c r="F76" i="5"/>
  <c r="G76" i="5"/>
  <c r="H76" i="5"/>
  <c r="I76" i="5"/>
  <c r="J76" i="5"/>
  <c r="C76" i="5"/>
  <c r="B76" i="5"/>
  <c r="A76" i="5"/>
  <c r="D75" i="5"/>
  <c r="E75" i="5"/>
  <c r="F75" i="5"/>
  <c r="G75" i="5"/>
  <c r="H75" i="5"/>
  <c r="I75" i="5"/>
  <c r="J75" i="5"/>
  <c r="C75" i="5"/>
  <c r="B75" i="5"/>
  <c r="A75" i="5"/>
  <c r="D74" i="5"/>
  <c r="E74" i="5"/>
  <c r="F74" i="5"/>
  <c r="G74" i="5"/>
  <c r="H74" i="5"/>
  <c r="I74" i="5"/>
  <c r="J74" i="5"/>
  <c r="C74" i="5"/>
  <c r="B74" i="5"/>
  <c r="A74" i="5"/>
  <c r="D73" i="5"/>
  <c r="E73" i="5"/>
  <c r="F73" i="5"/>
  <c r="G73" i="5"/>
  <c r="H73" i="5"/>
  <c r="I73" i="5"/>
  <c r="J73" i="5"/>
  <c r="C73" i="5"/>
  <c r="B73" i="5"/>
  <c r="A73" i="5"/>
  <c r="D72" i="5"/>
  <c r="E72" i="5"/>
  <c r="F72" i="5"/>
  <c r="G72" i="5"/>
  <c r="H72" i="5"/>
  <c r="I72" i="5"/>
  <c r="J72" i="5"/>
  <c r="C72" i="5"/>
  <c r="B72" i="5"/>
  <c r="A72" i="5"/>
  <c r="D71" i="5"/>
  <c r="E71" i="5"/>
  <c r="F71" i="5"/>
  <c r="G71" i="5"/>
  <c r="H71" i="5"/>
  <c r="I71" i="5"/>
  <c r="J71" i="5"/>
  <c r="C71" i="5"/>
  <c r="B71" i="5"/>
  <c r="A71" i="5"/>
  <c r="D70" i="5"/>
  <c r="E70" i="5"/>
  <c r="F70" i="5"/>
  <c r="G70" i="5"/>
  <c r="H70" i="5"/>
  <c r="I70" i="5"/>
  <c r="J70" i="5"/>
  <c r="C70" i="5"/>
  <c r="B70" i="5"/>
  <c r="A70" i="5"/>
  <c r="D69" i="5"/>
  <c r="E69" i="5"/>
  <c r="F69" i="5"/>
  <c r="G69" i="5"/>
  <c r="H69" i="5"/>
  <c r="I69" i="5"/>
  <c r="J69" i="5"/>
  <c r="C69" i="5"/>
  <c r="B69" i="5"/>
  <c r="A69" i="5"/>
  <c r="D68" i="5"/>
  <c r="E68" i="5"/>
  <c r="F68" i="5"/>
  <c r="G68" i="5"/>
  <c r="H68" i="5"/>
  <c r="I68" i="5"/>
  <c r="J68" i="5"/>
  <c r="C68" i="5"/>
  <c r="B68" i="5"/>
  <c r="A68" i="5"/>
  <c r="D67" i="5"/>
  <c r="E67" i="5"/>
  <c r="F67" i="5"/>
  <c r="G67" i="5"/>
  <c r="H67" i="5"/>
  <c r="I67" i="5"/>
  <c r="J67" i="5"/>
  <c r="C67" i="5"/>
  <c r="B67" i="5"/>
  <c r="A67" i="5"/>
  <c r="D66" i="5"/>
  <c r="E66" i="5"/>
  <c r="F66" i="5"/>
  <c r="G66" i="5"/>
  <c r="H66" i="5"/>
  <c r="I66" i="5"/>
  <c r="J66" i="5"/>
  <c r="C66" i="5"/>
  <c r="B66" i="5"/>
  <c r="A66" i="5"/>
  <c r="D65" i="5"/>
  <c r="E65" i="5"/>
  <c r="F65" i="5"/>
  <c r="G65" i="5"/>
  <c r="H65" i="5"/>
  <c r="I65" i="5"/>
  <c r="J65" i="5"/>
  <c r="C65" i="5"/>
  <c r="B65" i="5"/>
  <c r="A65" i="5"/>
  <c r="D64" i="5"/>
  <c r="E64" i="5"/>
  <c r="F64" i="5"/>
  <c r="G64" i="5"/>
  <c r="H64" i="5"/>
  <c r="I64" i="5"/>
  <c r="J64" i="5"/>
  <c r="C64" i="5"/>
  <c r="B64" i="5"/>
  <c r="A64" i="5"/>
  <c r="D63" i="5"/>
  <c r="E63" i="5"/>
  <c r="F63" i="5"/>
  <c r="G63" i="5"/>
  <c r="H63" i="5"/>
  <c r="I63" i="5"/>
  <c r="J63" i="5"/>
  <c r="C63" i="5"/>
  <c r="B63" i="5"/>
  <c r="A63" i="5"/>
  <c r="D62" i="5"/>
  <c r="E62" i="5"/>
  <c r="F62" i="5"/>
  <c r="G62" i="5"/>
  <c r="H62" i="5"/>
  <c r="I62" i="5"/>
  <c r="J62" i="5"/>
  <c r="C62" i="5"/>
  <c r="B62" i="5"/>
  <c r="A62" i="5"/>
  <c r="D61" i="5"/>
  <c r="E61" i="5"/>
  <c r="F61" i="5"/>
  <c r="G61" i="5"/>
  <c r="H61" i="5"/>
  <c r="I61" i="5"/>
  <c r="J61" i="5"/>
  <c r="C61" i="5"/>
  <c r="B61" i="5"/>
  <c r="A61" i="5"/>
  <c r="D60" i="5"/>
  <c r="E60" i="5"/>
  <c r="F60" i="5"/>
  <c r="G60" i="5"/>
  <c r="H60" i="5"/>
  <c r="I60" i="5"/>
  <c r="J60" i="5"/>
  <c r="C60" i="5"/>
  <c r="B60" i="5"/>
  <c r="A60" i="5"/>
  <c r="D59" i="5"/>
  <c r="E59" i="5"/>
  <c r="F59" i="5"/>
  <c r="G59" i="5"/>
  <c r="H59" i="5"/>
  <c r="I59" i="5"/>
  <c r="J59" i="5"/>
  <c r="C59" i="5"/>
  <c r="B59" i="5"/>
  <c r="A59" i="5"/>
  <c r="D58" i="5"/>
  <c r="E58" i="5"/>
  <c r="F58" i="5"/>
  <c r="G58" i="5"/>
  <c r="H58" i="5"/>
  <c r="I58" i="5"/>
  <c r="J58" i="5"/>
  <c r="C58" i="5"/>
  <c r="B58" i="5"/>
  <c r="A58" i="5"/>
  <c r="D57" i="5"/>
  <c r="E57" i="5"/>
  <c r="F57" i="5"/>
  <c r="G57" i="5"/>
  <c r="H57" i="5"/>
  <c r="I57" i="5"/>
  <c r="J57" i="5"/>
  <c r="C57" i="5"/>
  <c r="B57" i="5"/>
  <c r="A57" i="5"/>
  <c r="D56" i="5"/>
  <c r="E56" i="5"/>
  <c r="F56" i="5"/>
  <c r="G56" i="5"/>
  <c r="H56" i="5"/>
  <c r="I56" i="5"/>
  <c r="J56" i="5"/>
  <c r="C56" i="5"/>
  <c r="B56" i="5"/>
  <c r="A56" i="5"/>
  <c r="D55" i="5"/>
  <c r="E55" i="5"/>
  <c r="F55" i="5"/>
  <c r="G55" i="5"/>
  <c r="H55" i="5"/>
  <c r="I55" i="5"/>
  <c r="J55" i="5"/>
  <c r="C55" i="5"/>
  <c r="B55" i="5"/>
  <c r="A55" i="5"/>
  <c r="D54" i="5"/>
  <c r="E54" i="5"/>
  <c r="F54" i="5"/>
  <c r="G54" i="5"/>
  <c r="H54" i="5"/>
  <c r="I54" i="5"/>
  <c r="J54" i="5"/>
  <c r="C54" i="5"/>
  <c r="B54" i="5"/>
  <c r="A54" i="5"/>
  <c r="D53" i="5"/>
  <c r="E53" i="5"/>
  <c r="F53" i="5"/>
  <c r="G53" i="5"/>
  <c r="H53" i="5"/>
  <c r="I53" i="5"/>
  <c r="J53" i="5"/>
  <c r="C53" i="5"/>
  <c r="B53" i="5"/>
  <c r="A53" i="5"/>
  <c r="D52" i="5"/>
  <c r="E52" i="5"/>
  <c r="F52" i="5"/>
  <c r="G52" i="5"/>
  <c r="H52" i="5"/>
  <c r="I52" i="5"/>
  <c r="J52" i="5"/>
  <c r="C52" i="5"/>
  <c r="B52" i="5"/>
  <c r="A52" i="5"/>
  <c r="D51" i="5"/>
  <c r="E51" i="5"/>
  <c r="F51" i="5"/>
  <c r="G51" i="5"/>
  <c r="H51" i="5"/>
  <c r="I51" i="5"/>
  <c r="J51" i="5"/>
  <c r="C51" i="5"/>
  <c r="B51" i="5"/>
  <c r="A51" i="5"/>
  <c r="D50" i="5"/>
  <c r="E50" i="5"/>
  <c r="F50" i="5"/>
  <c r="G50" i="5"/>
  <c r="H50" i="5"/>
  <c r="I50" i="5"/>
  <c r="J50" i="5"/>
  <c r="C50" i="5"/>
  <c r="B50" i="5"/>
  <c r="A50" i="5"/>
  <c r="D49" i="5"/>
  <c r="E49" i="5"/>
  <c r="F49" i="5"/>
  <c r="G49" i="5"/>
  <c r="H49" i="5"/>
  <c r="I49" i="5"/>
  <c r="J49" i="5"/>
  <c r="C49" i="5"/>
  <c r="B49" i="5"/>
  <c r="A49" i="5"/>
  <c r="D48" i="5"/>
  <c r="E48" i="5"/>
  <c r="F48" i="5"/>
  <c r="G48" i="5"/>
  <c r="H48" i="5"/>
  <c r="I48" i="5"/>
  <c r="J48" i="5"/>
  <c r="C48" i="5"/>
  <c r="B48" i="5"/>
  <c r="A48" i="5"/>
  <c r="D47" i="5"/>
  <c r="E47" i="5"/>
  <c r="F47" i="5"/>
  <c r="G47" i="5"/>
  <c r="H47" i="5"/>
  <c r="I47" i="5"/>
  <c r="J47" i="5"/>
  <c r="C47" i="5"/>
  <c r="B47" i="5"/>
  <c r="A47" i="5"/>
  <c r="D46" i="5"/>
  <c r="E46" i="5"/>
  <c r="F46" i="5"/>
  <c r="G46" i="5"/>
  <c r="H46" i="5"/>
  <c r="I46" i="5"/>
  <c r="J46" i="5"/>
  <c r="C46" i="5"/>
  <c r="B46" i="5"/>
  <c r="A46" i="5"/>
  <c r="D45" i="5"/>
  <c r="E45" i="5"/>
  <c r="F45" i="5"/>
  <c r="G45" i="5"/>
  <c r="H45" i="5"/>
  <c r="I45" i="5"/>
  <c r="J45" i="5"/>
  <c r="C45" i="5"/>
  <c r="B45" i="5"/>
  <c r="A45" i="5"/>
  <c r="D44" i="5"/>
  <c r="E44" i="5"/>
  <c r="F44" i="5"/>
  <c r="G44" i="5"/>
  <c r="H44" i="5"/>
  <c r="I44" i="5"/>
  <c r="J44" i="5"/>
  <c r="C44" i="5"/>
  <c r="B44" i="5"/>
  <c r="A44" i="5"/>
  <c r="D43" i="5"/>
  <c r="E43" i="5"/>
  <c r="F43" i="5"/>
  <c r="G43" i="5"/>
  <c r="H43" i="5"/>
  <c r="I43" i="5"/>
  <c r="J43" i="5"/>
  <c r="C43" i="5"/>
  <c r="B43" i="5"/>
  <c r="A43" i="5"/>
  <c r="D42" i="5"/>
  <c r="E42" i="5"/>
  <c r="F42" i="5"/>
  <c r="G42" i="5"/>
  <c r="H42" i="5"/>
  <c r="I42" i="5"/>
  <c r="J42" i="5"/>
  <c r="C42" i="5"/>
  <c r="B42" i="5"/>
  <c r="A42" i="5"/>
  <c r="D41" i="5"/>
  <c r="E41" i="5"/>
  <c r="F41" i="5"/>
  <c r="G41" i="5"/>
  <c r="H41" i="5"/>
  <c r="I41" i="5"/>
  <c r="J41" i="5"/>
  <c r="C41" i="5"/>
  <c r="B41" i="5"/>
  <c r="A41" i="5"/>
  <c r="D40" i="5"/>
  <c r="E40" i="5"/>
  <c r="F40" i="5"/>
  <c r="G40" i="5"/>
  <c r="H40" i="5"/>
  <c r="I40" i="5"/>
  <c r="J40" i="5"/>
  <c r="C40" i="5"/>
  <c r="B40" i="5"/>
  <c r="A40" i="5"/>
  <c r="D39" i="5"/>
  <c r="E39" i="5"/>
  <c r="F39" i="5"/>
  <c r="G39" i="5"/>
  <c r="H39" i="5"/>
  <c r="I39" i="5"/>
  <c r="J39" i="5"/>
  <c r="C39" i="5"/>
  <c r="B39" i="5"/>
  <c r="A39" i="5"/>
  <c r="D38" i="5"/>
  <c r="E38" i="5"/>
  <c r="F38" i="5"/>
  <c r="G38" i="5"/>
  <c r="H38" i="5"/>
  <c r="I38" i="5"/>
  <c r="J38" i="5"/>
  <c r="C38" i="5"/>
  <c r="B38" i="5"/>
  <c r="A38" i="5"/>
  <c r="D37" i="5"/>
  <c r="E37" i="5"/>
  <c r="F37" i="5"/>
  <c r="G37" i="5"/>
  <c r="H37" i="5"/>
  <c r="I37" i="5"/>
  <c r="J37" i="5"/>
  <c r="C37" i="5"/>
  <c r="B37" i="5"/>
  <c r="A37" i="5"/>
  <c r="D36" i="5"/>
  <c r="E36" i="5"/>
  <c r="F36" i="5"/>
  <c r="G36" i="5"/>
  <c r="H36" i="5"/>
  <c r="I36" i="5"/>
  <c r="J36" i="5"/>
  <c r="C36" i="5"/>
  <c r="B36" i="5"/>
  <c r="A36" i="5"/>
  <c r="D35" i="5"/>
  <c r="E35" i="5"/>
  <c r="F35" i="5"/>
  <c r="G35" i="5"/>
  <c r="H35" i="5"/>
  <c r="I35" i="5"/>
  <c r="J35" i="5"/>
  <c r="C35" i="5"/>
  <c r="B35" i="5"/>
  <c r="A35" i="5"/>
  <c r="D34" i="5"/>
  <c r="E34" i="5"/>
  <c r="F34" i="5"/>
  <c r="G34" i="5"/>
  <c r="H34" i="5"/>
  <c r="I34" i="5"/>
  <c r="J34" i="5"/>
  <c r="C34" i="5"/>
  <c r="B34" i="5"/>
  <c r="A34" i="5"/>
  <c r="D33" i="5"/>
  <c r="E33" i="5"/>
  <c r="F33" i="5"/>
  <c r="G33" i="5"/>
  <c r="H33" i="5"/>
  <c r="I33" i="5"/>
  <c r="J33" i="5"/>
  <c r="C33" i="5"/>
  <c r="B33" i="5"/>
  <c r="A33" i="5"/>
  <c r="D32" i="5"/>
  <c r="E32" i="5"/>
  <c r="F32" i="5"/>
  <c r="G32" i="5"/>
  <c r="H32" i="5"/>
  <c r="I32" i="5"/>
  <c r="J32" i="5"/>
  <c r="C32" i="5"/>
  <c r="B32" i="5"/>
  <c r="A32" i="5"/>
  <c r="D31" i="5"/>
  <c r="E31" i="5"/>
  <c r="F31" i="5"/>
  <c r="G31" i="5"/>
  <c r="H31" i="5"/>
  <c r="I31" i="5"/>
  <c r="J31" i="5"/>
  <c r="C31" i="5"/>
  <c r="B31" i="5"/>
  <c r="A31" i="5"/>
  <c r="D30" i="5"/>
  <c r="E30" i="5"/>
  <c r="F30" i="5"/>
  <c r="G30" i="5"/>
  <c r="H30" i="5"/>
  <c r="I30" i="5"/>
  <c r="J30" i="5"/>
  <c r="C30" i="5"/>
  <c r="B30" i="5"/>
  <c r="A30" i="5"/>
  <c r="D29" i="5"/>
  <c r="E29" i="5"/>
  <c r="F29" i="5"/>
  <c r="G29" i="5"/>
  <c r="H29" i="5"/>
  <c r="I29" i="5"/>
  <c r="J29" i="5"/>
  <c r="C29" i="5"/>
  <c r="B29" i="5"/>
  <c r="A29" i="5"/>
  <c r="D28" i="5"/>
  <c r="E28" i="5"/>
  <c r="F28" i="5"/>
  <c r="G28" i="5"/>
  <c r="H28" i="5"/>
  <c r="I28" i="5"/>
  <c r="J28" i="5"/>
  <c r="C28" i="5"/>
  <c r="B28" i="5"/>
  <c r="A28" i="5"/>
  <c r="D27" i="5"/>
  <c r="E27" i="5"/>
  <c r="F27" i="5"/>
  <c r="G27" i="5"/>
  <c r="H27" i="5"/>
  <c r="I27" i="5"/>
  <c r="J27" i="5"/>
  <c r="C27" i="5"/>
  <c r="B27" i="5"/>
  <c r="A27" i="5"/>
  <c r="D26" i="5"/>
  <c r="E26" i="5"/>
  <c r="F26" i="5"/>
  <c r="G26" i="5"/>
  <c r="H26" i="5"/>
  <c r="I26" i="5"/>
  <c r="J26" i="5"/>
  <c r="C26" i="5"/>
  <c r="B26" i="5"/>
  <c r="A26" i="5"/>
  <c r="D25" i="5"/>
  <c r="E25" i="5"/>
  <c r="F25" i="5"/>
  <c r="G25" i="5"/>
  <c r="H25" i="5"/>
  <c r="I25" i="5"/>
  <c r="J25" i="5"/>
  <c r="C25" i="5"/>
  <c r="B25" i="5"/>
  <c r="A25" i="5"/>
  <c r="D24" i="5"/>
  <c r="E24" i="5"/>
  <c r="F24" i="5"/>
  <c r="G24" i="5"/>
  <c r="H24" i="5"/>
  <c r="I24" i="5"/>
  <c r="J24" i="5"/>
  <c r="C24" i="5"/>
  <c r="B24" i="5"/>
  <c r="A24" i="5"/>
  <c r="D23" i="5"/>
  <c r="E23" i="5"/>
  <c r="F23" i="5"/>
  <c r="G23" i="5"/>
  <c r="H23" i="5"/>
  <c r="I23" i="5"/>
  <c r="J23" i="5"/>
  <c r="C23" i="5"/>
  <c r="B23" i="5"/>
  <c r="A23" i="5"/>
  <c r="D22" i="5"/>
  <c r="E22" i="5"/>
  <c r="F22" i="5"/>
  <c r="G22" i="5"/>
  <c r="H22" i="5"/>
  <c r="I22" i="5"/>
  <c r="J22" i="5"/>
  <c r="C22" i="5"/>
  <c r="B22" i="5"/>
  <c r="A22" i="5"/>
  <c r="D21" i="5"/>
  <c r="E21" i="5"/>
  <c r="F21" i="5"/>
  <c r="G21" i="5"/>
  <c r="H21" i="5"/>
  <c r="I21" i="5"/>
  <c r="J21" i="5"/>
  <c r="C21" i="5"/>
  <c r="B21" i="5"/>
  <c r="A21" i="5"/>
  <c r="D20" i="5"/>
  <c r="E20" i="5"/>
  <c r="F20" i="5"/>
  <c r="G20" i="5"/>
  <c r="H20" i="5"/>
  <c r="I20" i="5"/>
  <c r="J20" i="5"/>
  <c r="C20" i="5"/>
  <c r="B20" i="5"/>
  <c r="A20" i="5"/>
  <c r="D19" i="5"/>
  <c r="E19" i="5"/>
  <c r="F19" i="5"/>
  <c r="G19" i="5"/>
  <c r="H19" i="5"/>
  <c r="I19" i="5"/>
  <c r="J19" i="5"/>
  <c r="C19" i="5"/>
  <c r="B19" i="5"/>
  <c r="A19" i="5"/>
  <c r="D18" i="5"/>
  <c r="E18" i="5"/>
  <c r="F18" i="5"/>
  <c r="G18" i="5"/>
  <c r="H18" i="5"/>
  <c r="I18" i="5"/>
  <c r="J18" i="5"/>
  <c r="C18" i="5"/>
  <c r="B18" i="5"/>
  <c r="A18" i="5"/>
  <c r="D17" i="5"/>
  <c r="E17" i="5"/>
  <c r="F17" i="5"/>
  <c r="G17" i="5"/>
  <c r="H17" i="5"/>
  <c r="I17" i="5"/>
  <c r="J17" i="5"/>
  <c r="C17" i="5"/>
  <c r="B17" i="5"/>
  <c r="A17" i="5"/>
  <c r="D16" i="5"/>
  <c r="E16" i="5"/>
  <c r="F16" i="5"/>
  <c r="G16" i="5"/>
  <c r="H16" i="5"/>
  <c r="I16" i="5"/>
  <c r="J16" i="5"/>
  <c r="C16" i="5"/>
  <c r="B16" i="5"/>
  <c r="A16" i="5"/>
  <c r="D15" i="5"/>
  <c r="E15" i="5"/>
  <c r="F15" i="5"/>
  <c r="G15" i="5"/>
  <c r="H15" i="5"/>
  <c r="I15" i="5"/>
  <c r="J15" i="5"/>
  <c r="C15" i="5"/>
  <c r="B15" i="5"/>
  <c r="A15" i="5"/>
  <c r="D14" i="5"/>
  <c r="E14" i="5"/>
  <c r="F14" i="5"/>
  <c r="G14" i="5"/>
  <c r="H14" i="5"/>
  <c r="I14" i="5"/>
  <c r="J14" i="5"/>
  <c r="C14" i="5"/>
  <c r="B14" i="5"/>
  <c r="A14" i="5"/>
  <c r="D13" i="5"/>
  <c r="E13" i="5"/>
  <c r="F13" i="5"/>
  <c r="G13" i="5"/>
  <c r="H13" i="5"/>
  <c r="I13" i="5"/>
  <c r="J13" i="5"/>
  <c r="C13" i="5"/>
  <c r="B13" i="5"/>
  <c r="A13" i="5"/>
  <c r="D12" i="5"/>
  <c r="E12" i="5"/>
  <c r="F12" i="5"/>
  <c r="G12" i="5"/>
  <c r="H12" i="5"/>
  <c r="I12" i="5"/>
  <c r="J12" i="5"/>
  <c r="C12" i="5"/>
  <c r="B12" i="5"/>
  <c r="A12" i="5"/>
  <c r="D11" i="5"/>
  <c r="E11" i="5"/>
  <c r="F11" i="5"/>
  <c r="G11" i="5"/>
  <c r="H11" i="5"/>
  <c r="I11" i="5"/>
  <c r="J11" i="5"/>
  <c r="C11" i="5"/>
  <c r="B11" i="5"/>
  <c r="A11" i="5"/>
  <c r="D10" i="5"/>
  <c r="E10" i="5"/>
  <c r="F10" i="5"/>
  <c r="G10" i="5"/>
  <c r="H10" i="5"/>
  <c r="I10" i="5"/>
  <c r="J10" i="5"/>
  <c r="C10" i="5"/>
  <c r="B10" i="5"/>
  <c r="A10" i="5"/>
  <c r="D9" i="5"/>
  <c r="E9" i="5"/>
  <c r="F9" i="5"/>
  <c r="G9" i="5"/>
  <c r="H9" i="5"/>
  <c r="I9" i="5"/>
  <c r="J9" i="5"/>
  <c r="C9" i="5"/>
  <c r="B9" i="5"/>
  <c r="A9" i="5"/>
  <c r="D8" i="5"/>
  <c r="E8" i="5"/>
  <c r="F8" i="5"/>
  <c r="G8" i="5"/>
  <c r="H8" i="5"/>
  <c r="I8" i="5"/>
  <c r="J8" i="5"/>
  <c r="C8" i="5"/>
  <c r="B8" i="5"/>
  <c r="A8" i="5"/>
  <c r="D7" i="5"/>
  <c r="E7" i="5"/>
  <c r="F7" i="5"/>
  <c r="G7" i="5"/>
  <c r="H7" i="5"/>
  <c r="I7" i="5"/>
  <c r="J7" i="5"/>
  <c r="C7" i="5"/>
  <c r="B7" i="5"/>
  <c r="A7" i="5"/>
  <c r="D6" i="5"/>
  <c r="E6" i="5"/>
  <c r="F6" i="5"/>
  <c r="G6" i="5"/>
  <c r="H6" i="5"/>
  <c r="I6" i="5"/>
  <c r="J6" i="5"/>
  <c r="C6" i="5"/>
  <c r="B6" i="5"/>
  <c r="A6" i="5"/>
  <c r="D5" i="5"/>
  <c r="E5" i="5"/>
  <c r="F5" i="5"/>
  <c r="G5" i="5"/>
  <c r="H5" i="5"/>
  <c r="I5" i="5"/>
  <c r="J5" i="5"/>
  <c r="C5" i="5"/>
  <c r="B5" i="5"/>
  <c r="A5" i="5"/>
  <c r="C4" i="5"/>
  <c r="B4" i="5"/>
  <c r="A4" i="5"/>
  <c r="C3" i="5"/>
  <c r="B3" i="5"/>
  <c r="A3" i="5"/>
  <c r="C2" i="5"/>
  <c r="D71" i="4"/>
  <c r="E71" i="4"/>
  <c r="F71" i="4"/>
  <c r="G71" i="4"/>
  <c r="H71" i="4"/>
  <c r="I71" i="4"/>
  <c r="J71" i="4"/>
  <c r="K71" i="4"/>
  <c r="C71" i="4"/>
  <c r="B71" i="4"/>
  <c r="A147" i="4"/>
  <c r="D22" i="4"/>
  <c r="E22" i="4"/>
  <c r="F22" i="4"/>
  <c r="G22" i="4"/>
  <c r="H22" i="4"/>
  <c r="I22" i="4"/>
  <c r="J22" i="4"/>
  <c r="K22" i="4"/>
  <c r="C22" i="4"/>
  <c r="B22" i="4"/>
  <c r="A146" i="4"/>
  <c r="D122" i="4"/>
  <c r="E122" i="4"/>
  <c r="F122" i="4"/>
  <c r="G122" i="4"/>
  <c r="H122" i="4"/>
  <c r="I122" i="4"/>
  <c r="J122" i="4"/>
  <c r="K122" i="4"/>
  <c r="C122" i="4"/>
  <c r="B122" i="4"/>
  <c r="A145" i="4"/>
  <c r="D100" i="4"/>
  <c r="E100" i="4"/>
  <c r="F100" i="4"/>
  <c r="G100" i="4"/>
  <c r="H100" i="4"/>
  <c r="I100" i="4"/>
  <c r="J100" i="4"/>
  <c r="K100" i="4"/>
  <c r="C100" i="4"/>
  <c r="B100" i="4"/>
  <c r="A144" i="4"/>
  <c r="D24" i="4"/>
  <c r="E24" i="4"/>
  <c r="F24" i="4"/>
  <c r="G24" i="4"/>
  <c r="H24" i="4"/>
  <c r="I24" i="4"/>
  <c r="J24" i="4"/>
  <c r="K24" i="4"/>
  <c r="C24" i="4"/>
  <c r="B24" i="4"/>
  <c r="A143" i="4"/>
  <c r="D39" i="4"/>
  <c r="E39" i="4"/>
  <c r="F39" i="4"/>
  <c r="G39" i="4"/>
  <c r="H39" i="4"/>
  <c r="I39" i="4"/>
  <c r="J39" i="4"/>
  <c r="K39" i="4"/>
  <c r="C39" i="4"/>
  <c r="B39" i="4"/>
  <c r="A142" i="4"/>
  <c r="D125" i="4"/>
  <c r="E125" i="4"/>
  <c r="F125" i="4"/>
  <c r="G125" i="4"/>
  <c r="H125" i="4"/>
  <c r="I125" i="4"/>
  <c r="J125" i="4"/>
  <c r="K125" i="4"/>
  <c r="C125" i="4"/>
  <c r="B125" i="4"/>
  <c r="A141" i="4"/>
  <c r="D23" i="4"/>
  <c r="E23" i="4"/>
  <c r="F23" i="4"/>
  <c r="G23" i="4"/>
  <c r="H23" i="4"/>
  <c r="I23" i="4"/>
  <c r="J23" i="4"/>
  <c r="K23" i="4"/>
  <c r="C23" i="4"/>
  <c r="B23" i="4"/>
  <c r="A140" i="4"/>
  <c r="D103" i="4"/>
  <c r="E103" i="4"/>
  <c r="F103" i="4"/>
  <c r="G103" i="4"/>
  <c r="H103" i="4"/>
  <c r="I103" i="4"/>
  <c r="J103" i="4"/>
  <c r="K103" i="4"/>
  <c r="C103" i="4"/>
  <c r="B103" i="4"/>
  <c r="A139" i="4"/>
  <c r="D124" i="4"/>
  <c r="E124" i="4"/>
  <c r="F124" i="4"/>
  <c r="G124" i="4"/>
  <c r="H124" i="4"/>
  <c r="I124" i="4"/>
  <c r="J124" i="4"/>
  <c r="K124" i="4"/>
  <c r="C124" i="4"/>
  <c r="B124" i="4"/>
  <c r="A138" i="4"/>
  <c r="D26" i="4"/>
  <c r="E26" i="4"/>
  <c r="F26" i="4"/>
  <c r="G26" i="4"/>
  <c r="H26" i="4"/>
  <c r="I26" i="4"/>
  <c r="J26" i="4"/>
  <c r="K26" i="4"/>
  <c r="C26" i="4"/>
  <c r="B26" i="4"/>
  <c r="A137" i="4"/>
  <c r="D63" i="4"/>
  <c r="E63" i="4"/>
  <c r="F63" i="4"/>
  <c r="G63" i="4"/>
  <c r="H63" i="4"/>
  <c r="I63" i="4"/>
  <c r="J63" i="4"/>
  <c r="K63" i="4"/>
  <c r="C63" i="4"/>
  <c r="B63" i="4"/>
  <c r="A136" i="4"/>
  <c r="D141" i="4"/>
  <c r="E141" i="4"/>
  <c r="F141" i="4"/>
  <c r="G141" i="4"/>
  <c r="H141" i="4"/>
  <c r="I141" i="4"/>
  <c r="J141" i="4"/>
  <c r="K141" i="4"/>
  <c r="C141" i="4"/>
  <c r="B141" i="4"/>
  <c r="A135" i="4"/>
  <c r="D130" i="4"/>
  <c r="E130" i="4"/>
  <c r="F130" i="4"/>
  <c r="G130" i="4"/>
  <c r="H130" i="4"/>
  <c r="I130" i="4"/>
  <c r="J130" i="4"/>
  <c r="K130" i="4"/>
  <c r="C130" i="4"/>
  <c r="B130" i="4"/>
  <c r="A134" i="4"/>
  <c r="D52" i="4"/>
  <c r="E52" i="4"/>
  <c r="F52" i="4"/>
  <c r="G52" i="4"/>
  <c r="H52" i="4"/>
  <c r="I52" i="4"/>
  <c r="J52" i="4"/>
  <c r="K52" i="4"/>
  <c r="C52" i="4"/>
  <c r="B52" i="4"/>
  <c r="A133" i="4"/>
  <c r="D143" i="4"/>
  <c r="E143" i="4"/>
  <c r="F143" i="4"/>
  <c r="G143" i="4"/>
  <c r="H143" i="4"/>
  <c r="I143" i="4"/>
  <c r="J143" i="4"/>
  <c r="K143" i="4"/>
  <c r="C143" i="4"/>
  <c r="B143" i="4"/>
  <c r="A132" i="4"/>
  <c r="D92" i="4"/>
  <c r="E92" i="4"/>
  <c r="F92" i="4"/>
  <c r="G92" i="4"/>
  <c r="H92" i="4"/>
  <c r="I92" i="4"/>
  <c r="J92" i="4"/>
  <c r="K92" i="4"/>
  <c r="C92" i="4"/>
  <c r="B92" i="4"/>
  <c r="A131" i="4"/>
  <c r="D83" i="4"/>
  <c r="E83" i="4"/>
  <c r="F83" i="4"/>
  <c r="G83" i="4"/>
  <c r="H83" i="4"/>
  <c r="I83" i="4"/>
  <c r="J83" i="4"/>
  <c r="K83" i="4"/>
  <c r="C83" i="4"/>
  <c r="B83" i="4"/>
  <c r="A130" i="4"/>
  <c r="D20" i="4"/>
  <c r="E20" i="4"/>
  <c r="F20" i="4"/>
  <c r="G20" i="4"/>
  <c r="H20" i="4"/>
  <c r="I20" i="4"/>
  <c r="J20" i="4"/>
  <c r="K20" i="4"/>
  <c r="C20" i="4"/>
  <c r="B20" i="4"/>
  <c r="A129" i="4"/>
  <c r="D137" i="4"/>
  <c r="E137" i="4"/>
  <c r="F137" i="4"/>
  <c r="G137" i="4"/>
  <c r="H137" i="4"/>
  <c r="I137" i="4"/>
  <c r="J137" i="4"/>
  <c r="K137" i="4"/>
  <c r="C137" i="4"/>
  <c r="B137" i="4"/>
  <c r="A128" i="4"/>
  <c r="D127" i="4"/>
  <c r="E127" i="4"/>
  <c r="F127" i="4"/>
  <c r="G127" i="4"/>
  <c r="H127" i="4"/>
  <c r="I127" i="4"/>
  <c r="J127" i="4"/>
  <c r="K127" i="4"/>
  <c r="C127" i="4"/>
  <c r="B127" i="4"/>
  <c r="A127" i="4"/>
  <c r="D14" i="4"/>
  <c r="E14" i="4"/>
  <c r="F14" i="4"/>
  <c r="G14" i="4"/>
  <c r="H14" i="4"/>
  <c r="I14" i="4"/>
  <c r="J14" i="4"/>
  <c r="K14" i="4"/>
  <c r="C14" i="4"/>
  <c r="B14" i="4"/>
  <c r="A126" i="4"/>
  <c r="D109" i="4"/>
  <c r="E109" i="4"/>
  <c r="F109" i="4"/>
  <c r="G109" i="4"/>
  <c r="H109" i="4"/>
  <c r="I109" i="4"/>
  <c r="J109" i="4"/>
  <c r="K109" i="4"/>
  <c r="C109" i="4"/>
  <c r="B109" i="4"/>
  <c r="A125" i="4"/>
  <c r="D18" i="4"/>
  <c r="E18" i="4"/>
  <c r="F18" i="4"/>
  <c r="G18" i="4"/>
  <c r="H18" i="4"/>
  <c r="I18" i="4"/>
  <c r="J18" i="4"/>
  <c r="K18" i="4"/>
  <c r="C18" i="4"/>
  <c r="B18" i="4"/>
  <c r="A124" i="4"/>
  <c r="D50" i="4"/>
  <c r="E50" i="4"/>
  <c r="F50" i="4"/>
  <c r="G50" i="4"/>
  <c r="H50" i="4"/>
  <c r="I50" i="4"/>
  <c r="J50" i="4"/>
  <c r="K50" i="4"/>
  <c r="C50" i="4"/>
  <c r="B50" i="4"/>
  <c r="A123" i="4"/>
  <c r="D90" i="4"/>
  <c r="E90" i="4"/>
  <c r="F90" i="4"/>
  <c r="G90" i="4"/>
  <c r="H90" i="4"/>
  <c r="I90" i="4"/>
  <c r="J90" i="4"/>
  <c r="K90" i="4"/>
  <c r="C90" i="4"/>
  <c r="B90" i="4"/>
  <c r="A122" i="4"/>
  <c r="D16" i="4"/>
  <c r="E16" i="4"/>
  <c r="F16" i="4"/>
  <c r="G16" i="4"/>
  <c r="H16" i="4"/>
  <c r="I16" i="4"/>
  <c r="J16" i="4"/>
  <c r="K16" i="4"/>
  <c r="C16" i="4"/>
  <c r="B16" i="4"/>
  <c r="A121" i="4"/>
  <c r="D35" i="4"/>
  <c r="E35" i="4"/>
  <c r="F35" i="4"/>
  <c r="G35" i="4"/>
  <c r="H35" i="4"/>
  <c r="I35" i="4"/>
  <c r="J35" i="4"/>
  <c r="K35" i="4"/>
  <c r="C35" i="4"/>
  <c r="B35" i="4"/>
  <c r="A120" i="4"/>
  <c r="D6" i="4"/>
  <c r="E6" i="4"/>
  <c r="F6" i="4"/>
  <c r="G6" i="4"/>
  <c r="H6" i="4"/>
  <c r="I6" i="4"/>
  <c r="J6" i="4"/>
  <c r="K6" i="4"/>
  <c r="C6" i="4"/>
  <c r="B6" i="4"/>
  <c r="A119" i="4"/>
  <c r="D142" i="4"/>
  <c r="E142" i="4"/>
  <c r="F142" i="4"/>
  <c r="G142" i="4"/>
  <c r="H142" i="4"/>
  <c r="I142" i="4"/>
  <c r="J142" i="4"/>
  <c r="K142" i="4"/>
  <c r="C142" i="4"/>
  <c r="B142" i="4"/>
  <c r="A118" i="4"/>
  <c r="D62" i="4"/>
  <c r="E62" i="4"/>
  <c r="F62" i="4"/>
  <c r="G62" i="4"/>
  <c r="H62" i="4"/>
  <c r="I62" i="4"/>
  <c r="J62" i="4"/>
  <c r="K62" i="4"/>
  <c r="C62" i="4"/>
  <c r="B62" i="4"/>
  <c r="A117" i="4"/>
  <c r="D13" i="4"/>
  <c r="E13" i="4"/>
  <c r="F13" i="4"/>
  <c r="G13" i="4"/>
  <c r="H13" i="4"/>
  <c r="I13" i="4"/>
  <c r="J13" i="4"/>
  <c r="K13" i="4"/>
  <c r="C13" i="4"/>
  <c r="B13" i="4"/>
  <c r="A116" i="4"/>
  <c r="D8" i="4"/>
  <c r="E8" i="4"/>
  <c r="F8" i="4"/>
  <c r="G8" i="4"/>
  <c r="H8" i="4"/>
  <c r="I8" i="4"/>
  <c r="J8" i="4"/>
  <c r="K8" i="4"/>
  <c r="C8" i="4"/>
  <c r="B8" i="4"/>
  <c r="A115" i="4"/>
  <c r="D139" i="4"/>
  <c r="E139" i="4"/>
  <c r="F139" i="4"/>
  <c r="G139" i="4"/>
  <c r="H139" i="4"/>
  <c r="I139" i="4"/>
  <c r="J139" i="4"/>
  <c r="K139" i="4"/>
  <c r="C139" i="4"/>
  <c r="B139" i="4"/>
  <c r="A114" i="4"/>
  <c r="D147" i="4"/>
  <c r="E147" i="4"/>
  <c r="F147" i="4"/>
  <c r="G147" i="4"/>
  <c r="H147" i="4"/>
  <c r="I147" i="4"/>
  <c r="J147" i="4"/>
  <c r="K147" i="4"/>
  <c r="C147" i="4"/>
  <c r="B147" i="4"/>
  <c r="A113" i="4"/>
  <c r="D121" i="4"/>
  <c r="E121" i="4"/>
  <c r="F121" i="4"/>
  <c r="G121" i="4"/>
  <c r="H121" i="4"/>
  <c r="I121" i="4"/>
  <c r="J121" i="4"/>
  <c r="K121" i="4"/>
  <c r="C121" i="4"/>
  <c r="B121" i="4"/>
  <c r="A112" i="4"/>
  <c r="D79" i="4"/>
  <c r="E79" i="4"/>
  <c r="F79" i="4"/>
  <c r="G79" i="4"/>
  <c r="H79" i="4"/>
  <c r="I79" i="4"/>
  <c r="J79" i="4"/>
  <c r="K79" i="4"/>
  <c r="C79" i="4"/>
  <c r="B79" i="4"/>
  <c r="A111" i="4"/>
  <c r="D74" i="4"/>
  <c r="E74" i="4"/>
  <c r="F74" i="4"/>
  <c r="G74" i="4"/>
  <c r="H74" i="4"/>
  <c r="I74" i="4"/>
  <c r="J74" i="4"/>
  <c r="K74" i="4"/>
  <c r="C74" i="4"/>
  <c r="B74" i="4"/>
  <c r="A110" i="4"/>
  <c r="D57" i="4"/>
  <c r="E57" i="4"/>
  <c r="F57" i="4"/>
  <c r="G57" i="4"/>
  <c r="H57" i="4"/>
  <c r="I57" i="4"/>
  <c r="J57" i="4"/>
  <c r="K57" i="4"/>
  <c r="C57" i="4"/>
  <c r="B57" i="4"/>
  <c r="A109" i="4"/>
  <c r="D48" i="4"/>
  <c r="E48" i="4"/>
  <c r="F48" i="4"/>
  <c r="G48" i="4"/>
  <c r="H48" i="4"/>
  <c r="I48" i="4"/>
  <c r="J48" i="4"/>
  <c r="K48" i="4"/>
  <c r="C48" i="4"/>
  <c r="B48" i="4"/>
  <c r="A108" i="4"/>
  <c r="D5" i="4"/>
  <c r="E5" i="4"/>
  <c r="F5" i="4"/>
  <c r="G5" i="4"/>
  <c r="H5" i="4"/>
  <c r="I5" i="4"/>
  <c r="J5" i="4"/>
  <c r="K5" i="4"/>
  <c r="C5" i="4"/>
  <c r="B5" i="4"/>
  <c r="A107" i="4"/>
  <c r="D97" i="4"/>
  <c r="E97" i="4"/>
  <c r="F97" i="4"/>
  <c r="G97" i="4"/>
  <c r="H97" i="4"/>
  <c r="I97" i="4"/>
  <c r="J97" i="4"/>
  <c r="K97" i="4"/>
  <c r="C97" i="4"/>
  <c r="B97" i="4"/>
  <c r="A106" i="4"/>
  <c r="D113" i="4"/>
  <c r="E113" i="4"/>
  <c r="F113" i="4"/>
  <c r="G113" i="4"/>
  <c r="H113" i="4"/>
  <c r="I113" i="4"/>
  <c r="J113" i="4"/>
  <c r="K113" i="4"/>
  <c r="C113" i="4"/>
  <c r="B113" i="4"/>
  <c r="A105" i="4"/>
  <c r="D43" i="4"/>
  <c r="E43" i="4"/>
  <c r="F43" i="4"/>
  <c r="G43" i="4"/>
  <c r="H43" i="4"/>
  <c r="I43" i="4"/>
  <c r="J43" i="4"/>
  <c r="K43" i="4"/>
  <c r="C43" i="4"/>
  <c r="B43" i="4"/>
  <c r="A104" i="4"/>
  <c r="D47" i="4"/>
  <c r="E47" i="4"/>
  <c r="F47" i="4"/>
  <c r="G47" i="4"/>
  <c r="H47" i="4"/>
  <c r="I47" i="4"/>
  <c r="J47" i="4"/>
  <c r="K47" i="4"/>
  <c r="C47" i="4"/>
  <c r="B47" i="4"/>
  <c r="A103" i="4"/>
  <c r="D28" i="4"/>
  <c r="E28" i="4"/>
  <c r="F28" i="4"/>
  <c r="G28" i="4"/>
  <c r="H28" i="4"/>
  <c r="I28" i="4"/>
  <c r="J28" i="4"/>
  <c r="K28" i="4"/>
  <c r="C28" i="4"/>
  <c r="B28" i="4"/>
  <c r="A102" i="4"/>
  <c r="D145" i="4"/>
  <c r="E145" i="4"/>
  <c r="F145" i="4"/>
  <c r="G145" i="4"/>
  <c r="H145" i="4"/>
  <c r="I145" i="4"/>
  <c r="J145" i="4"/>
  <c r="K145" i="4"/>
  <c r="C145" i="4"/>
  <c r="B145" i="4"/>
  <c r="A101" i="4"/>
  <c r="D54" i="4"/>
  <c r="E54" i="4"/>
  <c r="F54" i="4"/>
  <c r="G54" i="4"/>
  <c r="H54" i="4"/>
  <c r="I54" i="4"/>
  <c r="J54" i="4"/>
  <c r="K54" i="4"/>
  <c r="C54" i="4"/>
  <c r="B54" i="4"/>
  <c r="A100" i="4"/>
  <c r="D91" i="4"/>
  <c r="E91" i="4"/>
  <c r="F91" i="4"/>
  <c r="G91" i="4"/>
  <c r="H91" i="4"/>
  <c r="I91" i="4"/>
  <c r="J91" i="4"/>
  <c r="K91" i="4"/>
  <c r="C91" i="4"/>
  <c r="B91" i="4"/>
  <c r="A99" i="4"/>
  <c r="D129" i="4"/>
  <c r="E129" i="4"/>
  <c r="F129" i="4"/>
  <c r="G129" i="4"/>
  <c r="H129" i="4"/>
  <c r="I129" i="4"/>
  <c r="J129" i="4"/>
  <c r="K129" i="4"/>
  <c r="C129" i="4"/>
  <c r="B129" i="4"/>
  <c r="A98" i="4"/>
  <c r="D65" i="4"/>
  <c r="E65" i="4"/>
  <c r="F65" i="4"/>
  <c r="G65" i="4"/>
  <c r="H65" i="4"/>
  <c r="I65" i="4"/>
  <c r="J65" i="4"/>
  <c r="K65" i="4"/>
  <c r="C65" i="4"/>
  <c r="B65" i="4"/>
  <c r="A97" i="4"/>
  <c r="D45" i="4"/>
  <c r="E45" i="4"/>
  <c r="F45" i="4"/>
  <c r="G45" i="4"/>
  <c r="H45" i="4"/>
  <c r="I45" i="4"/>
  <c r="J45" i="4"/>
  <c r="K45" i="4"/>
  <c r="C45" i="4"/>
  <c r="B45" i="4"/>
  <c r="A96" i="4"/>
  <c r="D31" i="4"/>
  <c r="E31" i="4"/>
  <c r="F31" i="4"/>
  <c r="G31" i="4"/>
  <c r="H31" i="4"/>
  <c r="I31" i="4"/>
  <c r="J31" i="4"/>
  <c r="K31" i="4"/>
  <c r="C31" i="4"/>
  <c r="B31" i="4"/>
  <c r="A95" i="4"/>
  <c r="D69" i="4"/>
  <c r="E69" i="4"/>
  <c r="F69" i="4"/>
  <c r="G69" i="4"/>
  <c r="H69" i="4"/>
  <c r="I69" i="4"/>
  <c r="J69" i="4"/>
  <c r="K69" i="4"/>
  <c r="C69" i="4"/>
  <c r="B69" i="4"/>
  <c r="A94" i="4"/>
  <c r="D59" i="4"/>
  <c r="E59" i="4"/>
  <c r="F59" i="4"/>
  <c r="G59" i="4"/>
  <c r="H59" i="4"/>
  <c r="I59" i="4"/>
  <c r="J59" i="4"/>
  <c r="K59" i="4"/>
  <c r="C59" i="4"/>
  <c r="B59" i="4"/>
  <c r="A93" i="4"/>
  <c r="D101" i="4"/>
  <c r="E101" i="4"/>
  <c r="F101" i="4"/>
  <c r="G101" i="4"/>
  <c r="H101" i="4"/>
  <c r="I101" i="4"/>
  <c r="J101" i="4"/>
  <c r="K101" i="4"/>
  <c r="C101" i="4"/>
  <c r="B101" i="4"/>
  <c r="A92" i="4"/>
  <c r="D119" i="4"/>
  <c r="E119" i="4"/>
  <c r="F119" i="4"/>
  <c r="G119" i="4"/>
  <c r="H119" i="4"/>
  <c r="I119" i="4"/>
  <c r="J119" i="4"/>
  <c r="K119" i="4"/>
  <c r="C119" i="4"/>
  <c r="B119" i="4"/>
  <c r="A91" i="4"/>
  <c r="D21" i="4"/>
  <c r="E21" i="4"/>
  <c r="F21" i="4"/>
  <c r="G21" i="4"/>
  <c r="H21" i="4"/>
  <c r="I21" i="4"/>
  <c r="J21" i="4"/>
  <c r="K21" i="4"/>
  <c r="C21" i="4"/>
  <c r="B21" i="4"/>
  <c r="A90" i="4"/>
  <c r="D120" i="4"/>
  <c r="E120" i="4"/>
  <c r="F120" i="4"/>
  <c r="G120" i="4"/>
  <c r="H120" i="4"/>
  <c r="I120" i="4"/>
  <c r="J120" i="4"/>
  <c r="K120" i="4"/>
  <c r="C120" i="4"/>
  <c r="B120" i="4"/>
  <c r="A89" i="4"/>
  <c r="D49" i="4"/>
  <c r="E49" i="4"/>
  <c r="F49" i="4"/>
  <c r="G49" i="4"/>
  <c r="H49" i="4"/>
  <c r="I49" i="4"/>
  <c r="J49" i="4"/>
  <c r="K49" i="4"/>
  <c r="C49" i="4"/>
  <c r="B49" i="4"/>
  <c r="A88" i="4"/>
  <c r="D33" i="4"/>
  <c r="E33" i="4"/>
  <c r="F33" i="4"/>
  <c r="G33" i="4"/>
  <c r="H33" i="4"/>
  <c r="I33" i="4"/>
  <c r="J33" i="4"/>
  <c r="K33" i="4"/>
  <c r="C33" i="4"/>
  <c r="B33" i="4"/>
  <c r="A87" i="4"/>
  <c r="D94" i="4"/>
  <c r="E94" i="4"/>
  <c r="F94" i="4"/>
  <c r="G94" i="4"/>
  <c r="H94" i="4"/>
  <c r="I94" i="4"/>
  <c r="J94" i="4"/>
  <c r="K94" i="4"/>
  <c r="C94" i="4"/>
  <c r="B94" i="4"/>
  <c r="A86" i="4"/>
  <c r="D10" i="4"/>
  <c r="E10" i="4"/>
  <c r="F10" i="4"/>
  <c r="G10" i="4"/>
  <c r="H10" i="4"/>
  <c r="I10" i="4"/>
  <c r="J10" i="4"/>
  <c r="K10" i="4"/>
  <c r="C10" i="4"/>
  <c r="B10" i="4"/>
  <c r="A85" i="4"/>
  <c r="D81" i="4"/>
  <c r="E81" i="4"/>
  <c r="F81" i="4"/>
  <c r="G81" i="4"/>
  <c r="H81" i="4"/>
  <c r="I81" i="4"/>
  <c r="J81" i="4"/>
  <c r="K81" i="4"/>
  <c r="C81" i="4"/>
  <c r="B81" i="4"/>
  <c r="A84" i="4"/>
  <c r="D77" i="4"/>
  <c r="E77" i="4"/>
  <c r="F77" i="4"/>
  <c r="G77" i="4"/>
  <c r="H77" i="4"/>
  <c r="I77" i="4"/>
  <c r="J77" i="4"/>
  <c r="K77" i="4"/>
  <c r="C77" i="4"/>
  <c r="B77" i="4"/>
  <c r="A83" i="4"/>
  <c r="D105" i="4"/>
  <c r="E105" i="4"/>
  <c r="F105" i="4"/>
  <c r="G105" i="4"/>
  <c r="H105" i="4"/>
  <c r="I105" i="4"/>
  <c r="J105" i="4"/>
  <c r="K105" i="4"/>
  <c r="C105" i="4"/>
  <c r="B105" i="4"/>
  <c r="A82" i="4"/>
  <c r="D37" i="4"/>
  <c r="E37" i="4"/>
  <c r="F37" i="4"/>
  <c r="G37" i="4"/>
  <c r="H37" i="4"/>
  <c r="I37" i="4"/>
  <c r="J37" i="4"/>
  <c r="K37" i="4"/>
  <c r="C37" i="4"/>
  <c r="B37" i="4"/>
  <c r="A81" i="4"/>
  <c r="D30" i="4"/>
  <c r="E30" i="4"/>
  <c r="F30" i="4"/>
  <c r="G30" i="4"/>
  <c r="H30" i="4"/>
  <c r="I30" i="4"/>
  <c r="J30" i="4"/>
  <c r="K30" i="4"/>
  <c r="C30" i="4"/>
  <c r="B30" i="4"/>
  <c r="A80" i="4"/>
  <c r="D53" i="4"/>
  <c r="E53" i="4"/>
  <c r="F53" i="4"/>
  <c r="G53" i="4"/>
  <c r="H53" i="4"/>
  <c r="I53" i="4"/>
  <c r="J53" i="4"/>
  <c r="K53" i="4"/>
  <c r="C53" i="4"/>
  <c r="B53" i="4"/>
  <c r="A79" i="4"/>
  <c r="D140" i="4"/>
  <c r="E140" i="4"/>
  <c r="F140" i="4"/>
  <c r="G140" i="4"/>
  <c r="H140" i="4"/>
  <c r="I140" i="4"/>
  <c r="J140" i="4"/>
  <c r="K140" i="4"/>
  <c r="C140" i="4"/>
  <c r="B140" i="4"/>
  <c r="A78" i="4"/>
  <c r="D132" i="4"/>
  <c r="E132" i="4"/>
  <c r="F132" i="4"/>
  <c r="G132" i="4"/>
  <c r="H132" i="4"/>
  <c r="I132" i="4"/>
  <c r="J132" i="4"/>
  <c r="K132" i="4"/>
  <c r="C132" i="4"/>
  <c r="B132" i="4"/>
  <c r="A77" i="4"/>
  <c r="D88" i="4"/>
  <c r="E88" i="4"/>
  <c r="F88" i="4"/>
  <c r="G88" i="4"/>
  <c r="H88" i="4"/>
  <c r="I88" i="4"/>
  <c r="J88" i="4"/>
  <c r="K88" i="4"/>
  <c r="C88" i="4"/>
  <c r="B88" i="4"/>
  <c r="A76" i="4"/>
  <c r="D115" i="4"/>
  <c r="E115" i="4"/>
  <c r="F115" i="4"/>
  <c r="G115" i="4"/>
  <c r="H115" i="4"/>
  <c r="I115" i="4"/>
  <c r="J115" i="4"/>
  <c r="K115" i="4"/>
  <c r="C115" i="4"/>
  <c r="B115" i="4"/>
  <c r="A75" i="4"/>
  <c r="D76" i="4"/>
  <c r="E76" i="4"/>
  <c r="F76" i="4"/>
  <c r="G76" i="4"/>
  <c r="H76" i="4"/>
  <c r="I76" i="4"/>
  <c r="J76" i="4"/>
  <c r="K76" i="4"/>
  <c r="C76" i="4"/>
  <c r="B76" i="4"/>
  <c r="A74" i="4"/>
  <c r="D104" i="4"/>
  <c r="E104" i="4"/>
  <c r="F104" i="4"/>
  <c r="G104" i="4"/>
  <c r="H104" i="4"/>
  <c r="I104" i="4"/>
  <c r="J104" i="4"/>
  <c r="K104" i="4"/>
  <c r="C104" i="4"/>
  <c r="B104" i="4"/>
  <c r="A73" i="4"/>
  <c r="D68" i="4"/>
  <c r="E68" i="4"/>
  <c r="F68" i="4"/>
  <c r="G68" i="4"/>
  <c r="H68" i="4"/>
  <c r="I68" i="4"/>
  <c r="J68" i="4"/>
  <c r="K68" i="4"/>
  <c r="C68" i="4"/>
  <c r="B68" i="4"/>
  <c r="A72" i="4"/>
  <c r="D34" i="4"/>
  <c r="E34" i="4"/>
  <c r="F34" i="4"/>
  <c r="G34" i="4"/>
  <c r="H34" i="4"/>
  <c r="I34" i="4"/>
  <c r="J34" i="4"/>
  <c r="K34" i="4"/>
  <c r="C34" i="4"/>
  <c r="B34" i="4"/>
  <c r="A71" i="4"/>
  <c r="D44" i="4"/>
  <c r="E44" i="4"/>
  <c r="F44" i="4"/>
  <c r="G44" i="4"/>
  <c r="H44" i="4"/>
  <c r="I44" i="4"/>
  <c r="J44" i="4"/>
  <c r="K44" i="4"/>
  <c r="C44" i="4"/>
  <c r="B44" i="4"/>
  <c r="A70" i="4"/>
  <c r="D99" i="4"/>
  <c r="E99" i="4"/>
  <c r="F99" i="4"/>
  <c r="G99" i="4"/>
  <c r="H99" i="4"/>
  <c r="I99" i="4"/>
  <c r="J99" i="4"/>
  <c r="K99" i="4"/>
  <c r="C99" i="4"/>
  <c r="B99" i="4"/>
  <c r="A69" i="4"/>
  <c r="D36" i="4"/>
  <c r="E36" i="4"/>
  <c r="F36" i="4"/>
  <c r="G36" i="4"/>
  <c r="H36" i="4"/>
  <c r="I36" i="4"/>
  <c r="J36" i="4"/>
  <c r="K36" i="4"/>
  <c r="C36" i="4"/>
  <c r="B36" i="4"/>
  <c r="A68" i="4"/>
  <c r="D64" i="4"/>
  <c r="E64" i="4"/>
  <c r="F64" i="4"/>
  <c r="G64" i="4"/>
  <c r="H64" i="4"/>
  <c r="I64" i="4"/>
  <c r="J64" i="4"/>
  <c r="K64" i="4"/>
  <c r="C64" i="4"/>
  <c r="B64" i="4"/>
  <c r="A67" i="4"/>
  <c r="D107" i="4"/>
  <c r="E107" i="4"/>
  <c r="F107" i="4"/>
  <c r="G107" i="4"/>
  <c r="H107" i="4"/>
  <c r="I107" i="4"/>
  <c r="J107" i="4"/>
  <c r="K107" i="4"/>
  <c r="C107" i="4"/>
  <c r="B107" i="4"/>
  <c r="A66" i="4"/>
  <c r="D12" i="4"/>
  <c r="E12" i="4"/>
  <c r="F12" i="4"/>
  <c r="G12" i="4"/>
  <c r="H12" i="4"/>
  <c r="I12" i="4"/>
  <c r="J12" i="4"/>
  <c r="K12" i="4"/>
  <c r="C12" i="4"/>
  <c r="B12" i="4"/>
  <c r="A65" i="4"/>
  <c r="D114" i="4"/>
  <c r="E114" i="4"/>
  <c r="F114" i="4"/>
  <c r="G114" i="4"/>
  <c r="H114" i="4"/>
  <c r="I114" i="4"/>
  <c r="J114" i="4"/>
  <c r="K114" i="4"/>
  <c r="C114" i="4"/>
  <c r="B114" i="4"/>
  <c r="A64" i="4"/>
  <c r="D144" i="4"/>
  <c r="E144" i="4"/>
  <c r="F144" i="4"/>
  <c r="G144" i="4"/>
  <c r="H144" i="4"/>
  <c r="I144" i="4"/>
  <c r="J144" i="4"/>
  <c r="K144" i="4"/>
  <c r="C144" i="4"/>
  <c r="B144" i="4"/>
  <c r="A63" i="4"/>
  <c r="D42" i="4"/>
  <c r="E42" i="4"/>
  <c r="F42" i="4"/>
  <c r="G42" i="4"/>
  <c r="H42" i="4"/>
  <c r="I42" i="4"/>
  <c r="J42" i="4"/>
  <c r="K42" i="4"/>
  <c r="C42" i="4"/>
  <c r="B42" i="4"/>
  <c r="A62" i="4"/>
  <c r="D131" i="4"/>
  <c r="E131" i="4"/>
  <c r="F131" i="4"/>
  <c r="G131" i="4"/>
  <c r="H131" i="4"/>
  <c r="I131" i="4"/>
  <c r="J131" i="4"/>
  <c r="K131" i="4"/>
  <c r="C131" i="4"/>
  <c r="B131" i="4"/>
  <c r="A61" i="4"/>
  <c r="D102" i="4"/>
  <c r="E102" i="4"/>
  <c r="F102" i="4"/>
  <c r="G102" i="4"/>
  <c r="H102" i="4"/>
  <c r="I102" i="4"/>
  <c r="J102" i="4"/>
  <c r="K102" i="4"/>
  <c r="C102" i="4"/>
  <c r="B102" i="4"/>
  <c r="A60" i="4"/>
  <c r="D117" i="4"/>
  <c r="E117" i="4"/>
  <c r="F117" i="4"/>
  <c r="G117" i="4"/>
  <c r="H117" i="4"/>
  <c r="I117" i="4"/>
  <c r="J117" i="4"/>
  <c r="K117" i="4"/>
  <c r="C117" i="4"/>
  <c r="B117" i="4"/>
  <c r="A59" i="4"/>
  <c r="D126" i="4"/>
  <c r="E126" i="4"/>
  <c r="F126" i="4"/>
  <c r="G126" i="4"/>
  <c r="H126" i="4"/>
  <c r="I126" i="4"/>
  <c r="J126" i="4"/>
  <c r="K126" i="4"/>
  <c r="C126" i="4"/>
  <c r="B126" i="4"/>
  <c r="A58" i="4"/>
  <c r="D146" i="4"/>
  <c r="E146" i="4"/>
  <c r="F146" i="4"/>
  <c r="G146" i="4"/>
  <c r="H146" i="4"/>
  <c r="I146" i="4"/>
  <c r="J146" i="4"/>
  <c r="K146" i="4"/>
  <c r="C146" i="4"/>
  <c r="B146" i="4"/>
  <c r="A57" i="4"/>
  <c r="D85" i="4"/>
  <c r="E85" i="4"/>
  <c r="F85" i="4"/>
  <c r="G85" i="4"/>
  <c r="H85" i="4"/>
  <c r="I85" i="4"/>
  <c r="J85" i="4"/>
  <c r="K85" i="4"/>
  <c r="C85" i="4"/>
  <c r="B85" i="4"/>
  <c r="A56" i="4"/>
  <c r="D41" i="4"/>
  <c r="E41" i="4"/>
  <c r="F41" i="4"/>
  <c r="G41" i="4"/>
  <c r="H41" i="4"/>
  <c r="I41" i="4"/>
  <c r="J41" i="4"/>
  <c r="K41" i="4"/>
  <c r="C41" i="4"/>
  <c r="B41" i="4"/>
  <c r="A55" i="4"/>
  <c r="D61" i="4"/>
  <c r="E61" i="4"/>
  <c r="F61" i="4"/>
  <c r="G61" i="4"/>
  <c r="H61" i="4"/>
  <c r="I61" i="4"/>
  <c r="J61" i="4"/>
  <c r="K61" i="4"/>
  <c r="C61" i="4"/>
  <c r="B61" i="4"/>
  <c r="A54" i="4"/>
  <c r="D11" i="4"/>
  <c r="E11" i="4"/>
  <c r="F11" i="4"/>
  <c r="G11" i="4"/>
  <c r="H11" i="4"/>
  <c r="I11" i="4"/>
  <c r="J11" i="4"/>
  <c r="K11" i="4"/>
  <c r="C11" i="4"/>
  <c r="B11" i="4"/>
  <c r="A53" i="4"/>
  <c r="D84" i="4"/>
  <c r="E84" i="4"/>
  <c r="F84" i="4"/>
  <c r="G84" i="4"/>
  <c r="H84" i="4"/>
  <c r="I84" i="4"/>
  <c r="J84" i="4"/>
  <c r="K84" i="4"/>
  <c r="C84" i="4"/>
  <c r="B84" i="4"/>
  <c r="A52" i="4"/>
  <c r="D138" i="4"/>
  <c r="E138" i="4"/>
  <c r="F138" i="4"/>
  <c r="G138" i="4"/>
  <c r="H138" i="4"/>
  <c r="I138" i="4"/>
  <c r="J138" i="4"/>
  <c r="K138" i="4"/>
  <c r="C138" i="4"/>
  <c r="B138" i="4"/>
  <c r="A51" i="4"/>
  <c r="D93" i="4"/>
  <c r="E93" i="4"/>
  <c r="F93" i="4"/>
  <c r="G93" i="4"/>
  <c r="H93" i="4"/>
  <c r="I93" i="4"/>
  <c r="J93" i="4"/>
  <c r="K93" i="4"/>
  <c r="C93" i="4"/>
  <c r="B93" i="4"/>
  <c r="A50" i="4"/>
  <c r="D40" i="4"/>
  <c r="E40" i="4"/>
  <c r="F40" i="4"/>
  <c r="G40" i="4"/>
  <c r="H40" i="4"/>
  <c r="I40" i="4"/>
  <c r="J40" i="4"/>
  <c r="K40" i="4"/>
  <c r="C40" i="4"/>
  <c r="B40" i="4"/>
  <c r="A49" i="4"/>
  <c r="D80" i="4"/>
  <c r="E80" i="4"/>
  <c r="F80" i="4"/>
  <c r="G80" i="4"/>
  <c r="H80" i="4"/>
  <c r="I80" i="4"/>
  <c r="J80" i="4"/>
  <c r="K80" i="4"/>
  <c r="C80" i="4"/>
  <c r="B80" i="4"/>
  <c r="A48" i="4"/>
  <c r="D67" i="4"/>
  <c r="E67" i="4"/>
  <c r="F67" i="4"/>
  <c r="G67" i="4"/>
  <c r="H67" i="4"/>
  <c r="I67" i="4"/>
  <c r="J67" i="4"/>
  <c r="K67" i="4"/>
  <c r="C67" i="4"/>
  <c r="B67" i="4"/>
  <c r="A47" i="4"/>
  <c r="D27" i="4"/>
  <c r="E27" i="4"/>
  <c r="F27" i="4"/>
  <c r="G27" i="4"/>
  <c r="H27" i="4"/>
  <c r="I27" i="4"/>
  <c r="J27" i="4"/>
  <c r="K27" i="4"/>
  <c r="C27" i="4"/>
  <c r="B27" i="4"/>
  <c r="A46" i="4"/>
  <c r="D75" i="4"/>
  <c r="E75" i="4"/>
  <c r="F75" i="4"/>
  <c r="G75" i="4"/>
  <c r="H75" i="4"/>
  <c r="I75" i="4"/>
  <c r="J75" i="4"/>
  <c r="K75" i="4"/>
  <c r="C75" i="4"/>
  <c r="B75" i="4"/>
  <c r="A45" i="4"/>
  <c r="D73" i="4"/>
  <c r="E73" i="4"/>
  <c r="F73" i="4"/>
  <c r="G73" i="4"/>
  <c r="H73" i="4"/>
  <c r="I73" i="4"/>
  <c r="J73" i="4"/>
  <c r="K73" i="4"/>
  <c r="C73" i="4"/>
  <c r="B73" i="4"/>
  <c r="A44" i="4"/>
  <c r="D96" i="4"/>
  <c r="E96" i="4"/>
  <c r="F96" i="4"/>
  <c r="G96" i="4"/>
  <c r="H96" i="4"/>
  <c r="I96" i="4"/>
  <c r="J96" i="4"/>
  <c r="K96" i="4"/>
  <c r="C96" i="4"/>
  <c r="B96" i="4"/>
  <c r="A43" i="4"/>
  <c r="D60" i="4"/>
  <c r="E60" i="4"/>
  <c r="F60" i="4"/>
  <c r="G60" i="4"/>
  <c r="H60" i="4"/>
  <c r="I60" i="4"/>
  <c r="J60" i="4"/>
  <c r="K60" i="4"/>
  <c r="C60" i="4"/>
  <c r="B60" i="4"/>
  <c r="A42" i="4"/>
  <c r="D66" i="4"/>
  <c r="E66" i="4"/>
  <c r="F66" i="4"/>
  <c r="G66" i="4"/>
  <c r="H66" i="4"/>
  <c r="I66" i="4"/>
  <c r="J66" i="4"/>
  <c r="K66" i="4"/>
  <c r="C66" i="4"/>
  <c r="B66" i="4"/>
  <c r="A41" i="4"/>
  <c r="D9" i="4"/>
  <c r="E9" i="4"/>
  <c r="F9" i="4"/>
  <c r="G9" i="4"/>
  <c r="H9" i="4"/>
  <c r="I9" i="4"/>
  <c r="J9" i="4"/>
  <c r="K9" i="4"/>
  <c r="C9" i="4"/>
  <c r="B9" i="4"/>
  <c r="A40" i="4"/>
  <c r="D87" i="4"/>
  <c r="E87" i="4"/>
  <c r="F87" i="4"/>
  <c r="G87" i="4"/>
  <c r="H87" i="4"/>
  <c r="I87" i="4"/>
  <c r="J87" i="4"/>
  <c r="K87" i="4"/>
  <c r="C87" i="4"/>
  <c r="B87" i="4"/>
  <c r="A39" i="4"/>
  <c r="D56" i="4"/>
  <c r="E56" i="4"/>
  <c r="F56" i="4"/>
  <c r="G56" i="4"/>
  <c r="H56" i="4"/>
  <c r="I56" i="4"/>
  <c r="J56" i="4"/>
  <c r="K56" i="4"/>
  <c r="C56" i="4"/>
  <c r="B56" i="4"/>
  <c r="A38" i="4"/>
  <c r="D112" i="4"/>
  <c r="E112" i="4"/>
  <c r="F112" i="4"/>
  <c r="G112" i="4"/>
  <c r="H112" i="4"/>
  <c r="I112" i="4"/>
  <c r="J112" i="4"/>
  <c r="K112" i="4"/>
  <c r="C112" i="4"/>
  <c r="B112" i="4"/>
  <c r="A37" i="4"/>
  <c r="D135" i="4"/>
  <c r="E135" i="4"/>
  <c r="F135" i="4"/>
  <c r="G135" i="4"/>
  <c r="H135" i="4"/>
  <c r="I135" i="4"/>
  <c r="J135" i="4"/>
  <c r="K135" i="4"/>
  <c r="C135" i="4"/>
  <c r="B135" i="4"/>
  <c r="A36" i="4"/>
  <c r="D19" i="4"/>
  <c r="E19" i="4"/>
  <c r="F19" i="4"/>
  <c r="G19" i="4"/>
  <c r="H19" i="4"/>
  <c r="I19" i="4"/>
  <c r="J19" i="4"/>
  <c r="K19" i="4"/>
  <c r="C19" i="4"/>
  <c r="B19" i="4"/>
  <c r="A35" i="4"/>
  <c r="D116" i="4"/>
  <c r="E116" i="4"/>
  <c r="F116" i="4"/>
  <c r="G116" i="4"/>
  <c r="H116" i="4"/>
  <c r="I116" i="4"/>
  <c r="J116" i="4"/>
  <c r="K116" i="4"/>
  <c r="C116" i="4"/>
  <c r="B116" i="4"/>
  <c r="A34" i="4"/>
  <c r="D106" i="4"/>
  <c r="E106" i="4"/>
  <c r="F106" i="4"/>
  <c r="G106" i="4"/>
  <c r="H106" i="4"/>
  <c r="I106" i="4"/>
  <c r="J106" i="4"/>
  <c r="K106" i="4"/>
  <c r="C106" i="4"/>
  <c r="B106" i="4"/>
  <c r="A33" i="4"/>
  <c r="D55" i="4"/>
  <c r="E55" i="4"/>
  <c r="F55" i="4"/>
  <c r="G55" i="4"/>
  <c r="H55" i="4"/>
  <c r="I55" i="4"/>
  <c r="J55" i="4"/>
  <c r="K55" i="4"/>
  <c r="C55" i="4"/>
  <c r="B55" i="4"/>
  <c r="A32" i="4"/>
  <c r="D98" i="4"/>
  <c r="E98" i="4"/>
  <c r="F98" i="4"/>
  <c r="G98" i="4"/>
  <c r="H98" i="4"/>
  <c r="I98" i="4"/>
  <c r="J98" i="4"/>
  <c r="K98" i="4"/>
  <c r="C98" i="4"/>
  <c r="B98" i="4"/>
  <c r="A31" i="4"/>
  <c r="D32" i="4"/>
  <c r="E32" i="4"/>
  <c r="F32" i="4"/>
  <c r="G32" i="4"/>
  <c r="H32" i="4"/>
  <c r="I32" i="4"/>
  <c r="J32" i="4"/>
  <c r="K32" i="4"/>
  <c r="C32" i="4"/>
  <c r="B32" i="4"/>
  <c r="A30" i="4"/>
  <c r="D78" i="4"/>
  <c r="E78" i="4"/>
  <c r="F78" i="4"/>
  <c r="G78" i="4"/>
  <c r="H78" i="4"/>
  <c r="I78" i="4"/>
  <c r="J78" i="4"/>
  <c r="K78" i="4"/>
  <c r="C78" i="4"/>
  <c r="B78" i="4"/>
  <c r="A29" i="4"/>
  <c r="D58" i="4"/>
  <c r="E58" i="4"/>
  <c r="F58" i="4"/>
  <c r="G58" i="4"/>
  <c r="H58" i="4"/>
  <c r="I58" i="4"/>
  <c r="J58" i="4"/>
  <c r="K58" i="4"/>
  <c r="C58" i="4"/>
  <c r="B58" i="4"/>
  <c r="A28" i="4"/>
  <c r="D70" i="4"/>
  <c r="E70" i="4"/>
  <c r="F70" i="4"/>
  <c r="G70" i="4"/>
  <c r="H70" i="4"/>
  <c r="I70" i="4"/>
  <c r="J70" i="4"/>
  <c r="K70" i="4"/>
  <c r="C70" i="4"/>
  <c r="B70" i="4"/>
  <c r="A27" i="4"/>
  <c r="D25" i="4"/>
  <c r="E25" i="4"/>
  <c r="F25" i="4"/>
  <c r="G25" i="4"/>
  <c r="H25" i="4"/>
  <c r="I25" i="4"/>
  <c r="J25" i="4"/>
  <c r="K25" i="4"/>
  <c r="C25" i="4"/>
  <c r="B25" i="4"/>
  <c r="A26" i="4"/>
  <c r="D72" i="4"/>
  <c r="E72" i="4"/>
  <c r="F72" i="4"/>
  <c r="G72" i="4"/>
  <c r="H72" i="4"/>
  <c r="I72" i="4"/>
  <c r="J72" i="4"/>
  <c r="K72" i="4"/>
  <c r="C72" i="4"/>
  <c r="B72" i="4"/>
  <c r="A25" i="4"/>
  <c r="D134" i="4"/>
  <c r="E134" i="4"/>
  <c r="F134" i="4"/>
  <c r="G134" i="4"/>
  <c r="H134" i="4"/>
  <c r="I134" i="4"/>
  <c r="J134" i="4"/>
  <c r="K134" i="4"/>
  <c r="C134" i="4"/>
  <c r="B134" i="4"/>
  <c r="A24" i="4"/>
  <c r="D111" i="4"/>
  <c r="E111" i="4"/>
  <c r="F111" i="4"/>
  <c r="G111" i="4"/>
  <c r="H111" i="4"/>
  <c r="I111" i="4"/>
  <c r="J111" i="4"/>
  <c r="K111" i="4"/>
  <c r="C111" i="4"/>
  <c r="B111" i="4"/>
  <c r="A23" i="4"/>
  <c r="D46" i="4"/>
  <c r="E46" i="4"/>
  <c r="F46" i="4"/>
  <c r="G46" i="4"/>
  <c r="H46" i="4"/>
  <c r="I46" i="4"/>
  <c r="J46" i="4"/>
  <c r="K46" i="4"/>
  <c r="C46" i="4"/>
  <c r="B46" i="4"/>
  <c r="A22" i="4"/>
  <c r="D29" i="4"/>
  <c r="E29" i="4"/>
  <c r="F29" i="4"/>
  <c r="G29" i="4"/>
  <c r="H29" i="4"/>
  <c r="I29" i="4"/>
  <c r="J29" i="4"/>
  <c r="K29" i="4"/>
  <c r="C29" i="4"/>
  <c r="B29" i="4"/>
  <c r="A21" i="4"/>
  <c r="D17" i="4"/>
  <c r="E17" i="4"/>
  <c r="F17" i="4"/>
  <c r="G17" i="4"/>
  <c r="H17" i="4"/>
  <c r="I17" i="4"/>
  <c r="J17" i="4"/>
  <c r="K17" i="4"/>
  <c r="C17" i="4"/>
  <c r="B17" i="4"/>
  <c r="A20" i="4"/>
  <c r="D89" i="4"/>
  <c r="E89" i="4"/>
  <c r="F89" i="4"/>
  <c r="G89" i="4"/>
  <c r="H89" i="4"/>
  <c r="I89" i="4"/>
  <c r="J89" i="4"/>
  <c r="K89" i="4"/>
  <c r="C89" i="4"/>
  <c r="B89" i="4"/>
  <c r="A19" i="4"/>
  <c r="D118" i="4"/>
  <c r="E118" i="4"/>
  <c r="F118" i="4"/>
  <c r="G118" i="4"/>
  <c r="H118" i="4"/>
  <c r="I118" i="4"/>
  <c r="J118" i="4"/>
  <c r="K118" i="4"/>
  <c r="C118" i="4"/>
  <c r="B118" i="4"/>
  <c r="A18" i="4"/>
  <c r="D108" i="4"/>
  <c r="E108" i="4"/>
  <c r="F108" i="4"/>
  <c r="G108" i="4"/>
  <c r="H108" i="4"/>
  <c r="I108" i="4"/>
  <c r="J108" i="4"/>
  <c r="K108" i="4"/>
  <c r="C108" i="4"/>
  <c r="B108" i="4"/>
  <c r="A17" i="4"/>
  <c r="D123" i="4"/>
  <c r="E123" i="4"/>
  <c r="F123" i="4"/>
  <c r="G123" i="4"/>
  <c r="H123" i="4"/>
  <c r="I123" i="4"/>
  <c r="J123" i="4"/>
  <c r="K123" i="4"/>
  <c r="C123" i="4"/>
  <c r="B123" i="4"/>
  <c r="A16" i="4"/>
  <c r="D136" i="4"/>
  <c r="E136" i="4"/>
  <c r="F136" i="4"/>
  <c r="G136" i="4"/>
  <c r="H136" i="4"/>
  <c r="I136" i="4"/>
  <c r="J136" i="4"/>
  <c r="K136" i="4"/>
  <c r="C136" i="4"/>
  <c r="B136" i="4"/>
  <c r="A15" i="4"/>
  <c r="D86" i="4"/>
  <c r="E86" i="4"/>
  <c r="F86" i="4"/>
  <c r="G86" i="4"/>
  <c r="H86" i="4"/>
  <c r="I86" i="4"/>
  <c r="J86" i="4"/>
  <c r="K86" i="4"/>
  <c r="C86" i="4"/>
  <c r="B86" i="4"/>
  <c r="A14" i="4"/>
  <c r="D133" i="4"/>
  <c r="E133" i="4"/>
  <c r="F133" i="4"/>
  <c r="G133" i="4"/>
  <c r="H133" i="4"/>
  <c r="I133" i="4"/>
  <c r="J133" i="4"/>
  <c r="K133" i="4"/>
  <c r="C133" i="4"/>
  <c r="B133" i="4"/>
  <c r="A13" i="4"/>
  <c r="D110" i="4"/>
  <c r="E110" i="4"/>
  <c r="F110" i="4"/>
  <c r="G110" i="4"/>
  <c r="H110" i="4"/>
  <c r="I110" i="4"/>
  <c r="J110" i="4"/>
  <c r="K110" i="4"/>
  <c r="C110" i="4"/>
  <c r="B110" i="4"/>
  <c r="A12" i="4"/>
  <c r="D128" i="4"/>
  <c r="E128" i="4"/>
  <c r="F128" i="4"/>
  <c r="G128" i="4"/>
  <c r="H128" i="4"/>
  <c r="I128" i="4"/>
  <c r="J128" i="4"/>
  <c r="K128" i="4"/>
  <c r="C128" i="4"/>
  <c r="B128" i="4"/>
  <c r="A11" i="4"/>
  <c r="D82" i="4"/>
  <c r="E82" i="4"/>
  <c r="F82" i="4"/>
  <c r="G82" i="4"/>
  <c r="H82" i="4"/>
  <c r="I82" i="4"/>
  <c r="J82" i="4"/>
  <c r="K82" i="4"/>
  <c r="C82" i="4"/>
  <c r="B82" i="4"/>
  <c r="A10" i="4"/>
  <c r="D38" i="4"/>
  <c r="E38" i="4"/>
  <c r="F38" i="4"/>
  <c r="G38" i="4"/>
  <c r="H38" i="4"/>
  <c r="I38" i="4"/>
  <c r="J38" i="4"/>
  <c r="K38" i="4"/>
  <c r="C38" i="4"/>
  <c r="B38" i="4"/>
  <c r="A9" i="4"/>
  <c r="D51" i="4"/>
  <c r="E51" i="4"/>
  <c r="F51" i="4"/>
  <c r="G51" i="4"/>
  <c r="H51" i="4"/>
  <c r="I51" i="4"/>
  <c r="J51" i="4"/>
  <c r="K51" i="4"/>
  <c r="C51" i="4"/>
  <c r="B51" i="4"/>
  <c r="A8" i="4"/>
  <c r="D7" i="4"/>
  <c r="E7" i="4"/>
  <c r="F7" i="4"/>
  <c r="G7" i="4"/>
  <c r="H7" i="4"/>
  <c r="I7" i="4"/>
  <c r="J7" i="4"/>
  <c r="K7" i="4"/>
  <c r="C7" i="4"/>
  <c r="B7" i="4"/>
  <c r="A7" i="4"/>
  <c r="D15" i="4"/>
  <c r="E15" i="4"/>
  <c r="F15" i="4"/>
  <c r="G15" i="4"/>
  <c r="H15" i="4"/>
  <c r="I15" i="4"/>
  <c r="J15" i="4"/>
  <c r="K15" i="4"/>
  <c r="C15" i="4"/>
  <c r="B15" i="4"/>
  <c r="A6" i="4"/>
  <c r="D4" i="4"/>
  <c r="E4" i="4"/>
  <c r="F4" i="4"/>
  <c r="G4" i="4"/>
  <c r="H4" i="4"/>
  <c r="I4" i="4"/>
  <c r="J4" i="4"/>
  <c r="K4" i="4"/>
  <c r="C4" i="4"/>
  <c r="B4" i="4"/>
  <c r="A5" i="4"/>
  <c r="D95" i="4"/>
  <c r="E95" i="4"/>
  <c r="F95" i="4"/>
  <c r="G95" i="4"/>
  <c r="H95" i="4"/>
  <c r="I95" i="4"/>
  <c r="J95" i="4"/>
  <c r="K95" i="4"/>
  <c r="C95" i="4"/>
  <c r="B95" i="4"/>
  <c r="A4" i="4"/>
  <c r="C3" i="4"/>
  <c r="B3" i="4"/>
  <c r="A3" i="4"/>
  <c r="C2" i="4"/>
  <c r="D147" i="3"/>
  <c r="E147" i="3"/>
  <c r="F147" i="3"/>
  <c r="G147" i="3"/>
  <c r="H147" i="3"/>
  <c r="I147" i="3"/>
  <c r="J147" i="3"/>
  <c r="K147" i="3"/>
  <c r="C147" i="3"/>
  <c r="B147" i="3"/>
  <c r="A147" i="3"/>
  <c r="D146" i="3"/>
  <c r="E146" i="3"/>
  <c r="F146" i="3"/>
  <c r="G146" i="3"/>
  <c r="H146" i="3"/>
  <c r="I146" i="3"/>
  <c r="J146" i="3"/>
  <c r="K146" i="3"/>
  <c r="C146" i="3"/>
  <c r="B146" i="3"/>
  <c r="A146" i="3"/>
  <c r="D145" i="3"/>
  <c r="E145" i="3"/>
  <c r="F145" i="3"/>
  <c r="G145" i="3"/>
  <c r="H145" i="3"/>
  <c r="I145" i="3"/>
  <c r="J145" i="3"/>
  <c r="K145" i="3"/>
  <c r="C145" i="3"/>
  <c r="B145" i="3"/>
  <c r="A145" i="3"/>
  <c r="D144" i="3"/>
  <c r="E144" i="3"/>
  <c r="F144" i="3"/>
  <c r="G144" i="3"/>
  <c r="H144" i="3"/>
  <c r="I144" i="3"/>
  <c r="J144" i="3"/>
  <c r="K144" i="3"/>
  <c r="C144" i="3"/>
  <c r="B144" i="3"/>
  <c r="A144" i="3"/>
  <c r="D143" i="3"/>
  <c r="E143" i="3"/>
  <c r="F143" i="3"/>
  <c r="G143" i="3"/>
  <c r="H143" i="3"/>
  <c r="I143" i="3"/>
  <c r="J143" i="3"/>
  <c r="K143" i="3"/>
  <c r="C143" i="3"/>
  <c r="B143" i="3"/>
  <c r="A143" i="3"/>
  <c r="D142" i="3"/>
  <c r="E142" i="3"/>
  <c r="F142" i="3"/>
  <c r="G142" i="3"/>
  <c r="H142" i="3"/>
  <c r="I142" i="3"/>
  <c r="J142" i="3"/>
  <c r="K142" i="3"/>
  <c r="C142" i="3"/>
  <c r="B142" i="3"/>
  <c r="A142" i="3"/>
  <c r="D141" i="3"/>
  <c r="E141" i="3"/>
  <c r="F141" i="3"/>
  <c r="G141" i="3"/>
  <c r="H141" i="3"/>
  <c r="I141" i="3"/>
  <c r="J141" i="3"/>
  <c r="K141" i="3"/>
  <c r="C141" i="3"/>
  <c r="B141" i="3"/>
  <c r="A141" i="3"/>
  <c r="D140" i="3"/>
  <c r="E140" i="3"/>
  <c r="F140" i="3"/>
  <c r="G140" i="3"/>
  <c r="H140" i="3"/>
  <c r="I140" i="3"/>
  <c r="J140" i="3"/>
  <c r="K140" i="3"/>
  <c r="C140" i="3"/>
  <c r="B140" i="3"/>
  <c r="A140" i="3"/>
  <c r="D139" i="3"/>
  <c r="E139" i="3"/>
  <c r="F139" i="3"/>
  <c r="G139" i="3"/>
  <c r="H139" i="3"/>
  <c r="I139" i="3"/>
  <c r="J139" i="3"/>
  <c r="K139" i="3"/>
  <c r="C139" i="3"/>
  <c r="B139" i="3"/>
  <c r="A139" i="3"/>
  <c r="D138" i="3"/>
  <c r="E138" i="3"/>
  <c r="F138" i="3"/>
  <c r="G138" i="3"/>
  <c r="H138" i="3"/>
  <c r="I138" i="3"/>
  <c r="J138" i="3"/>
  <c r="K138" i="3"/>
  <c r="C138" i="3"/>
  <c r="B138" i="3"/>
  <c r="A138" i="3"/>
  <c r="D137" i="3"/>
  <c r="E137" i="3"/>
  <c r="F137" i="3"/>
  <c r="G137" i="3"/>
  <c r="H137" i="3"/>
  <c r="I137" i="3"/>
  <c r="J137" i="3"/>
  <c r="K137" i="3"/>
  <c r="C137" i="3"/>
  <c r="B137" i="3"/>
  <c r="A137" i="3"/>
  <c r="D136" i="3"/>
  <c r="E136" i="3"/>
  <c r="F136" i="3"/>
  <c r="G136" i="3"/>
  <c r="H136" i="3"/>
  <c r="I136" i="3"/>
  <c r="J136" i="3"/>
  <c r="K136" i="3"/>
  <c r="C136" i="3"/>
  <c r="B136" i="3"/>
  <c r="A136" i="3"/>
  <c r="D135" i="3"/>
  <c r="E135" i="3"/>
  <c r="F135" i="3"/>
  <c r="G135" i="3"/>
  <c r="H135" i="3"/>
  <c r="I135" i="3"/>
  <c r="J135" i="3"/>
  <c r="K135" i="3"/>
  <c r="C135" i="3"/>
  <c r="B135" i="3"/>
  <c r="A135" i="3"/>
  <c r="D134" i="3"/>
  <c r="E134" i="3"/>
  <c r="F134" i="3"/>
  <c r="G134" i="3"/>
  <c r="H134" i="3"/>
  <c r="I134" i="3"/>
  <c r="J134" i="3"/>
  <c r="K134" i="3"/>
  <c r="C134" i="3"/>
  <c r="B134" i="3"/>
  <c r="A134" i="3"/>
  <c r="D133" i="3"/>
  <c r="E133" i="3"/>
  <c r="F133" i="3"/>
  <c r="G133" i="3"/>
  <c r="H133" i="3"/>
  <c r="I133" i="3"/>
  <c r="J133" i="3"/>
  <c r="K133" i="3"/>
  <c r="C133" i="3"/>
  <c r="B133" i="3"/>
  <c r="A133" i="3"/>
  <c r="D132" i="3"/>
  <c r="E132" i="3"/>
  <c r="F132" i="3"/>
  <c r="G132" i="3"/>
  <c r="H132" i="3"/>
  <c r="I132" i="3"/>
  <c r="J132" i="3"/>
  <c r="K132" i="3"/>
  <c r="C132" i="3"/>
  <c r="B132" i="3"/>
  <c r="A132" i="3"/>
  <c r="D131" i="3"/>
  <c r="E131" i="3"/>
  <c r="F131" i="3"/>
  <c r="G131" i="3"/>
  <c r="H131" i="3"/>
  <c r="I131" i="3"/>
  <c r="J131" i="3"/>
  <c r="K131" i="3"/>
  <c r="C131" i="3"/>
  <c r="B131" i="3"/>
  <c r="A131" i="3"/>
  <c r="D130" i="3"/>
  <c r="E130" i="3"/>
  <c r="F130" i="3"/>
  <c r="G130" i="3"/>
  <c r="H130" i="3"/>
  <c r="I130" i="3"/>
  <c r="J130" i="3"/>
  <c r="K130" i="3"/>
  <c r="C130" i="3"/>
  <c r="B130" i="3"/>
  <c r="A130" i="3"/>
  <c r="D129" i="3"/>
  <c r="E129" i="3"/>
  <c r="F129" i="3"/>
  <c r="G129" i="3"/>
  <c r="H129" i="3"/>
  <c r="I129" i="3"/>
  <c r="J129" i="3"/>
  <c r="K129" i="3"/>
  <c r="C129" i="3"/>
  <c r="B129" i="3"/>
  <c r="A129" i="3"/>
  <c r="U149" i="2"/>
  <c r="T149" i="2"/>
  <c r="S149" i="2"/>
  <c r="R149" i="2"/>
  <c r="Q149" i="2"/>
  <c r="P149" i="2"/>
  <c r="O149" i="2"/>
  <c r="N149" i="2"/>
  <c r="M149" i="2"/>
  <c r="L149" i="2"/>
  <c r="K149" i="2"/>
  <c r="J149" i="2"/>
  <c r="I149" i="2"/>
  <c r="H149" i="2"/>
  <c r="G149" i="2"/>
  <c r="F149" i="2"/>
  <c r="E149" i="2"/>
  <c r="D149" i="2"/>
  <c r="C149" i="2"/>
  <c r="B149" i="2"/>
  <c r="A149" i="2"/>
  <c r="U148" i="2"/>
  <c r="T148" i="2"/>
  <c r="S148" i="2"/>
  <c r="R148" i="2"/>
  <c r="Q148" i="2"/>
  <c r="P148" i="2"/>
  <c r="O148" i="2"/>
  <c r="N148" i="2"/>
  <c r="M148" i="2"/>
  <c r="L148" i="2"/>
  <c r="K148" i="2"/>
  <c r="J148" i="2"/>
  <c r="I148" i="2"/>
  <c r="H148" i="2"/>
  <c r="G148" i="2"/>
  <c r="F148" i="2"/>
  <c r="E148" i="2"/>
  <c r="D148" i="2"/>
  <c r="C148" i="2"/>
  <c r="B148" i="2"/>
  <c r="A148" i="2"/>
  <c r="U147" i="2"/>
  <c r="T147" i="2"/>
  <c r="S147" i="2"/>
  <c r="R147" i="2"/>
  <c r="Q147" i="2"/>
  <c r="P147" i="2"/>
  <c r="O147" i="2"/>
  <c r="N147" i="2"/>
  <c r="M147" i="2"/>
  <c r="L147" i="2"/>
  <c r="K147" i="2"/>
  <c r="J147" i="2"/>
  <c r="I147" i="2"/>
  <c r="H147" i="2"/>
  <c r="G147" i="2"/>
  <c r="F147" i="2"/>
  <c r="E147" i="2"/>
  <c r="D147" i="2"/>
  <c r="C147" i="2"/>
  <c r="B147" i="2"/>
  <c r="A147" i="2"/>
  <c r="U146" i="2"/>
  <c r="T146" i="2"/>
  <c r="S146" i="2"/>
  <c r="R146" i="2"/>
  <c r="Q146" i="2"/>
  <c r="P146" i="2"/>
  <c r="O146" i="2"/>
  <c r="N146" i="2"/>
  <c r="M146" i="2"/>
  <c r="L146" i="2"/>
  <c r="K146" i="2"/>
  <c r="J146" i="2"/>
  <c r="I146" i="2"/>
  <c r="H146" i="2"/>
  <c r="G146" i="2"/>
  <c r="F146" i="2"/>
  <c r="E146" i="2"/>
  <c r="D146" i="2"/>
  <c r="C146" i="2"/>
  <c r="B146" i="2"/>
  <c r="A146" i="2"/>
  <c r="U145" i="2"/>
  <c r="T145" i="2"/>
  <c r="S145" i="2"/>
  <c r="R145" i="2"/>
  <c r="Q145" i="2"/>
  <c r="P145" i="2"/>
  <c r="O145" i="2"/>
  <c r="N145" i="2"/>
  <c r="M145" i="2"/>
  <c r="L145" i="2"/>
  <c r="K145" i="2"/>
  <c r="J145" i="2"/>
  <c r="I145" i="2"/>
  <c r="H145" i="2"/>
  <c r="G145" i="2"/>
  <c r="F145" i="2"/>
  <c r="E145" i="2"/>
  <c r="D145" i="2"/>
  <c r="C145" i="2"/>
  <c r="B145" i="2"/>
  <c r="A145" i="2"/>
  <c r="U144" i="2"/>
  <c r="T144" i="2"/>
  <c r="S144" i="2"/>
  <c r="R144" i="2"/>
  <c r="Q144" i="2"/>
  <c r="P144" i="2"/>
  <c r="O144" i="2"/>
  <c r="N144" i="2"/>
  <c r="M144" i="2"/>
  <c r="L144" i="2"/>
  <c r="K144" i="2"/>
  <c r="J144" i="2"/>
  <c r="I144" i="2"/>
  <c r="H144" i="2"/>
  <c r="G144" i="2"/>
  <c r="F144" i="2"/>
  <c r="E144" i="2"/>
  <c r="D144" i="2"/>
  <c r="C144" i="2"/>
  <c r="B144" i="2"/>
  <c r="A144" i="2"/>
  <c r="U143" i="2"/>
  <c r="T143" i="2"/>
  <c r="S143" i="2"/>
  <c r="R143" i="2"/>
  <c r="Q143" i="2"/>
  <c r="P143" i="2"/>
  <c r="O143" i="2"/>
  <c r="N143" i="2"/>
  <c r="M143" i="2"/>
  <c r="L143" i="2"/>
  <c r="K143" i="2"/>
  <c r="J143" i="2"/>
  <c r="I143" i="2"/>
  <c r="H143" i="2"/>
  <c r="G143" i="2"/>
  <c r="F143" i="2"/>
  <c r="E143" i="2"/>
  <c r="D143" i="2"/>
  <c r="C143" i="2"/>
  <c r="B143" i="2"/>
  <c r="A143" i="2"/>
  <c r="U142" i="2"/>
  <c r="T142" i="2"/>
  <c r="S142" i="2"/>
  <c r="R142" i="2"/>
  <c r="Q142" i="2"/>
  <c r="P142" i="2"/>
  <c r="O142" i="2"/>
  <c r="N142" i="2"/>
  <c r="M142" i="2"/>
  <c r="L142" i="2"/>
  <c r="K142" i="2"/>
  <c r="J142" i="2"/>
  <c r="I142" i="2"/>
  <c r="H142" i="2"/>
  <c r="G142" i="2"/>
  <c r="F142" i="2"/>
  <c r="E142" i="2"/>
  <c r="D142" i="2"/>
  <c r="C142" i="2"/>
  <c r="B142" i="2"/>
  <c r="A142" i="2"/>
  <c r="U141" i="2"/>
  <c r="T141" i="2"/>
  <c r="S141" i="2"/>
  <c r="R141" i="2"/>
  <c r="Q141" i="2"/>
  <c r="P141" i="2"/>
  <c r="O141" i="2"/>
  <c r="N141" i="2"/>
  <c r="M141" i="2"/>
  <c r="L141" i="2"/>
  <c r="K141" i="2"/>
  <c r="J141" i="2"/>
  <c r="I141" i="2"/>
  <c r="H141" i="2"/>
  <c r="G141" i="2"/>
  <c r="F141" i="2"/>
  <c r="E141" i="2"/>
  <c r="D141" i="2"/>
  <c r="C141" i="2"/>
  <c r="B141" i="2"/>
  <c r="A141" i="2"/>
  <c r="U140" i="2"/>
  <c r="T140" i="2"/>
  <c r="S140" i="2"/>
  <c r="R140" i="2"/>
  <c r="Q140" i="2"/>
  <c r="P140" i="2"/>
  <c r="O140" i="2"/>
  <c r="N140" i="2"/>
  <c r="M140" i="2"/>
  <c r="L140" i="2"/>
  <c r="K140" i="2"/>
  <c r="J140" i="2"/>
  <c r="I140" i="2"/>
  <c r="H140" i="2"/>
  <c r="G140" i="2"/>
  <c r="F140" i="2"/>
  <c r="E140" i="2"/>
  <c r="D140" i="2"/>
  <c r="C140" i="2"/>
  <c r="B140" i="2"/>
  <c r="A140" i="2"/>
  <c r="U139" i="2"/>
  <c r="T139" i="2"/>
  <c r="S139" i="2"/>
  <c r="R139" i="2"/>
  <c r="Q139" i="2"/>
  <c r="P139" i="2"/>
  <c r="O139" i="2"/>
  <c r="N139" i="2"/>
  <c r="M139" i="2"/>
  <c r="L139" i="2"/>
  <c r="K139" i="2"/>
  <c r="J139" i="2"/>
  <c r="I139" i="2"/>
  <c r="H139" i="2"/>
  <c r="G139" i="2"/>
  <c r="F139" i="2"/>
  <c r="E139" i="2"/>
  <c r="D139" i="2"/>
  <c r="C139" i="2"/>
  <c r="B139" i="2"/>
  <c r="A139" i="2"/>
  <c r="U138" i="2"/>
  <c r="T138" i="2"/>
  <c r="S138" i="2"/>
  <c r="R138" i="2"/>
  <c r="Q138" i="2"/>
  <c r="P138" i="2"/>
  <c r="O138" i="2"/>
  <c r="N138" i="2"/>
  <c r="M138" i="2"/>
  <c r="L138" i="2"/>
  <c r="K138" i="2"/>
  <c r="J138" i="2"/>
  <c r="I138" i="2"/>
  <c r="H138" i="2"/>
  <c r="G138" i="2"/>
  <c r="F138" i="2"/>
  <c r="E138" i="2"/>
  <c r="D138" i="2"/>
  <c r="C138" i="2"/>
  <c r="B138" i="2"/>
  <c r="A138" i="2"/>
  <c r="U42" i="2"/>
  <c r="U15" i="2"/>
  <c r="U120" i="2"/>
  <c r="U107" i="2"/>
  <c r="U10" i="2"/>
  <c r="U40" i="2"/>
  <c r="U52" i="2"/>
  <c r="U121" i="2"/>
  <c r="U74" i="2"/>
  <c r="U47" i="2"/>
  <c r="U39" i="2"/>
  <c r="U100" i="2"/>
  <c r="U68" i="2"/>
  <c r="U104" i="2"/>
  <c r="U55" i="2"/>
  <c r="U38" i="2"/>
  <c r="U33" i="2"/>
  <c r="U69" i="2"/>
  <c r="U97" i="2"/>
  <c r="U77" i="2"/>
  <c r="U130" i="2"/>
  <c r="U105" i="2"/>
  <c r="U70" i="2"/>
  <c r="U110" i="2"/>
  <c r="U35" i="2"/>
  <c r="U86" i="2"/>
  <c r="U34" i="2"/>
  <c r="U60" i="2"/>
  <c r="U122" i="2"/>
  <c r="U56" i="2"/>
  <c r="U30" i="2"/>
  <c r="U78" i="2"/>
  <c r="U7" i="2"/>
  <c r="U87" i="2"/>
  <c r="U20" i="2"/>
  <c r="U66" i="2"/>
  <c r="U96" i="2"/>
  <c r="U129" i="2"/>
  <c r="U54" i="2"/>
  <c r="U65" i="2"/>
  <c r="U111" i="2"/>
  <c r="U90" i="2"/>
  <c r="U95" i="2"/>
  <c r="U13" i="2"/>
  <c r="U82" i="2"/>
  <c r="U14" i="2"/>
  <c r="U116" i="2"/>
  <c r="U92" i="2"/>
  <c r="U62" i="2"/>
  <c r="U16" i="2"/>
  <c r="U67" i="2"/>
  <c r="U61" i="2"/>
  <c r="U41" i="2"/>
  <c r="U125" i="2"/>
  <c r="U98" i="2"/>
  <c r="U112" i="2"/>
  <c r="U106" i="2"/>
  <c r="U88" i="2"/>
  <c r="U11" i="2"/>
  <c r="U72" i="2"/>
  <c r="U57" i="2"/>
  <c r="U73" i="2"/>
  <c r="U45" i="2"/>
  <c r="U6" i="2"/>
  <c r="U23" i="2"/>
  <c r="U101" i="2"/>
  <c r="U89" i="2"/>
  <c r="U58" i="2"/>
  <c r="U46" i="2"/>
  <c r="U79" i="2"/>
  <c r="U102" i="2"/>
  <c r="U93" i="2"/>
  <c r="U59" i="2"/>
  <c r="U126" i="2"/>
  <c r="U26" i="2"/>
  <c r="U118" i="2"/>
  <c r="U91" i="2"/>
  <c r="U124" i="2"/>
  <c r="U71" i="2"/>
  <c r="U83" i="2"/>
  <c r="U22" i="2"/>
  <c r="U49" i="2"/>
  <c r="U113" i="2"/>
  <c r="U94" i="2"/>
  <c r="U81" i="2"/>
  <c r="U48" i="2"/>
  <c r="U76" i="2"/>
  <c r="U37" i="2"/>
  <c r="U25" i="2"/>
  <c r="U44" i="2"/>
  <c r="U12" i="2"/>
  <c r="U128" i="2"/>
  <c r="U28" i="2"/>
  <c r="U117" i="2"/>
  <c r="U64" i="2"/>
  <c r="U18" i="2"/>
  <c r="U51" i="2"/>
  <c r="U27" i="2"/>
  <c r="U75" i="2"/>
  <c r="U109" i="2"/>
  <c r="U43" i="2"/>
  <c r="U24" i="2"/>
  <c r="U85" i="2"/>
  <c r="U63" i="2"/>
  <c r="U115" i="2"/>
  <c r="U19" i="2"/>
  <c r="U103" i="2"/>
  <c r="U119" i="2"/>
  <c r="U114" i="2"/>
  <c r="U84" i="2"/>
  <c r="U31" i="2"/>
  <c r="U80" i="2"/>
  <c r="U21" i="2"/>
  <c r="U127" i="2"/>
  <c r="U123" i="2"/>
  <c r="U50" i="2"/>
  <c r="U36" i="2"/>
  <c r="U29" i="2"/>
  <c r="U8" i="2"/>
  <c r="U53" i="2"/>
  <c r="U108" i="2"/>
  <c r="U17" i="2"/>
  <c r="U32" i="2"/>
  <c r="U9" i="2"/>
  <c r="A120" i="3"/>
  <c r="B120" i="3"/>
  <c r="C120" i="3"/>
  <c r="I120" i="3"/>
  <c r="A121" i="3"/>
  <c r="B121" i="3"/>
  <c r="C121" i="3"/>
  <c r="I121" i="3"/>
  <c r="A122" i="3"/>
  <c r="B122" i="3"/>
  <c r="C122" i="3"/>
  <c r="I122" i="3"/>
  <c r="A123" i="3"/>
  <c r="B123" i="3"/>
  <c r="C123" i="3"/>
  <c r="I123" i="3"/>
  <c r="A124" i="3"/>
  <c r="B124" i="3"/>
  <c r="C124" i="3"/>
  <c r="I124" i="3"/>
  <c r="A125" i="3"/>
  <c r="B125" i="3"/>
  <c r="C125" i="3"/>
  <c r="I125" i="3"/>
  <c r="A126" i="3"/>
  <c r="B126" i="3"/>
  <c r="C126" i="3"/>
  <c r="I126" i="3"/>
  <c r="A127" i="3"/>
  <c r="B127" i="3"/>
  <c r="C127" i="3"/>
  <c r="I127" i="3"/>
  <c r="A128" i="3"/>
  <c r="B128" i="3"/>
  <c r="C128" i="3"/>
  <c r="I128" i="3"/>
  <c r="A131" i="2"/>
  <c r="B131" i="2"/>
  <c r="C131" i="2"/>
  <c r="D131" i="2"/>
  <c r="E131" i="2"/>
  <c r="F131" i="2"/>
  <c r="G131" i="2"/>
  <c r="H131" i="2"/>
  <c r="I131" i="2"/>
  <c r="J131" i="2"/>
  <c r="K131" i="2"/>
  <c r="L131" i="2"/>
  <c r="M131" i="2"/>
  <c r="N131" i="2"/>
  <c r="O131" i="2"/>
  <c r="P131" i="2"/>
  <c r="Q131" i="2"/>
  <c r="R131" i="2"/>
  <c r="S131" i="2"/>
  <c r="T131" i="2"/>
  <c r="U131" i="2"/>
  <c r="V131" i="2"/>
  <c r="A132" i="2"/>
  <c r="B132" i="2"/>
  <c r="C132" i="2"/>
  <c r="D132" i="2"/>
  <c r="E132" i="2"/>
  <c r="F132" i="2"/>
  <c r="G132" i="2"/>
  <c r="H132" i="2"/>
  <c r="I132" i="2"/>
  <c r="J132" i="2"/>
  <c r="K132" i="2"/>
  <c r="L132" i="2"/>
  <c r="M132" i="2"/>
  <c r="N132" i="2"/>
  <c r="O132" i="2"/>
  <c r="P132" i="2"/>
  <c r="Q132" i="2"/>
  <c r="R132" i="2"/>
  <c r="S132" i="2"/>
  <c r="T132" i="2"/>
  <c r="U132" i="2"/>
  <c r="V132" i="2"/>
  <c r="A133" i="2"/>
  <c r="B133" i="2"/>
  <c r="C133" i="2"/>
  <c r="D133" i="2"/>
  <c r="E133" i="2"/>
  <c r="F133" i="2"/>
  <c r="G133" i="2"/>
  <c r="H133" i="2"/>
  <c r="I133" i="2"/>
  <c r="J133" i="2"/>
  <c r="K133" i="2"/>
  <c r="L133" i="2"/>
  <c r="M133" i="2"/>
  <c r="N133" i="2"/>
  <c r="O133" i="2"/>
  <c r="P133" i="2"/>
  <c r="Q133" i="2"/>
  <c r="R133" i="2"/>
  <c r="S133" i="2"/>
  <c r="T133" i="2"/>
  <c r="U133" i="2"/>
  <c r="V133" i="2"/>
  <c r="A134" i="2"/>
  <c r="B134" i="2"/>
  <c r="C134" i="2"/>
  <c r="D134" i="2"/>
  <c r="E134" i="2"/>
  <c r="F134" i="2"/>
  <c r="G134" i="2"/>
  <c r="H134" i="2"/>
  <c r="I134" i="2"/>
  <c r="J134" i="2"/>
  <c r="K134" i="2"/>
  <c r="L134" i="2"/>
  <c r="M134" i="2"/>
  <c r="N134" i="2"/>
  <c r="O134" i="2"/>
  <c r="P134" i="2"/>
  <c r="Q134" i="2"/>
  <c r="R134" i="2"/>
  <c r="S134" i="2"/>
  <c r="T134" i="2"/>
  <c r="U134" i="2"/>
  <c r="V134" i="2"/>
  <c r="A135" i="2"/>
  <c r="B135" i="2"/>
  <c r="C135" i="2"/>
  <c r="D135" i="2"/>
  <c r="E135" i="2"/>
  <c r="F135" i="2"/>
  <c r="G135" i="2"/>
  <c r="H135" i="2"/>
  <c r="I135" i="2"/>
  <c r="J135" i="2"/>
  <c r="K135" i="2"/>
  <c r="L135" i="2"/>
  <c r="M135" i="2"/>
  <c r="N135" i="2"/>
  <c r="O135" i="2"/>
  <c r="P135" i="2"/>
  <c r="Q135" i="2"/>
  <c r="R135" i="2"/>
  <c r="S135" i="2"/>
  <c r="T135" i="2"/>
  <c r="U135" i="2"/>
  <c r="V135" i="2"/>
  <c r="A136" i="2"/>
  <c r="B136" i="2"/>
  <c r="C136" i="2"/>
  <c r="D136" i="2"/>
  <c r="E136" i="2"/>
  <c r="F136" i="2"/>
  <c r="G136" i="2"/>
  <c r="H136" i="2"/>
  <c r="I136" i="2"/>
  <c r="J136" i="2"/>
  <c r="K136" i="2"/>
  <c r="L136" i="2"/>
  <c r="M136" i="2"/>
  <c r="N136" i="2"/>
  <c r="O136" i="2"/>
  <c r="P136" i="2"/>
  <c r="Q136" i="2"/>
  <c r="R136" i="2"/>
  <c r="S136" i="2"/>
  <c r="T136" i="2"/>
  <c r="U136" i="2"/>
  <c r="V136" i="2"/>
  <c r="A137" i="2"/>
  <c r="B137" i="2"/>
  <c r="C137" i="2"/>
  <c r="D137" i="2"/>
  <c r="E137" i="2"/>
  <c r="F137" i="2"/>
  <c r="G137" i="2"/>
  <c r="H137" i="2"/>
  <c r="I137" i="2"/>
  <c r="J137" i="2"/>
  <c r="K137" i="2"/>
  <c r="L137" i="2"/>
  <c r="M137" i="2"/>
  <c r="N137" i="2"/>
  <c r="O137" i="2"/>
  <c r="P137" i="2"/>
  <c r="Q137" i="2"/>
  <c r="R137" i="2"/>
  <c r="S137" i="2"/>
  <c r="T137" i="2"/>
  <c r="U137" i="2"/>
  <c r="V137" i="2"/>
  <c r="A126" i="2"/>
  <c r="B126" i="2"/>
  <c r="C126" i="2"/>
  <c r="D126" i="2"/>
  <c r="E126" i="2"/>
  <c r="F126" i="2"/>
  <c r="G126" i="2"/>
  <c r="H126" i="2"/>
  <c r="I126" i="2"/>
  <c r="J126" i="2"/>
  <c r="K126" i="2"/>
  <c r="L126" i="2"/>
  <c r="M126" i="2"/>
  <c r="N126" i="2"/>
  <c r="O126" i="2"/>
  <c r="P126" i="2"/>
  <c r="Q126" i="2"/>
  <c r="R126" i="2"/>
  <c r="S126" i="2"/>
  <c r="T126" i="2"/>
  <c r="V126" i="2"/>
  <c r="A127" i="2"/>
  <c r="B127" i="2"/>
  <c r="C127" i="2"/>
  <c r="D127" i="2"/>
  <c r="E127" i="2"/>
  <c r="F127" i="2"/>
  <c r="G127" i="2"/>
  <c r="H127" i="2"/>
  <c r="I127" i="2"/>
  <c r="J127" i="2"/>
  <c r="K127" i="2"/>
  <c r="L127" i="2"/>
  <c r="M127" i="2"/>
  <c r="N127" i="2"/>
  <c r="O127" i="2"/>
  <c r="P127" i="2"/>
  <c r="Q127" i="2"/>
  <c r="R127" i="2"/>
  <c r="S127" i="2"/>
  <c r="T127" i="2"/>
  <c r="V127" i="2"/>
  <c r="A128" i="2"/>
  <c r="B128" i="2"/>
  <c r="C128" i="2"/>
  <c r="D128" i="2"/>
  <c r="E128" i="2"/>
  <c r="F128" i="2"/>
  <c r="G128" i="2"/>
  <c r="H128" i="2"/>
  <c r="I128" i="2"/>
  <c r="J128" i="2"/>
  <c r="K128" i="2"/>
  <c r="L128" i="2"/>
  <c r="M128" i="2"/>
  <c r="N128" i="2"/>
  <c r="O128" i="2"/>
  <c r="P128" i="2"/>
  <c r="Q128" i="2"/>
  <c r="R128" i="2"/>
  <c r="S128" i="2"/>
  <c r="T128" i="2"/>
  <c r="V128" i="2"/>
  <c r="A129" i="2"/>
  <c r="B129" i="2"/>
  <c r="C129" i="2"/>
  <c r="D129" i="2"/>
  <c r="E129" i="2"/>
  <c r="F129" i="2"/>
  <c r="G129" i="2"/>
  <c r="H129" i="2"/>
  <c r="I129" i="2"/>
  <c r="J129" i="2"/>
  <c r="K129" i="2"/>
  <c r="L129" i="2"/>
  <c r="M129" i="2"/>
  <c r="N129" i="2"/>
  <c r="O129" i="2"/>
  <c r="P129" i="2"/>
  <c r="Q129" i="2"/>
  <c r="R129" i="2"/>
  <c r="S129" i="2"/>
  <c r="T129" i="2"/>
  <c r="V129" i="2"/>
  <c r="A130" i="2"/>
  <c r="B130" i="2"/>
  <c r="C130" i="2"/>
  <c r="D130" i="2"/>
  <c r="E130" i="2"/>
  <c r="F130" i="2"/>
  <c r="G130" i="2"/>
  <c r="H130" i="2"/>
  <c r="I130" i="2"/>
  <c r="J130" i="2"/>
  <c r="K130" i="2"/>
  <c r="L130" i="2"/>
  <c r="M130" i="2"/>
  <c r="N130" i="2"/>
  <c r="O130" i="2"/>
  <c r="P130" i="2"/>
  <c r="Q130" i="2"/>
  <c r="R130" i="2"/>
  <c r="S130" i="2"/>
  <c r="T130" i="2"/>
  <c r="V130" i="2"/>
  <c r="A119" i="2"/>
  <c r="B119" i="2"/>
  <c r="C119" i="2"/>
  <c r="D119" i="2"/>
  <c r="E119" i="2"/>
  <c r="F119" i="2"/>
  <c r="G119" i="2"/>
  <c r="H119" i="2"/>
  <c r="I119" i="2"/>
  <c r="J119" i="2"/>
  <c r="K119" i="2"/>
  <c r="L119" i="2"/>
  <c r="M119" i="2"/>
  <c r="N119" i="2"/>
  <c r="O119" i="2"/>
  <c r="P119" i="2"/>
  <c r="Q119" i="2"/>
  <c r="R119" i="2"/>
  <c r="S119" i="2"/>
  <c r="T119" i="2"/>
  <c r="V119" i="2"/>
  <c r="A120" i="2"/>
  <c r="B120" i="2"/>
  <c r="C120" i="2"/>
  <c r="D120" i="2"/>
  <c r="E120" i="2"/>
  <c r="F120" i="2"/>
  <c r="G120" i="2"/>
  <c r="H120" i="2"/>
  <c r="I120" i="2"/>
  <c r="J120" i="2"/>
  <c r="K120" i="2"/>
  <c r="L120" i="2"/>
  <c r="M120" i="2"/>
  <c r="N120" i="2"/>
  <c r="O120" i="2"/>
  <c r="P120" i="2"/>
  <c r="Q120" i="2"/>
  <c r="R120" i="2"/>
  <c r="S120" i="2"/>
  <c r="T120" i="2"/>
  <c r="V120" i="2"/>
  <c r="A121" i="2"/>
  <c r="B121" i="2"/>
  <c r="C121" i="2"/>
  <c r="D121" i="2"/>
  <c r="E121" i="2"/>
  <c r="F121" i="2"/>
  <c r="G121" i="2"/>
  <c r="H121" i="2"/>
  <c r="I121" i="2"/>
  <c r="J121" i="2"/>
  <c r="K121" i="2"/>
  <c r="L121" i="2"/>
  <c r="M121" i="2"/>
  <c r="N121" i="2"/>
  <c r="O121" i="2"/>
  <c r="P121" i="2"/>
  <c r="Q121" i="2"/>
  <c r="R121" i="2"/>
  <c r="S121" i="2"/>
  <c r="T121" i="2"/>
  <c r="V121" i="2"/>
  <c r="A122" i="2"/>
  <c r="B122" i="2"/>
  <c r="C122" i="2"/>
  <c r="D122" i="2"/>
  <c r="E122" i="2"/>
  <c r="F122" i="2"/>
  <c r="G122" i="2"/>
  <c r="H122" i="2"/>
  <c r="I122" i="2"/>
  <c r="J122" i="2"/>
  <c r="K122" i="2"/>
  <c r="L122" i="2"/>
  <c r="M122" i="2"/>
  <c r="N122" i="2"/>
  <c r="O122" i="2"/>
  <c r="P122" i="2"/>
  <c r="Q122" i="2"/>
  <c r="R122" i="2"/>
  <c r="S122" i="2"/>
  <c r="T122" i="2"/>
  <c r="V122" i="2"/>
  <c r="A123" i="2"/>
  <c r="B123" i="2"/>
  <c r="C123" i="2"/>
  <c r="D123" i="2"/>
  <c r="E123" i="2"/>
  <c r="F123" i="2"/>
  <c r="G123" i="2"/>
  <c r="H123" i="2"/>
  <c r="I123" i="2"/>
  <c r="J123" i="2"/>
  <c r="K123" i="2"/>
  <c r="L123" i="2"/>
  <c r="M123" i="2"/>
  <c r="N123" i="2"/>
  <c r="O123" i="2"/>
  <c r="P123" i="2"/>
  <c r="Q123" i="2"/>
  <c r="R123" i="2"/>
  <c r="S123" i="2"/>
  <c r="T123" i="2"/>
  <c r="V123" i="2"/>
  <c r="A124" i="2"/>
  <c r="B124" i="2"/>
  <c r="C124" i="2"/>
  <c r="D124" i="2"/>
  <c r="E124" i="2"/>
  <c r="F124" i="2"/>
  <c r="G124" i="2"/>
  <c r="H124" i="2"/>
  <c r="I124" i="2"/>
  <c r="J124" i="2"/>
  <c r="K124" i="2"/>
  <c r="L124" i="2"/>
  <c r="M124" i="2"/>
  <c r="N124" i="2"/>
  <c r="O124" i="2"/>
  <c r="P124" i="2"/>
  <c r="Q124" i="2"/>
  <c r="R124" i="2"/>
  <c r="S124" i="2"/>
  <c r="T124" i="2"/>
  <c r="V124" i="2"/>
  <c r="A125" i="2"/>
  <c r="B125" i="2"/>
  <c r="C125" i="2"/>
  <c r="D125" i="2"/>
  <c r="E125" i="2"/>
  <c r="F125" i="2"/>
  <c r="G125" i="2"/>
  <c r="H125" i="2"/>
  <c r="I125" i="2"/>
  <c r="J125" i="2"/>
  <c r="K125" i="2"/>
  <c r="L125" i="2"/>
  <c r="M125" i="2"/>
  <c r="N125" i="2"/>
  <c r="O125" i="2"/>
  <c r="P125" i="2"/>
  <c r="Q125" i="2"/>
  <c r="R125" i="2"/>
  <c r="S125" i="2"/>
  <c r="T125" i="2"/>
  <c r="V125" i="2"/>
  <c r="D94" i="2"/>
  <c r="E94" i="2"/>
  <c r="F94" i="2"/>
  <c r="G94" i="2"/>
  <c r="H94" i="2"/>
  <c r="I94" i="2"/>
  <c r="J94" i="2"/>
  <c r="K94" i="2"/>
  <c r="L94" i="2"/>
  <c r="M94" i="2"/>
  <c r="N94" i="2"/>
  <c r="O94" i="2"/>
  <c r="P94" i="2"/>
  <c r="Q94" i="2"/>
  <c r="R94" i="2"/>
  <c r="S94" i="2"/>
  <c r="T94" i="2"/>
  <c r="V94" i="2"/>
  <c r="D111" i="2"/>
  <c r="E111" i="2"/>
  <c r="F111" i="2"/>
  <c r="G111" i="2"/>
  <c r="H111" i="2"/>
  <c r="I111" i="2"/>
  <c r="J111" i="2"/>
  <c r="K111" i="2"/>
  <c r="L111" i="2"/>
  <c r="M111" i="2"/>
  <c r="N111" i="2"/>
  <c r="O111" i="2"/>
  <c r="P111" i="2"/>
  <c r="Q111" i="2"/>
  <c r="R111" i="2"/>
  <c r="S111" i="2"/>
  <c r="T111" i="2"/>
  <c r="V111" i="2"/>
  <c r="D32" i="2"/>
  <c r="E32" i="2"/>
  <c r="F32" i="2"/>
  <c r="G32" i="2"/>
  <c r="H32" i="2"/>
  <c r="I32" i="2"/>
  <c r="J32" i="2"/>
  <c r="K32" i="2"/>
  <c r="L32" i="2"/>
  <c r="M32" i="2"/>
  <c r="N32" i="2"/>
  <c r="O32" i="2"/>
  <c r="P32" i="2"/>
  <c r="Q32" i="2"/>
  <c r="R32" i="2"/>
  <c r="S32" i="2"/>
  <c r="T32" i="2"/>
  <c r="V32" i="2"/>
  <c r="D50" i="2"/>
  <c r="E50" i="2"/>
  <c r="F50" i="2"/>
  <c r="G50" i="2"/>
  <c r="H50" i="2"/>
  <c r="I50" i="2"/>
  <c r="J50" i="2"/>
  <c r="K50" i="2"/>
  <c r="L50" i="2"/>
  <c r="M50" i="2"/>
  <c r="N50" i="2"/>
  <c r="O50" i="2"/>
  <c r="P50" i="2"/>
  <c r="Q50" i="2"/>
  <c r="R50" i="2"/>
  <c r="S50" i="2"/>
  <c r="T50" i="2"/>
  <c r="V50" i="2"/>
  <c r="D109" i="2"/>
  <c r="E109" i="2"/>
  <c r="F109" i="2"/>
  <c r="G109" i="2"/>
  <c r="H109" i="2"/>
  <c r="I109" i="2"/>
  <c r="J109" i="2"/>
  <c r="K109" i="2"/>
  <c r="L109" i="2"/>
  <c r="M109" i="2"/>
  <c r="N109" i="2"/>
  <c r="O109" i="2"/>
  <c r="P109" i="2"/>
  <c r="Q109" i="2"/>
  <c r="R109" i="2"/>
  <c r="S109" i="2"/>
  <c r="T109" i="2"/>
  <c r="V109" i="2"/>
  <c r="D74" i="2"/>
  <c r="E74" i="2"/>
  <c r="F74" i="2"/>
  <c r="G74" i="2"/>
  <c r="H74" i="2"/>
  <c r="I74" i="2"/>
  <c r="J74" i="2"/>
  <c r="K74" i="2"/>
  <c r="L74" i="2"/>
  <c r="M74" i="2"/>
  <c r="N74" i="2"/>
  <c r="O74" i="2"/>
  <c r="P74" i="2"/>
  <c r="Q74" i="2"/>
  <c r="R74" i="2"/>
  <c r="S74" i="2"/>
  <c r="T74" i="2"/>
  <c r="V74" i="2"/>
  <c r="D71" i="2"/>
  <c r="E71" i="2"/>
  <c r="F71" i="2"/>
  <c r="G71" i="2"/>
  <c r="H71" i="2"/>
  <c r="I71" i="2"/>
  <c r="J71" i="2"/>
  <c r="K71" i="2"/>
  <c r="L71" i="2"/>
  <c r="M71" i="2"/>
  <c r="N71" i="2"/>
  <c r="O71" i="2"/>
  <c r="P71" i="2"/>
  <c r="Q71" i="2"/>
  <c r="R71" i="2"/>
  <c r="S71" i="2"/>
  <c r="T71" i="2"/>
  <c r="V71" i="2"/>
  <c r="D81" i="2"/>
  <c r="E81" i="2"/>
  <c r="F81" i="2"/>
  <c r="G81" i="2"/>
  <c r="H81" i="2"/>
  <c r="I81" i="2"/>
  <c r="J81" i="2"/>
  <c r="K81" i="2"/>
  <c r="L81" i="2"/>
  <c r="M81" i="2"/>
  <c r="N81" i="2"/>
  <c r="O81" i="2"/>
  <c r="P81" i="2"/>
  <c r="Q81" i="2"/>
  <c r="R81" i="2"/>
  <c r="S81" i="2"/>
  <c r="T81" i="2"/>
  <c r="V81" i="2"/>
  <c r="D37" i="2"/>
  <c r="E37" i="2"/>
  <c r="F37" i="2"/>
  <c r="G37" i="2"/>
  <c r="H37" i="2"/>
  <c r="I37" i="2"/>
  <c r="J37" i="2"/>
  <c r="K37" i="2"/>
  <c r="L37" i="2"/>
  <c r="M37" i="2"/>
  <c r="N37" i="2"/>
  <c r="O37" i="2"/>
  <c r="P37" i="2"/>
  <c r="Q37" i="2"/>
  <c r="R37" i="2"/>
  <c r="S37" i="2"/>
  <c r="T37" i="2"/>
  <c r="V37" i="2"/>
  <c r="D63" i="2"/>
  <c r="E63" i="2"/>
  <c r="F63" i="2"/>
  <c r="G63" i="2"/>
  <c r="H63" i="2"/>
  <c r="I63" i="2"/>
  <c r="J63" i="2"/>
  <c r="K63" i="2"/>
  <c r="L63" i="2"/>
  <c r="M63" i="2"/>
  <c r="N63" i="2"/>
  <c r="O63" i="2"/>
  <c r="P63" i="2"/>
  <c r="Q63" i="2"/>
  <c r="R63" i="2"/>
  <c r="S63" i="2"/>
  <c r="T63" i="2"/>
  <c r="V63" i="2"/>
  <c r="D100" i="2"/>
  <c r="E100" i="2"/>
  <c r="F100" i="2"/>
  <c r="G100" i="2"/>
  <c r="H100" i="2"/>
  <c r="I100" i="2"/>
  <c r="J100" i="2"/>
  <c r="K100" i="2"/>
  <c r="L100" i="2"/>
  <c r="M100" i="2"/>
  <c r="N100" i="2"/>
  <c r="O100" i="2"/>
  <c r="P100" i="2"/>
  <c r="Q100" i="2"/>
  <c r="R100" i="2"/>
  <c r="S100" i="2"/>
  <c r="T100" i="2"/>
  <c r="V100" i="2"/>
  <c r="D25" i="2"/>
  <c r="E25" i="2"/>
  <c r="F25" i="2"/>
  <c r="G25" i="2"/>
  <c r="H25" i="2"/>
  <c r="I25" i="2"/>
  <c r="J25" i="2"/>
  <c r="K25" i="2"/>
  <c r="L25" i="2"/>
  <c r="M25" i="2"/>
  <c r="N25" i="2"/>
  <c r="O25" i="2"/>
  <c r="P25" i="2"/>
  <c r="Q25" i="2"/>
  <c r="R25" i="2"/>
  <c r="S25" i="2"/>
  <c r="T25" i="2"/>
  <c r="V25" i="2"/>
  <c r="D54" i="2"/>
  <c r="E54" i="2"/>
  <c r="F54" i="2"/>
  <c r="G54" i="2"/>
  <c r="H54" i="2"/>
  <c r="I54" i="2"/>
  <c r="J54" i="2"/>
  <c r="K54" i="2"/>
  <c r="L54" i="2"/>
  <c r="M54" i="2"/>
  <c r="N54" i="2"/>
  <c r="O54" i="2"/>
  <c r="P54" i="2"/>
  <c r="Q54" i="2"/>
  <c r="R54" i="2"/>
  <c r="S54" i="2"/>
  <c r="T54" i="2"/>
  <c r="V54" i="2"/>
  <c r="D49" i="2"/>
  <c r="E49" i="2"/>
  <c r="F49" i="2"/>
  <c r="G49" i="2"/>
  <c r="H49" i="2"/>
  <c r="I49" i="2"/>
  <c r="J49" i="2"/>
  <c r="K49" i="2"/>
  <c r="L49" i="2"/>
  <c r="M49" i="2"/>
  <c r="N49" i="2"/>
  <c r="O49" i="2"/>
  <c r="P49" i="2"/>
  <c r="Q49" i="2"/>
  <c r="R49" i="2"/>
  <c r="S49" i="2"/>
  <c r="T49" i="2"/>
  <c r="V49" i="2"/>
  <c r="D29" i="2"/>
  <c r="E29" i="2"/>
  <c r="F29" i="2"/>
  <c r="G29" i="2"/>
  <c r="H29" i="2"/>
  <c r="I29" i="2"/>
  <c r="J29" i="2"/>
  <c r="K29" i="2"/>
  <c r="L29" i="2"/>
  <c r="M29" i="2"/>
  <c r="N29" i="2"/>
  <c r="O29" i="2"/>
  <c r="P29" i="2"/>
  <c r="Q29" i="2"/>
  <c r="R29" i="2"/>
  <c r="S29" i="2"/>
  <c r="T29" i="2"/>
  <c r="V29" i="2"/>
  <c r="D112" i="2"/>
  <c r="E112" i="2"/>
  <c r="F112" i="2"/>
  <c r="G112" i="2"/>
  <c r="H112" i="2"/>
  <c r="I112" i="2"/>
  <c r="J112" i="2"/>
  <c r="K112" i="2"/>
  <c r="L112" i="2"/>
  <c r="M112" i="2"/>
  <c r="N112" i="2"/>
  <c r="O112" i="2"/>
  <c r="P112" i="2"/>
  <c r="Q112" i="2"/>
  <c r="R112" i="2"/>
  <c r="S112" i="2"/>
  <c r="T112" i="2"/>
  <c r="V112" i="2"/>
  <c r="D55" i="2"/>
  <c r="E55" i="2"/>
  <c r="F55" i="2"/>
  <c r="G55" i="2"/>
  <c r="H55" i="2"/>
  <c r="I55" i="2"/>
  <c r="J55" i="2"/>
  <c r="K55" i="2"/>
  <c r="L55" i="2"/>
  <c r="M55" i="2"/>
  <c r="N55" i="2"/>
  <c r="O55" i="2"/>
  <c r="P55" i="2"/>
  <c r="Q55" i="2"/>
  <c r="R55" i="2"/>
  <c r="S55" i="2"/>
  <c r="T55" i="2"/>
  <c r="V55" i="2"/>
  <c r="D10" i="2"/>
  <c r="E10" i="2"/>
  <c r="F10" i="2"/>
  <c r="G10" i="2"/>
  <c r="H10" i="2"/>
  <c r="I10" i="2"/>
  <c r="J10" i="2"/>
  <c r="K10" i="2"/>
  <c r="L10" i="2"/>
  <c r="M10" i="2"/>
  <c r="N10" i="2"/>
  <c r="O10" i="2"/>
  <c r="P10" i="2"/>
  <c r="Q10" i="2"/>
  <c r="R10" i="2"/>
  <c r="S10" i="2"/>
  <c r="T10" i="2"/>
  <c r="V10" i="2"/>
  <c r="D95" i="2"/>
  <c r="E95" i="2"/>
  <c r="F95" i="2"/>
  <c r="G95" i="2"/>
  <c r="H95" i="2"/>
  <c r="I95" i="2"/>
  <c r="J95" i="2"/>
  <c r="K95" i="2"/>
  <c r="L95" i="2"/>
  <c r="M95" i="2"/>
  <c r="N95" i="2"/>
  <c r="O95" i="2"/>
  <c r="P95" i="2"/>
  <c r="Q95" i="2"/>
  <c r="R95" i="2"/>
  <c r="S95" i="2"/>
  <c r="T95" i="2"/>
  <c r="V95" i="2"/>
  <c r="D82" i="2"/>
  <c r="E82" i="2"/>
  <c r="F82" i="2"/>
  <c r="G82" i="2"/>
  <c r="H82" i="2"/>
  <c r="I82" i="2"/>
  <c r="J82" i="2"/>
  <c r="K82" i="2"/>
  <c r="L82" i="2"/>
  <c r="M82" i="2"/>
  <c r="N82" i="2"/>
  <c r="O82" i="2"/>
  <c r="P82" i="2"/>
  <c r="Q82" i="2"/>
  <c r="R82" i="2"/>
  <c r="S82" i="2"/>
  <c r="T82" i="2"/>
  <c r="V82" i="2"/>
  <c r="D84" i="2"/>
  <c r="E84" i="2"/>
  <c r="F84" i="2"/>
  <c r="G84" i="2"/>
  <c r="H84" i="2"/>
  <c r="I84" i="2"/>
  <c r="J84" i="2"/>
  <c r="K84" i="2"/>
  <c r="L84" i="2"/>
  <c r="M84" i="2"/>
  <c r="N84" i="2"/>
  <c r="O84" i="2"/>
  <c r="P84" i="2"/>
  <c r="Q84" i="2"/>
  <c r="R84" i="2"/>
  <c r="S84" i="2"/>
  <c r="T84" i="2"/>
  <c r="V84" i="2"/>
  <c r="D108" i="2"/>
  <c r="E108" i="2"/>
  <c r="F108" i="2"/>
  <c r="G108" i="2"/>
  <c r="H108" i="2"/>
  <c r="I108" i="2"/>
  <c r="J108" i="2"/>
  <c r="K108" i="2"/>
  <c r="L108" i="2"/>
  <c r="M108" i="2"/>
  <c r="N108" i="2"/>
  <c r="O108" i="2"/>
  <c r="P108" i="2"/>
  <c r="Q108" i="2"/>
  <c r="R108" i="2"/>
  <c r="S108" i="2"/>
  <c r="T108" i="2"/>
  <c r="V108" i="2"/>
  <c r="D33" i="2"/>
  <c r="E33" i="2"/>
  <c r="F33" i="2"/>
  <c r="G33" i="2"/>
  <c r="H33" i="2"/>
  <c r="I33" i="2"/>
  <c r="J33" i="2"/>
  <c r="K33" i="2"/>
  <c r="L33" i="2"/>
  <c r="M33" i="2"/>
  <c r="N33" i="2"/>
  <c r="O33" i="2"/>
  <c r="P33" i="2"/>
  <c r="Q33" i="2"/>
  <c r="R33" i="2"/>
  <c r="S33" i="2"/>
  <c r="T33" i="2"/>
  <c r="V33" i="2"/>
  <c r="D115" i="2"/>
  <c r="E115" i="2"/>
  <c r="F115" i="2"/>
  <c r="G115" i="2"/>
  <c r="H115" i="2"/>
  <c r="I115" i="2"/>
  <c r="J115" i="2"/>
  <c r="K115" i="2"/>
  <c r="L115" i="2"/>
  <c r="M115" i="2"/>
  <c r="N115" i="2"/>
  <c r="O115" i="2"/>
  <c r="P115" i="2"/>
  <c r="Q115" i="2"/>
  <c r="R115" i="2"/>
  <c r="S115" i="2"/>
  <c r="T115" i="2"/>
  <c r="V115" i="2"/>
  <c r="D30" i="2"/>
  <c r="E30" i="2"/>
  <c r="F30" i="2"/>
  <c r="G30" i="2"/>
  <c r="H30" i="2"/>
  <c r="I30" i="2"/>
  <c r="J30" i="2"/>
  <c r="K30" i="2"/>
  <c r="L30" i="2"/>
  <c r="M30" i="2"/>
  <c r="N30" i="2"/>
  <c r="O30" i="2"/>
  <c r="P30" i="2"/>
  <c r="Q30" i="2"/>
  <c r="R30" i="2"/>
  <c r="S30" i="2"/>
  <c r="T30" i="2"/>
  <c r="V30" i="2"/>
  <c r="D69" i="2"/>
  <c r="E69" i="2"/>
  <c r="F69" i="2"/>
  <c r="G69" i="2"/>
  <c r="H69" i="2"/>
  <c r="I69" i="2"/>
  <c r="J69" i="2"/>
  <c r="K69" i="2"/>
  <c r="L69" i="2"/>
  <c r="M69" i="2"/>
  <c r="N69" i="2"/>
  <c r="O69" i="2"/>
  <c r="P69" i="2"/>
  <c r="Q69" i="2"/>
  <c r="R69" i="2"/>
  <c r="S69" i="2"/>
  <c r="T69" i="2"/>
  <c r="V69" i="2"/>
  <c r="D44" i="2"/>
  <c r="E44" i="2"/>
  <c r="F44" i="2"/>
  <c r="G44" i="2"/>
  <c r="H44" i="2"/>
  <c r="I44" i="2"/>
  <c r="J44" i="2"/>
  <c r="K44" i="2"/>
  <c r="L44" i="2"/>
  <c r="M44" i="2"/>
  <c r="N44" i="2"/>
  <c r="O44" i="2"/>
  <c r="P44" i="2"/>
  <c r="Q44" i="2"/>
  <c r="R44" i="2"/>
  <c r="S44" i="2"/>
  <c r="T44" i="2"/>
  <c r="V44" i="2"/>
  <c r="D87" i="2"/>
  <c r="E87" i="2"/>
  <c r="F87" i="2"/>
  <c r="G87" i="2"/>
  <c r="H87" i="2"/>
  <c r="I87" i="2"/>
  <c r="J87" i="2"/>
  <c r="K87" i="2"/>
  <c r="L87" i="2"/>
  <c r="M87" i="2"/>
  <c r="N87" i="2"/>
  <c r="O87" i="2"/>
  <c r="P87" i="2"/>
  <c r="Q87" i="2"/>
  <c r="R87" i="2"/>
  <c r="S87" i="2"/>
  <c r="T87" i="2"/>
  <c r="V87" i="2"/>
  <c r="D116" i="2"/>
  <c r="E116" i="2"/>
  <c r="F116" i="2"/>
  <c r="G116" i="2"/>
  <c r="H116" i="2"/>
  <c r="I116" i="2"/>
  <c r="J116" i="2"/>
  <c r="K116" i="2"/>
  <c r="L116" i="2"/>
  <c r="M116" i="2"/>
  <c r="N116" i="2"/>
  <c r="O116" i="2"/>
  <c r="P116" i="2"/>
  <c r="Q116" i="2"/>
  <c r="R116" i="2"/>
  <c r="S116" i="2"/>
  <c r="T116" i="2"/>
  <c r="V116" i="2"/>
  <c r="D93" i="2"/>
  <c r="E93" i="2"/>
  <c r="F93" i="2"/>
  <c r="G93" i="2"/>
  <c r="H93" i="2"/>
  <c r="I93" i="2"/>
  <c r="J93" i="2"/>
  <c r="K93" i="2"/>
  <c r="L93" i="2"/>
  <c r="M93" i="2"/>
  <c r="N93" i="2"/>
  <c r="O93" i="2"/>
  <c r="P93" i="2"/>
  <c r="Q93" i="2"/>
  <c r="R93" i="2"/>
  <c r="S93" i="2"/>
  <c r="T93" i="2"/>
  <c r="V93" i="2"/>
  <c r="D58" i="2"/>
  <c r="E58" i="2"/>
  <c r="F58" i="2"/>
  <c r="G58" i="2"/>
  <c r="H58" i="2"/>
  <c r="I58" i="2"/>
  <c r="J58" i="2"/>
  <c r="K58" i="2"/>
  <c r="L58" i="2"/>
  <c r="M58" i="2"/>
  <c r="N58" i="2"/>
  <c r="O58" i="2"/>
  <c r="P58" i="2"/>
  <c r="Q58" i="2"/>
  <c r="R58" i="2"/>
  <c r="S58" i="2"/>
  <c r="T58" i="2"/>
  <c r="V58" i="2"/>
  <c r="D89" i="2"/>
  <c r="E89" i="2"/>
  <c r="F89" i="2"/>
  <c r="G89" i="2"/>
  <c r="H89" i="2"/>
  <c r="I89" i="2"/>
  <c r="J89" i="2"/>
  <c r="K89" i="2"/>
  <c r="L89" i="2"/>
  <c r="M89" i="2"/>
  <c r="N89" i="2"/>
  <c r="O89" i="2"/>
  <c r="P89" i="2"/>
  <c r="Q89" i="2"/>
  <c r="R89" i="2"/>
  <c r="S89" i="2"/>
  <c r="T89" i="2"/>
  <c r="V89" i="2"/>
  <c r="D105" i="2"/>
  <c r="E105" i="2"/>
  <c r="F105" i="2"/>
  <c r="G105" i="2"/>
  <c r="H105" i="2"/>
  <c r="I105" i="2"/>
  <c r="J105" i="2"/>
  <c r="K105" i="2"/>
  <c r="L105" i="2"/>
  <c r="M105" i="2"/>
  <c r="N105" i="2"/>
  <c r="O105" i="2"/>
  <c r="P105" i="2"/>
  <c r="Q105" i="2"/>
  <c r="R105" i="2"/>
  <c r="S105" i="2"/>
  <c r="T105" i="2"/>
  <c r="V105" i="2"/>
  <c r="D107" i="2"/>
  <c r="E107" i="2"/>
  <c r="F107" i="2"/>
  <c r="G107" i="2"/>
  <c r="H107" i="2"/>
  <c r="I107" i="2"/>
  <c r="J107" i="2"/>
  <c r="K107" i="2"/>
  <c r="L107" i="2"/>
  <c r="M107" i="2"/>
  <c r="N107" i="2"/>
  <c r="O107" i="2"/>
  <c r="P107" i="2"/>
  <c r="Q107" i="2"/>
  <c r="R107" i="2"/>
  <c r="S107" i="2"/>
  <c r="T107" i="2"/>
  <c r="V107" i="2"/>
  <c r="D61" i="2"/>
  <c r="E61" i="2"/>
  <c r="F61" i="2"/>
  <c r="G61" i="2"/>
  <c r="H61" i="2"/>
  <c r="I61" i="2"/>
  <c r="J61" i="2"/>
  <c r="K61" i="2"/>
  <c r="L61" i="2"/>
  <c r="M61" i="2"/>
  <c r="N61" i="2"/>
  <c r="O61" i="2"/>
  <c r="P61" i="2"/>
  <c r="Q61" i="2"/>
  <c r="R61" i="2"/>
  <c r="S61" i="2"/>
  <c r="T61" i="2"/>
  <c r="V61" i="2"/>
  <c r="D67" i="2"/>
  <c r="E67" i="2"/>
  <c r="F67" i="2"/>
  <c r="G67" i="2"/>
  <c r="H67" i="2"/>
  <c r="I67" i="2"/>
  <c r="J67" i="2"/>
  <c r="K67" i="2"/>
  <c r="L67" i="2"/>
  <c r="M67" i="2"/>
  <c r="N67" i="2"/>
  <c r="O67" i="2"/>
  <c r="P67" i="2"/>
  <c r="Q67" i="2"/>
  <c r="R67" i="2"/>
  <c r="S67" i="2"/>
  <c r="T67" i="2"/>
  <c r="V67" i="2"/>
  <c r="D79" i="2"/>
  <c r="E79" i="2"/>
  <c r="F79" i="2"/>
  <c r="G79" i="2"/>
  <c r="H79" i="2"/>
  <c r="I79" i="2"/>
  <c r="J79" i="2"/>
  <c r="K79" i="2"/>
  <c r="L79" i="2"/>
  <c r="M79" i="2"/>
  <c r="N79" i="2"/>
  <c r="O79" i="2"/>
  <c r="P79" i="2"/>
  <c r="Q79" i="2"/>
  <c r="R79" i="2"/>
  <c r="S79" i="2"/>
  <c r="T79" i="2"/>
  <c r="V79" i="2"/>
  <c r="D75" i="2"/>
  <c r="E75" i="2"/>
  <c r="F75" i="2"/>
  <c r="G75" i="2"/>
  <c r="H75" i="2"/>
  <c r="I75" i="2"/>
  <c r="J75" i="2"/>
  <c r="K75" i="2"/>
  <c r="L75" i="2"/>
  <c r="M75" i="2"/>
  <c r="N75" i="2"/>
  <c r="O75" i="2"/>
  <c r="P75" i="2"/>
  <c r="Q75" i="2"/>
  <c r="R75" i="2"/>
  <c r="S75" i="2"/>
  <c r="T75" i="2"/>
  <c r="V75" i="2"/>
  <c r="D88" i="2"/>
  <c r="E88" i="2"/>
  <c r="F88" i="2"/>
  <c r="G88" i="2"/>
  <c r="H88" i="2"/>
  <c r="I88" i="2"/>
  <c r="J88" i="2"/>
  <c r="K88" i="2"/>
  <c r="L88" i="2"/>
  <c r="M88" i="2"/>
  <c r="N88" i="2"/>
  <c r="O88" i="2"/>
  <c r="P88" i="2"/>
  <c r="Q88" i="2"/>
  <c r="R88" i="2"/>
  <c r="S88" i="2"/>
  <c r="T88" i="2"/>
  <c r="V88" i="2"/>
  <c r="D102" i="2"/>
  <c r="E102" i="2"/>
  <c r="F102" i="2"/>
  <c r="G102" i="2"/>
  <c r="H102" i="2"/>
  <c r="I102" i="2"/>
  <c r="J102" i="2"/>
  <c r="K102" i="2"/>
  <c r="L102" i="2"/>
  <c r="M102" i="2"/>
  <c r="N102" i="2"/>
  <c r="O102" i="2"/>
  <c r="P102" i="2"/>
  <c r="Q102" i="2"/>
  <c r="R102" i="2"/>
  <c r="S102" i="2"/>
  <c r="T102" i="2"/>
  <c r="V102" i="2"/>
  <c r="D73" i="2"/>
  <c r="E73" i="2"/>
  <c r="F73" i="2"/>
  <c r="G73" i="2"/>
  <c r="H73" i="2"/>
  <c r="I73" i="2"/>
  <c r="J73" i="2"/>
  <c r="K73" i="2"/>
  <c r="L73" i="2"/>
  <c r="M73" i="2"/>
  <c r="N73" i="2"/>
  <c r="O73" i="2"/>
  <c r="P73" i="2"/>
  <c r="Q73" i="2"/>
  <c r="R73" i="2"/>
  <c r="S73" i="2"/>
  <c r="T73" i="2"/>
  <c r="V73" i="2"/>
  <c r="D66" i="2"/>
  <c r="E66" i="2"/>
  <c r="F66" i="2"/>
  <c r="G66" i="2"/>
  <c r="H66" i="2"/>
  <c r="I66" i="2"/>
  <c r="J66" i="2"/>
  <c r="K66" i="2"/>
  <c r="L66" i="2"/>
  <c r="M66" i="2"/>
  <c r="N66" i="2"/>
  <c r="O66" i="2"/>
  <c r="P66" i="2"/>
  <c r="Q66" i="2"/>
  <c r="R66" i="2"/>
  <c r="S66" i="2"/>
  <c r="T66" i="2"/>
  <c r="V66" i="2"/>
  <c r="D28" i="2"/>
  <c r="E28" i="2"/>
  <c r="F28" i="2"/>
  <c r="G28" i="2"/>
  <c r="H28" i="2"/>
  <c r="I28" i="2"/>
  <c r="J28" i="2"/>
  <c r="K28" i="2"/>
  <c r="L28" i="2"/>
  <c r="M28" i="2"/>
  <c r="N28" i="2"/>
  <c r="O28" i="2"/>
  <c r="P28" i="2"/>
  <c r="Q28" i="2"/>
  <c r="R28" i="2"/>
  <c r="S28" i="2"/>
  <c r="T28" i="2"/>
  <c r="V28" i="2"/>
  <c r="D77" i="2"/>
  <c r="E77" i="2"/>
  <c r="F77" i="2"/>
  <c r="G77" i="2"/>
  <c r="H77" i="2"/>
  <c r="I77" i="2"/>
  <c r="J77" i="2"/>
  <c r="K77" i="2"/>
  <c r="L77" i="2"/>
  <c r="M77" i="2"/>
  <c r="N77" i="2"/>
  <c r="O77" i="2"/>
  <c r="P77" i="2"/>
  <c r="Q77" i="2"/>
  <c r="R77" i="2"/>
  <c r="S77" i="2"/>
  <c r="T77" i="2"/>
  <c r="V77" i="2"/>
  <c r="D110" i="2"/>
  <c r="E110" i="2"/>
  <c r="F110" i="2"/>
  <c r="G110" i="2"/>
  <c r="H110" i="2"/>
  <c r="I110" i="2"/>
  <c r="J110" i="2"/>
  <c r="K110" i="2"/>
  <c r="L110" i="2"/>
  <c r="M110" i="2"/>
  <c r="N110" i="2"/>
  <c r="O110" i="2"/>
  <c r="P110" i="2"/>
  <c r="Q110" i="2"/>
  <c r="R110" i="2"/>
  <c r="S110" i="2"/>
  <c r="T110" i="2"/>
  <c r="V110" i="2"/>
  <c r="D80" i="2"/>
  <c r="E80" i="2"/>
  <c r="F80" i="2"/>
  <c r="G80" i="2"/>
  <c r="H80" i="2"/>
  <c r="I80" i="2"/>
  <c r="J80" i="2"/>
  <c r="K80" i="2"/>
  <c r="L80" i="2"/>
  <c r="M80" i="2"/>
  <c r="N80" i="2"/>
  <c r="O80" i="2"/>
  <c r="P80" i="2"/>
  <c r="Q80" i="2"/>
  <c r="R80" i="2"/>
  <c r="S80" i="2"/>
  <c r="T80" i="2"/>
  <c r="V80" i="2"/>
  <c r="D46" i="2"/>
  <c r="E46" i="2"/>
  <c r="F46" i="2"/>
  <c r="G46" i="2"/>
  <c r="H46" i="2"/>
  <c r="I46" i="2"/>
  <c r="J46" i="2"/>
  <c r="K46" i="2"/>
  <c r="L46" i="2"/>
  <c r="M46" i="2"/>
  <c r="N46" i="2"/>
  <c r="O46" i="2"/>
  <c r="P46" i="2"/>
  <c r="Q46" i="2"/>
  <c r="R46" i="2"/>
  <c r="S46" i="2"/>
  <c r="T46" i="2"/>
  <c r="V46" i="2"/>
  <c r="D53" i="2"/>
  <c r="E53" i="2"/>
  <c r="F53" i="2"/>
  <c r="G53" i="2"/>
  <c r="H53" i="2"/>
  <c r="I53" i="2"/>
  <c r="J53" i="2"/>
  <c r="K53" i="2"/>
  <c r="L53" i="2"/>
  <c r="M53" i="2"/>
  <c r="N53" i="2"/>
  <c r="O53" i="2"/>
  <c r="P53" i="2"/>
  <c r="Q53" i="2"/>
  <c r="R53" i="2"/>
  <c r="S53" i="2"/>
  <c r="T53" i="2"/>
  <c r="V53" i="2"/>
  <c r="D43" i="2"/>
  <c r="E43" i="2"/>
  <c r="F43" i="2"/>
  <c r="G43" i="2"/>
  <c r="H43" i="2"/>
  <c r="I43" i="2"/>
  <c r="J43" i="2"/>
  <c r="K43" i="2"/>
  <c r="L43" i="2"/>
  <c r="M43" i="2"/>
  <c r="N43" i="2"/>
  <c r="O43" i="2"/>
  <c r="P43" i="2"/>
  <c r="Q43" i="2"/>
  <c r="R43" i="2"/>
  <c r="S43" i="2"/>
  <c r="T43" i="2"/>
  <c r="V43" i="2"/>
  <c r="D91" i="2"/>
  <c r="E91" i="2"/>
  <c r="F91" i="2"/>
  <c r="G91" i="2"/>
  <c r="H91" i="2"/>
  <c r="I91" i="2"/>
  <c r="J91" i="2"/>
  <c r="K91" i="2"/>
  <c r="L91" i="2"/>
  <c r="M91" i="2"/>
  <c r="N91" i="2"/>
  <c r="O91" i="2"/>
  <c r="P91" i="2"/>
  <c r="Q91" i="2"/>
  <c r="R91" i="2"/>
  <c r="S91" i="2"/>
  <c r="T91" i="2"/>
  <c r="V91" i="2"/>
  <c r="D45" i="2"/>
  <c r="E45" i="2"/>
  <c r="F45" i="2"/>
  <c r="G45" i="2"/>
  <c r="H45" i="2"/>
  <c r="I45" i="2"/>
  <c r="J45" i="2"/>
  <c r="K45" i="2"/>
  <c r="L45" i="2"/>
  <c r="M45" i="2"/>
  <c r="N45" i="2"/>
  <c r="O45" i="2"/>
  <c r="P45" i="2"/>
  <c r="Q45" i="2"/>
  <c r="R45" i="2"/>
  <c r="S45" i="2"/>
  <c r="T45" i="2"/>
  <c r="V45" i="2"/>
  <c r="D57" i="2"/>
  <c r="E57" i="2"/>
  <c r="F57" i="2"/>
  <c r="G57" i="2"/>
  <c r="H57" i="2"/>
  <c r="I57" i="2"/>
  <c r="J57" i="2"/>
  <c r="K57" i="2"/>
  <c r="L57" i="2"/>
  <c r="M57" i="2"/>
  <c r="N57" i="2"/>
  <c r="O57" i="2"/>
  <c r="P57" i="2"/>
  <c r="Q57" i="2"/>
  <c r="R57" i="2"/>
  <c r="S57" i="2"/>
  <c r="T57" i="2"/>
  <c r="V57" i="2"/>
  <c r="A108" i="2"/>
  <c r="B108" i="2"/>
  <c r="C108" i="2"/>
  <c r="A109" i="2"/>
  <c r="B109" i="2"/>
  <c r="C109" i="2"/>
  <c r="A110" i="2"/>
  <c r="B110" i="2"/>
  <c r="C110" i="2"/>
  <c r="A111" i="2"/>
  <c r="B111" i="2"/>
  <c r="C111" i="2"/>
  <c r="A112" i="2"/>
  <c r="B112" i="2"/>
  <c r="C112" i="2"/>
  <c r="A113" i="2"/>
  <c r="B113" i="2"/>
  <c r="C113" i="2"/>
  <c r="D113" i="2"/>
  <c r="E113" i="2"/>
  <c r="F113" i="2"/>
  <c r="G113" i="2"/>
  <c r="H113" i="2"/>
  <c r="I113" i="2"/>
  <c r="J113" i="2"/>
  <c r="K113" i="2"/>
  <c r="L113" i="2"/>
  <c r="M113" i="2"/>
  <c r="N113" i="2"/>
  <c r="O113" i="2"/>
  <c r="P113" i="2"/>
  <c r="Q113" i="2"/>
  <c r="R113" i="2"/>
  <c r="S113" i="2"/>
  <c r="T113" i="2"/>
  <c r="V113" i="2"/>
  <c r="A114" i="2"/>
  <c r="B114" i="2"/>
  <c r="C114" i="2"/>
  <c r="D114" i="2"/>
  <c r="E114" i="2"/>
  <c r="F114" i="2"/>
  <c r="G114" i="2"/>
  <c r="H114" i="2"/>
  <c r="I114" i="2"/>
  <c r="J114" i="2"/>
  <c r="K114" i="2"/>
  <c r="L114" i="2"/>
  <c r="M114" i="2"/>
  <c r="N114" i="2"/>
  <c r="O114" i="2"/>
  <c r="P114" i="2"/>
  <c r="Q114" i="2"/>
  <c r="R114" i="2"/>
  <c r="S114" i="2"/>
  <c r="T114" i="2"/>
  <c r="V114" i="2"/>
  <c r="A115" i="2"/>
  <c r="B115" i="2"/>
  <c r="C115" i="2"/>
  <c r="A116" i="2"/>
  <c r="B116" i="2"/>
  <c r="C116" i="2"/>
  <c r="A117" i="2"/>
  <c r="B117" i="2"/>
  <c r="C117" i="2"/>
  <c r="D117" i="2"/>
  <c r="E117" i="2"/>
  <c r="F117" i="2"/>
  <c r="G117" i="2"/>
  <c r="H117" i="2"/>
  <c r="I117" i="2"/>
  <c r="J117" i="2"/>
  <c r="K117" i="2"/>
  <c r="L117" i="2"/>
  <c r="M117" i="2"/>
  <c r="N117" i="2"/>
  <c r="O117" i="2"/>
  <c r="P117" i="2"/>
  <c r="Q117" i="2"/>
  <c r="R117" i="2"/>
  <c r="S117" i="2"/>
  <c r="T117" i="2"/>
  <c r="V117" i="2"/>
  <c r="A118" i="2"/>
  <c r="B118" i="2"/>
  <c r="C118" i="2"/>
  <c r="D118" i="2"/>
  <c r="E118" i="2"/>
  <c r="F118" i="2"/>
  <c r="G118" i="2"/>
  <c r="H118" i="2"/>
  <c r="I118" i="2"/>
  <c r="J118" i="2"/>
  <c r="K118" i="2"/>
  <c r="L118" i="2"/>
  <c r="M118" i="2"/>
  <c r="N118" i="2"/>
  <c r="O118" i="2"/>
  <c r="P118" i="2"/>
  <c r="Q118" i="2"/>
  <c r="R118" i="2"/>
  <c r="S118" i="2"/>
  <c r="T118" i="2"/>
  <c r="V118" i="2"/>
  <c r="I119" i="3"/>
  <c r="H119" i="3"/>
  <c r="G119" i="3"/>
  <c r="F119" i="3"/>
  <c r="E119" i="3"/>
  <c r="D119" i="3"/>
  <c r="J119" i="3"/>
  <c r="K119" i="3"/>
  <c r="C119" i="3"/>
  <c r="B119" i="3"/>
  <c r="A119" i="3"/>
  <c r="I118" i="3"/>
  <c r="H118" i="3"/>
  <c r="G118" i="3"/>
  <c r="F118" i="3"/>
  <c r="E118" i="3"/>
  <c r="D118" i="3"/>
  <c r="C118" i="3"/>
  <c r="B118" i="3"/>
  <c r="A118" i="3"/>
  <c r="I117" i="3"/>
  <c r="H117" i="3"/>
  <c r="G117" i="3"/>
  <c r="F117" i="3"/>
  <c r="E117" i="3"/>
  <c r="D117" i="3"/>
  <c r="J117" i="3"/>
  <c r="K117" i="3"/>
  <c r="C117" i="3"/>
  <c r="B117" i="3"/>
  <c r="A117" i="3"/>
  <c r="I116" i="3"/>
  <c r="H116" i="3"/>
  <c r="G116" i="3"/>
  <c r="F116" i="3"/>
  <c r="E116" i="3"/>
  <c r="D116" i="3"/>
  <c r="C116" i="3"/>
  <c r="B116" i="3"/>
  <c r="A116" i="3"/>
  <c r="I115" i="3"/>
  <c r="H115" i="3"/>
  <c r="G115" i="3"/>
  <c r="F115" i="3"/>
  <c r="E115" i="3"/>
  <c r="D115" i="3"/>
  <c r="J115" i="3"/>
  <c r="K115" i="3"/>
  <c r="C115" i="3"/>
  <c r="B115" i="3"/>
  <c r="A115" i="3"/>
  <c r="I114" i="3"/>
  <c r="H114" i="3"/>
  <c r="G114" i="3"/>
  <c r="F114" i="3"/>
  <c r="E114" i="3"/>
  <c r="D114" i="3"/>
  <c r="C114" i="3"/>
  <c r="B114" i="3"/>
  <c r="A114" i="3"/>
  <c r="I113" i="3"/>
  <c r="H113" i="3"/>
  <c r="G113" i="3"/>
  <c r="F113" i="3"/>
  <c r="E113" i="3"/>
  <c r="D113" i="3"/>
  <c r="J113" i="3"/>
  <c r="K113" i="3"/>
  <c r="C113" i="3"/>
  <c r="B113" i="3"/>
  <c r="A113" i="3"/>
  <c r="I112" i="3"/>
  <c r="H112" i="3"/>
  <c r="G112" i="3"/>
  <c r="F112" i="3"/>
  <c r="E112" i="3"/>
  <c r="D112" i="3"/>
  <c r="C112" i="3"/>
  <c r="B112" i="3"/>
  <c r="A112" i="3"/>
  <c r="I111" i="3"/>
  <c r="H111" i="3"/>
  <c r="G111" i="3"/>
  <c r="F111" i="3"/>
  <c r="E111" i="3"/>
  <c r="D111" i="3"/>
  <c r="J111" i="3"/>
  <c r="K111" i="3"/>
  <c r="C111" i="3"/>
  <c r="B111" i="3"/>
  <c r="A111" i="3"/>
  <c r="I110" i="3"/>
  <c r="H110" i="3"/>
  <c r="G110" i="3"/>
  <c r="F110" i="3"/>
  <c r="E110" i="3"/>
  <c r="D110" i="3"/>
  <c r="C110" i="3"/>
  <c r="B110" i="3"/>
  <c r="A110" i="3"/>
  <c r="I109" i="3"/>
  <c r="H109" i="3"/>
  <c r="G109" i="3"/>
  <c r="F109" i="3"/>
  <c r="E109" i="3"/>
  <c r="D109" i="3"/>
  <c r="J109" i="3"/>
  <c r="K109" i="3"/>
  <c r="C109" i="3"/>
  <c r="B109" i="3"/>
  <c r="A109" i="3"/>
  <c r="I108" i="3"/>
  <c r="H108" i="3"/>
  <c r="G108" i="3"/>
  <c r="F108" i="3"/>
  <c r="E108" i="3"/>
  <c r="D108" i="3"/>
  <c r="C108" i="3"/>
  <c r="B108" i="3"/>
  <c r="A108" i="3"/>
  <c r="I107" i="3"/>
  <c r="H107" i="3"/>
  <c r="G107" i="3"/>
  <c r="F107" i="3"/>
  <c r="E107" i="3"/>
  <c r="D107" i="3"/>
  <c r="J107" i="3"/>
  <c r="K107" i="3"/>
  <c r="C107" i="3"/>
  <c r="B107" i="3"/>
  <c r="A107" i="3"/>
  <c r="I106" i="3"/>
  <c r="H106" i="3"/>
  <c r="G106" i="3"/>
  <c r="F106" i="3"/>
  <c r="E106" i="3"/>
  <c r="D106" i="3"/>
  <c r="C106" i="3"/>
  <c r="B106" i="3"/>
  <c r="A106" i="3"/>
  <c r="I105" i="3"/>
  <c r="I104" i="3"/>
  <c r="I103" i="3"/>
  <c r="I102" i="3"/>
  <c r="I101" i="3"/>
  <c r="I100" i="3"/>
  <c r="I99" i="3"/>
  <c r="I98" i="3"/>
  <c r="U99" i="2"/>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C105" i="3"/>
  <c r="B105" i="3"/>
  <c r="A105" i="3"/>
  <c r="C104" i="3"/>
  <c r="B104" i="3"/>
  <c r="A104" i="3"/>
  <c r="C103" i="3"/>
  <c r="B103" i="3"/>
  <c r="A103" i="3"/>
  <c r="C102" i="3"/>
  <c r="B102" i="3"/>
  <c r="A102" i="3"/>
  <c r="C101" i="3"/>
  <c r="B101" i="3"/>
  <c r="A101" i="3"/>
  <c r="C100" i="3"/>
  <c r="B100" i="3"/>
  <c r="A100" i="3"/>
  <c r="C99" i="3"/>
  <c r="B99" i="3"/>
  <c r="A99" i="3"/>
  <c r="C98" i="3"/>
  <c r="B98" i="3"/>
  <c r="A98" i="3"/>
  <c r="C97" i="3"/>
  <c r="B97" i="3"/>
  <c r="A97" i="3"/>
  <c r="C96" i="3"/>
  <c r="B96" i="3"/>
  <c r="A96" i="3"/>
  <c r="C95" i="3"/>
  <c r="B95" i="3"/>
  <c r="A95" i="3"/>
  <c r="C94" i="3"/>
  <c r="B94" i="3"/>
  <c r="A94" i="3"/>
  <c r="C93" i="3"/>
  <c r="B93" i="3"/>
  <c r="A93" i="3"/>
  <c r="C92" i="3"/>
  <c r="B92" i="3"/>
  <c r="A92" i="3"/>
  <c r="C91" i="3"/>
  <c r="B91" i="3"/>
  <c r="A91" i="3"/>
  <c r="C90" i="3"/>
  <c r="B90" i="3"/>
  <c r="A90" i="3"/>
  <c r="C89" i="3"/>
  <c r="B89" i="3"/>
  <c r="A89" i="3"/>
  <c r="C88" i="3"/>
  <c r="B88" i="3"/>
  <c r="A88" i="3"/>
  <c r="C87" i="3"/>
  <c r="B87" i="3"/>
  <c r="A87" i="3"/>
  <c r="C86" i="3"/>
  <c r="B86" i="3"/>
  <c r="A86" i="3"/>
  <c r="C85" i="3"/>
  <c r="B85" i="3"/>
  <c r="A85" i="3"/>
  <c r="C84" i="3"/>
  <c r="B84" i="3"/>
  <c r="A84" i="3"/>
  <c r="C83" i="3"/>
  <c r="B83" i="3"/>
  <c r="A83" i="3"/>
  <c r="C82" i="3"/>
  <c r="B82" i="3"/>
  <c r="A82" i="3"/>
  <c r="C81" i="3"/>
  <c r="B81" i="3"/>
  <c r="A81" i="3"/>
  <c r="C80" i="3"/>
  <c r="B80" i="3"/>
  <c r="A80" i="3"/>
  <c r="C79" i="3"/>
  <c r="B79" i="3"/>
  <c r="A79" i="3"/>
  <c r="C78" i="3"/>
  <c r="B78" i="3"/>
  <c r="A78" i="3"/>
  <c r="C77" i="3"/>
  <c r="B77" i="3"/>
  <c r="A77" i="3"/>
  <c r="C76" i="3"/>
  <c r="B76" i="3"/>
  <c r="A76" i="3"/>
  <c r="C75" i="3"/>
  <c r="B75" i="3"/>
  <c r="A75" i="3"/>
  <c r="C74" i="3"/>
  <c r="B74" i="3"/>
  <c r="A74" i="3"/>
  <c r="C73" i="3"/>
  <c r="B73" i="3"/>
  <c r="A73" i="3"/>
  <c r="C72" i="3"/>
  <c r="B72" i="3"/>
  <c r="A72" i="3"/>
  <c r="C71" i="3"/>
  <c r="B71" i="3"/>
  <c r="A71" i="3"/>
  <c r="C70" i="3"/>
  <c r="B70" i="3"/>
  <c r="A70" i="3"/>
  <c r="C69" i="3"/>
  <c r="B69" i="3"/>
  <c r="A69" i="3"/>
  <c r="C68" i="3"/>
  <c r="B68" i="3"/>
  <c r="A68" i="3"/>
  <c r="C67" i="3"/>
  <c r="B67" i="3"/>
  <c r="A67" i="3"/>
  <c r="C66" i="3"/>
  <c r="B66" i="3"/>
  <c r="A66" i="3"/>
  <c r="C65" i="3"/>
  <c r="B65" i="3"/>
  <c r="A65" i="3"/>
  <c r="C64" i="3"/>
  <c r="B64" i="3"/>
  <c r="A64" i="3"/>
  <c r="C63" i="3"/>
  <c r="B63" i="3"/>
  <c r="A63" i="3"/>
  <c r="C62" i="3"/>
  <c r="B62" i="3"/>
  <c r="A62" i="3"/>
  <c r="C61" i="3"/>
  <c r="B61" i="3"/>
  <c r="A61" i="3"/>
  <c r="C60" i="3"/>
  <c r="B60" i="3"/>
  <c r="A60" i="3"/>
  <c r="C59" i="3"/>
  <c r="B59" i="3"/>
  <c r="A59" i="3"/>
  <c r="C58" i="3"/>
  <c r="B58" i="3"/>
  <c r="A58" i="3"/>
  <c r="C57" i="3"/>
  <c r="B57" i="3"/>
  <c r="A57" i="3"/>
  <c r="C56" i="3"/>
  <c r="B56" i="3"/>
  <c r="A56" i="3"/>
  <c r="C55" i="3"/>
  <c r="B55" i="3"/>
  <c r="A55" i="3"/>
  <c r="C54" i="3"/>
  <c r="B54" i="3"/>
  <c r="A54" i="3"/>
  <c r="C53" i="3"/>
  <c r="B53" i="3"/>
  <c r="A53" i="3"/>
  <c r="C52" i="3"/>
  <c r="B52" i="3"/>
  <c r="A52" i="3"/>
  <c r="C51" i="3"/>
  <c r="B51" i="3"/>
  <c r="A51" i="3"/>
  <c r="C50" i="3"/>
  <c r="B50" i="3"/>
  <c r="A50" i="3"/>
  <c r="C49" i="3"/>
  <c r="B49" i="3"/>
  <c r="A49" i="3"/>
  <c r="C48" i="3"/>
  <c r="B48" i="3"/>
  <c r="A48" i="3"/>
  <c r="C47" i="3"/>
  <c r="B47" i="3"/>
  <c r="A47" i="3"/>
  <c r="C46" i="3"/>
  <c r="B46" i="3"/>
  <c r="A46" i="3"/>
  <c r="C45" i="3"/>
  <c r="B45" i="3"/>
  <c r="A45" i="3"/>
  <c r="C44" i="3"/>
  <c r="B44" i="3"/>
  <c r="A44" i="3"/>
  <c r="C43" i="3"/>
  <c r="B43" i="3"/>
  <c r="A43" i="3"/>
  <c r="C42" i="3"/>
  <c r="B42" i="3"/>
  <c r="A42" i="3"/>
  <c r="C41" i="3"/>
  <c r="B41" i="3"/>
  <c r="A41" i="3"/>
  <c r="C40" i="3"/>
  <c r="B40" i="3"/>
  <c r="A40" i="3"/>
  <c r="C39" i="3"/>
  <c r="B39" i="3"/>
  <c r="A39" i="3"/>
  <c r="C38" i="3"/>
  <c r="B38" i="3"/>
  <c r="A38" i="3"/>
  <c r="C37" i="3"/>
  <c r="B37" i="3"/>
  <c r="A37" i="3"/>
  <c r="C36" i="3"/>
  <c r="B36" i="3"/>
  <c r="A36" i="3"/>
  <c r="C35" i="3"/>
  <c r="B35" i="3"/>
  <c r="A35" i="3"/>
  <c r="C34" i="3"/>
  <c r="B34" i="3"/>
  <c r="A34" i="3"/>
  <c r="C33" i="3"/>
  <c r="B33" i="3"/>
  <c r="A33" i="3"/>
  <c r="C32" i="3"/>
  <c r="B32" i="3"/>
  <c r="A32" i="3"/>
  <c r="C31" i="3"/>
  <c r="B31" i="3"/>
  <c r="A31" i="3"/>
  <c r="C30" i="3"/>
  <c r="B30" i="3"/>
  <c r="A30" i="3"/>
  <c r="C29" i="3"/>
  <c r="B29" i="3"/>
  <c r="A29" i="3"/>
  <c r="C28" i="3"/>
  <c r="B28" i="3"/>
  <c r="A28" i="3"/>
  <c r="C27" i="3"/>
  <c r="B27" i="3"/>
  <c r="A27" i="3"/>
  <c r="C26" i="3"/>
  <c r="B26" i="3"/>
  <c r="A26" i="3"/>
  <c r="C25" i="3"/>
  <c r="B25" i="3"/>
  <c r="A25" i="3"/>
  <c r="C24" i="3"/>
  <c r="B24" i="3"/>
  <c r="A24" i="3"/>
  <c r="C23" i="3"/>
  <c r="B23" i="3"/>
  <c r="A23" i="3"/>
  <c r="C22" i="3"/>
  <c r="B22" i="3"/>
  <c r="A22" i="3"/>
  <c r="C21" i="3"/>
  <c r="B21" i="3"/>
  <c r="A21" i="3"/>
  <c r="C20" i="3"/>
  <c r="B20" i="3"/>
  <c r="A20" i="3"/>
  <c r="C19" i="3"/>
  <c r="B19" i="3"/>
  <c r="A19" i="3"/>
  <c r="C18" i="3"/>
  <c r="B18" i="3"/>
  <c r="A18" i="3"/>
  <c r="C17" i="3"/>
  <c r="B17" i="3"/>
  <c r="A17" i="3"/>
  <c r="C16" i="3"/>
  <c r="B16" i="3"/>
  <c r="A16" i="3"/>
  <c r="C15" i="3"/>
  <c r="B15" i="3"/>
  <c r="A15" i="3"/>
  <c r="C14" i="3"/>
  <c r="B14" i="3"/>
  <c r="A14" i="3"/>
  <c r="C13" i="3"/>
  <c r="B13" i="3"/>
  <c r="A13" i="3"/>
  <c r="C12" i="3"/>
  <c r="B12" i="3"/>
  <c r="A12" i="3"/>
  <c r="C11" i="3"/>
  <c r="B11" i="3"/>
  <c r="A11" i="3"/>
  <c r="C10" i="3"/>
  <c r="B10" i="3"/>
  <c r="A10" i="3"/>
  <c r="C9" i="3"/>
  <c r="B9" i="3"/>
  <c r="A9" i="3"/>
  <c r="C8" i="3"/>
  <c r="B8" i="3"/>
  <c r="A8" i="3"/>
  <c r="C7" i="3"/>
  <c r="B7" i="3"/>
  <c r="A7" i="3"/>
  <c r="C6" i="3"/>
  <c r="B6" i="3"/>
  <c r="A6" i="3"/>
  <c r="C5" i="3"/>
  <c r="B5" i="3"/>
  <c r="A5" i="3"/>
  <c r="C4" i="3"/>
  <c r="B4" i="3"/>
  <c r="A4" i="3"/>
  <c r="C3" i="3"/>
  <c r="B3" i="3"/>
  <c r="A3" i="3"/>
  <c r="C2" i="3"/>
  <c r="D106" i="2"/>
  <c r="E106" i="2"/>
  <c r="F106" i="2"/>
  <c r="G106" i="2"/>
  <c r="H106" i="2"/>
  <c r="I106" i="2"/>
  <c r="J106" i="2"/>
  <c r="K106" i="2"/>
  <c r="L106" i="2"/>
  <c r="M106" i="2"/>
  <c r="N106" i="2"/>
  <c r="O106" i="2"/>
  <c r="P106" i="2"/>
  <c r="Q106" i="2"/>
  <c r="R106" i="2"/>
  <c r="S106" i="2"/>
  <c r="T106" i="2"/>
  <c r="V106" i="2"/>
  <c r="D104" i="2"/>
  <c r="E104" i="2"/>
  <c r="F104" i="2"/>
  <c r="G104" i="2"/>
  <c r="H104" i="2"/>
  <c r="I104" i="2"/>
  <c r="J104" i="2"/>
  <c r="K104" i="2"/>
  <c r="L104" i="2"/>
  <c r="M104" i="2"/>
  <c r="N104" i="2"/>
  <c r="O104" i="2"/>
  <c r="P104" i="2"/>
  <c r="Q104" i="2"/>
  <c r="R104" i="2"/>
  <c r="S104" i="2"/>
  <c r="T104" i="2"/>
  <c r="V104" i="2"/>
  <c r="D103" i="2"/>
  <c r="E103" i="2"/>
  <c r="F103" i="2"/>
  <c r="G103" i="2"/>
  <c r="H103" i="2"/>
  <c r="I103" i="2"/>
  <c r="J103" i="2"/>
  <c r="K103" i="2"/>
  <c r="L103" i="2"/>
  <c r="M103" i="2"/>
  <c r="N103" i="2"/>
  <c r="O103" i="2"/>
  <c r="P103" i="2"/>
  <c r="Q103" i="2"/>
  <c r="R103" i="2"/>
  <c r="S103" i="2"/>
  <c r="T103" i="2"/>
  <c r="V103" i="2"/>
  <c r="D101" i="2"/>
  <c r="E101" i="2"/>
  <c r="F101" i="2"/>
  <c r="G101" i="2"/>
  <c r="H101" i="2"/>
  <c r="I101" i="2"/>
  <c r="J101" i="2"/>
  <c r="K101" i="2"/>
  <c r="L101" i="2"/>
  <c r="M101" i="2"/>
  <c r="N101" i="2"/>
  <c r="O101" i="2"/>
  <c r="P101" i="2"/>
  <c r="Q101" i="2"/>
  <c r="R101" i="2"/>
  <c r="S101" i="2"/>
  <c r="T101" i="2"/>
  <c r="V101" i="2"/>
  <c r="D99" i="2"/>
  <c r="E99" i="2"/>
  <c r="F99" i="2"/>
  <c r="G99" i="2"/>
  <c r="H99" i="2"/>
  <c r="I99" i="2"/>
  <c r="J99" i="2"/>
  <c r="K99" i="2"/>
  <c r="L99" i="2"/>
  <c r="M99" i="2"/>
  <c r="N99" i="2"/>
  <c r="O99" i="2"/>
  <c r="P99" i="2"/>
  <c r="Q99" i="2"/>
  <c r="R99" i="2"/>
  <c r="S99" i="2"/>
  <c r="T99" i="2"/>
  <c r="V99" i="2"/>
  <c r="D98" i="2"/>
  <c r="E98" i="2"/>
  <c r="F98" i="2"/>
  <c r="G98" i="2"/>
  <c r="H98" i="2"/>
  <c r="I98" i="2"/>
  <c r="J98" i="2"/>
  <c r="K98" i="2"/>
  <c r="L98" i="2"/>
  <c r="M98" i="2"/>
  <c r="N98" i="2"/>
  <c r="O98" i="2"/>
  <c r="P98" i="2"/>
  <c r="Q98" i="2"/>
  <c r="R98" i="2"/>
  <c r="S98" i="2"/>
  <c r="T98" i="2"/>
  <c r="V98" i="2"/>
  <c r="D97" i="2"/>
  <c r="E97" i="2"/>
  <c r="F97" i="2"/>
  <c r="G97" i="2"/>
  <c r="H97" i="2"/>
  <c r="I97" i="2"/>
  <c r="J97" i="2"/>
  <c r="K97" i="2"/>
  <c r="L97" i="2"/>
  <c r="M97" i="2"/>
  <c r="N97" i="2"/>
  <c r="O97" i="2"/>
  <c r="P97" i="2"/>
  <c r="Q97" i="2"/>
  <c r="R97" i="2"/>
  <c r="S97" i="2"/>
  <c r="T97" i="2"/>
  <c r="V97" i="2"/>
  <c r="D96" i="2"/>
  <c r="E96" i="2"/>
  <c r="F96" i="2"/>
  <c r="G96" i="2"/>
  <c r="H96" i="2"/>
  <c r="I96" i="2"/>
  <c r="J96" i="2"/>
  <c r="K96" i="2"/>
  <c r="L96" i="2"/>
  <c r="M96" i="2"/>
  <c r="N96" i="2"/>
  <c r="O96" i="2"/>
  <c r="P96" i="2"/>
  <c r="Q96" i="2"/>
  <c r="R96" i="2"/>
  <c r="S96" i="2"/>
  <c r="T96" i="2"/>
  <c r="V96" i="2"/>
  <c r="D92" i="2"/>
  <c r="E92" i="2"/>
  <c r="F92" i="2"/>
  <c r="G92" i="2"/>
  <c r="H92" i="2"/>
  <c r="I92" i="2"/>
  <c r="J92" i="2"/>
  <c r="K92" i="2"/>
  <c r="L92" i="2"/>
  <c r="M92" i="2"/>
  <c r="N92" i="2"/>
  <c r="O92" i="2"/>
  <c r="P92" i="2"/>
  <c r="Q92" i="2"/>
  <c r="R92" i="2"/>
  <c r="S92" i="2"/>
  <c r="T92" i="2"/>
  <c r="V92" i="2"/>
  <c r="D90" i="2"/>
  <c r="E90" i="2"/>
  <c r="F90" i="2"/>
  <c r="G90" i="2"/>
  <c r="H90" i="2"/>
  <c r="I90" i="2"/>
  <c r="J90" i="2"/>
  <c r="K90" i="2"/>
  <c r="L90" i="2"/>
  <c r="M90" i="2"/>
  <c r="N90" i="2"/>
  <c r="O90" i="2"/>
  <c r="P90" i="2"/>
  <c r="Q90" i="2"/>
  <c r="R90" i="2"/>
  <c r="S90" i="2"/>
  <c r="T90" i="2"/>
  <c r="V90" i="2"/>
  <c r="D86" i="2"/>
  <c r="E86" i="2"/>
  <c r="F86" i="2"/>
  <c r="G86" i="2"/>
  <c r="H86" i="2"/>
  <c r="I86" i="2"/>
  <c r="J86" i="2"/>
  <c r="K86" i="2"/>
  <c r="L86" i="2"/>
  <c r="M86" i="2"/>
  <c r="N86" i="2"/>
  <c r="O86" i="2"/>
  <c r="P86" i="2"/>
  <c r="Q86" i="2"/>
  <c r="R86" i="2"/>
  <c r="S86" i="2"/>
  <c r="T86" i="2"/>
  <c r="V86" i="2"/>
  <c r="D85" i="2"/>
  <c r="E85" i="2"/>
  <c r="F85" i="2"/>
  <c r="G85" i="2"/>
  <c r="H85" i="2"/>
  <c r="I85" i="2"/>
  <c r="J85" i="2"/>
  <c r="K85" i="2"/>
  <c r="L85" i="2"/>
  <c r="M85" i="2"/>
  <c r="N85" i="2"/>
  <c r="O85" i="2"/>
  <c r="P85" i="2"/>
  <c r="Q85" i="2"/>
  <c r="R85" i="2"/>
  <c r="S85" i="2"/>
  <c r="T85" i="2"/>
  <c r="V85" i="2"/>
  <c r="D83" i="2"/>
  <c r="E83" i="2"/>
  <c r="F83" i="2"/>
  <c r="G83" i="2"/>
  <c r="H83" i="2"/>
  <c r="I83" i="2"/>
  <c r="J83" i="2"/>
  <c r="K83" i="2"/>
  <c r="L83" i="2"/>
  <c r="M83" i="2"/>
  <c r="N83" i="2"/>
  <c r="O83" i="2"/>
  <c r="P83" i="2"/>
  <c r="Q83" i="2"/>
  <c r="R83" i="2"/>
  <c r="S83" i="2"/>
  <c r="T83" i="2"/>
  <c r="V83" i="2"/>
  <c r="D78" i="2"/>
  <c r="E78" i="2"/>
  <c r="F78" i="2"/>
  <c r="G78" i="2"/>
  <c r="H78" i="2"/>
  <c r="I78" i="2"/>
  <c r="J78" i="2"/>
  <c r="K78" i="2"/>
  <c r="L78" i="2"/>
  <c r="M78" i="2"/>
  <c r="N78" i="2"/>
  <c r="O78" i="2"/>
  <c r="P78" i="2"/>
  <c r="Q78" i="2"/>
  <c r="R78" i="2"/>
  <c r="S78" i="2"/>
  <c r="T78" i="2"/>
  <c r="V78" i="2"/>
  <c r="D76" i="2"/>
  <c r="E76" i="2"/>
  <c r="F76" i="2"/>
  <c r="G76" i="2"/>
  <c r="H76" i="2"/>
  <c r="I76" i="2"/>
  <c r="J76" i="2"/>
  <c r="K76" i="2"/>
  <c r="L76" i="2"/>
  <c r="M76" i="2"/>
  <c r="N76" i="2"/>
  <c r="O76" i="2"/>
  <c r="P76" i="2"/>
  <c r="Q76" i="2"/>
  <c r="R76" i="2"/>
  <c r="S76" i="2"/>
  <c r="T76" i="2"/>
  <c r="V76" i="2"/>
  <c r="D72" i="2"/>
  <c r="E72" i="2"/>
  <c r="F72" i="2"/>
  <c r="G72" i="2"/>
  <c r="H72" i="2"/>
  <c r="I72" i="2"/>
  <c r="J72" i="2"/>
  <c r="K72" i="2"/>
  <c r="L72" i="2"/>
  <c r="M72" i="2"/>
  <c r="N72" i="2"/>
  <c r="O72" i="2"/>
  <c r="P72" i="2"/>
  <c r="Q72" i="2"/>
  <c r="R72" i="2"/>
  <c r="S72" i="2"/>
  <c r="T72" i="2"/>
  <c r="V72" i="2"/>
  <c r="D70" i="2"/>
  <c r="E70" i="2"/>
  <c r="F70" i="2"/>
  <c r="G70" i="2"/>
  <c r="H70" i="2"/>
  <c r="I70" i="2"/>
  <c r="J70" i="2"/>
  <c r="K70" i="2"/>
  <c r="L70" i="2"/>
  <c r="M70" i="2"/>
  <c r="N70" i="2"/>
  <c r="O70" i="2"/>
  <c r="P70" i="2"/>
  <c r="Q70" i="2"/>
  <c r="R70" i="2"/>
  <c r="S70" i="2"/>
  <c r="T70" i="2"/>
  <c r="V70" i="2"/>
  <c r="D68" i="2"/>
  <c r="E68" i="2"/>
  <c r="F68" i="2"/>
  <c r="G68" i="2"/>
  <c r="H68" i="2"/>
  <c r="I68" i="2"/>
  <c r="J68" i="2"/>
  <c r="K68" i="2"/>
  <c r="L68" i="2"/>
  <c r="M68" i="2"/>
  <c r="N68" i="2"/>
  <c r="O68" i="2"/>
  <c r="P68" i="2"/>
  <c r="Q68" i="2"/>
  <c r="R68" i="2"/>
  <c r="S68" i="2"/>
  <c r="T68" i="2"/>
  <c r="V68" i="2"/>
  <c r="D65" i="2"/>
  <c r="E65" i="2"/>
  <c r="F65" i="2"/>
  <c r="G65" i="2"/>
  <c r="H65" i="2"/>
  <c r="I65" i="2"/>
  <c r="J65" i="2"/>
  <c r="K65" i="2"/>
  <c r="L65" i="2"/>
  <c r="M65" i="2"/>
  <c r="N65" i="2"/>
  <c r="O65" i="2"/>
  <c r="P65" i="2"/>
  <c r="Q65" i="2"/>
  <c r="R65" i="2"/>
  <c r="S65" i="2"/>
  <c r="T65" i="2"/>
  <c r="V65" i="2"/>
  <c r="D64" i="2"/>
  <c r="E64" i="2"/>
  <c r="F64" i="2"/>
  <c r="G64" i="2"/>
  <c r="H64" i="2"/>
  <c r="I64" i="2"/>
  <c r="J64" i="2"/>
  <c r="K64" i="2"/>
  <c r="L64" i="2"/>
  <c r="M64" i="2"/>
  <c r="N64" i="2"/>
  <c r="O64" i="2"/>
  <c r="P64" i="2"/>
  <c r="Q64" i="2"/>
  <c r="R64" i="2"/>
  <c r="S64" i="2"/>
  <c r="T64" i="2"/>
  <c r="V64" i="2"/>
  <c r="D62" i="2"/>
  <c r="E62" i="2"/>
  <c r="F62" i="2"/>
  <c r="G62" i="2"/>
  <c r="H62" i="2"/>
  <c r="I62" i="2"/>
  <c r="J62" i="2"/>
  <c r="K62" i="2"/>
  <c r="L62" i="2"/>
  <c r="M62" i="2"/>
  <c r="N62" i="2"/>
  <c r="O62" i="2"/>
  <c r="P62" i="2"/>
  <c r="Q62" i="2"/>
  <c r="R62" i="2"/>
  <c r="S62" i="2"/>
  <c r="T62" i="2"/>
  <c r="V62" i="2"/>
  <c r="D60" i="2"/>
  <c r="E60" i="2"/>
  <c r="F60" i="2"/>
  <c r="G60" i="2"/>
  <c r="H60" i="2"/>
  <c r="I60" i="2"/>
  <c r="J60" i="2"/>
  <c r="K60" i="2"/>
  <c r="L60" i="2"/>
  <c r="M60" i="2"/>
  <c r="N60" i="2"/>
  <c r="O60" i="2"/>
  <c r="P60" i="2"/>
  <c r="Q60" i="2"/>
  <c r="R60" i="2"/>
  <c r="S60" i="2"/>
  <c r="T60" i="2"/>
  <c r="V60" i="2"/>
  <c r="D59" i="2"/>
  <c r="E59" i="2"/>
  <c r="F59" i="2"/>
  <c r="G59" i="2"/>
  <c r="H59" i="2"/>
  <c r="I59" i="2"/>
  <c r="J59" i="2"/>
  <c r="K59" i="2"/>
  <c r="L59" i="2"/>
  <c r="M59" i="2"/>
  <c r="N59" i="2"/>
  <c r="O59" i="2"/>
  <c r="P59" i="2"/>
  <c r="Q59" i="2"/>
  <c r="R59" i="2"/>
  <c r="S59" i="2"/>
  <c r="T59" i="2"/>
  <c r="V59" i="2"/>
  <c r="D56" i="2"/>
  <c r="E56" i="2"/>
  <c r="F56" i="2"/>
  <c r="G56" i="2"/>
  <c r="H56" i="2"/>
  <c r="I56" i="2"/>
  <c r="J56" i="2"/>
  <c r="K56" i="2"/>
  <c r="L56" i="2"/>
  <c r="M56" i="2"/>
  <c r="N56" i="2"/>
  <c r="O56" i="2"/>
  <c r="P56" i="2"/>
  <c r="Q56" i="2"/>
  <c r="R56" i="2"/>
  <c r="S56" i="2"/>
  <c r="T56" i="2"/>
  <c r="V56" i="2"/>
  <c r="D52" i="2"/>
  <c r="E52" i="2"/>
  <c r="F52" i="2"/>
  <c r="G52" i="2"/>
  <c r="H52" i="2"/>
  <c r="I52" i="2"/>
  <c r="J52" i="2"/>
  <c r="K52" i="2"/>
  <c r="L52" i="2"/>
  <c r="M52" i="2"/>
  <c r="N52" i="2"/>
  <c r="O52" i="2"/>
  <c r="P52" i="2"/>
  <c r="Q52" i="2"/>
  <c r="R52" i="2"/>
  <c r="S52" i="2"/>
  <c r="T52" i="2"/>
  <c r="V52" i="2"/>
  <c r="D51" i="2"/>
  <c r="E51" i="2"/>
  <c r="F51" i="2"/>
  <c r="G51" i="2"/>
  <c r="H51" i="2"/>
  <c r="I51" i="2"/>
  <c r="J51" i="2"/>
  <c r="K51" i="2"/>
  <c r="L51" i="2"/>
  <c r="M51" i="2"/>
  <c r="N51" i="2"/>
  <c r="O51" i="2"/>
  <c r="P51" i="2"/>
  <c r="Q51" i="2"/>
  <c r="R51" i="2"/>
  <c r="S51" i="2"/>
  <c r="T51" i="2"/>
  <c r="V51" i="2"/>
  <c r="D48" i="2"/>
  <c r="E48" i="2"/>
  <c r="F48" i="2"/>
  <c r="G48" i="2"/>
  <c r="H48" i="2"/>
  <c r="I48" i="2"/>
  <c r="J48" i="2"/>
  <c r="K48" i="2"/>
  <c r="L48" i="2"/>
  <c r="M48" i="2"/>
  <c r="N48" i="2"/>
  <c r="O48" i="2"/>
  <c r="P48" i="2"/>
  <c r="Q48" i="2"/>
  <c r="R48" i="2"/>
  <c r="S48" i="2"/>
  <c r="T48" i="2"/>
  <c r="V48" i="2"/>
  <c r="D47" i="2"/>
  <c r="E47" i="2"/>
  <c r="F47" i="2"/>
  <c r="G47" i="2"/>
  <c r="H47" i="2"/>
  <c r="I47" i="2"/>
  <c r="J47" i="2"/>
  <c r="K47" i="2"/>
  <c r="L47" i="2"/>
  <c r="M47" i="2"/>
  <c r="N47" i="2"/>
  <c r="O47" i="2"/>
  <c r="P47" i="2"/>
  <c r="Q47" i="2"/>
  <c r="R47" i="2"/>
  <c r="S47" i="2"/>
  <c r="T47" i="2"/>
  <c r="V47" i="2"/>
  <c r="D42" i="2"/>
  <c r="E42" i="2"/>
  <c r="F42" i="2"/>
  <c r="G42" i="2"/>
  <c r="H42" i="2"/>
  <c r="I42" i="2"/>
  <c r="J42" i="2"/>
  <c r="K42" i="2"/>
  <c r="L42" i="2"/>
  <c r="M42" i="2"/>
  <c r="N42" i="2"/>
  <c r="O42" i="2"/>
  <c r="P42" i="2"/>
  <c r="Q42" i="2"/>
  <c r="R42" i="2"/>
  <c r="S42" i="2"/>
  <c r="T42" i="2"/>
  <c r="V42" i="2"/>
  <c r="D41" i="2"/>
  <c r="E41" i="2"/>
  <c r="F41" i="2"/>
  <c r="G41" i="2"/>
  <c r="H41" i="2"/>
  <c r="I41" i="2"/>
  <c r="J41" i="2"/>
  <c r="K41" i="2"/>
  <c r="L41" i="2"/>
  <c r="M41" i="2"/>
  <c r="N41" i="2"/>
  <c r="O41" i="2"/>
  <c r="P41" i="2"/>
  <c r="Q41" i="2"/>
  <c r="R41" i="2"/>
  <c r="S41" i="2"/>
  <c r="T41" i="2"/>
  <c r="V41" i="2"/>
  <c r="D40" i="2"/>
  <c r="E40" i="2"/>
  <c r="F40" i="2"/>
  <c r="G40" i="2"/>
  <c r="H40" i="2"/>
  <c r="I40" i="2"/>
  <c r="J40" i="2"/>
  <c r="K40" i="2"/>
  <c r="L40" i="2"/>
  <c r="M40" i="2"/>
  <c r="N40" i="2"/>
  <c r="O40" i="2"/>
  <c r="P40" i="2"/>
  <c r="Q40" i="2"/>
  <c r="R40" i="2"/>
  <c r="S40" i="2"/>
  <c r="T40" i="2"/>
  <c r="V40" i="2"/>
  <c r="D39" i="2"/>
  <c r="E39" i="2"/>
  <c r="F39" i="2"/>
  <c r="G39" i="2"/>
  <c r="H39" i="2"/>
  <c r="I39" i="2"/>
  <c r="J39" i="2"/>
  <c r="K39" i="2"/>
  <c r="L39" i="2"/>
  <c r="M39" i="2"/>
  <c r="N39" i="2"/>
  <c r="O39" i="2"/>
  <c r="P39" i="2"/>
  <c r="Q39" i="2"/>
  <c r="R39" i="2"/>
  <c r="S39" i="2"/>
  <c r="T39" i="2"/>
  <c r="V39" i="2"/>
  <c r="D38" i="2"/>
  <c r="E38" i="2"/>
  <c r="F38" i="2"/>
  <c r="G38" i="2"/>
  <c r="H38" i="2"/>
  <c r="I38" i="2"/>
  <c r="J38" i="2"/>
  <c r="K38" i="2"/>
  <c r="L38" i="2"/>
  <c r="M38" i="2"/>
  <c r="N38" i="2"/>
  <c r="O38" i="2"/>
  <c r="P38" i="2"/>
  <c r="Q38" i="2"/>
  <c r="R38" i="2"/>
  <c r="S38" i="2"/>
  <c r="T38" i="2"/>
  <c r="V38" i="2"/>
  <c r="D36" i="2"/>
  <c r="E36" i="2"/>
  <c r="F36" i="2"/>
  <c r="G36" i="2"/>
  <c r="H36" i="2"/>
  <c r="I36" i="2"/>
  <c r="J36" i="2"/>
  <c r="K36" i="2"/>
  <c r="L36" i="2"/>
  <c r="M36" i="2"/>
  <c r="N36" i="2"/>
  <c r="O36" i="2"/>
  <c r="P36" i="2"/>
  <c r="Q36" i="2"/>
  <c r="R36" i="2"/>
  <c r="S36" i="2"/>
  <c r="T36" i="2"/>
  <c r="V36" i="2"/>
  <c r="D35" i="2"/>
  <c r="E35" i="2"/>
  <c r="F35" i="2"/>
  <c r="G35" i="2"/>
  <c r="H35" i="2"/>
  <c r="I35" i="2"/>
  <c r="J35" i="2"/>
  <c r="K35" i="2"/>
  <c r="L35" i="2"/>
  <c r="M35" i="2"/>
  <c r="N35" i="2"/>
  <c r="O35" i="2"/>
  <c r="P35" i="2"/>
  <c r="Q35" i="2"/>
  <c r="R35" i="2"/>
  <c r="S35" i="2"/>
  <c r="T35" i="2"/>
  <c r="V35" i="2"/>
  <c r="D34" i="2"/>
  <c r="E34" i="2"/>
  <c r="F34" i="2"/>
  <c r="G34" i="2"/>
  <c r="H34" i="2"/>
  <c r="I34" i="2"/>
  <c r="J34" i="2"/>
  <c r="K34" i="2"/>
  <c r="L34" i="2"/>
  <c r="M34" i="2"/>
  <c r="N34" i="2"/>
  <c r="O34" i="2"/>
  <c r="P34" i="2"/>
  <c r="Q34" i="2"/>
  <c r="R34" i="2"/>
  <c r="S34" i="2"/>
  <c r="T34" i="2"/>
  <c r="V34" i="2"/>
  <c r="D31" i="2"/>
  <c r="E31" i="2"/>
  <c r="F31" i="2"/>
  <c r="G31" i="2"/>
  <c r="H31" i="2"/>
  <c r="I31" i="2"/>
  <c r="J31" i="2"/>
  <c r="K31" i="2"/>
  <c r="L31" i="2"/>
  <c r="M31" i="2"/>
  <c r="N31" i="2"/>
  <c r="O31" i="2"/>
  <c r="P31" i="2"/>
  <c r="Q31" i="2"/>
  <c r="R31" i="2"/>
  <c r="S31" i="2"/>
  <c r="T31" i="2"/>
  <c r="V31" i="2"/>
  <c r="D27" i="2"/>
  <c r="E27" i="2"/>
  <c r="F27" i="2"/>
  <c r="G27" i="2"/>
  <c r="H27" i="2"/>
  <c r="I27" i="2"/>
  <c r="J27" i="2"/>
  <c r="K27" i="2"/>
  <c r="L27" i="2"/>
  <c r="M27" i="2"/>
  <c r="N27" i="2"/>
  <c r="O27" i="2"/>
  <c r="P27" i="2"/>
  <c r="Q27" i="2"/>
  <c r="R27" i="2"/>
  <c r="S27" i="2"/>
  <c r="T27" i="2"/>
  <c r="V27" i="2"/>
  <c r="D26" i="2"/>
  <c r="E26" i="2"/>
  <c r="F26" i="2"/>
  <c r="G26" i="2"/>
  <c r="H26" i="2"/>
  <c r="I26" i="2"/>
  <c r="J26" i="2"/>
  <c r="K26" i="2"/>
  <c r="L26" i="2"/>
  <c r="M26" i="2"/>
  <c r="N26" i="2"/>
  <c r="O26" i="2"/>
  <c r="P26" i="2"/>
  <c r="Q26" i="2"/>
  <c r="R26" i="2"/>
  <c r="S26" i="2"/>
  <c r="T26" i="2"/>
  <c r="V26" i="2"/>
  <c r="D24" i="2"/>
  <c r="E24" i="2"/>
  <c r="F24" i="2"/>
  <c r="G24" i="2"/>
  <c r="H24" i="2"/>
  <c r="I24" i="2"/>
  <c r="J24" i="2"/>
  <c r="K24" i="2"/>
  <c r="L24" i="2"/>
  <c r="M24" i="2"/>
  <c r="N24" i="2"/>
  <c r="O24" i="2"/>
  <c r="P24" i="2"/>
  <c r="Q24" i="2"/>
  <c r="R24" i="2"/>
  <c r="S24" i="2"/>
  <c r="T24" i="2"/>
  <c r="V24" i="2"/>
  <c r="D23" i="2"/>
  <c r="E23" i="2"/>
  <c r="F23" i="2"/>
  <c r="G23" i="2"/>
  <c r="H23" i="2"/>
  <c r="I23" i="2"/>
  <c r="J23" i="2"/>
  <c r="K23" i="2"/>
  <c r="L23" i="2"/>
  <c r="M23" i="2"/>
  <c r="N23" i="2"/>
  <c r="O23" i="2"/>
  <c r="P23" i="2"/>
  <c r="Q23" i="2"/>
  <c r="R23" i="2"/>
  <c r="S23" i="2"/>
  <c r="T23" i="2"/>
  <c r="V23" i="2"/>
  <c r="D22" i="2"/>
  <c r="E22" i="2"/>
  <c r="F22" i="2"/>
  <c r="G22" i="2"/>
  <c r="H22" i="2"/>
  <c r="I22" i="2"/>
  <c r="J22" i="2"/>
  <c r="K22" i="2"/>
  <c r="L22" i="2"/>
  <c r="M22" i="2"/>
  <c r="N22" i="2"/>
  <c r="O22" i="2"/>
  <c r="P22" i="2"/>
  <c r="Q22" i="2"/>
  <c r="R22" i="2"/>
  <c r="S22" i="2"/>
  <c r="T22" i="2"/>
  <c r="V22" i="2"/>
  <c r="D7" i="2"/>
  <c r="E7" i="2"/>
  <c r="F7" i="2"/>
  <c r="G7" i="2"/>
  <c r="H7" i="2"/>
  <c r="I7" i="2"/>
  <c r="J7" i="2"/>
  <c r="K7" i="2"/>
  <c r="L7" i="2"/>
  <c r="M7" i="2"/>
  <c r="N7" i="2"/>
  <c r="O7" i="2"/>
  <c r="P7" i="2"/>
  <c r="Q7" i="2"/>
  <c r="R7" i="2"/>
  <c r="S7" i="2"/>
  <c r="T7" i="2"/>
  <c r="V7" i="2"/>
  <c r="D8" i="2"/>
  <c r="E8" i="2"/>
  <c r="F8" i="2"/>
  <c r="G8" i="2"/>
  <c r="H8" i="2"/>
  <c r="I8" i="2"/>
  <c r="J8" i="2"/>
  <c r="K8" i="2"/>
  <c r="L8" i="2"/>
  <c r="M8" i="2"/>
  <c r="N8" i="2"/>
  <c r="O8" i="2"/>
  <c r="P8" i="2"/>
  <c r="Q8" i="2"/>
  <c r="R8" i="2"/>
  <c r="S8" i="2"/>
  <c r="T8" i="2"/>
  <c r="V8" i="2"/>
  <c r="D9" i="2"/>
  <c r="E9" i="2"/>
  <c r="F9" i="2"/>
  <c r="G9" i="2"/>
  <c r="H9" i="2"/>
  <c r="I9" i="2"/>
  <c r="J9" i="2"/>
  <c r="K9" i="2"/>
  <c r="L9" i="2"/>
  <c r="M9" i="2"/>
  <c r="N9" i="2"/>
  <c r="O9" i="2"/>
  <c r="P9" i="2"/>
  <c r="Q9" i="2"/>
  <c r="R9" i="2"/>
  <c r="S9" i="2"/>
  <c r="T9" i="2"/>
  <c r="V9" i="2"/>
  <c r="D11" i="2"/>
  <c r="E11" i="2"/>
  <c r="F11" i="2"/>
  <c r="G11" i="2"/>
  <c r="H11" i="2"/>
  <c r="I11" i="2"/>
  <c r="J11" i="2"/>
  <c r="K11" i="2"/>
  <c r="L11" i="2"/>
  <c r="M11" i="2"/>
  <c r="N11" i="2"/>
  <c r="O11" i="2"/>
  <c r="P11" i="2"/>
  <c r="Q11" i="2"/>
  <c r="R11" i="2"/>
  <c r="S11" i="2"/>
  <c r="T11" i="2"/>
  <c r="V11" i="2"/>
  <c r="D12" i="2"/>
  <c r="E12" i="2"/>
  <c r="F12" i="2"/>
  <c r="G12" i="2"/>
  <c r="H12" i="2"/>
  <c r="I12" i="2"/>
  <c r="J12" i="2"/>
  <c r="K12" i="2"/>
  <c r="L12" i="2"/>
  <c r="M12" i="2"/>
  <c r="N12" i="2"/>
  <c r="O12" i="2"/>
  <c r="P12" i="2"/>
  <c r="Q12" i="2"/>
  <c r="R12" i="2"/>
  <c r="S12" i="2"/>
  <c r="T12" i="2"/>
  <c r="V12" i="2"/>
  <c r="D13" i="2"/>
  <c r="E13" i="2"/>
  <c r="F13" i="2"/>
  <c r="G13" i="2"/>
  <c r="H13" i="2"/>
  <c r="I13" i="2"/>
  <c r="J13" i="2"/>
  <c r="K13" i="2"/>
  <c r="L13" i="2"/>
  <c r="M13" i="2"/>
  <c r="N13" i="2"/>
  <c r="O13" i="2"/>
  <c r="P13" i="2"/>
  <c r="Q13" i="2"/>
  <c r="R13" i="2"/>
  <c r="S13" i="2"/>
  <c r="T13" i="2"/>
  <c r="V13" i="2"/>
  <c r="D14" i="2"/>
  <c r="E14" i="2"/>
  <c r="F14" i="2"/>
  <c r="G14" i="2"/>
  <c r="H14" i="2"/>
  <c r="I14" i="2"/>
  <c r="J14" i="2"/>
  <c r="K14" i="2"/>
  <c r="L14" i="2"/>
  <c r="M14" i="2"/>
  <c r="N14" i="2"/>
  <c r="O14" i="2"/>
  <c r="P14" i="2"/>
  <c r="Q14" i="2"/>
  <c r="R14" i="2"/>
  <c r="S14" i="2"/>
  <c r="T14" i="2"/>
  <c r="V14" i="2"/>
  <c r="D15" i="2"/>
  <c r="E15" i="2"/>
  <c r="F15" i="2"/>
  <c r="G15" i="2"/>
  <c r="H15" i="2"/>
  <c r="I15" i="2"/>
  <c r="J15" i="2"/>
  <c r="K15" i="2"/>
  <c r="L15" i="2"/>
  <c r="M15" i="2"/>
  <c r="N15" i="2"/>
  <c r="O15" i="2"/>
  <c r="P15" i="2"/>
  <c r="Q15" i="2"/>
  <c r="R15" i="2"/>
  <c r="S15" i="2"/>
  <c r="T15" i="2"/>
  <c r="V15" i="2"/>
  <c r="D16" i="2"/>
  <c r="E16" i="2"/>
  <c r="F16" i="2"/>
  <c r="G16" i="2"/>
  <c r="H16" i="2"/>
  <c r="I16" i="2"/>
  <c r="J16" i="2"/>
  <c r="K16" i="2"/>
  <c r="L16" i="2"/>
  <c r="M16" i="2"/>
  <c r="N16" i="2"/>
  <c r="O16" i="2"/>
  <c r="P16" i="2"/>
  <c r="Q16" i="2"/>
  <c r="R16" i="2"/>
  <c r="S16" i="2"/>
  <c r="T16" i="2"/>
  <c r="V16" i="2"/>
  <c r="D17" i="2"/>
  <c r="E17" i="2"/>
  <c r="F17" i="2"/>
  <c r="G17" i="2"/>
  <c r="H17" i="2"/>
  <c r="I17" i="2"/>
  <c r="J17" i="2"/>
  <c r="K17" i="2"/>
  <c r="L17" i="2"/>
  <c r="M17" i="2"/>
  <c r="N17" i="2"/>
  <c r="O17" i="2"/>
  <c r="P17" i="2"/>
  <c r="Q17" i="2"/>
  <c r="R17" i="2"/>
  <c r="S17" i="2"/>
  <c r="T17" i="2"/>
  <c r="V17" i="2"/>
  <c r="D18" i="2"/>
  <c r="E18" i="2"/>
  <c r="F18" i="2"/>
  <c r="G18" i="2"/>
  <c r="H18" i="2"/>
  <c r="I18" i="2"/>
  <c r="J18" i="2"/>
  <c r="K18" i="2"/>
  <c r="L18" i="2"/>
  <c r="M18" i="2"/>
  <c r="N18" i="2"/>
  <c r="O18" i="2"/>
  <c r="P18" i="2"/>
  <c r="Q18" i="2"/>
  <c r="R18" i="2"/>
  <c r="S18" i="2"/>
  <c r="T18" i="2"/>
  <c r="V18" i="2"/>
  <c r="D19" i="2"/>
  <c r="E19" i="2"/>
  <c r="F19" i="2"/>
  <c r="G19" i="2"/>
  <c r="H19" i="2"/>
  <c r="I19" i="2"/>
  <c r="J19" i="2"/>
  <c r="K19" i="2"/>
  <c r="L19" i="2"/>
  <c r="M19" i="2"/>
  <c r="N19" i="2"/>
  <c r="O19" i="2"/>
  <c r="P19" i="2"/>
  <c r="Q19" i="2"/>
  <c r="R19" i="2"/>
  <c r="S19" i="2"/>
  <c r="T19" i="2"/>
  <c r="V19" i="2"/>
  <c r="D20" i="2"/>
  <c r="E20" i="2"/>
  <c r="F20" i="2"/>
  <c r="G20" i="2"/>
  <c r="H20" i="2"/>
  <c r="I20" i="2"/>
  <c r="J20" i="2"/>
  <c r="K20" i="2"/>
  <c r="L20" i="2"/>
  <c r="M20" i="2"/>
  <c r="N20" i="2"/>
  <c r="O20" i="2"/>
  <c r="P20" i="2"/>
  <c r="Q20" i="2"/>
  <c r="R20" i="2"/>
  <c r="S20" i="2"/>
  <c r="T20" i="2"/>
  <c r="V20" i="2"/>
  <c r="D21" i="2"/>
  <c r="E21" i="2"/>
  <c r="F21" i="2"/>
  <c r="G21" i="2"/>
  <c r="H21" i="2"/>
  <c r="I21" i="2"/>
  <c r="J21" i="2"/>
  <c r="K21" i="2"/>
  <c r="L21" i="2"/>
  <c r="M21" i="2"/>
  <c r="N21" i="2"/>
  <c r="O21" i="2"/>
  <c r="P21" i="2"/>
  <c r="Q21" i="2"/>
  <c r="R21" i="2"/>
  <c r="S21" i="2"/>
  <c r="T21" i="2"/>
  <c r="V21" i="2"/>
  <c r="D6" i="2"/>
  <c r="E6" i="2"/>
  <c r="F6" i="2"/>
  <c r="G6" i="2"/>
  <c r="H6" i="2"/>
  <c r="I6" i="2"/>
  <c r="J6" i="2"/>
  <c r="K6" i="2"/>
  <c r="L6" i="2"/>
  <c r="M6" i="2"/>
  <c r="N6" i="2"/>
  <c r="O6" i="2"/>
  <c r="P6" i="2"/>
  <c r="Q6" i="2"/>
  <c r="R6" i="2"/>
  <c r="S6" i="2"/>
  <c r="T6" i="2"/>
  <c r="V6" i="2"/>
  <c r="C1" i="2"/>
  <c r="C2" i="2"/>
  <c r="C3" i="2"/>
  <c r="U5" i="2"/>
  <c r="C107" i="2"/>
  <c r="B107" i="2"/>
  <c r="A107" i="2"/>
  <c r="C106" i="2"/>
  <c r="B106" i="2"/>
  <c r="A106" i="2"/>
  <c r="C105" i="2"/>
  <c r="B105" i="2"/>
  <c r="A105" i="2"/>
  <c r="C104" i="2"/>
  <c r="B104" i="2"/>
  <c r="A104" i="2"/>
  <c r="C103" i="2"/>
  <c r="B103" i="2"/>
  <c r="A103" i="2"/>
  <c r="C102" i="2"/>
  <c r="B102" i="2"/>
  <c r="A102" i="2"/>
  <c r="C101" i="2"/>
  <c r="B101" i="2"/>
  <c r="A101" i="2"/>
  <c r="C100" i="2"/>
  <c r="B100" i="2"/>
  <c r="A100" i="2"/>
  <c r="C99" i="2"/>
  <c r="B99" i="2"/>
  <c r="A99" i="2"/>
  <c r="C98" i="2"/>
  <c r="B98" i="2"/>
  <c r="A98" i="2"/>
  <c r="C97" i="2"/>
  <c r="B97" i="2"/>
  <c r="A97" i="2"/>
  <c r="C96" i="2"/>
  <c r="B96" i="2"/>
  <c r="A96" i="2"/>
  <c r="C95" i="2"/>
  <c r="B95" i="2"/>
  <c r="A95" i="2"/>
  <c r="C94" i="2"/>
  <c r="B94" i="2"/>
  <c r="A94" i="2"/>
  <c r="C93" i="2"/>
  <c r="B93" i="2"/>
  <c r="A93" i="2"/>
  <c r="C92" i="2"/>
  <c r="B92" i="2"/>
  <c r="A92" i="2"/>
  <c r="C91" i="2"/>
  <c r="B91" i="2"/>
  <c r="A91" i="2"/>
  <c r="C90" i="2"/>
  <c r="B90" i="2"/>
  <c r="A90" i="2"/>
  <c r="C89" i="2"/>
  <c r="B89" i="2"/>
  <c r="A89" i="2"/>
  <c r="C88" i="2"/>
  <c r="B88" i="2"/>
  <c r="A88" i="2"/>
  <c r="C87" i="2"/>
  <c r="B87" i="2"/>
  <c r="A87" i="2"/>
  <c r="C86" i="2"/>
  <c r="B86" i="2"/>
  <c r="A86" i="2"/>
  <c r="C85" i="2"/>
  <c r="B85" i="2"/>
  <c r="A85" i="2"/>
  <c r="C84" i="2"/>
  <c r="B84" i="2"/>
  <c r="A84" i="2"/>
  <c r="C83" i="2"/>
  <c r="B83" i="2"/>
  <c r="A83" i="2"/>
  <c r="C82" i="2"/>
  <c r="B82" i="2"/>
  <c r="A82" i="2"/>
  <c r="C81" i="2"/>
  <c r="B81" i="2"/>
  <c r="A81" i="2"/>
  <c r="C80" i="2"/>
  <c r="B80" i="2"/>
  <c r="A80" i="2"/>
  <c r="C79" i="2"/>
  <c r="B79" i="2"/>
  <c r="A79" i="2"/>
  <c r="C78" i="2"/>
  <c r="B78" i="2"/>
  <c r="A78" i="2"/>
  <c r="C77" i="2"/>
  <c r="B77" i="2"/>
  <c r="A77" i="2"/>
  <c r="C76" i="2"/>
  <c r="B76" i="2"/>
  <c r="A76" i="2"/>
  <c r="C75" i="2"/>
  <c r="B75" i="2"/>
  <c r="A75" i="2"/>
  <c r="C74" i="2"/>
  <c r="B74" i="2"/>
  <c r="A74" i="2"/>
  <c r="C73" i="2"/>
  <c r="B73" i="2"/>
  <c r="A73" i="2"/>
  <c r="C72" i="2"/>
  <c r="B72" i="2"/>
  <c r="A72" i="2"/>
  <c r="C71" i="2"/>
  <c r="B71" i="2"/>
  <c r="A71" i="2"/>
  <c r="C70" i="2"/>
  <c r="B70" i="2"/>
  <c r="A70" i="2"/>
  <c r="C69" i="2"/>
  <c r="B69" i="2"/>
  <c r="A69" i="2"/>
  <c r="C68" i="2"/>
  <c r="B68" i="2"/>
  <c r="A68" i="2"/>
  <c r="C67" i="2"/>
  <c r="B67" i="2"/>
  <c r="A67" i="2"/>
  <c r="C66" i="2"/>
  <c r="B66" i="2"/>
  <c r="A66" i="2"/>
  <c r="C65" i="2"/>
  <c r="B65" i="2"/>
  <c r="A65" i="2"/>
  <c r="C64" i="2"/>
  <c r="B64" i="2"/>
  <c r="A64" i="2"/>
  <c r="C63" i="2"/>
  <c r="B63" i="2"/>
  <c r="A63" i="2"/>
  <c r="C62" i="2"/>
  <c r="B62" i="2"/>
  <c r="A62" i="2"/>
  <c r="C61" i="2"/>
  <c r="B61" i="2"/>
  <c r="A61" i="2"/>
  <c r="C60" i="2"/>
  <c r="B60" i="2"/>
  <c r="A60" i="2"/>
  <c r="C59" i="2"/>
  <c r="B59" i="2"/>
  <c r="A59" i="2"/>
  <c r="C58" i="2"/>
  <c r="B58" i="2"/>
  <c r="A58" i="2"/>
  <c r="C57" i="2"/>
  <c r="B57" i="2"/>
  <c r="A57" i="2"/>
  <c r="C56" i="2"/>
  <c r="B56" i="2"/>
  <c r="A56" i="2"/>
  <c r="C55" i="2"/>
  <c r="B55" i="2"/>
  <c r="A55" i="2"/>
  <c r="C54" i="2"/>
  <c r="B54" i="2"/>
  <c r="A54" i="2"/>
  <c r="C53" i="2"/>
  <c r="B53" i="2"/>
  <c r="A53" i="2"/>
  <c r="C52" i="2"/>
  <c r="B52" i="2"/>
  <c r="A52" i="2"/>
  <c r="C51" i="2"/>
  <c r="B51" i="2"/>
  <c r="A51" i="2"/>
  <c r="C50" i="2"/>
  <c r="B50" i="2"/>
  <c r="A50" i="2"/>
  <c r="C49" i="2"/>
  <c r="B49" i="2"/>
  <c r="A49" i="2"/>
  <c r="C48" i="2"/>
  <c r="B48" i="2"/>
  <c r="A48" i="2"/>
  <c r="C47" i="2"/>
  <c r="B47" i="2"/>
  <c r="A47" i="2"/>
  <c r="C46" i="2"/>
  <c r="B46" i="2"/>
  <c r="A46" i="2"/>
  <c r="C45" i="2"/>
  <c r="B45" i="2"/>
  <c r="A45" i="2"/>
  <c r="C44" i="2"/>
  <c r="B44" i="2"/>
  <c r="A44" i="2"/>
  <c r="C43" i="2"/>
  <c r="B43" i="2"/>
  <c r="A43" i="2"/>
  <c r="C42" i="2"/>
  <c r="B42" i="2"/>
  <c r="A42" i="2"/>
  <c r="C41" i="2"/>
  <c r="B41" i="2"/>
  <c r="A41" i="2"/>
  <c r="C40" i="2"/>
  <c r="B40" i="2"/>
  <c r="A40" i="2"/>
  <c r="C39" i="2"/>
  <c r="B39" i="2"/>
  <c r="A39" i="2"/>
  <c r="C38" i="2"/>
  <c r="B38" i="2"/>
  <c r="A38" i="2"/>
  <c r="C37" i="2"/>
  <c r="B37" i="2"/>
  <c r="A37" i="2"/>
  <c r="C36" i="2"/>
  <c r="B36" i="2"/>
  <c r="A36" i="2"/>
  <c r="C35" i="2"/>
  <c r="B35" i="2"/>
  <c r="A35" i="2"/>
  <c r="C34" i="2"/>
  <c r="B34" i="2"/>
  <c r="A34" i="2"/>
  <c r="C33" i="2"/>
  <c r="B33" i="2"/>
  <c r="A33"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C11" i="2"/>
  <c r="B11" i="2"/>
  <c r="A11" i="2"/>
  <c r="C10" i="2"/>
  <c r="B10" i="2"/>
  <c r="A10" i="2"/>
  <c r="C9" i="2"/>
  <c r="B9" i="2"/>
  <c r="A9" i="2"/>
  <c r="C8" i="2"/>
  <c r="B8" i="2"/>
  <c r="A8" i="2"/>
  <c r="C7" i="2"/>
  <c r="B7" i="2"/>
  <c r="A7" i="2"/>
  <c r="C6" i="2"/>
  <c r="B6" i="2"/>
  <c r="A6" i="2"/>
  <c r="T5" i="2"/>
  <c r="S5" i="2"/>
  <c r="R5" i="2"/>
  <c r="Q5" i="2"/>
  <c r="P5" i="2"/>
  <c r="O5" i="2"/>
  <c r="N5" i="2"/>
  <c r="M5" i="2"/>
  <c r="L5" i="2"/>
  <c r="K5" i="2"/>
  <c r="J5" i="2"/>
  <c r="I5" i="2"/>
  <c r="H5" i="2"/>
  <c r="G5" i="2"/>
  <c r="F5" i="2"/>
  <c r="E5" i="2"/>
  <c r="D5" i="2"/>
  <c r="C5" i="2"/>
  <c r="B5" i="2"/>
  <c r="A5" i="2"/>
  <c r="A4" i="2"/>
  <c r="J106" i="3"/>
  <c r="K106" i="3"/>
  <c r="J108" i="3"/>
  <c r="K108" i="3"/>
  <c r="J110" i="3"/>
  <c r="K110" i="3"/>
  <c r="J112" i="3"/>
  <c r="K112" i="3"/>
  <c r="J114" i="3"/>
  <c r="K114" i="3"/>
  <c r="J116" i="3"/>
  <c r="K116" i="3"/>
  <c r="J118" i="3"/>
  <c r="K118" i="3"/>
  <c r="D89" i="3"/>
  <c r="E89" i="3"/>
  <c r="F89" i="3"/>
  <c r="G89" i="3"/>
  <c r="H89" i="3"/>
  <c r="J89" i="3"/>
  <c r="K89" i="3"/>
  <c r="D91" i="3"/>
  <c r="E91" i="3"/>
  <c r="F91" i="3"/>
  <c r="G91" i="3"/>
  <c r="H91" i="3"/>
  <c r="J91" i="3"/>
  <c r="K91" i="3"/>
  <c r="D90" i="3"/>
  <c r="E90" i="3"/>
  <c r="F90" i="3"/>
  <c r="G90" i="3"/>
  <c r="H90" i="3"/>
  <c r="J90" i="3"/>
  <c r="K90" i="3"/>
  <c r="D4" i="3"/>
  <c r="E4" i="3"/>
  <c r="F4" i="3"/>
  <c r="G4" i="3"/>
  <c r="H4" i="3"/>
  <c r="J4" i="3"/>
  <c r="K4" i="3"/>
  <c r="D5" i="3"/>
  <c r="E5" i="3"/>
  <c r="F5" i="3"/>
  <c r="G5" i="3"/>
  <c r="H5" i="3"/>
  <c r="J5" i="3"/>
  <c r="K5" i="3"/>
  <c r="D6" i="3"/>
  <c r="E6" i="3"/>
  <c r="F6" i="3"/>
  <c r="G6" i="3"/>
  <c r="H6" i="3"/>
  <c r="J6" i="3"/>
  <c r="K6" i="3"/>
  <c r="D7" i="3"/>
  <c r="E7" i="3"/>
  <c r="F7" i="3"/>
  <c r="G7" i="3"/>
  <c r="H7" i="3"/>
  <c r="J7" i="3"/>
  <c r="K7" i="3"/>
  <c r="D8" i="3"/>
  <c r="E8" i="3"/>
  <c r="F8" i="3"/>
  <c r="G8" i="3"/>
  <c r="H8" i="3"/>
  <c r="J8" i="3"/>
  <c r="K8" i="3"/>
  <c r="D9" i="3"/>
  <c r="E9" i="3"/>
  <c r="F9" i="3"/>
  <c r="G9" i="3"/>
  <c r="H9" i="3"/>
  <c r="J9" i="3"/>
  <c r="K9" i="3"/>
  <c r="D10" i="3"/>
  <c r="E10" i="3"/>
  <c r="F10" i="3"/>
  <c r="G10" i="3"/>
  <c r="H10" i="3"/>
  <c r="J10" i="3"/>
  <c r="K10" i="3"/>
  <c r="D11" i="3"/>
  <c r="E11" i="3"/>
  <c r="F11" i="3"/>
  <c r="G11" i="3"/>
  <c r="H11" i="3"/>
  <c r="J11" i="3"/>
  <c r="K11" i="3"/>
  <c r="D12" i="3"/>
  <c r="E12" i="3"/>
  <c r="F12" i="3"/>
  <c r="G12" i="3"/>
  <c r="H12" i="3"/>
  <c r="J12" i="3"/>
  <c r="K12" i="3"/>
  <c r="D13" i="3"/>
  <c r="E13" i="3"/>
  <c r="F13" i="3"/>
  <c r="G13" i="3"/>
  <c r="H13" i="3"/>
  <c r="J13" i="3"/>
  <c r="K13" i="3"/>
  <c r="D14" i="3"/>
  <c r="E14" i="3"/>
  <c r="F14" i="3"/>
  <c r="G14" i="3"/>
  <c r="H14" i="3"/>
  <c r="J14" i="3"/>
  <c r="K14" i="3"/>
  <c r="D15" i="3"/>
  <c r="E15" i="3"/>
  <c r="F15" i="3"/>
  <c r="G15" i="3"/>
  <c r="H15" i="3"/>
  <c r="J15" i="3"/>
  <c r="K15" i="3"/>
  <c r="D16" i="3"/>
  <c r="E16" i="3"/>
  <c r="F16" i="3"/>
  <c r="G16" i="3"/>
  <c r="H16" i="3"/>
  <c r="J16" i="3"/>
  <c r="K16" i="3"/>
  <c r="D17" i="3"/>
  <c r="E17" i="3"/>
  <c r="F17" i="3"/>
  <c r="G17" i="3"/>
  <c r="H17" i="3"/>
  <c r="J17" i="3"/>
  <c r="K17" i="3"/>
  <c r="D18" i="3"/>
  <c r="E18" i="3"/>
  <c r="F18" i="3"/>
  <c r="G18" i="3"/>
  <c r="H18" i="3"/>
  <c r="J18" i="3"/>
  <c r="K18" i="3"/>
  <c r="D19" i="3"/>
  <c r="E19" i="3"/>
  <c r="F19" i="3"/>
  <c r="G19" i="3"/>
  <c r="H19" i="3"/>
  <c r="J19" i="3"/>
  <c r="K19" i="3"/>
  <c r="D20" i="3"/>
  <c r="E20" i="3"/>
  <c r="F20" i="3"/>
  <c r="G20" i="3"/>
  <c r="H20" i="3"/>
  <c r="J20" i="3"/>
  <c r="K20" i="3"/>
  <c r="D21" i="3"/>
  <c r="E21" i="3"/>
  <c r="F21" i="3"/>
  <c r="G21" i="3"/>
  <c r="H21" i="3"/>
  <c r="J21" i="3"/>
  <c r="K21" i="3"/>
  <c r="D22" i="3"/>
  <c r="E22" i="3"/>
  <c r="F22" i="3"/>
  <c r="G22" i="3"/>
  <c r="H22" i="3"/>
  <c r="J22" i="3"/>
  <c r="K22" i="3"/>
  <c r="D23" i="3"/>
  <c r="E23" i="3"/>
  <c r="F23" i="3"/>
  <c r="G23" i="3"/>
  <c r="H23" i="3"/>
  <c r="J23" i="3"/>
  <c r="K23" i="3"/>
  <c r="D24" i="3"/>
  <c r="E24" i="3"/>
  <c r="F24" i="3"/>
  <c r="G24" i="3"/>
  <c r="H24" i="3"/>
  <c r="J24" i="3"/>
  <c r="K24" i="3"/>
  <c r="D25" i="3"/>
  <c r="E25" i="3"/>
  <c r="F25" i="3"/>
  <c r="G25" i="3"/>
  <c r="H25" i="3"/>
  <c r="J25" i="3"/>
  <c r="K25" i="3"/>
  <c r="D26" i="3"/>
  <c r="E26" i="3"/>
  <c r="F26" i="3"/>
  <c r="G26" i="3"/>
  <c r="H26" i="3"/>
  <c r="J26" i="3"/>
  <c r="K26" i="3"/>
  <c r="D27" i="3"/>
  <c r="E27" i="3"/>
  <c r="F27" i="3"/>
  <c r="G27" i="3"/>
  <c r="H27" i="3"/>
  <c r="J27" i="3"/>
  <c r="K27" i="3"/>
  <c r="D28" i="3"/>
  <c r="E28" i="3"/>
  <c r="F28" i="3"/>
  <c r="G28" i="3"/>
  <c r="H28" i="3"/>
  <c r="J28" i="3"/>
  <c r="K28" i="3"/>
  <c r="D29" i="3"/>
  <c r="E29" i="3"/>
  <c r="F29" i="3"/>
  <c r="G29" i="3"/>
  <c r="H29" i="3"/>
  <c r="J29" i="3"/>
  <c r="K29" i="3"/>
  <c r="D30" i="3"/>
  <c r="E30" i="3"/>
  <c r="F30" i="3"/>
  <c r="G30" i="3"/>
  <c r="H30" i="3"/>
  <c r="J30" i="3"/>
  <c r="K30" i="3"/>
  <c r="D31" i="3"/>
  <c r="E31" i="3"/>
  <c r="F31" i="3"/>
  <c r="G31" i="3"/>
  <c r="H31" i="3"/>
  <c r="J31" i="3"/>
  <c r="K31" i="3"/>
  <c r="D32" i="3"/>
  <c r="E32" i="3"/>
  <c r="F32" i="3"/>
  <c r="G32" i="3"/>
  <c r="H32" i="3"/>
  <c r="J32" i="3"/>
  <c r="K32" i="3"/>
  <c r="D33" i="3"/>
  <c r="E33" i="3"/>
  <c r="F33" i="3"/>
  <c r="G33" i="3"/>
  <c r="H33" i="3"/>
  <c r="J33" i="3"/>
  <c r="K33" i="3"/>
  <c r="D34" i="3"/>
  <c r="E34" i="3"/>
  <c r="F34" i="3"/>
  <c r="G34" i="3"/>
  <c r="H34" i="3"/>
  <c r="J34" i="3"/>
  <c r="K34" i="3"/>
  <c r="D35" i="3"/>
  <c r="E35" i="3"/>
  <c r="F35" i="3"/>
  <c r="G35" i="3"/>
  <c r="H35" i="3"/>
  <c r="J35" i="3"/>
  <c r="K35" i="3"/>
  <c r="D36" i="3"/>
  <c r="E36" i="3"/>
  <c r="F36" i="3"/>
  <c r="G36" i="3"/>
  <c r="H36" i="3"/>
  <c r="J36" i="3"/>
  <c r="K36" i="3"/>
  <c r="D37" i="3"/>
  <c r="E37" i="3"/>
  <c r="F37" i="3"/>
  <c r="G37" i="3"/>
  <c r="H37" i="3"/>
  <c r="J37" i="3"/>
  <c r="K37" i="3"/>
  <c r="D38" i="3"/>
  <c r="E38" i="3"/>
  <c r="F38" i="3"/>
  <c r="G38" i="3"/>
  <c r="H38" i="3"/>
  <c r="J38" i="3"/>
  <c r="K38" i="3"/>
  <c r="D39" i="3"/>
  <c r="E39" i="3"/>
  <c r="F39" i="3"/>
  <c r="G39" i="3"/>
  <c r="H39" i="3"/>
  <c r="J39" i="3"/>
  <c r="K39" i="3"/>
  <c r="D40" i="3"/>
  <c r="E40" i="3"/>
  <c r="F40" i="3"/>
  <c r="G40" i="3"/>
  <c r="H40" i="3"/>
  <c r="J40" i="3"/>
  <c r="K40" i="3"/>
  <c r="D41" i="3"/>
  <c r="E41" i="3"/>
  <c r="F41" i="3"/>
  <c r="G41" i="3"/>
  <c r="H41" i="3"/>
  <c r="J41" i="3"/>
  <c r="K41" i="3"/>
  <c r="D42" i="3"/>
  <c r="E42" i="3"/>
  <c r="F42" i="3"/>
  <c r="G42" i="3"/>
  <c r="H42" i="3"/>
  <c r="J42" i="3"/>
  <c r="K42" i="3"/>
  <c r="D43" i="3"/>
  <c r="E43" i="3"/>
  <c r="F43" i="3"/>
  <c r="G43" i="3"/>
  <c r="H43" i="3"/>
  <c r="J43" i="3"/>
  <c r="K43" i="3"/>
  <c r="D44" i="3"/>
  <c r="E44" i="3"/>
  <c r="F44" i="3"/>
  <c r="G44" i="3"/>
  <c r="H44" i="3"/>
  <c r="J44" i="3"/>
  <c r="K44" i="3"/>
  <c r="D45" i="3"/>
  <c r="E45" i="3"/>
  <c r="F45" i="3"/>
  <c r="G45" i="3"/>
  <c r="H45" i="3"/>
  <c r="J45" i="3"/>
  <c r="K45" i="3"/>
  <c r="D46" i="3"/>
  <c r="E46" i="3"/>
  <c r="F46" i="3"/>
  <c r="G46" i="3"/>
  <c r="H46" i="3"/>
  <c r="J46" i="3"/>
  <c r="K46" i="3"/>
  <c r="D47" i="3"/>
  <c r="E47" i="3"/>
  <c r="F47" i="3"/>
  <c r="G47" i="3"/>
  <c r="H47" i="3"/>
  <c r="J47" i="3"/>
  <c r="K47" i="3"/>
  <c r="D48" i="3"/>
  <c r="E48" i="3"/>
  <c r="F48" i="3"/>
  <c r="G48" i="3"/>
  <c r="H48" i="3"/>
  <c r="J48" i="3"/>
  <c r="K48" i="3"/>
  <c r="D49" i="3"/>
  <c r="E49" i="3"/>
  <c r="F49" i="3"/>
  <c r="G49" i="3"/>
  <c r="H49" i="3"/>
  <c r="J49" i="3"/>
  <c r="K49" i="3"/>
  <c r="D50" i="3"/>
  <c r="E50" i="3"/>
  <c r="F50" i="3"/>
  <c r="G50" i="3"/>
  <c r="H50" i="3"/>
  <c r="J50" i="3"/>
  <c r="K50" i="3"/>
  <c r="D51" i="3"/>
  <c r="E51" i="3"/>
  <c r="F51" i="3"/>
  <c r="G51" i="3"/>
  <c r="H51" i="3"/>
  <c r="J51" i="3"/>
  <c r="K51" i="3"/>
  <c r="D52" i="3"/>
  <c r="E52" i="3"/>
  <c r="F52" i="3"/>
  <c r="G52" i="3"/>
  <c r="H52" i="3"/>
  <c r="J52" i="3"/>
  <c r="K52" i="3"/>
  <c r="D53" i="3"/>
  <c r="E53" i="3"/>
  <c r="F53" i="3"/>
  <c r="G53" i="3"/>
  <c r="H53" i="3"/>
  <c r="J53" i="3"/>
  <c r="K53" i="3"/>
  <c r="D54" i="3"/>
  <c r="E54" i="3"/>
  <c r="F54" i="3"/>
  <c r="G54" i="3"/>
  <c r="H54" i="3"/>
  <c r="J54" i="3"/>
  <c r="K54" i="3"/>
  <c r="D55" i="3"/>
  <c r="E55" i="3"/>
  <c r="F55" i="3"/>
  <c r="G55" i="3"/>
  <c r="H55" i="3"/>
  <c r="J55" i="3"/>
  <c r="K55" i="3"/>
  <c r="D56" i="3"/>
  <c r="E56" i="3"/>
  <c r="F56" i="3"/>
  <c r="G56" i="3"/>
  <c r="H56" i="3"/>
  <c r="J56" i="3"/>
  <c r="K56" i="3"/>
  <c r="D57" i="3"/>
  <c r="E57" i="3"/>
  <c r="F57" i="3"/>
  <c r="G57" i="3"/>
  <c r="H57" i="3"/>
  <c r="J57" i="3"/>
  <c r="K57" i="3"/>
  <c r="D58" i="3"/>
  <c r="E58" i="3"/>
  <c r="F58" i="3"/>
  <c r="G58" i="3"/>
  <c r="H58" i="3"/>
  <c r="J58" i="3"/>
  <c r="K58" i="3"/>
  <c r="D59" i="3"/>
  <c r="E59" i="3"/>
  <c r="F59" i="3"/>
  <c r="G59" i="3"/>
  <c r="H59" i="3"/>
  <c r="J59" i="3"/>
  <c r="K59" i="3"/>
  <c r="D60" i="3"/>
  <c r="E60" i="3"/>
  <c r="F60" i="3"/>
  <c r="G60" i="3"/>
  <c r="H60" i="3"/>
  <c r="J60" i="3"/>
  <c r="K60" i="3"/>
  <c r="D61" i="3"/>
  <c r="E61" i="3"/>
  <c r="F61" i="3"/>
  <c r="G61" i="3"/>
  <c r="H61" i="3"/>
  <c r="J61" i="3"/>
  <c r="K61" i="3"/>
  <c r="D62" i="3"/>
  <c r="E62" i="3"/>
  <c r="F62" i="3"/>
  <c r="G62" i="3"/>
  <c r="H62" i="3"/>
  <c r="J62" i="3"/>
  <c r="K62" i="3"/>
  <c r="D63" i="3"/>
  <c r="E63" i="3"/>
  <c r="F63" i="3"/>
  <c r="G63" i="3"/>
  <c r="H63" i="3"/>
  <c r="J63" i="3"/>
  <c r="K63" i="3"/>
  <c r="D64" i="3"/>
  <c r="E64" i="3"/>
  <c r="F64" i="3"/>
  <c r="G64" i="3"/>
  <c r="H64" i="3"/>
  <c r="J64" i="3"/>
  <c r="K64" i="3"/>
  <c r="D65" i="3"/>
  <c r="E65" i="3"/>
  <c r="F65" i="3"/>
  <c r="G65" i="3"/>
  <c r="H65" i="3"/>
  <c r="J65" i="3"/>
  <c r="K65" i="3"/>
  <c r="D66" i="3"/>
  <c r="E66" i="3"/>
  <c r="F66" i="3"/>
  <c r="G66" i="3"/>
  <c r="H66" i="3"/>
  <c r="J66" i="3"/>
  <c r="K66" i="3"/>
  <c r="D67" i="3"/>
  <c r="E67" i="3"/>
  <c r="F67" i="3"/>
  <c r="G67" i="3"/>
  <c r="H67" i="3"/>
  <c r="J67" i="3"/>
  <c r="K67" i="3"/>
  <c r="D68" i="3"/>
  <c r="E68" i="3"/>
  <c r="F68" i="3"/>
  <c r="G68" i="3"/>
  <c r="H68" i="3"/>
  <c r="J68" i="3"/>
  <c r="K68" i="3"/>
  <c r="D69" i="3"/>
  <c r="E69" i="3"/>
  <c r="F69" i="3"/>
  <c r="G69" i="3"/>
  <c r="H69" i="3"/>
  <c r="J69" i="3"/>
  <c r="K69" i="3"/>
  <c r="D70" i="3"/>
  <c r="E70" i="3"/>
  <c r="F70" i="3"/>
  <c r="G70" i="3"/>
  <c r="H70" i="3"/>
  <c r="J70" i="3"/>
  <c r="K70" i="3"/>
  <c r="D71" i="3"/>
  <c r="E71" i="3"/>
  <c r="F71" i="3"/>
  <c r="G71" i="3"/>
  <c r="H71" i="3"/>
  <c r="J71" i="3"/>
  <c r="K71" i="3"/>
  <c r="D72" i="3"/>
  <c r="E72" i="3"/>
  <c r="F72" i="3"/>
  <c r="G72" i="3"/>
  <c r="H72" i="3"/>
  <c r="J72" i="3"/>
  <c r="K72" i="3"/>
  <c r="D73" i="3"/>
  <c r="E73" i="3"/>
  <c r="F73" i="3"/>
  <c r="G73" i="3"/>
  <c r="H73" i="3"/>
  <c r="J73" i="3"/>
  <c r="K73" i="3"/>
  <c r="D74" i="3"/>
  <c r="E74" i="3"/>
  <c r="F74" i="3"/>
  <c r="G74" i="3"/>
  <c r="H74" i="3"/>
  <c r="J74" i="3"/>
  <c r="K74" i="3"/>
  <c r="D75" i="3"/>
  <c r="E75" i="3"/>
  <c r="F75" i="3"/>
  <c r="G75" i="3"/>
  <c r="H75" i="3"/>
  <c r="J75" i="3"/>
  <c r="K75" i="3"/>
  <c r="D76" i="3"/>
  <c r="E76" i="3"/>
  <c r="F76" i="3"/>
  <c r="G76" i="3"/>
  <c r="H76" i="3"/>
  <c r="J76" i="3"/>
  <c r="K76" i="3"/>
  <c r="D77" i="3"/>
  <c r="E77" i="3"/>
  <c r="F77" i="3"/>
  <c r="G77" i="3"/>
  <c r="H77" i="3"/>
  <c r="J77" i="3"/>
  <c r="K77" i="3"/>
  <c r="D78" i="3"/>
  <c r="E78" i="3"/>
  <c r="F78" i="3"/>
  <c r="G78" i="3"/>
  <c r="H78" i="3"/>
  <c r="J78" i="3"/>
  <c r="K78" i="3"/>
  <c r="D79" i="3"/>
  <c r="E79" i="3"/>
  <c r="F79" i="3"/>
  <c r="G79" i="3"/>
  <c r="H79" i="3"/>
  <c r="J79" i="3"/>
  <c r="K79" i="3"/>
  <c r="D80" i="3"/>
  <c r="E80" i="3"/>
  <c r="F80" i="3"/>
  <c r="G80" i="3"/>
  <c r="H80" i="3"/>
  <c r="J80" i="3"/>
  <c r="K80" i="3"/>
  <c r="D81" i="3"/>
  <c r="E81" i="3"/>
  <c r="F81" i="3"/>
  <c r="G81" i="3"/>
  <c r="H81" i="3"/>
  <c r="J81" i="3"/>
  <c r="K81" i="3"/>
  <c r="D82" i="3"/>
  <c r="E82" i="3"/>
  <c r="F82" i="3"/>
  <c r="G82" i="3"/>
  <c r="H82" i="3"/>
  <c r="J82" i="3"/>
  <c r="K82" i="3"/>
  <c r="D83" i="3"/>
  <c r="E83" i="3"/>
  <c r="F83" i="3"/>
  <c r="G83" i="3"/>
  <c r="H83" i="3"/>
  <c r="J83" i="3"/>
  <c r="K83" i="3"/>
  <c r="D84" i="3"/>
  <c r="E84" i="3"/>
  <c r="F84" i="3"/>
  <c r="G84" i="3"/>
  <c r="H84" i="3"/>
  <c r="J84" i="3"/>
  <c r="K84" i="3"/>
  <c r="D85" i="3"/>
  <c r="E85" i="3"/>
  <c r="F85" i="3"/>
  <c r="G85" i="3"/>
  <c r="H85" i="3"/>
  <c r="J85" i="3"/>
  <c r="K85" i="3"/>
  <c r="D86" i="3"/>
  <c r="E86" i="3"/>
  <c r="F86" i="3"/>
  <c r="G86" i="3"/>
  <c r="H86" i="3"/>
  <c r="J86" i="3"/>
  <c r="K86" i="3"/>
  <c r="D87" i="3"/>
  <c r="E87" i="3"/>
  <c r="F87" i="3"/>
  <c r="G87" i="3"/>
  <c r="H87" i="3"/>
  <c r="J87" i="3"/>
  <c r="K87" i="3"/>
  <c r="D88" i="3"/>
  <c r="E88" i="3"/>
  <c r="F88" i="3"/>
  <c r="G88" i="3"/>
  <c r="H88" i="3"/>
  <c r="J88" i="3"/>
  <c r="K88" i="3"/>
  <c r="D92" i="3"/>
  <c r="E92" i="3"/>
  <c r="F92" i="3"/>
  <c r="G92" i="3"/>
  <c r="H92" i="3"/>
  <c r="J92" i="3"/>
  <c r="K92" i="3"/>
  <c r="D93" i="3"/>
  <c r="E93" i="3"/>
  <c r="F93" i="3"/>
  <c r="G93" i="3"/>
  <c r="H93" i="3"/>
  <c r="J93" i="3"/>
  <c r="K93" i="3"/>
  <c r="D94" i="3"/>
  <c r="E94" i="3"/>
  <c r="F94" i="3"/>
  <c r="G94" i="3"/>
  <c r="H94" i="3"/>
  <c r="J94" i="3"/>
  <c r="K94" i="3"/>
  <c r="D95" i="3"/>
  <c r="E95" i="3"/>
  <c r="F95" i="3"/>
  <c r="G95" i="3"/>
  <c r="H95" i="3"/>
  <c r="J95" i="3"/>
  <c r="K95" i="3"/>
  <c r="D96" i="3"/>
  <c r="E96" i="3"/>
  <c r="F96" i="3"/>
  <c r="G96" i="3"/>
  <c r="H96" i="3"/>
  <c r="J96" i="3"/>
  <c r="K96" i="3"/>
  <c r="D97" i="3"/>
  <c r="E97" i="3"/>
  <c r="F97" i="3"/>
  <c r="G97" i="3"/>
  <c r="H97" i="3"/>
  <c r="J97" i="3"/>
  <c r="K97" i="3"/>
  <c r="D98" i="3"/>
  <c r="E98" i="3"/>
  <c r="F98" i="3"/>
  <c r="G98" i="3"/>
  <c r="H98" i="3"/>
  <c r="J98" i="3"/>
  <c r="K98" i="3"/>
  <c r="D99" i="3"/>
  <c r="E99" i="3"/>
  <c r="F99" i="3"/>
  <c r="G99" i="3"/>
  <c r="H99" i="3"/>
  <c r="J99" i="3"/>
  <c r="K99" i="3"/>
  <c r="D100" i="3"/>
  <c r="E100" i="3"/>
  <c r="F100" i="3"/>
  <c r="G100" i="3"/>
  <c r="H100" i="3"/>
  <c r="J100" i="3"/>
  <c r="K100" i="3"/>
  <c r="D101" i="3"/>
  <c r="E101" i="3"/>
  <c r="F101" i="3"/>
  <c r="G101" i="3"/>
  <c r="H101" i="3"/>
  <c r="J101" i="3"/>
  <c r="K101" i="3"/>
  <c r="D102" i="3"/>
  <c r="E102" i="3"/>
  <c r="F102" i="3"/>
  <c r="G102" i="3"/>
  <c r="H102" i="3"/>
  <c r="J102" i="3"/>
  <c r="K102" i="3"/>
  <c r="D103" i="3"/>
  <c r="E103" i="3"/>
  <c r="F103" i="3"/>
  <c r="G103" i="3"/>
  <c r="H103" i="3"/>
  <c r="J103" i="3"/>
  <c r="K103" i="3"/>
  <c r="D104" i="3"/>
  <c r="E104" i="3"/>
  <c r="F104" i="3"/>
  <c r="G104" i="3"/>
  <c r="H104" i="3"/>
  <c r="J104" i="3"/>
  <c r="K104" i="3"/>
  <c r="D105" i="3"/>
  <c r="E105" i="3"/>
  <c r="F105" i="3"/>
  <c r="G105" i="3"/>
  <c r="H105" i="3"/>
  <c r="J105" i="3"/>
  <c r="K105" i="3"/>
  <c r="D128" i="3"/>
  <c r="E128" i="3"/>
  <c r="F128" i="3"/>
  <c r="G128" i="3"/>
  <c r="H128" i="3"/>
  <c r="J128" i="3"/>
  <c r="K128" i="3"/>
  <c r="D127" i="3"/>
  <c r="E127" i="3"/>
  <c r="F127" i="3"/>
  <c r="G127" i="3"/>
  <c r="H127" i="3"/>
  <c r="J127" i="3"/>
  <c r="K127" i="3"/>
  <c r="D126" i="3"/>
  <c r="E126" i="3"/>
  <c r="F126" i="3"/>
  <c r="G126" i="3"/>
  <c r="H126" i="3"/>
  <c r="J126" i="3"/>
  <c r="K126" i="3"/>
  <c r="D125" i="3"/>
  <c r="E125" i="3"/>
  <c r="F125" i="3"/>
  <c r="G125" i="3"/>
  <c r="H125" i="3"/>
  <c r="J125" i="3"/>
  <c r="K125" i="3"/>
  <c r="D124" i="3"/>
  <c r="E124" i="3"/>
  <c r="F124" i="3"/>
  <c r="G124" i="3"/>
  <c r="H124" i="3"/>
  <c r="J124" i="3"/>
  <c r="K124" i="3"/>
  <c r="D123" i="3"/>
  <c r="E123" i="3"/>
  <c r="F123" i="3"/>
  <c r="G123" i="3"/>
  <c r="H123" i="3"/>
  <c r="J123" i="3"/>
  <c r="K123" i="3"/>
  <c r="D122" i="3"/>
  <c r="E122" i="3"/>
  <c r="F122" i="3"/>
  <c r="G122" i="3"/>
  <c r="H122" i="3"/>
  <c r="J122" i="3"/>
  <c r="K122" i="3"/>
  <c r="D121" i="3"/>
  <c r="E121" i="3"/>
  <c r="F121" i="3"/>
  <c r="G121" i="3"/>
  <c r="H121" i="3"/>
  <c r="J121" i="3"/>
  <c r="K121" i="3"/>
  <c r="D120" i="3"/>
  <c r="E120" i="3"/>
  <c r="F120" i="3"/>
  <c r="G120" i="3"/>
  <c r="H120" i="3"/>
  <c r="J120" i="3"/>
  <c r="K120" i="3"/>
  <c r="V138" i="2"/>
  <c r="V139" i="2"/>
  <c r="V140" i="2"/>
  <c r="V141" i="2"/>
  <c r="V142" i="2"/>
  <c r="V143" i="2"/>
  <c r="V144" i="2"/>
  <c r="V145" i="2"/>
  <c r="V146" i="2"/>
  <c r="V147" i="2"/>
  <c r="V148" i="2"/>
  <c r="V149" i="2"/>
</calcChain>
</file>

<file path=xl/sharedStrings.xml><?xml version="1.0" encoding="utf-8"?>
<sst xmlns="http://schemas.openxmlformats.org/spreadsheetml/2006/main" count="2573" uniqueCount="834">
  <si>
    <t>How well can team execute their presented plans ?</t>
  </si>
  <si>
    <t>How strong is the team composition in terms of its complementary skills and completeness of critical functions ?</t>
  </si>
  <si>
    <t>How high did you sense was the passion of the founder/founding team ?</t>
  </si>
  <si>
    <t>How high is the clarity and understanding of the team re: different customer personas ?</t>
  </si>
  <si>
    <t>How unique &amp; differentiated is the value proposition ?</t>
  </si>
  <si>
    <t>How large is the absolute market opportunity for the venture ?</t>
  </si>
  <si>
    <t>How impressive is the early stage traction and adoption of the product in the market ?</t>
  </si>
  <si>
    <t>How high is the competitive index given direct competition &amp; available alternatives for the proposed offering by the venture ?</t>
  </si>
  <si>
    <t>How high is the strength of revenue projection in the business model ?</t>
  </si>
  <si>
    <t>How lucrative does the exit potential for this business appears with either of the possible ways viz: potential trade sales or M&amp;A with big Cos or IPO etc. ?</t>
  </si>
  <si>
    <t>How high is trend momentum for the domain that startup is active in with its offerings ?</t>
  </si>
  <si>
    <t>How relevant do the metrics and milestones of of this business model appear ?</t>
  </si>
  <si>
    <t>How high is the defensibility of the solution from technology or any operating leverage point of view ?</t>
  </si>
  <si>
    <t>How high is the business momentum and pipeline of business ?</t>
  </si>
  <si>
    <t>How high are the chances for the business to extend beyond its currently served markets ?</t>
  </si>
  <si>
    <t>How high is the competitive advantage for this business ?</t>
  </si>
  <si>
    <t>How high are the chances for the business to extend beyond its currently served geographies ?</t>
  </si>
  <si>
    <t>Founding team</t>
  </si>
  <si>
    <t>Technology</t>
  </si>
  <si>
    <t>Marketing</t>
  </si>
  <si>
    <t>Biz dev</t>
  </si>
  <si>
    <t>Advisors</t>
  </si>
  <si>
    <t>Potential Execution Risks</t>
  </si>
  <si>
    <t>Revenue Risks</t>
  </si>
  <si>
    <t>Competitive Advantage</t>
  </si>
  <si>
    <t>Other</t>
  </si>
  <si>
    <t>Overall Assessment</t>
  </si>
  <si>
    <t>Start Date (UTC)</t>
  </si>
  <si>
    <t>Submit Date (UTC)</t>
  </si>
  <si>
    <t>Network ID</t>
  </si>
  <si>
    <t>Niraj Nagpal</t>
  </si>
  <si>
    <t xml:space="preserve"> Somewhat relevant</t>
  </si>
  <si>
    <t>Can be there</t>
  </si>
  <si>
    <t>Medium</t>
  </si>
  <si>
    <t>Nandini Das Ghoshal</t>
  </si>
  <si>
    <t>Low</t>
  </si>
  <si>
    <t xml:space="preserve">Highly relevant </t>
  </si>
  <si>
    <t>Need pivoting</t>
  </si>
  <si>
    <t>High</t>
  </si>
  <si>
    <t>Himmat Singh</t>
  </si>
  <si>
    <t>No chance</t>
  </si>
  <si>
    <t>Sriman Kota</t>
  </si>
  <si>
    <t>David Isaac</t>
  </si>
  <si>
    <t>Vishesh Dhingra</t>
  </si>
  <si>
    <t>Most likely</t>
  </si>
  <si>
    <t>Not relevant at all</t>
  </si>
  <si>
    <t>Siddarth Das</t>
  </si>
  <si>
    <t>Jawahar Kanjilal</t>
  </si>
  <si>
    <t>Shyam Ayengar</t>
  </si>
  <si>
    <t>Jatin Rajput</t>
  </si>
  <si>
    <t>Substitute product</t>
  </si>
  <si>
    <t>Team strength</t>
  </si>
  <si>
    <t>Market Potential</t>
  </si>
  <si>
    <t>Financial Potential</t>
  </si>
  <si>
    <t>Execution Strength</t>
  </si>
  <si>
    <t>Extensibility</t>
  </si>
  <si>
    <t>Score</t>
  </si>
  <si>
    <t>Check</t>
  </si>
  <si>
    <t>expert_name</t>
  </si>
  <si>
    <t>startup_name</t>
  </si>
  <si>
    <t>Additional Comments</t>
  </si>
  <si>
    <t>Prashant</t>
  </si>
  <si>
    <t>DHAVAL AGARWAL</t>
  </si>
  <si>
    <t>David Wai Lun Ng</t>
  </si>
  <si>
    <t>Ramm</t>
  </si>
  <si>
    <t>Company</t>
  </si>
  <si>
    <t>9d78ff6f9e</t>
  </si>
  <si>
    <t>cc58ae4dc9</t>
  </si>
  <si>
    <t>5710659d6d</t>
  </si>
  <si>
    <t>c1d9821ecf</t>
  </si>
  <si>
    <t>Competition</t>
  </si>
  <si>
    <t>Substitute Product</t>
  </si>
  <si>
    <t>University Living Accommodation Pvt Ltd</t>
  </si>
  <si>
    <t>Tarun Nallu</t>
  </si>
  <si>
    <t>Paresh gupta</t>
  </si>
  <si>
    <t>STARTUP-O S5: EXPERT EVALUATION</t>
  </si>
  <si>
    <t>MIFON</t>
  </si>
  <si>
    <t>too many players already</t>
  </si>
  <si>
    <t>crowded space</t>
  </si>
  <si>
    <t>Crowded space. Many established players.</t>
  </si>
  <si>
    <t>2/27/2018 3:05</t>
  </si>
  <si>
    <t>2/27/2018 3:08</t>
  </si>
  <si>
    <t>c9fc58cda1</t>
  </si>
  <si>
    <t>101.careers</t>
  </si>
  <si>
    <t>content will be critical... lot of focus on it.</t>
  </si>
  <si>
    <t>substitute product</t>
  </si>
  <si>
    <t xml:space="preserve">Has the right ingredients. Good TAM. Needs to build the team and execute with momentum. </t>
  </si>
  <si>
    <t>2/27/2018 2:58</t>
  </si>
  <si>
    <t>2/27/2018 3:04</t>
  </si>
  <si>
    <t>Ayoslide</t>
  </si>
  <si>
    <t>big players entering the space, marketing costs, users get bored of the proposition.</t>
  </si>
  <si>
    <t>margin compression</t>
  </si>
  <si>
    <t>Liked the focus on the niche gamer segment to build the proposition sharply.</t>
  </si>
  <si>
    <t>2/27/2018 2:53</t>
  </si>
  <si>
    <t>2/27/2018 2:57</t>
  </si>
  <si>
    <t>Air Freight Bazaar</t>
  </si>
  <si>
    <t>big players entering.</t>
  </si>
  <si>
    <t>Worth the bet. Founders have domain background.</t>
  </si>
  <si>
    <t>2/27/2018 2:47</t>
  </si>
  <si>
    <t>FINIZZ</t>
  </si>
  <si>
    <t>No entry barriers and easy to implement can make this a crowded space very fast.</t>
  </si>
  <si>
    <t>This is a scale game. Need to achieve scale fast to win, else will be one of the many players.</t>
  </si>
  <si>
    <t>This is a high burn game to get to minimum scale on the supply side (clinics/doctors) very rapidly. Risk of the site becoming a listing platform with no user revenues.</t>
  </si>
  <si>
    <t>2/27/2018 2:42</t>
  </si>
  <si>
    <t>CheQQme</t>
  </si>
  <si>
    <t xml:space="preserve">appears to be yet another app for a consumer to download. Without a very compelling &amp; sustained proposition it fails both the user and merchant. </t>
  </si>
  <si>
    <t>high cost of user acquisiton and no retention</t>
  </si>
  <si>
    <t>only if crazily funded to acquire users and subsidise promotions</t>
  </si>
  <si>
    <t>It is a platform play which needs both demand and supply sides to be active. The current proposition to the users is not sufficiently attractive, in my opinion. It will drain a lot of funding!</t>
  </si>
  <si>
    <t>2/27/2018 2:30</t>
  </si>
  <si>
    <t>2/27/2018 2:38</t>
  </si>
  <si>
    <t>Invento Robotics</t>
  </si>
  <si>
    <t>Aalok Agrawal</t>
  </si>
  <si>
    <t>Low consumer engagement and functional need beyond initial curiosity</t>
  </si>
  <si>
    <t>Lack of real consumer and corporate need
Quality of consumer engagement and interaction with robot</t>
  </si>
  <si>
    <t>Its not clear if this is just a fad or if this robot can deliver real functional interaction and value with consumers which replaces a human being</t>
  </si>
  <si>
    <t>2/26/2018 20:54</t>
  </si>
  <si>
    <t>2/26/2018 21:11</t>
  </si>
  <si>
    <t>60fd9dad22</t>
  </si>
  <si>
    <t>Solarite Technologies Pte. Ltd.</t>
  </si>
  <si>
    <t>Ability to expand the team and bring in talent to translate the technology into a business
Ability to scale up production through an automated line</t>
  </si>
  <si>
    <t>Substitute product from other LCPV entrants
Lack of organization strength to capitalize on the technology advantage quickly</t>
  </si>
  <si>
    <t>If the technology is real and has a real advantage, then the main challenge is scaling up the technology and large institutional/government client acquisitions</t>
  </si>
  <si>
    <t>2/26/2018 20:39</t>
  </si>
  <si>
    <t>2/26/2018 20:53</t>
  </si>
  <si>
    <t>Popular Chips</t>
  </si>
  <si>
    <t>Expansion outside of South east Asia due to lack of talent and being based outside a key market like the US/China
Sufficient number of clients who need this specialized platform in Asia</t>
  </si>
  <si>
    <t xml:space="preserve">Multiple other competitors offering the same analytics service
PR agencies offering this platform to clients themselves
</t>
  </si>
  <si>
    <t>Potentially too narrow a proposition and too easily copied</t>
  </si>
  <si>
    <t>2/26/2018 20:08</t>
  </si>
  <si>
    <t>2/26/2018 20:29</t>
  </si>
  <si>
    <t>SuperFan.Ai</t>
  </si>
  <si>
    <t>Revenue miss due to pursuing too many small clients vs. big clients
Similar services from other startups/agencies  scaling at a faster pace
Not hiring the right people who can bring in big clients</t>
  </si>
  <si>
    <t>Multiple agencies offering the same services at the same or lower price
Facebook/Twitter offering these personalization solutions to their clients in-house
Low consumer engagement/ROI from personalized solutions due to consumer realization of automated replies</t>
  </si>
  <si>
    <t>Speed of new client acquisition via big brands/companies will be the key to their success</t>
  </si>
  <si>
    <t>2/26/2018 18:59</t>
  </si>
  <si>
    <t>2/26/2018 19:19</t>
  </si>
  <si>
    <t>Kenyt.ai</t>
  </si>
  <si>
    <t>Knowledge of any single domain that will make it unique and defensible over time, Own NLP engine will not be able to keep pace with the available options in the market, investment in good experienced data scientists needs to be made to keep the product competitive.</t>
  </si>
  <si>
    <t>Substitute products, margin compression</t>
  </si>
  <si>
    <t>No clear evidence of domain knowledge or expertise, Need to invest in good and experienced data scientists to keep their NLP engine competitive with the pace of changing trends.</t>
  </si>
  <si>
    <t>2/26/2018 8:03</t>
  </si>
  <si>
    <t>2/26/2018 9:18</t>
  </si>
  <si>
    <t>fe6c7509ca</t>
  </si>
  <si>
    <t>Tesseract Global Technologies Pvt Ltd</t>
  </si>
  <si>
    <t xml:space="preserve">No evidence of lead conversion, Total cost structure including cost from service provider is not clear, Requires high capital to make the product cutting edge </t>
  </si>
  <si>
    <t>No real IP underpinning them,  Lacks clarity of cost struction, Substitute Product</t>
  </si>
  <si>
    <t xml:space="preserve">To start with, at the stage they are, the valuation expectation is completely insane. I think they have early stage traction, but this space is very very cut throat. It seems like what they call a lot of leads are business cards collected at events at best. The revenue shows no customer in rollout and barely a few in any level of paid pilot. No real sold IP underpinning them </t>
  </si>
  <si>
    <t>2/26/2018 7:26</t>
  </si>
  <si>
    <t>2/26/2018 9:08</t>
  </si>
  <si>
    <t>Sherpa Funds Technology</t>
  </si>
  <si>
    <t>Not sure how critical the pain point is that the product solves.  Number of solutions propagate that they can deliver superior returns but its all based on back testing (and data can be selected to show better results - i am not saying that is the case here).  Key will be to demonstrate that it is a 10X better decisioning tool for the CIO/PM</t>
  </si>
  <si>
    <t>Enterise sales cycles and getting sufficiently large client base for meaningful revenue</t>
  </si>
  <si>
    <t>2/25/2018 13:49</t>
  </si>
  <si>
    <t>2/25/2018 13:55</t>
  </si>
  <si>
    <t>Pingal Technologies Pvt Limited</t>
  </si>
  <si>
    <t>Big players already in this space, enterprise sales can be time consuming, ability to maintain technology advantage.  Need to define target customer target and tailor product accordingly</t>
  </si>
  <si>
    <t>Long sales cycle, competition from established/entrenched players</t>
  </si>
  <si>
    <t>2/25/2018 13:41</t>
  </si>
  <si>
    <t>2/25/2018 13:44</t>
  </si>
  <si>
    <t>repup.co</t>
  </si>
  <si>
    <t>Product development and sales will be key.  Given travel market is quite large and fragmented, need to define target customer agreement clearly.  Advantage is that hotel chains are quite big so landing one can enable scale rapidly</t>
  </si>
  <si>
    <t>There seem to be similar products which could lead to margin pressure</t>
  </si>
  <si>
    <t>2/25/2018 13:37</t>
  </si>
  <si>
    <t>2/25/2018 13:40</t>
  </si>
  <si>
    <t>Limitless</t>
  </si>
  <si>
    <t>Proposition itself is easy to replicate so first to market is an advantage, Need good bus dev to engage with FIs as well as UX/UI to engage the target audience.  Need to manage the conflict between being paid by FIs but being a neutral/ for the user platform.  Choice between B2C or B2B2C or both?</t>
  </si>
  <si>
    <t xml:space="preserve">Need meaningful scale to make meaningful money </t>
  </si>
  <si>
    <t>2/25/2018 13:32</t>
  </si>
  <si>
    <t>2/25/2018 13:36</t>
  </si>
  <si>
    <t>Bank2grow.com</t>
  </si>
  <si>
    <t xml:space="preserve">Ability to build meaningful scale in P2P lending; credit cycle tightening/ deterioration; No clear differentiation though India is short credit overall </t>
  </si>
  <si>
    <t>Ability to attract volumes/ flow on the platform</t>
  </si>
  <si>
    <t>2/25/2018 13:28</t>
  </si>
  <si>
    <t>Brisil Technologies Private Limited</t>
  </si>
  <si>
    <t>Dependence on too few big clients, building the right team, invest in R&amp;D</t>
  </si>
  <si>
    <t>Regulation change, Scaling the team, Increase in Capital Cost</t>
  </si>
  <si>
    <t>Great solution on waste management</t>
  </si>
  <si>
    <t>2/25/2018 6:43</t>
  </si>
  <si>
    <t>2/25/2018 6:47</t>
  </si>
  <si>
    <t>6e00e12ea9</t>
  </si>
  <si>
    <t>EmotionReader</t>
  </si>
  <si>
    <t>Dependence on a few key clients, after sales support, building the right team</t>
  </si>
  <si>
    <t>Proving the new business model, competitive reseller model, working with media agencies</t>
  </si>
  <si>
    <t>Great niche. Cant wait to see how this expands into the social space where NGO's could benefit a lot from the emotion based test.</t>
  </si>
  <si>
    <t>2/25/2018 6:23</t>
  </si>
  <si>
    <t>2/25/2018 6:35</t>
  </si>
  <si>
    <t>Competition with big players, building the right team, changes in API</t>
  </si>
  <si>
    <t>Building key clients, Providing actionable insights to clients and lack of funding</t>
  </si>
  <si>
    <t>2/25/2018 6:07</t>
  </si>
  <si>
    <t>2/25/2018 6:12</t>
  </si>
  <si>
    <t>Technology Scale issues
Dependencies on few big clients
Building the right after sales support for clients</t>
  </si>
  <si>
    <t xml:space="preserve">Global product from Google or Facebook 
Continuous consumer engagement and feedback
Ability to scale beyond the current client set
</t>
  </si>
  <si>
    <t>2/25/2018 5:35</t>
  </si>
  <si>
    <t>2/25/2018 5:49</t>
  </si>
  <si>
    <t>hashprep</t>
  </si>
  <si>
    <t>Content needs to evolve quite regularly, need to compete with larger players, acting on the data insights</t>
  </si>
  <si>
    <t>Dependent on customer testimonials, Data Mining Inefficiencies, Need to evolve the team</t>
  </si>
  <si>
    <t>2/24/2018 15:14</t>
  </si>
  <si>
    <t>2/24/2018 16:13</t>
  </si>
  <si>
    <t>BotFactory</t>
  </si>
  <si>
    <t xml:space="preserve">All of the top players are focusing on Chatbots, keeping the competitive advantage going will be the key. </t>
  </si>
  <si>
    <t xml:space="preserve">A big player like Google undercutting smaller players like BotFactory on cost. Customer relationship with key customers is going to be the key. </t>
  </si>
  <si>
    <t xml:space="preserve">Great to see Sri Lankan startups as part of the startup-o platform. I would really look to target International NGO's as a target market as well. </t>
  </si>
  <si>
    <t>2/24/2018 3:09</t>
  </si>
  <si>
    <t>2/24/2018 3:19</t>
  </si>
  <si>
    <t>681e1bf25c</t>
  </si>
  <si>
    <t>GroSum</t>
  </si>
  <si>
    <t>Sandeep Khanna</t>
  </si>
  <si>
    <t>Lack of segmentation. No clear proposition. Lacking sharp strategic intent</t>
  </si>
  <si>
    <t>Nothing differentiated as a product or consumer segment</t>
  </si>
  <si>
    <t>I found a strange defensiveness and arrogance in the way the questions were answered. Did not feel comforting to see this lack of humility and hunger to learn.</t>
  </si>
  <si>
    <t>2/22/2018 14:09</t>
  </si>
  <si>
    <t>2/22/2018 14:13</t>
  </si>
  <si>
    <t>da7c3c09a5</t>
  </si>
  <si>
    <t>GamerHours</t>
  </si>
  <si>
    <t xml:space="preserve">
lack of insight and ability to differentiate</t>
  </si>
  <si>
    <t>Lack of differentiation</t>
  </si>
  <si>
    <t>2/22/2018 14:01</t>
  </si>
  <si>
    <t>2/22/2018 14:05</t>
  </si>
  <si>
    <t>HyperXchange</t>
  </si>
  <si>
    <t>Ability to convert an unstructured market to a structured one.</t>
  </si>
  <si>
    <t>Service and margins</t>
  </si>
  <si>
    <t>They have a good team and strong relationships. On the ground execution will be key.</t>
  </si>
  <si>
    <t>2/24/2018 5:17</t>
  </si>
  <si>
    <t>2/24/2018 5:21</t>
  </si>
  <si>
    <t>BYKidO</t>
  </si>
  <si>
    <t>Ability to differentiate against competition like Google and Facebook</t>
  </si>
  <si>
    <t>Consumer preference, product differentiation</t>
  </si>
  <si>
    <t>Its an interesting idea but does not give too much confidence that it will thrive. Very local in flavor. Highly niche offering and not very clear how that can be sustained.</t>
  </si>
  <si>
    <t>2/24/2018 4:57</t>
  </si>
  <si>
    <t>2/24/2018 5:01</t>
  </si>
  <si>
    <t>NayaGaadi</t>
  </si>
  <si>
    <t>Getting the right team to help scale</t>
  </si>
  <si>
    <t>Ability to built the right eco system to grow</t>
  </si>
  <si>
    <t>I think this business can work but needs some handholding as well. Rural marketing in India is not easy and if the tech platform does not excite, this won't work.</t>
  </si>
  <si>
    <t>2/24/2018 4:50</t>
  </si>
  <si>
    <t>2/24/2018 4:56</t>
  </si>
  <si>
    <t>forBinary</t>
  </si>
  <si>
    <t>Aalok Doshi</t>
  </si>
  <si>
    <t>Big players entering the space</t>
  </si>
  <si>
    <t xml:space="preserve">Substitute product </t>
  </si>
  <si>
    <t>Fragmented market and product will need to be more refined before it catches traction</t>
  </si>
  <si>
    <t>2/24/2018 4:11</t>
  </si>
  <si>
    <t>2/24/2018 4:13</t>
  </si>
  <si>
    <t>a865174f45</t>
  </si>
  <si>
    <t>Pilot Automotive Labs</t>
  </si>
  <si>
    <t>big players entering the space, regulatory headwinds</t>
  </si>
  <si>
    <t>Substitute Product, Changing Consumer trend</t>
  </si>
  <si>
    <t>while Autonomous cars are going to happen, given the hardware requirements and regulatory compliances, it is extremely hard for a small company to emerge victorious. Didn't get a sense who would acquire them and that is a risk</t>
  </si>
  <si>
    <t>2/23/2018 14:47</t>
  </si>
  <si>
    <t>2/23/2018 14:51</t>
  </si>
  <si>
    <t>690ff2909f</t>
  </si>
  <si>
    <t>Quickscrum</t>
  </si>
  <si>
    <t>Unclear focus</t>
  </si>
  <si>
    <t xml:space="preserve">Unable to articulate the offering, value prop or financial feasibility </t>
  </si>
  <si>
    <t>2/23/2018 10:01</t>
  </si>
  <si>
    <t>2/23/2018 10:04</t>
  </si>
  <si>
    <t>b0f87fc10a</t>
  </si>
  <si>
    <t>BlobCity, Inc</t>
  </si>
  <si>
    <t xml:space="preserve">Big players entering the space </t>
  </si>
  <si>
    <t xml:space="preserve">Decent value prop. However this is a comoditized space and played on the space can probably move to offer this. However their cross platform play has potential </t>
  </si>
  <si>
    <t>2/23/2018 9:38</t>
  </si>
  <si>
    <t>2/23/2018 9:41</t>
  </si>
  <si>
    <t>big players entering the space; new technology impacting them</t>
  </si>
  <si>
    <t>Substitute Product, Margin Compression</t>
  </si>
  <si>
    <t xml:space="preserve">There is good momentum for superfan in the india market. The technology seems to have been put through its paces as well. Not sure how they will scale in the other markets (since there will be cultural differences on implementation), but there is potential for sure </t>
  </si>
  <si>
    <t>2/23/2018 3:42</t>
  </si>
  <si>
    <t>2/23/2018 3:46</t>
  </si>
  <si>
    <t>Big players entering the space ; large clients dragging them down</t>
  </si>
  <si>
    <t>Substitute Product ; Margin compression</t>
  </si>
  <si>
    <t>Team seems to have passion and are focussing on a business where they have domain expertise on. they have good traction already and if they execute well, they might be successful in being acquired.</t>
  </si>
  <si>
    <t>2/21/2018 14:31</t>
  </si>
  <si>
    <t>2/21/2018 14:35</t>
  </si>
  <si>
    <t>Franklin Margolis</t>
  </si>
  <si>
    <t>Extensive education of why long-tail clients need this product before they buy it; any number of big players could enter the space; expansion seems very slow thus far</t>
  </si>
  <si>
    <t>Margin compression; margin differences between 2 lines of business; substitute products</t>
  </si>
  <si>
    <t>BD and expansion is extremely slow; trying to sell a cheap, commoditized product to the long tail but not in a scaled way; the simplicity of the tech could be its undoing (very easy to copy).  I believe this company has the worst financial outlook of the 5 I've reviewed</t>
  </si>
  <si>
    <t>2/21/2018 10:24</t>
  </si>
  <si>
    <t>2/21/2018 10:29</t>
  </si>
  <si>
    <t>b405c11734</t>
  </si>
  <si>
    <t>Competing in a very fragmented, traditional market; big AI player entering market; not understanding the different verticals they want to enter</t>
  </si>
  <si>
    <t>Substitute product; R&amp;D costs to develop bot for other verticals they might not be successful in; margin compression as bots become commoditized</t>
  </si>
  <si>
    <t>I cannot comment on the quality of their AI tech, but from a business side this is not a compelling investment.  They are seeking to sell a premium product in a commoditized market, they are seeking to expand to vastly different verticals; and their marketing/BD appears to be an afterthought.  They think the technology will sell the product, but it won't</t>
  </si>
  <si>
    <t>2/21/2018 10:18</t>
  </si>
  <si>
    <t>2/21/2018 10:23</t>
  </si>
  <si>
    <t>AIRPORTELs</t>
  </si>
  <si>
    <t>Expanding beyond Bangkok; liability ownership; marketing beyond their established channels</t>
  </si>
  <si>
    <t>Margin compression; balancing mixed margins from different lines of business; substitute products</t>
  </si>
  <si>
    <t>This was my favorite business reviewed, from a customer needs perspective and a practical business plan perspective.  Their financials need some work (especially on the cost modeling side), but they've got potential.  Still unsure of how they'd fare outside of TH, but I think they can do well in-country</t>
  </si>
  <si>
    <t>2/21/2018 10:13</t>
  </si>
  <si>
    <t>2/21/2018 10:17</t>
  </si>
  <si>
    <t>Got It</t>
  </si>
  <si>
    <t>Companies bring loyalty programs in-house; competition enters market; lack of customer loyalty for gifting section of business</t>
  </si>
  <si>
    <t>Margin compression; margin mix (if business mix shifts between gifting and loyalty programs); changing consumer trends (less gifting in VN)</t>
  </si>
  <si>
    <t>Business has a lot of potential, but I have some strong concerns about management's POV on several key areas: stickiness/loyalty of corporate clients; reliance on abandoned/expired gifts for free cash; margin mix of the different businesses; and their refusal to complete the financial sheet</t>
  </si>
  <si>
    <t>2/21/2018 10:07</t>
  </si>
  <si>
    <t>GetFly</t>
  </si>
  <si>
    <t>Big established players entering the market; inability to scale beyond VN; need to switch to more expensive customer support model for acquisition/account management</t>
  </si>
  <si>
    <t>Price/margin compression; many substitute products; demonstrating ROI value of their product to new clients</t>
  </si>
  <si>
    <t>Has medium-low potential for next 12 months, but beyond that there will likely be other entrants into the market, with bigger advertising/acquisition budgets.  Their is no competitive advantage to their tech or customer support model, and I don't see there being any customer lock-in/loyalty in this space</t>
  </si>
  <si>
    <t>2/21/2018 9:59</t>
  </si>
  <si>
    <t>2/21/2018 10:05</t>
  </si>
  <si>
    <t>c07c748145</t>
  </si>
  <si>
    <t>sridhar</t>
  </si>
  <si>
    <t>1 High risk of technology substituting need for such product
2 margin compression as both B2B and B2C space continues to compress costs
3 severe cash burn impedes clarity of thinking and hinders execution before pivot</t>
  </si>
  <si>
    <t>2/23/2018 3:41</t>
  </si>
  <si>
    <t>2/23/2018 3:49</t>
  </si>
  <si>
    <t>0cee0cda62</t>
  </si>
  <si>
    <t>2/21/2018 9:24</t>
  </si>
  <si>
    <t>2/21/2018 9:50</t>
  </si>
  <si>
    <t>HeartSmart</t>
  </si>
  <si>
    <t>- no doubting the passion but they seem to over estimate the need for the product/service &amp; as such the likely demand . And not incentivising the service providers adequately and as such unsure about frictions and impact on client satisfaction
- sustainab</t>
  </si>
  <si>
    <t>2/21/2018 0:09</t>
  </si>
  <si>
    <t>2/21/2018 0:25</t>
  </si>
  <si>
    <t>BRIGHTFOX LEARNING SOLUTIONS LLP</t>
  </si>
  <si>
    <t>- needs investment in content creation and a focused geographical coverage in market strategy . will have to review strategy, plan and financial projections once all this are thought through</t>
  </si>
  <si>
    <t>2/20/2018 23:58</t>
  </si>
  <si>
    <t>2/21/2018 0:08</t>
  </si>
  <si>
    <t>- the reason I gave a low score on 6 &amp; 9 above is without a ground study it is impossible to conclude just based on pitch deck reviews and unsure the discount factor to be applied on the founder's hubris
- the mix of merchants and unredeemed vouchers is t</t>
  </si>
  <si>
    <t>2/21/2018 9:57</t>
  </si>
  <si>
    <t>2/21/2018 10:41</t>
  </si>
  <si>
    <t>Into23</t>
  </si>
  <si>
    <t>My key reason for rating them 2/4 v. 3/4
- dependency on mega customers who will not give exclusivity and keep squeezing on price and bandwidth
- don‚Äôt think they have the bandwidth to serve these 3 TOP customers to keep the lights on, and additionally slog to build medium/smaller more well paying customers to broad base revenue and hence valuations
- being largely commoditised and external vendor dependent without end customer loyalty it is always going to be a case of keep the large client happy even at the cost of sucking away energy and value</t>
  </si>
  <si>
    <t>2/23/2018 6:08</t>
  </si>
  <si>
    <t>2/23/2018 6:15</t>
  </si>
  <si>
    <t>4a5f3d6490</t>
  </si>
  <si>
    <t>CoPRO Technologies</t>
  </si>
  <si>
    <t>Scaling up. Customer acquistion.</t>
  </si>
  <si>
    <t>Long sales cycle.</t>
  </si>
  <si>
    <t>2/26/2018 4:58</t>
  </si>
  <si>
    <t>2/26/2018 5:00</t>
  </si>
  <si>
    <t>Medinfi Healthcare Pvt Ltd</t>
  </si>
  <si>
    <t>cost of customer acquisition</t>
  </si>
  <si>
    <t xml:space="preserve">Product maintain hight </t>
  </si>
  <si>
    <t>2/20/2018 2:43</t>
  </si>
  <si>
    <t>2/20/2018 2:49</t>
  </si>
  <si>
    <t>TripUthao</t>
  </si>
  <si>
    <t>Cost of customer acquisition, cost of driver acquisition.</t>
  </si>
  <si>
    <t>Competition from uber etc.</t>
  </si>
  <si>
    <t>2/20/2018 2:20</t>
  </si>
  <si>
    <t>2/20/2018 2:23</t>
  </si>
  <si>
    <t>Juno Clinic</t>
  </si>
  <si>
    <t>Getting sued by families, Supply side- Scaling while keeping to quality objectives, cost of customer acquisition.</t>
  </si>
  <si>
    <t>Can not scale as fast as are constrained by supplier of services who need to be trained.</t>
  </si>
  <si>
    <t>Excellent idea, good team.</t>
  </si>
  <si>
    <t>2/20/2018 2:03</t>
  </si>
  <si>
    <t>2/20/2018 2:08</t>
  </si>
  <si>
    <t>Alakazam</t>
  </si>
  <si>
    <t>Reaching the market. Ability to develop a bot that can guide customers through the process. Difficult to clearly understand how this is different from analytic engine done by FB or google.</t>
  </si>
  <si>
    <t>Ability to demonstrate a clear differentiator against google and FB. High cost of customer acquisition.</t>
  </si>
  <si>
    <t>2/20/2018 1:48</t>
  </si>
  <si>
    <t>2/20/2018 1:55</t>
  </si>
  <si>
    <t>Employee management with large large team, client expectation fulfilment,  Technology needs to be strong</t>
  </si>
  <si>
    <t>lower product price eating away margins, Increased cost while scaling up</t>
  </si>
  <si>
    <t xml:space="preserve">Strong financial planning would be crucial to sustain in this competition market. </t>
  </si>
  <si>
    <t>2/23/2018 19:55</t>
  </si>
  <si>
    <t>2/23/2018 20:03</t>
  </si>
  <si>
    <t>e704a1743c</t>
  </si>
  <si>
    <t>finding right influencers, connecting startups to influencers may be tough, sustaining long term value</t>
  </si>
  <si>
    <t>Startups ability to pay is limited, best influencers may not come on board, not so well defined business model</t>
  </si>
  <si>
    <t xml:space="preserve">Need to pivot and finalise the product </t>
  </si>
  <si>
    <t>2/23/2018 19:50</t>
  </si>
  <si>
    <t>042ae6b892</t>
  </si>
  <si>
    <t>lower acceptability, varying abilities of counsellor, Technology snags</t>
  </si>
  <si>
    <t>Ticket size, cost vs revenue mismatch, lack of qualified counsellors</t>
  </si>
  <si>
    <t>Great sector but need to work on financials to make it more profitable and sustainable</t>
  </si>
  <si>
    <t>2/23/2018 19:44</t>
  </si>
  <si>
    <t>2/23/2018 19:49</t>
  </si>
  <si>
    <t>Woofyz Pet Services Pvt Ltd</t>
  </si>
  <si>
    <t>lack of funding resulted in project going on halt in the last, tech costs remain high</t>
  </si>
  <si>
    <t>too many products may be confusing to customers, tough to compete against the unorganised market so easily</t>
  </si>
  <si>
    <t>Need to be more focused on 1-2 offerings and then scale up.</t>
  </si>
  <si>
    <t>2/19/2018 18:26</t>
  </si>
  <si>
    <t>2/19/2018 18:29</t>
  </si>
  <si>
    <t>fa2c2e917f</t>
  </si>
  <si>
    <t>SmartClean Technologies Pte Ltd</t>
  </si>
  <si>
    <t xml:space="preserve">product functionality may not be perfect, customer interface may not be the best </t>
  </si>
  <si>
    <t>tough to market as it is new product, customer acceptance</t>
  </si>
  <si>
    <t>Low traction which needs to be addressed</t>
  </si>
  <si>
    <t>2/19/2018 18:18</t>
  </si>
  <si>
    <t>2/19/2018 18:23</t>
  </si>
  <si>
    <t>Unclear business proposition, Too many offerings, product not ready right now</t>
  </si>
  <si>
    <t>No traction, product offerings not clear</t>
  </si>
  <si>
    <t>Please make your pitch better from investor perspectives...</t>
  </si>
  <si>
    <t>2/19/2018 18:12</t>
  </si>
  <si>
    <t>2/19/2018 18:16</t>
  </si>
  <si>
    <t>Onspon.com</t>
  </si>
  <si>
    <t>if sponsorship is lucrative, scaled competitors can quickly pivot to additionally capture market share</t>
  </si>
  <si>
    <t>concerned with the financials, how theyre calculated</t>
  </si>
  <si>
    <t>2/21/2018 23:16</t>
  </si>
  <si>
    <t>2/21/2018 23:19</t>
  </si>
  <si>
    <t>6b1092c7c3</t>
  </si>
  <si>
    <t>Stones2Milestones</t>
  </si>
  <si>
    <t>Maintaining multiple products and marketing them could be challenging, unless the applications become a clear suite of products with a simplified pricing model. expanding into new markets before cementing position locally is also something to debate if cash burn is a question.</t>
  </si>
  <si>
    <t>expanding overseas could be a risk to the sustainability</t>
  </si>
  <si>
    <t>how the products are cross marketed is a weakness at the moment</t>
  </si>
  <si>
    <t>2/21/2018 22:54</t>
  </si>
  <si>
    <t>2/21/2018 22:58</t>
  </si>
  <si>
    <t>DiskountMonkey</t>
  </si>
  <si>
    <t>Lack of emphasis on customer validation and acquisition, lack of customer analytics focus, seemingly waterfall approach to developing</t>
  </si>
  <si>
    <t>customer acquisition trends, share of time on site, require funding to advertise to develop a growing user base</t>
  </si>
  <si>
    <t>2/21/2018 22:21</t>
  </si>
  <si>
    <t>2/21/2018 22:28</t>
  </si>
  <si>
    <t>Waitrr</t>
  </si>
  <si>
    <t>Retailer, penetration, VP is less clear, communication is less clear, adoption strategy is less clear</t>
  </si>
  <si>
    <t>will FnB be comvinced they are given actionalble data vs just data.</t>
  </si>
  <si>
    <t>Some gaps in how they describe their GTM. Not sure if the team has enough BD capability, and curious if their growth in CBD can apply to more typical markets which are much more diverse, spread out, and have a more varied customer base</t>
  </si>
  <si>
    <t>2/18/2018 23:00</t>
  </si>
  <si>
    <t>2/18/2018 23:07</t>
  </si>
  <si>
    <t>PriceMap</t>
  </si>
  <si>
    <t>This is an operations dependant play, the scale of growth is related to retailer acquisition and preventing churn. Team should demonstrate more than just an understanding of what advertising channels are available. what dynamic strategies will they employ?</t>
  </si>
  <si>
    <t>word of mouth on customer side. how will retailers be rewarded further for engaging, and how will they be acquired?</t>
  </si>
  <si>
    <t>2/18/2018 22:30</t>
  </si>
  <si>
    <t>2/18/2018 22:37</t>
  </si>
  <si>
    <t>customer acquisition and product market fit may be a challenge as they describe still being in data collection phase. however based on the high friction from the website and the clarity of the pitch, acquiring the users may be too slow to gather data in sufficient quantities to test their hypothesis and refine the solution. it remains to be seen whether the solution is valuable to customer and actually creates improved marketing roi</t>
  </si>
  <si>
    <t>substitute products that perform other elements of content creation and management better</t>
  </si>
  <si>
    <t>while need for improved marketing tools is great, customer education, especially for small businesses, is required. pricing model must be tested against actual benefit derived.</t>
  </si>
  <si>
    <t>2/19/2018 22:24</t>
  </si>
  <si>
    <t>2/19/2018 22:35</t>
  </si>
  <si>
    <t>regulation, technology (cars), business development</t>
  </si>
  <si>
    <t>substitute product, changing technology, adaptability in other geographies</t>
  </si>
  <si>
    <t>2/21/2018 8:59</t>
  </si>
  <si>
    <t>2/21/2018 9:07</t>
  </si>
  <si>
    <t>911f7bba38</t>
  </si>
  <si>
    <t>Go Plus</t>
  </si>
  <si>
    <t>Speed to execute and create a network</t>
  </si>
  <si>
    <t>speed to execution, consumer trend</t>
  </si>
  <si>
    <t>2/19/2018 8:04</t>
  </si>
  <si>
    <t>2/19/2018 8:07</t>
  </si>
  <si>
    <t>carmen automotive pte ltd</t>
  </si>
  <si>
    <t>Market penetration</t>
  </si>
  <si>
    <t>Substitute product, market penetration</t>
  </si>
  <si>
    <t>Strategic partnership with vehicle manufacturers or dealers or insurers can help reduce CAC.</t>
  </si>
  <si>
    <t>2/19/2018 5:11</t>
  </si>
  <si>
    <t>2/19/2018 5:15</t>
  </si>
  <si>
    <t>too slow to market, dependency on vendors, marketing</t>
  </si>
  <si>
    <t>vendors, geographic reach, substitute</t>
  </si>
  <si>
    <t>This is one time purchase for a customer so they do not mind travelling for this purpose. The main differentiation seems to be test drive at doorstep which is completely dependent on the dealers.</t>
  </si>
  <si>
    <t>2/16/2018 5:57</t>
  </si>
  <si>
    <t>2/16/2018 6:02</t>
  </si>
  <si>
    <t>Drones Tech Lab</t>
  </si>
  <si>
    <t xml:space="preserve">speed of scaling; risk of larger industry players arriving; each project is unique so tougher to streamline </t>
  </si>
  <si>
    <t>margin difficult to maintain/realize; budget cuts to non priority areas</t>
  </si>
  <si>
    <t>in the Indian context it can grow by leveraging promising traction to date</t>
  </si>
  <si>
    <t>scaling beyond current prospects and outside India is a potential issue; progress to date is promising</t>
  </si>
  <si>
    <t>2/20/2018 1:17</t>
  </si>
  <si>
    <t>2/20/2018 1:25</t>
  </si>
  <si>
    <t>b7cc143de1</t>
  </si>
  <si>
    <t>Canopy Power Pte. Ltd.</t>
  </si>
  <si>
    <t>supporting delivery ; building the team?</t>
  </si>
  <si>
    <t>reducing client concentration risks; remote clients in emerging markets increases risk</t>
  </si>
  <si>
    <t>CLV is good; techy is strong so getting entrenched is a real possibility to generate annuity flows</t>
  </si>
  <si>
    <t>2/20/2018 1:06</t>
  </si>
  <si>
    <t>2/20/2018 1:13</t>
  </si>
  <si>
    <t>gridComm</t>
  </si>
  <si>
    <t>Larger players threatening; counterparty issues aside from credit risk; strength of supply partners</t>
  </si>
  <si>
    <t>Slowdown in govt linked demand due to other uncontrolled risks; margins reduce from 65%</t>
  </si>
  <si>
    <t>Strong case histories &amp; v promising traction to date; broad spread of projects across markets [need to ensure it doesn't too negatively impact execution given diversity and distances]; Mike is seasoned and presents well</t>
  </si>
  <si>
    <t>2/20/2018 0:15</t>
  </si>
  <si>
    <t>2/20/2018 0:24</t>
  </si>
  <si>
    <t>PHI</t>
  </si>
  <si>
    <t>speed of scaling; can Phi accept a 'large' order or multiple large orders?; no financial model was uploaded</t>
  </si>
  <si>
    <t xml:space="preserve">price challenges; slide # 11 highlights the 'ocst proposition'...need to ensure supply relationships cement this; impact of copycats yet to be seen </t>
  </si>
  <si>
    <t>good international appeal; aggregates solutions so the ROI angle is strengthened as can be funded by aggregated existing budgets. Unclear on the effectiveness of the IPR strategies and if the IP is really defensible; best to build strong distribution network?</t>
  </si>
  <si>
    <t>2/20/2018 22:44</t>
  </si>
  <si>
    <t>2/20/2018 22:59</t>
  </si>
  <si>
    <t>6a93e894da</t>
  </si>
  <si>
    <t xml:space="preserve">Building a new network, so dependence on network partners is key; </t>
  </si>
  <si>
    <t>Margin scrutiny; targeted distribution partners become 'disinterested'</t>
  </si>
  <si>
    <t>expansion into other countries is an unknown; expansion to other cities in the Philippines is possible; broadening service lines is ossibly important for financial attractiveness</t>
  </si>
  <si>
    <t>2/20/2018 22:30</t>
  </si>
  <si>
    <t>2/20/2018 22:43</t>
  </si>
  <si>
    <t>Heavy competition with big players existing in the market; acquiring customers; high CAC of $20 requires good amount of funding</t>
  </si>
  <si>
    <t>Pricing model not tested yet; Scaling operations in different cities; Acquiring customers and getting them to transact at least 4 times for break-even per customer</t>
  </si>
  <si>
    <t>2/18/2018 7:22</t>
  </si>
  <si>
    <t>2/18/2018 7:33</t>
  </si>
  <si>
    <t>Longer sales cycles; Scalability of operations; Customers asking for a lot of customisation, which makes the team focus on projects rather than product</t>
  </si>
  <si>
    <t>Longer sales cycles; domain expertise and contacts required in real estate to get foot in the door; current pricing is low</t>
  </si>
  <si>
    <t>2/21/2018 15:18</t>
  </si>
  <si>
    <t>2/21/2018 15:30</t>
  </si>
  <si>
    <t>Scalability; Expanding to international markets before fully capturing India; keeping the content updated with the fast changing world with internet availability increasing to mass population in India</t>
  </si>
  <si>
    <t>Long sales cycles in B2B; pricing model not tested at scale in B2C; all products not validated yet by the end users</t>
  </si>
  <si>
    <t>2/24/2018 12:55</t>
  </si>
  <si>
    <t>2/24/2018 13:04</t>
  </si>
  <si>
    <t>Getting tech platform ready in time; de-focusing on India by going after international markets; digital marketing to establish trust with end users</t>
  </si>
  <si>
    <t>Pricing needs to be tested with more users to find right model; scalability of operations; student.com betting big on India market</t>
  </si>
  <si>
    <t>2/25/2018 8:35</t>
  </si>
  <si>
    <t>2/25/2018 8:40</t>
  </si>
  <si>
    <t xml:space="preserve">FitThree </t>
  </si>
  <si>
    <t>Scaling up operations to meet rise in demand; Expanding to other markets without de-focusing from existing markets; Retaining customers with the dietary trends changing often</t>
  </si>
  <si>
    <t>Maintaining sustainable margins with high logistics and marketing costs; customer acquisition cost via digital marketing not validated yet; new markets may turn out to be very different from Singapore and assumptions made based on Singapore experience may not work there, so new learning will take place slowing down the pace of projected revenue</t>
  </si>
  <si>
    <t>2/25/2018 12:37</t>
  </si>
  <si>
    <t>2/25/2018 12:49</t>
  </si>
  <si>
    <t>Rad</t>
  </si>
  <si>
    <t>Quality of the material , investment to support the scaling/equipment, branding</t>
  </si>
  <si>
    <t>Substitute product, margin compression, quality consistency</t>
  </si>
  <si>
    <t xml:space="preserve">Addressable market in India needs to be clear and hence the market size needs to be articulated. The market size seems to be small and slow growing though the other markets if to be targeted should be presented ie. growth potential. May want to indicate how many patents. The price competitiveness may need to be articulated to justify why its attractive to tyre manufacturers as the energy savings is not a concern to tyre manufacturers. </t>
  </si>
  <si>
    <t>2/18/2018 2:57</t>
  </si>
  <si>
    <t>2/18/2018 3:05</t>
  </si>
  <si>
    <t>8e436c211f</t>
  </si>
  <si>
    <t>market need , big players already in market, market expansion</t>
  </si>
  <si>
    <t>substitute product, consumer willingness to pay, car maintenance company willingness to adopt even it is free</t>
  </si>
  <si>
    <t>the mobile costs fees, service package needs further work to be articulated</t>
  </si>
  <si>
    <t>2/17/2018 3:04</t>
  </si>
  <si>
    <t>2/17/2018 3:08</t>
  </si>
  <si>
    <t>Cost of manufacturing, product installation cost and regulatory clearance</t>
  </si>
  <si>
    <t>Product substitute, competitive pricing, installation/service</t>
  </si>
  <si>
    <t>2/17/2018 2:52</t>
  </si>
  <si>
    <t>2/17/2018 2:57</t>
  </si>
  <si>
    <t>Yeo Su Ling</t>
  </si>
  <si>
    <t>Slow in takeup rate</t>
  </si>
  <si>
    <t>Margin compression</t>
  </si>
  <si>
    <t>2/14/2018 15:14</t>
  </si>
  <si>
    <t>2/14/2018 15:19</t>
  </si>
  <si>
    <t>2f4272baa8</t>
  </si>
  <si>
    <t>securing other key clients</t>
  </si>
  <si>
    <t>Potential clients with other preference.</t>
  </si>
  <si>
    <t>no obvious unique proposition</t>
  </si>
  <si>
    <t>2/21/2018 21:54</t>
  </si>
  <si>
    <t>2/21/2018 21:59</t>
  </si>
  <si>
    <t>The rampup of business the other parts of the country would be critical.</t>
  </si>
  <si>
    <t>Margin compression, competition.</t>
  </si>
  <si>
    <t>2/21/2018 21:31</t>
  </si>
  <si>
    <t>2/21/2018 21:38</t>
  </si>
  <si>
    <t>Margin compression, competitive websites</t>
  </si>
  <si>
    <t>Would be good to have more medically trained advisors who can help to review content and digital ads to target a niche unmet consumer need.</t>
  </si>
  <si>
    <t>2/26/2018 8:07</t>
  </si>
  <si>
    <t>2066e63018</t>
  </si>
  <si>
    <t xml:space="preserve"> unidimensional approach - ops heavy product at the moment</t>
  </si>
  <si>
    <t xml:space="preserve"> value for money missing - b2b2C will bring revenue focus needed</t>
  </si>
  <si>
    <t>2/25/2018 18:37</t>
  </si>
  <si>
    <t>2/25/2018 18:41</t>
  </si>
  <si>
    <t>cd26153074</t>
  </si>
  <si>
    <t>Eunimart Crossborder Pte Ltd</t>
  </si>
  <si>
    <t xml:space="preserve"> Existing cross border businesses can do this themselves - Operations and logistics to define success - Customization needed pee markets and local customs laws</t>
  </si>
  <si>
    <t xml:space="preserve"> pricing would always be higher than the e commerce players thereby making stickiness on the platform tougher</t>
  </si>
  <si>
    <t>2/25/2018 18:05</t>
  </si>
  <si>
    <t>2/25/2018 18:11</t>
  </si>
  <si>
    <t>Sepio Products</t>
  </si>
  <si>
    <t>2/14/2018 13:46</t>
  </si>
  <si>
    <t>2/14/2018 13:56</t>
  </si>
  <si>
    <t>0e085ccde2</t>
  </si>
  <si>
    <t>Blonk</t>
  </si>
  <si>
    <t xml:space="preserve">It's a good to have product. Does not solve any problem end to end. Existing players with traction.  </t>
  </si>
  <si>
    <t xml:space="preserve">Pricing for value, Changing technology trends in the space and no conversation on integration into existing systems </t>
  </si>
  <si>
    <t>they mentioned getting the rights for the product. do they own the IP?</t>
  </si>
  <si>
    <t>2/14/2018 12:06</t>
  </si>
  <si>
    <t>2/14/2018 12:15</t>
  </si>
  <si>
    <t xml:space="preserve"> Focussed only on one sector - Dependency on multiple systems for best results - High touch process for on-boarding at the moment</t>
  </si>
  <si>
    <t xml:space="preserve"> High churn - Lower margins for a SaaS business, must improve</t>
  </si>
  <si>
    <t>2/25/2018 17:03</t>
  </si>
  <si>
    <t>2/25/2018 17:11</t>
  </si>
  <si>
    <t>OhPhish Technologies Private Limited</t>
  </si>
  <si>
    <t xml:space="preserve"> Single solution - Tough market for large enterprises - Open source tools</t>
  </si>
  <si>
    <t xml:space="preserve"> pricing model issues - No strong stickiness for the clients to continue for multiple years - Mid sized clients would be better</t>
  </si>
  <si>
    <t>2/25/2018 16:11</t>
  </si>
  <si>
    <t>2/25/2018 16:26</t>
  </si>
  <si>
    <t xml:space="preserve">Late entrant into the market, pure B2C dependency given the target age group, No serious differentiator from an offering </t>
  </si>
  <si>
    <t xml:space="preserve"> Dependency on age group without disposable cash - High cost of Customer Acquisition</t>
  </si>
  <si>
    <t>Depth of research on the market and deeper understanding of the financials and target segments</t>
  </si>
  <si>
    <t>2/25/2018 12:02</t>
  </si>
  <si>
    <t>2/25/2018 12:11</t>
  </si>
  <si>
    <t>Paddy</t>
  </si>
  <si>
    <t>GridComm is currently in a niche player with technology leverage. Key success factor could be their ability to get to a threshold level or a tipping point early.</t>
  </si>
  <si>
    <t>2/20/2018 4:10</t>
  </si>
  <si>
    <t>2/20/2018 4:23</t>
  </si>
  <si>
    <t>d76c04a098</t>
  </si>
  <si>
    <t xml:space="preserve">- Margin compression and project delays could impact customer acquisition
- Pioneering risk, as entry barrier for others may not be sufficient.
- </t>
  </si>
  <si>
    <t>It is possible that the technology differentiation is not emerging adequately and my views are thus skewed.</t>
  </si>
  <si>
    <t>2/20/2018 3:59</t>
  </si>
  <si>
    <t>Need to create differentiation I. Solution offering such as data storage and analysis capability OR expand geographical footprint in survelliance offerings.</t>
  </si>
  <si>
    <t>2/14/2018 2:52</t>
  </si>
  <si>
    <t>2/14/2018 3:02</t>
  </si>
  <si>
    <t>The core product has potential. 
However, the presentation leaves a lot of unanswered questions regarding how well the go-to-market has been thought through.
With no knowledge of the team, and the weak business strategy of ‚Äúlowering logistics cost‚Äù, the idea is half baked at this stage.</t>
  </si>
  <si>
    <t>Very competitive field with multiple Low cost players With ability to force a price battle</t>
  </si>
  <si>
    <t>The patent once confirmed will be a competitive advantage that needs to be leveraged with global marketing support and development of a competitive supply chain. May also need ‚Äòair cover‚Äô to get past trade headwinds.</t>
  </si>
  <si>
    <t>2/15/2018 9:39</t>
  </si>
  <si>
    <t>2/15/2018 9:53</t>
  </si>
  <si>
    <t>Luminociti Networks</t>
  </si>
  <si>
    <t>Citizen engagement is a noble but tough selection. The team appears to have focused on civic authority needs instead. I see this a major dissonance, albeit that it may bring in revenues for now.</t>
  </si>
  <si>
    <t>2/15/2018 3:06</t>
  </si>
  <si>
    <t>2/15/2018 3:18</t>
  </si>
  <si>
    <t xml:space="preserve">Establishing a brand is critical at this stage, showcasing the strength of the model through nutritionists and chefs will add to brand image, the promise seems higher than ability to execute..they talk about custom meals+health+AI on nutrition+delivered to satisfaction+repeat orders, risk of attrition as potential targets become food makers themselves. </t>
  </si>
  <si>
    <t xml:space="preserve">Inadequate scaling, Risk of customer attrition. </t>
  </si>
  <si>
    <t xml:space="preserve">Its a great offer for the consumer - to get tailor made health food delivered to doorstep which is tasty but hard to execute cause of dependence on too many external factors such as quality of chef, quality of nutritionist, quality of delivery. </t>
  </si>
  <si>
    <t xml:space="preserve">1. Usage risk 2. Market dominance 3. Right talent to grow the business to the next level </t>
  </si>
  <si>
    <t>1.Risk of expansion to geographies other than Singapore 2. Usership and app exit 3. If Chope or a booking app launch a similar service...it could be a potential partnership opportunity too...</t>
  </si>
  <si>
    <t xml:space="preserve">If the next 12 months, they are able to grow 4 times, and launch successfully in HK &amp; Dubai...they can rule the market. </t>
  </si>
  <si>
    <t xml:space="preserve">Speed would be critical. This proposition can have very high traction. However I am not sure if customer acquisition should be the digital way only.  The other 2 risks could be lack of innovation and failure to identify the next best winner. </t>
  </si>
  <si>
    <t xml:space="preserve">Product quality is important - next best idea should have fabulous execution, lack of speed. </t>
  </si>
  <si>
    <t xml:space="preserve">The idea has succeeded on a standalone product. Innovation and speed both are needed. </t>
  </si>
  <si>
    <t>2/14/2018 5:50</t>
  </si>
  <si>
    <t>2/14/2018 6:18</t>
  </si>
  <si>
    <t xml:space="preserve">Industry adopting this way of measurement, how useful is it to the industry in the larger scheme of Marketing. </t>
  </si>
  <si>
    <t xml:space="preserve">The addressable market is small or large depending on the fee structure. </t>
  </si>
  <si>
    <t xml:space="preserve">More adoption will lead to this becoming a norm. However, measurement of emotions is not a must-have in Marketing action. It is a good-to-have. Therefore more buyers will be the large corporations ( fmcgs that sell on impulse or emotion, some financial services also ) but will that measurement drive growth of the business ? That question remains to be answered. </t>
  </si>
  <si>
    <t>2/24/2018 7:32</t>
  </si>
  <si>
    <t>2/24/2018 7:37</t>
  </si>
  <si>
    <t xml:space="preserve">Establishing a MVP, Signing on the underserved retailers at speed, fulfilment and consumer journey ( What will hook the consumer to this app experience ? ) </t>
  </si>
  <si>
    <t xml:space="preserve">Speed of sign ups, traction for the service </t>
  </si>
  <si>
    <t xml:space="preserve">The idea is good. However, it would be useful for us to see some real life testimonials from both consumers and retailers to understand the true value of this service. </t>
  </si>
  <si>
    <t>2/24/2018 7:20</t>
  </si>
  <si>
    <t>2/24/2018 7:25</t>
  </si>
  <si>
    <t xml:space="preserve">change in brand behavior to no longer want to invest influence marketing, Snapchat is missing as a network, unclear business model and staffing to handle managed service clients. </t>
  </si>
  <si>
    <t xml:space="preserve">change in influence marketing trends, scale to handle entire SEA/APAC region, multiple competitors offering similar solutions. </t>
  </si>
  <si>
    <t>8fe18a8799</t>
  </si>
  <si>
    <t xml:space="preserve">lack of security compliance, copy cat apps, no iphone support. </t>
  </si>
  <si>
    <t xml:space="preserve">weak BD, unclear monitization plan, and lack of professionalism in communications and marketing to gain crucial customer trust and install. </t>
  </si>
  <si>
    <t>Long sales cycles, resource challenges with too many geos, low conversion rate.</t>
  </si>
  <si>
    <t xml:space="preserve">Marketing and sales costs vs paying customers, branching into college applications can distract from core value prop. </t>
  </si>
  <si>
    <t xml:space="preserve">I see a conflict in business models. Is this a measurement company, a SaaS, or data provider? Right now it can be all three, but hard to be exceptional. </t>
  </si>
  <si>
    <t>Difficulty in scaling focus groups across geos, more established competitors, and confusion of overall value prop to a brand or agency.</t>
  </si>
  <si>
    <t xml:space="preserve">Change in app store policies, collections of payment vs. rising staff costs(especially in India and Indonesia), mobile web pages getting more popular. </t>
  </si>
  <si>
    <t>Similar to above. India and Indonesia payment and collections/tax.</t>
  </si>
  <si>
    <t>Poor test results from students, lack of long term contracts with institutions,test makers offering own solution.</t>
  </si>
  <si>
    <t xml:space="preserve">Profitability forecast model is incorrect, lack of success with test scores, cash flow and collections from institutions. </t>
  </si>
  <si>
    <t>Osborne Saldanha</t>
  </si>
  <si>
    <t>1. Partnerships with vendors will not realise 
2. Technology adoption will be slower</t>
  </si>
  <si>
    <t>Slower customer adoption</t>
  </si>
  <si>
    <t>2/16/2018 6:45</t>
  </si>
  <si>
    <t>2/16/2018 8:44</t>
  </si>
  <si>
    <t xml:space="preserve">1. Getting all stakeholders to use company's technology
2. Competition
2. </t>
  </si>
  <si>
    <t>1. Slower client adoption
2. Clients not requiring this solution</t>
  </si>
  <si>
    <t>2/16/2018 6:34</t>
  </si>
  <si>
    <t>2/16/2018 6:44</t>
  </si>
  <si>
    <t>1. Business Plan is too complicated
2. Getting vets to enter prescriptions through the app
3. Unnecessary use of technology</t>
  </si>
  <si>
    <t>1. Slower user adoption 
2. Commerce will take longer to scale
3. No focussed product</t>
  </si>
  <si>
    <t>2/16/2018 6:25</t>
  </si>
  <si>
    <t>2/16/2018 6:30</t>
  </si>
  <si>
    <t>1. Organizing a highly fragmented market 
2. Managing/Acquiring Demand 
3. Dealing with liabilities caused by Drivers</t>
  </si>
  <si>
    <t xml:space="preserve">1. Price war with competition
2. Lower consumer demand </t>
  </si>
  <si>
    <t>2/16/2018 6:13</t>
  </si>
  <si>
    <t>2/16/2018 6:22</t>
  </si>
  <si>
    <t>1. Getting all stakeholders on one platform
2. Managing value addition for all stakeholders
3. Leakage of stakeholders from platform who will continue transacting offline</t>
  </si>
  <si>
    <t>Same as execution risks</t>
  </si>
  <si>
    <t>2/18/2018 12:29</t>
  </si>
  <si>
    <t>2/18/2018 12:37</t>
  </si>
  <si>
    <t>c393fb648f</t>
  </si>
  <si>
    <t>Astra IT, INC - Czar Securities</t>
  </si>
  <si>
    <t>Competition local &amp; global, focused GTM strategy needed, Strategic partnerships for exp growth</t>
  </si>
  <si>
    <t>Having a freemium model is key, product differentiation is hard to see for a typical customer</t>
  </si>
  <si>
    <t>A unique opportunity to have a segment focused strategy in a defined market. Having the right GTM will make the difference.</t>
  </si>
  <si>
    <t>2/16/2018 0:17</t>
  </si>
  <si>
    <t>2/16/2018 0:24</t>
  </si>
  <si>
    <t>3b5a1a696a</t>
  </si>
  <si>
    <t>GetPY Analytics</t>
  </si>
  <si>
    <t>Strong competition locally, Cost to aquire can be high as target customer is not tech savvy</t>
  </si>
  <si>
    <t xml:space="preserve">Competition from POS providers, enterprises, other startups. </t>
  </si>
  <si>
    <t>A frictionless GTM will be critical, aligning with strategic partners will help acceleration. Communicating the technology differentiation from an impact will be helpful.</t>
  </si>
  <si>
    <t>2/15/2018 23:59</t>
  </si>
  <si>
    <t>2/16/2018 0:04</t>
  </si>
  <si>
    <t>Velox Network Pte Ltd</t>
  </si>
  <si>
    <t>GTM strategy, Brand awareness</t>
  </si>
  <si>
    <t>Another license issued by IMDA, Price drop by large players</t>
  </si>
  <si>
    <t>Very impressive, having a license the greatest asset. I assume white labelling and building JV's across the region will be a great way to grow as they apply for licenses.</t>
  </si>
  <si>
    <t>2/15/2018 11:10</t>
  </si>
  <si>
    <t>2/15/2018 11:13</t>
  </si>
  <si>
    <t>CAC is high, Long sales cycles, ARPU is low</t>
  </si>
  <si>
    <t>Sales cycle is long</t>
  </si>
  <si>
    <t>2/13/2018 6:35</t>
  </si>
  <si>
    <t>2/13/2018 6:39</t>
  </si>
  <si>
    <t>3a9cba32a3</t>
  </si>
  <si>
    <t xml:space="preserve">Technology leadership, OEM dependency, </t>
  </si>
  <si>
    <t>Long sales cycles, complex project execution, multi partner depencey</t>
  </si>
  <si>
    <t>A unique opportunity for Canopy Power to take leadership in this fast growing market. Ability to create a lean GTM approach will be critical to have scale. Differentiation on the proprietary solution needs to be validated and IP'ed.</t>
  </si>
  <si>
    <t>2/15/2018 8:06</t>
  </si>
  <si>
    <t>2/15/2018 8:16</t>
  </si>
  <si>
    <t>Lots of existing competition, slim ad margins</t>
  </si>
  <si>
    <t xml:space="preserve">Margin compression, lots of competition in the exact same space </t>
  </si>
  <si>
    <t>Solid traction in Indonesia , there is certainly value in large and price sensitive mobile markets like India and China, but there are a lot of similar options out there and providers can easily implement without a third party vendor. I also like the value generation by engagement but wonder if it leads to false clicks just to generate value for the user but none to the advertiser.</t>
  </si>
  <si>
    <t>2/19/2018 2:19</t>
  </si>
  <si>
    <t>2/19/2018 2:25</t>
  </si>
  <si>
    <t>d53616e6c5</t>
  </si>
  <si>
    <t>Tech is low barrier, banks can easily replicate</t>
  </si>
  <si>
    <t>Substitute product, regulatory outside Europe, millennial debt levels (i.e. if someone is carrying credit card debt it makes no sense to create an lt savings account)</t>
  </si>
  <si>
    <t xml:space="preserve">Unique idea. My concern is on substitute products from banks directly and market size, which is limited to people who aren't carrying credit card debt. </t>
  </si>
  <si>
    <t>2/19/2018 2:00</t>
  </si>
  <si>
    <t>2/19/2018 2:07</t>
  </si>
  <si>
    <t xml:space="preserve">Regulatory (tax), cost of logistics vendors </t>
  </si>
  <si>
    <t>One market like amazon is sufficient without the 3% overhead, cost of shipping</t>
  </si>
  <si>
    <t>Impressive, however I'm concerned that the value for non-cross border may not justify the cost. The cross border stuff is very expensive for individual shipments. So if they solve that I think it can be very interesting - but I've seen guys like AirAsia fail at this already, even with impressive logistics at their disposal.</t>
  </si>
  <si>
    <t>2/19/2018 1:28</t>
  </si>
  <si>
    <t>2/19/2018 1:35</t>
  </si>
  <si>
    <t>Competition, unsophisticated borrowers, lack of credit data</t>
  </si>
  <si>
    <t>Substitute products, customer acquisition cost</t>
  </si>
  <si>
    <t>I view this as binary. If they cracked the ratings issue, then this can be very powerful. That said there are lots of people in India trying to crack this and there isn't a clear winner yet. Even guys with better data find this difficult. I'm bullish on this industry, but bearish on this company unless the credit algorithm is proven.</t>
  </si>
  <si>
    <t>2/19/2018 1:05</t>
  </si>
  <si>
    <t>2/19/2018 1:12</t>
  </si>
  <si>
    <t>Highly competitive space with large players, hard to sell into big financial companies as a small firm, long sales cycle</t>
  </si>
  <si>
    <t>Long sales cycle</t>
  </si>
  <si>
    <t>2/19/2018 0:47</t>
  </si>
  <si>
    <t>2/19/2018 0:52</t>
  </si>
  <si>
    <t>Lux Anantharaman</t>
  </si>
  <si>
    <t>Huge incumbents, difficult to evaluate technology.</t>
  </si>
  <si>
    <t xml:space="preserve">Lots of competition. </t>
  </si>
  <si>
    <t xml:space="preserve">Web security is an extremely crowded space. Unless the team has some special "sauce", it is almost impossible to compete. </t>
  </si>
  <si>
    <t>2/19/2018 7:53</t>
  </si>
  <si>
    <t>2/19/2018 7:55</t>
  </si>
  <si>
    <t>950d2b8bee</t>
  </si>
  <si>
    <t xml:space="preserve">entry into B2B is difficult. Need an enterprise sales force. </t>
  </si>
  <si>
    <t>Substitute product.</t>
  </si>
  <si>
    <t xml:space="preserve">This is an execution play. The technology stack is weak and easily replicated. So, the team needs to spend time and energy on marketing and productions. Right now, the founding team looks very technical. </t>
  </si>
  <si>
    <t>2/19/2018 7:38</t>
  </si>
  <si>
    <t>2/19/2018 7:41</t>
  </si>
  <si>
    <t>technology, big incumbents, lack of credibility</t>
  </si>
  <si>
    <t>Lots of competitors</t>
  </si>
  <si>
    <t xml:space="preserve">Cyber-security, especially end-point security is a crowded space, and extremely technology intensive. Even with $1M investment, very difficult to compete with existing players. Almost everyone in cyber-security is using machine learning, what is the differentiation? </t>
  </si>
  <si>
    <t>2/19/2018 7:32</t>
  </si>
  <si>
    <t>2/19/2018 7:35</t>
  </si>
  <si>
    <t>Big incumbents, technology, scalability</t>
  </si>
  <si>
    <t>incumbents, technology, scalability</t>
  </si>
  <si>
    <t xml:space="preserve">Doing a DB is not simple. There are giants in this space. I don't see how a small start-up can compete with AWS, Google, Microsoft etc. </t>
  </si>
  <si>
    <t>2/19/2018 7:23</t>
  </si>
  <si>
    <t>2/19/2018 7:26</t>
  </si>
  <si>
    <t xml:space="preserve">Manufacturing, technology, privacy. </t>
  </si>
  <si>
    <t xml:space="preserve">Substitute Product, Product inadequacy, people getting tired of a curiosity. </t>
  </si>
  <si>
    <t xml:space="preserve">Doing hardware (like a robot) is not easy. Need to manage production, software updates, etc. Need lots of money. Don't know how much this time is raising, but they will need a lot. If they can get running with some investment, and have potential to raise a big round soon, this company has good potential. </t>
  </si>
  <si>
    <t>2/19/2018 7:05</t>
  </si>
  <si>
    <t>2/19/2018 7:14</t>
  </si>
  <si>
    <t xml:space="preserve">Regulatory headwinds, low market entry barrier, big players. </t>
  </si>
  <si>
    <t xml:space="preserve">Substitute product, govt. regulation, slow adoption. </t>
  </si>
  <si>
    <t xml:space="preserve">The use-cases are not very clear. </t>
  </si>
  <si>
    <t>2/19/2018 6:56</t>
  </si>
  <si>
    <t>2/19/2018 6:59</t>
  </si>
  <si>
    <t>big players</t>
  </si>
  <si>
    <t>Big players under-cutting</t>
  </si>
  <si>
    <t xml:space="preserve">I am not sure about the technology component of this company. Where did they get the technology from? </t>
  </si>
  <si>
    <t>2/14/2018 10:04</t>
  </si>
  <si>
    <t>2/14/2018 10:09</t>
  </si>
  <si>
    <t xml:space="preserve">Practo and such competitors entering Vietnam 
</t>
  </si>
  <si>
    <t>Substitute Product
Margin Compression
Consumer Trend</t>
  </si>
  <si>
    <t>2/19/2018 14:36</t>
  </si>
  <si>
    <t>2/19/2018 20:52</t>
  </si>
  <si>
    <t>a12b37a32f</t>
  </si>
  <si>
    <t>1. Proof of concept 
2. ROI
3. Customer Success Metrics</t>
  </si>
  <si>
    <t>2/23/2018 3:09</t>
  </si>
  <si>
    <t>2/23/2018 3:25</t>
  </si>
  <si>
    <t xml:space="preserve">Repeatable sales process needs to drive growth rate
</t>
  </si>
  <si>
    <t>Substitute Product and Margin compression</t>
  </si>
  <si>
    <t>Highly recommend team to figure out what it takes to keep their month-on-month growth rate above 20%</t>
  </si>
  <si>
    <t>2/23/2018 2:56</t>
  </si>
  <si>
    <t>2/23/2018 3:06</t>
  </si>
  <si>
    <t>Mark Florance</t>
  </si>
  <si>
    <t>1. Seems centred around  the founder
2. I can imagine that bigger players/banks and others involved at the POS will offer these type of features (extend from use in developing markets)
3. Possible too slow to get this going and it relies on tech adoption by vendors - I am sure there is resistant and lack of trust</t>
  </si>
  <si>
    <t>1. Hard to tell at this early stage how successful the business model will be
2. Real risk that others will invent more advanced tech
3. Not sure customers want to provide information like telephone numbers</t>
  </si>
  <si>
    <t>Good business for the Indian market but difficult to see it moving beyond that market.  It is easy to replicate so it is just really a market share proposition.  Cant really get a feel for how good the team is and their capabilities</t>
  </si>
  <si>
    <t>2/26/2018 14:03</t>
  </si>
  <si>
    <t>2/26/2018 14:11</t>
  </si>
  <si>
    <t>13f2767b82</t>
  </si>
  <si>
    <t>1. Team deems very local - not sure they are the right ones to expand geographies and capture the market
2. I cant get comfortable they will have quality translations
3. The number of variations of different language combinations is high. Can the realistic produce this many translations?</t>
  </si>
  <si>
    <t>1. Moving beyond the current market
2. Big players such as Microsoft coming out with a global competition product
3. Big players offering the service as a free or low cost add-on leading to severe margin compression</t>
  </si>
  <si>
    <t>2/26/2018 13:40</t>
  </si>
  <si>
    <t>2/26/2018 13:48</t>
  </si>
  <si>
    <t>Singapore E-Business Pte Ltd</t>
  </si>
  <si>
    <t xml:space="preserve">1. Expansion into other geographies
2. Not being able to raise enough money to execute their plans
3. Rsources </t>
  </si>
  <si>
    <t>1. They have a good product but others can catch up
2. It relies on them entering markets they are not familiar with
3. Competition could led to margin compression</t>
  </si>
  <si>
    <t>A good business meeting a market need - challenges will be staying ahead of the competition and being able to enter foreign markets without over-extending.</t>
  </si>
  <si>
    <t>2/26/2018 13:29</t>
  </si>
  <si>
    <t>2/26/2018 13:36</t>
  </si>
  <si>
    <t>1. Not hard to replicate the technology thus market lead could be short lived
2. Hard to scale beyond immediate markets - though S.E. Asia and ME are interesting there is a high risk of competition from developed markets
3. A lower cap raise could mean they loose market share</t>
  </si>
  <si>
    <t>1. Competition from overseas developers and local developers
2. Competition could lead to pricing issues
3. Client acquisition could become expensive</t>
  </si>
  <si>
    <t>Very interesting proposition filling a gaping void.  Could do very well but will need to scale very quickly.  Not sure the founders can move beyond the immediate markets.</t>
  </si>
  <si>
    <t>2/26/2018 9:34</t>
  </si>
  <si>
    <t>2/26/2018 9:45</t>
  </si>
  <si>
    <t>BLUE LOTUS 360</t>
  </si>
  <si>
    <t>1. It is not clear if the founders are capable of moving beyond their current market - they seem very localised
2. SAP and Microsoft dominate the market.  This team will have to do very well to grab market share from them given the preference of companies for established players especially for software solutions
3. I think the competition will other markets will prove to be very strong</t>
  </si>
  <si>
    <t>1. The bigger players may be able to offer this type of service as an add-on to other offerings and thus cause margin compression
2. If they cant move beyond Sri Lanka, the potential upside is limited
3. Their ability to ramp up revenues could be hampered by their ability to innovate quickly</t>
  </si>
  <si>
    <t>This is a good product but I am concerned about the dominance of incumbents and the ability of the founders to move beyond their current geography</t>
  </si>
  <si>
    <t>2/27/2018 14:14</t>
  </si>
  <si>
    <t>2/27/2018 14:24</t>
  </si>
  <si>
    <t>Mustafa Kapasi</t>
  </si>
  <si>
    <t>Vendor / Partner management can be a area of concern</t>
  </si>
  <si>
    <t>Technological advantage can be wiped off by supplier cartelisation</t>
  </si>
  <si>
    <t>Good business model and difficult to replicate if the supplier pool is manage well.</t>
  </si>
  <si>
    <t>2/28/2018 3:11</t>
  </si>
  <si>
    <t>2/28/2018 3:14</t>
  </si>
  <si>
    <t>13f57cb01f</t>
  </si>
  <si>
    <t>Me too product with low differentiation
Essentially a Loyalty program
O2O and alliance building skills unproven</t>
  </si>
  <si>
    <t>Will be seen as a me too loyalty scheme.</t>
  </si>
  <si>
    <t>Traction due top free trials. Dont see long term sustainability of the business.</t>
  </si>
  <si>
    <t>2/28/2018 3:06</t>
  </si>
  <si>
    <t>2/28/2018 3:10</t>
  </si>
  <si>
    <t>Domain expertise
Lack of sustainable competitive advantage
High reliance on low priced Out of Box solutions</t>
  </si>
  <si>
    <t>Substitute product 
Bundling of this product with other products
Customisation costs</t>
  </si>
  <si>
    <t>The business model is based on the assumption that teh BIG ERP guys will be blind to this segment for long. Also that existing s/w providers wont be interested in this space. hence the barriers to entry are very low. and also plans of how this product portfolio will build up to make its advantage sustainable is absent.</t>
  </si>
  <si>
    <t>2/28/2018 2:55</t>
  </si>
  <si>
    <t>2/28/2018 3:04</t>
  </si>
  <si>
    <t>Oh phish</t>
  </si>
  <si>
    <t xml:space="preserve">Mehul Khimasia </t>
  </si>
  <si>
    <t xml:space="preserve">Focus of key man driving the business but is not fully committed </t>
  </si>
  <si>
    <t xml:space="preserve">Competition creating a similar/substitute product </t>
  </si>
  <si>
    <t xml:space="preserve">This business is all about sales execution. I can‚Äôt see any IP or other aspect creating a barrier for incumbents to adapt </t>
  </si>
  <si>
    <t>Same point as before - if team executed well then maybe. But currently don‚Äôt see how a remote sales model would work (which if they get right could leapfrog scale)</t>
  </si>
  <si>
    <t xml:space="preserve">None </t>
  </si>
  <si>
    <t>2/28/2018 11:44</t>
  </si>
  <si>
    <t>2/28/2018 11:54</t>
  </si>
  <si>
    <t>93cda9b3bb</t>
  </si>
  <si>
    <t>Sherpa</t>
  </si>
  <si>
    <t xml:space="preserve">Competition catching up with a similar proposition
Sales execution </t>
  </si>
  <si>
    <t>Depends on sales execution</t>
  </si>
  <si>
    <t>2/28/2018 11:35</t>
  </si>
  <si>
    <t>2/28/2018 11:43</t>
  </si>
  <si>
    <t>eed9c362e3</t>
  </si>
  <si>
    <t>Anuj</t>
  </si>
  <si>
    <t>High level of traditional &amp; contemporary competition. Ability to convince large MNCs to switch.</t>
  </si>
  <si>
    <t>Margin Compression
Intense Competition
High cost of acquisition</t>
  </si>
  <si>
    <t>Tinder for recruitment positions a very serious business critical domain interactions in causal territory. The technology needs to clearly distinguish vs competition else it runs the risk of being a cool thing but run like a traditional recruiter at the backend.</t>
  </si>
  <si>
    <t>Grosum</t>
  </si>
  <si>
    <t>High Strung Founder
No Emphasis on Team
High Competition</t>
  </si>
  <si>
    <t>Margin Compression
Big Players Entering the fray easily
Substitute Product</t>
  </si>
  <si>
    <t>-There is no mention of the team in the slides. It is a red flag.
-Good early traction in a large market seem favourable and this has potential to go towards a sustainable SME business.
- Didn't get a sense of the undelying technology, defensibility and s</t>
  </si>
  <si>
    <t>Average</t>
  </si>
  <si>
    <t>max-min</t>
  </si>
  <si>
    <t>on average</t>
  </si>
  <si>
    <t>on variance</t>
  </si>
  <si>
    <t>popular chips</t>
  </si>
  <si>
    <t>Repup</t>
  </si>
  <si>
    <t>BlueLotus360</t>
  </si>
  <si>
    <t>Fittree</t>
  </si>
  <si>
    <t>Onspon</t>
  </si>
  <si>
    <t>101 career</t>
  </si>
  <si>
    <t>Triputhao</t>
  </si>
  <si>
    <t>Cheqqme</t>
  </si>
  <si>
    <t>CoPro</t>
  </si>
  <si>
    <t>Hashprep</t>
  </si>
  <si>
    <t>Superfan</t>
  </si>
  <si>
    <t>Discount monkey</t>
  </si>
  <si>
    <t>Brightfox learning</t>
  </si>
  <si>
    <t>from chaperone</t>
  </si>
  <si>
    <t>chaperone</t>
  </si>
  <si>
    <t>Combined</t>
  </si>
  <si>
    <t>1, 0.5,0.25</t>
  </si>
  <si>
    <t>line/biyani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</si>
</sst>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0.000"/>
  </numFmts>
  <fonts count="14" x14ac:knownFonts="1">
    <font>
      <sz val="11"/>
      <color indexed="8"/>
      <name val="Calibri"/>
    </font>
    <font>
      <sz val="9"/>
      <color indexed="8"/>
      <name val="Calibri"/>
      <family val="2"/>
    </font>
    <font>
      <sz val="11"/>
      <color indexed="8"/>
      <name val="Calibri"/>
      <family val="2"/>
    </font>
    <font>
      <b/>
      <sz val="11"/>
      <color indexed="8"/>
      <name val="Calibri"/>
      <family val="2"/>
    </font>
    <font>
      <b/>
      <sz val="11"/>
      <color rgb="FFFF0000"/>
      <name val="Calibri"/>
      <family val="2"/>
    </font>
    <font>
      <b/>
      <sz val="9"/>
      <color rgb="FFFF0000"/>
      <name val="Calibri"/>
      <family val="2"/>
    </font>
    <font>
      <u/>
      <sz val="11"/>
      <color theme="10"/>
      <name val="Calibri"/>
      <family val="2"/>
    </font>
    <font>
      <u/>
      <sz val="11"/>
      <color theme="11"/>
      <name val="Calibri"/>
      <family val="2"/>
    </font>
    <font>
      <b/>
      <sz val="11"/>
      <name val="Calibri"/>
      <family val="2"/>
    </font>
    <font>
      <b/>
      <sz val="13"/>
      <color indexed="8"/>
      <name val="Calibri"/>
      <family val="2"/>
    </font>
    <font>
      <b/>
      <sz val="13"/>
      <color rgb="FFFF0000"/>
      <name val="Calibri"/>
      <family val="2"/>
    </font>
    <font>
      <sz val="11"/>
      <color rgb="FFFF0000"/>
      <name val="Calibri"/>
      <family val="2"/>
    </font>
    <font>
      <b/>
      <sz val="14"/>
      <color rgb="FF0070C0"/>
      <name val="Calibri"/>
      <family val="2"/>
    </font>
    <font>
      <sz val="11"/>
      <color rgb="FF0070C0"/>
      <name val="Calibri"/>
      <family val="2"/>
    </font>
  </fonts>
  <fills count="9">
    <fill>
      <patternFill patternType="none"/>
    </fill>
    <fill>
      <patternFill patternType="gray125"/>
    </fill>
    <fill>
      <patternFill patternType="solid">
        <fgColor indexed="10"/>
        <bgColor auto="1"/>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8" tint="-0.249977111117893"/>
        <bgColor indexed="64"/>
      </patternFill>
    </fill>
  </fills>
  <borders count="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thin">
        <color indexed="9"/>
      </right>
      <top style="medium">
        <color indexed="8"/>
      </top>
      <bottom style="thin">
        <color indexed="9"/>
      </bottom>
      <diagonal/>
    </border>
    <border>
      <left style="thin">
        <color indexed="9"/>
      </left>
      <right/>
      <top/>
      <bottom/>
      <diagonal/>
    </border>
    <border>
      <left style="thin">
        <color indexed="9"/>
      </left>
      <right style="thin">
        <color indexed="9"/>
      </right>
      <top/>
      <bottom/>
      <diagonal/>
    </border>
  </borders>
  <cellStyleXfs count="96">
    <xf numFmtId="0" fontId="0" fillId="0" borderId="0" applyNumberFormat="0" applyFill="0" applyBorder="0" applyProtection="0"/>
    <xf numFmtId="43"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8">
    <xf numFmtId="0" fontId="0" fillId="0" borderId="0" xfId="0" applyFont="1" applyAlignment="1"/>
    <xf numFmtId="0" fontId="0" fillId="0" borderId="0" xfId="0" applyNumberFormat="1" applyFont="1" applyAlignment="1"/>
    <xf numFmtId="0" fontId="0" fillId="0" borderId="1" xfId="0" applyFont="1" applyBorder="1" applyAlignment="1"/>
    <xf numFmtId="49" fontId="0" fillId="2" borderId="2" xfId="0" applyNumberFormat="1" applyFont="1" applyFill="1" applyBorder="1" applyAlignment="1"/>
    <xf numFmtId="49" fontId="0" fillId="2" borderId="3" xfId="0" applyNumberFormat="1" applyFont="1" applyFill="1" applyBorder="1" applyAlignment="1"/>
    <xf numFmtId="49" fontId="0" fillId="2" borderId="1" xfId="0" applyNumberFormat="1" applyFont="1" applyFill="1" applyBorder="1" applyAlignment="1"/>
    <xf numFmtId="0" fontId="1" fillId="0" borderId="1" xfId="0" applyFont="1" applyBorder="1" applyAlignment="1">
      <alignment wrapText="1"/>
    </xf>
    <xf numFmtId="0" fontId="2" fillId="0" borderId="1" xfId="0" applyFont="1" applyBorder="1" applyAlignment="1"/>
    <xf numFmtId="9" fontId="0" fillId="0" borderId="0" xfId="0" applyNumberFormat="1" applyFont="1" applyAlignment="1"/>
    <xf numFmtId="9" fontId="3" fillId="3" borderId="0" xfId="0" applyNumberFormat="1" applyFont="1" applyFill="1" applyAlignment="1"/>
    <xf numFmtId="10" fontId="0" fillId="0" borderId="0" xfId="0" applyNumberFormat="1" applyFont="1" applyAlignment="1"/>
    <xf numFmtId="0" fontId="4" fillId="0" borderId="0" xfId="0" applyNumberFormat="1" applyFont="1" applyAlignment="1"/>
    <xf numFmtId="0" fontId="4" fillId="0" borderId="1" xfId="0" applyFont="1" applyBorder="1" applyAlignment="1"/>
    <xf numFmtId="0" fontId="5" fillId="0" borderId="1" xfId="0" applyFont="1" applyBorder="1" applyAlignment="1">
      <alignment wrapText="1"/>
    </xf>
    <xf numFmtId="0" fontId="2" fillId="0" borderId="0" xfId="0" applyNumberFormat="1" applyFont="1" applyAlignment="1"/>
    <xf numFmtId="0" fontId="0" fillId="0" borderId="0" xfId="0"/>
    <xf numFmtId="22" fontId="0" fillId="0" borderId="0" xfId="0" applyNumberFormat="1"/>
    <xf numFmtId="0" fontId="8" fillId="0" borderId="0" xfId="0" applyFont="1"/>
    <xf numFmtId="43" fontId="0" fillId="0" borderId="0" xfId="1" applyFont="1" applyAlignment="1"/>
    <xf numFmtId="0" fontId="0" fillId="0" borderId="0" xfId="0" applyAlignment="1">
      <alignment wrapText="1"/>
    </xf>
    <xf numFmtId="11" fontId="0" fillId="0" borderId="0" xfId="0" applyNumberFormat="1"/>
    <xf numFmtId="0" fontId="0" fillId="3" borderId="0" xfId="0" applyNumberFormat="1" applyFont="1" applyFill="1" applyAlignment="1"/>
    <xf numFmtId="0" fontId="1" fillId="0" borderId="4" xfId="0" applyFont="1" applyFill="1" applyBorder="1" applyAlignment="1">
      <alignment wrapText="1"/>
    </xf>
    <xf numFmtId="0" fontId="9" fillId="0" borderId="1" xfId="0" applyFont="1" applyBorder="1" applyAlignment="1"/>
    <xf numFmtId="0" fontId="9" fillId="0" borderId="1" xfId="0" applyFont="1" applyBorder="1" applyAlignment="1">
      <alignment wrapText="1"/>
    </xf>
    <xf numFmtId="0" fontId="10" fillId="0" borderId="1" xfId="0" applyFont="1" applyBorder="1" applyAlignment="1">
      <alignment wrapText="1"/>
    </xf>
    <xf numFmtId="0" fontId="9" fillId="0" borderId="0" xfId="0" applyNumberFormat="1" applyFont="1" applyAlignment="1"/>
    <xf numFmtId="0" fontId="9" fillId="0" borderId="4" xfId="0" applyFont="1" applyFill="1" applyBorder="1" applyAlignment="1">
      <alignment wrapText="1"/>
    </xf>
    <xf numFmtId="0" fontId="9" fillId="0" borderId="0" xfId="0" applyFont="1" applyAlignment="1"/>
    <xf numFmtId="22" fontId="11" fillId="0" borderId="0" xfId="0" applyNumberFormat="1" applyFont="1"/>
    <xf numFmtId="0" fontId="12" fillId="0" borderId="0" xfId="0" applyNumberFormat="1" applyFont="1" applyAlignment="1"/>
    <xf numFmtId="0" fontId="12" fillId="0" borderId="0" xfId="0" applyFont="1" applyAlignment="1"/>
    <xf numFmtId="0" fontId="0" fillId="4" borderId="1" xfId="0" applyFont="1" applyFill="1" applyBorder="1" applyAlignment="1"/>
    <xf numFmtId="0" fontId="0" fillId="4" borderId="0" xfId="0" applyNumberFormat="1" applyFont="1" applyFill="1" applyAlignment="1"/>
    <xf numFmtId="0" fontId="0" fillId="4" borderId="0" xfId="0" applyFont="1" applyFill="1" applyAlignment="1"/>
    <xf numFmtId="0" fontId="0" fillId="5" borderId="1" xfId="0" applyFont="1" applyFill="1" applyBorder="1" applyAlignment="1"/>
    <xf numFmtId="0" fontId="0" fillId="5" borderId="0" xfId="0" applyNumberFormat="1" applyFont="1" applyFill="1" applyAlignment="1"/>
    <xf numFmtId="0" fontId="0" fillId="5" borderId="0" xfId="0" applyFont="1" applyFill="1" applyAlignment="1"/>
    <xf numFmtId="0" fontId="12" fillId="0" borderId="0" xfId="0" applyNumberFormat="1" applyFont="1" applyFill="1" applyAlignment="1"/>
    <xf numFmtId="0" fontId="12" fillId="0" borderId="0" xfId="0" applyFont="1" applyFill="1" applyAlignment="1"/>
    <xf numFmtId="0" fontId="9" fillId="0" borderId="1" xfId="0" applyFont="1" applyFill="1" applyBorder="1" applyAlignment="1"/>
    <xf numFmtId="0" fontId="9" fillId="0" borderId="1" xfId="0" applyFont="1" applyFill="1" applyBorder="1" applyAlignment="1">
      <alignment wrapText="1"/>
    </xf>
    <xf numFmtId="0" fontId="9" fillId="0" borderId="0" xfId="0" applyNumberFormat="1" applyFont="1" applyFill="1" applyAlignment="1"/>
    <xf numFmtId="0" fontId="9" fillId="0" borderId="0" xfId="0" applyFont="1" applyFill="1" applyAlignment="1"/>
    <xf numFmtId="0" fontId="0" fillId="0" borderId="0" xfId="0" applyFill="1"/>
    <xf numFmtId="0" fontId="0" fillId="0" borderId="1" xfId="0" applyFont="1" applyFill="1" applyBorder="1" applyAlignment="1"/>
    <xf numFmtId="0" fontId="0" fillId="0" borderId="0" xfId="0" applyNumberFormat="1" applyFont="1" applyFill="1" applyAlignment="1"/>
    <xf numFmtId="0" fontId="0" fillId="0" borderId="0" xfId="0" applyFont="1" applyFill="1" applyAlignment="1"/>
    <xf numFmtId="0" fontId="8" fillId="0" borderId="0" xfId="0" applyFont="1" applyFill="1"/>
    <xf numFmtId="0" fontId="13" fillId="0" borderId="0" xfId="0" applyFont="1" applyFill="1" applyAlignment="1"/>
    <xf numFmtId="43" fontId="0" fillId="0" borderId="0" xfId="1" applyFont="1" applyFill="1" applyAlignment="1"/>
    <xf numFmtId="0" fontId="0" fillId="6" borderId="1" xfId="0" applyFont="1" applyFill="1" applyBorder="1" applyAlignment="1"/>
    <xf numFmtId="0" fontId="0" fillId="6" borderId="0" xfId="0" applyFont="1" applyFill="1" applyAlignment="1"/>
    <xf numFmtId="43" fontId="0" fillId="6" borderId="0" xfId="1" applyFont="1" applyFill="1" applyAlignment="1"/>
    <xf numFmtId="43" fontId="12" fillId="0" borderId="0" xfId="1" applyFont="1" applyFill="1" applyAlignment="1"/>
    <xf numFmtId="43" fontId="9" fillId="0" borderId="0" xfId="1" applyFont="1" applyFill="1" applyAlignment="1"/>
    <xf numFmtId="43" fontId="13" fillId="0" borderId="0" xfId="1" applyFont="1" applyFill="1" applyAlignment="1"/>
    <xf numFmtId="43" fontId="9" fillId="0" borderId="1" xfId="1" applyFont="1" applyFill="1" applyBorder="1" applyAlignment="1">
      <alignment wrapText="1"/>
    </xf>
    <xf numFmtId="43" fontId="0" fillId="0" borderId="1" xfId="1" applyFont="1" applyFill="1" applyBorder="1" applyAlignment="1"/>
    <xf numFmtId="43" fontId="0" fillId="6" borderId="1" xfId="1" applyFont="1" applyFill="1" applyBorder="1" applyAlignment="1"/>
    <xf numFmtId="0" fontId="0" fillId="3" borderId="1" xfId="0" applyFont="1" applyFill="1" applyBorder="1" applyAlignment="1"/>
    <xf numFmtId="0" fontId="0" fillId="3" borderId="0" xfId="0" applyFont="1" applyFill="1" applyAlignment="1"/>
    <xf numFmtId="0" fontId="0" fillId="3" borderId="0" xfId="0" applyFill="1"/>
    <xf numFmtId="0" fontId="0" fillId="7" borderId="1" xfId="0" applyFont="1" applyFill="1" applyBorder="1" applyAlignment="1"/>
    <xf numFmtId="166" fontId="4" fillId="0" borderId="0" xfId="0" applyNumberFormat="1" applyFont="1" applyAlignment="1"/>
    <xf numFmtId="0" fontId="2" fillId="0" borderId="0" xfId="0" applyFont="1" applyAlignment="1"/>
    <xf numFmtId="0" fontId="0" fillId="8" borderId="1" xfId="0" applyFont="1" applyFill="1" applyBorder="1" applyAlignment="1"/>
    <xf numFmtId="0" fontId="1" fillId="0" borderId="5" xfId="0" applyFont="1" applyFill="1" applyBorder="1" applyAlignment="1">
      <alignment wrapText="1"/>
    </xf>
  </cellXfs>
  <cellStyles count="96">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S146"/>
  <sheetViews>
    <sheetView showGridLines="0" topLeftCell="X129" workbookViewId="0">
      <selection activeCell="AW1" sqref="AW1"/>
    </sheetView>
  </sheetViews>
  <sheetFormatPr baseColWidth="10" defaultColWidth="8.83203125" defaultRowHeight="15" customHeight="1" x14ac:dyDescent="0.2"/>
  <cols>
    <col min="1" max="1" width="8.83203125" style="1" customWidth="1"/>
    <col min="2" max="35" width="10.83203125" style="15"/>
    <col min="36" max="253" width="8.83203125" style="1" customWidth="1"/>
  </cols>
  <sheetData>
    <row r="1" spans="1:35" customFormat="1" ht="15" customHeight="1" x14ac:dyDescent="0.2">
      <c r="A1" s="2"/>
      <c r="B1" s="15" t="s">
        <v>75</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row>
    <row r="2" spans="1:35" customFormat="1" ht="15.5" customHeight="1" thickBot="1" x14ac:dyDescent="0.25">
      <c r="A2" s="3"/>
      <c r="B2" s="15" t="s">
        <v>59</v>
      </c>
      <c r="C2" s="15" t="s">
        <v>58</v>
      </c>
      <c r="D2" s="15" t="s">
        <v>0</v>
      </c>
      <c r="E2" s="15" t="s">
        <v>1</v>
      </c>
      <c r="F2" s="15" t="s">
        <v>2</v>
      </c>
      <c r="G2" s="15" t="s">
        <v>3</v>
      </c>
      <c r="H2" s="15" t="s">
        <v>4</v>
      </c>
      <c r="I2" s="15" t="s">
        <v>5</v>
      </c>
      <c r="J2" s="15" t="s">
        <v>6</v>
      </c>
      <c r="K2" s="15" t="s">
        <v>7</v>
      </c>
      <c r="L2" s="15" t="s">
        <v>8</v>
      </c>
      <c r="M2" s="15" t="s">
        <v>9</v>
      </c>
      <c r="N2" s="15" t="s">
        <v>10</v>
      </c>
      <c r="O2" s="15" t="s">
        <v>11</v>
      </c>
      <c r="P2" s="15" t="s">
        <v>12</v>
      </c>
      <c r="Q2" s="15" t="s">
        <v>13</v>
      </c>
      <c r="R2" s="15" t="s">
        <v>14</v>
      </c>
      <c r="S2" s="15" t="s">
        <v>15</v>
      </c>
      <c r="T2" s="15" t="s">
        <v>16</v>
      </c>
      <c r="U2" s="15" t="s">
        <v>17</v>
      </c>
      <c r="V2" s="15" t="s">
        <v>18</v>
      </c>
      <c r="W2" s="15" t="s">
        <v>19</v>
      </c>
      <c r="X2" s="15" t="s">
        <v>20</v>
      </c>
      <c r="Y2" s="15" t="s">
        <v>21</v>
      </c>
      <c r="Z2" s="15" t="s">
        <v>22</v>
      </c>
      <c r="AA2" s="15" t="s">
        <v>23</v>
      </c>
      <c r="AB2" s="15" t="s">
        <v>24</v>
      </c>
      <c r="AC2" s="15" t="s">
        <v>25</v>
      </c>
      <c r="AD2" s="15" t="s">
        <v>26</v>
      </c>
      <c r="AE2" s="15" t="s">
        <v>25</v>
      </c>
      <c r="AF2" s="15" t="s">
        <v>60</v>
      </c>
      <c r="AG2" s="15" t="s">
        <v>27</v>
      </c>
      <c r="AH2" s="15" t="s">
        <v>28</v>
      </c>
      <c r="AI2" s="15" t="s">
        <v>29</v>
      </c>
    </row>
    <row r="3" spans="1:35" customFormat="1" ht="63.5" customHeight="1" x14ac:dyDescent="0.2">
      <c r="A3" s="4"/>
      <c r="B3" s="15" t="s">
        <v>76</v>
      </c>
      <c r="C3" s="15" t="s">
        <v>47</v>
      </c>
      <c r="D3" s="15">
        <v>2</v>
      </c>
      <c r="E3" s="15">
        <v>2</v>
      </c>
      <c r="F3" s="15">
        <v>3</v>
      </c>
      <c r="G3" s="15">
        <v>2</v>
      </c>
      <c r="H3" s="15">
        <v>1</v>
      </c>
      <c r="I3" s="15">
        <v>3</v>
      </c>
      <c r="J3" s="15">
        <v>1</v>
      </c>
      <c r="K3" s="15">
        <v>1</v>
      </c>
      <c r="L3" s="15">
        <v>1</v>
      </c>
      <c r="M3" s="15">
        <v>2</v>
      </c>
      <c r="N3" s="15">
        <v>1</v>
      </c>
      <c r="O3" s="15" t="s">
        <v>31</v>
      </c>
      <c r="P3" s="15">
        <v>1</v>
      </c>
      <c r="Q3" s="15">
        <v>1</v>
      </c>
      <c r="R3" s="15">
        <v>4</v>
      </c>
      <c r="S3" s="15">
        <v>1</v>
      </c>
      <c r="T3" s="15">
        <v>3</v>
      </c>
      <c r="U3" s="15" t="s">
        <v>17</v>
      </c>
      <c r="V3" s="15"/>
      <c r="W3" s="15"/>
      <c r="X3" s="15"/>
      <c r="Y3" s="15"/>
      <c r="Z3" s="15" t="s">
        <v>77</v>
      </c>
      <c r="AA3" s="15" t="s">
        <v>78</v>
      </c>
      <c r="AB3" s="15" t="s">
        <v>40</v>
      </c>
      <c r="AC3" s="15"/>
      <c r="AD3" s="15" t="s">
        <v>35</v>
      </c>
      <c r="AE3" s="15"/>
      <c r="AF3" s="15" t="s">
        <v>79</v>
      </c>
      <c r="AG3" s="15" t="s">
        <v>80</v>
      </c>
      <c r="AH3" s="15" t="s">
        <v>81</v>
      </c>
      <c r="AI3" s="15" t="s">
        <v>82</v>
      </c>
    </row>
    <row r="4" spans="1:35" customFormat="1" ht="15" customHeight="1" x14ac:dyDescent="0.2">
      <c r="A4" s="5"/>
      <c r="B4" s="15" t="s">
        <v>83</v>
      </c>
      <c r="C4" s="15" t="s">
        <v>47</v>
      </c>
      <c r="D4" s="15">
        <v>3</v>
      </c>
      <c r="E4" s="15">
        <v>3</v>
      </c>
      <c r="F4" s="15">
        <v>4</v>
      </c>
      <c r="G4" s="15">
        <v>4</v>
      </c>
      <c r="H4" s="15">
        <v>3</v>
      </c>
      <c r="I4" s="15">
        <v>2</v>
      </c>
      <c r="J4" s="15">
        <v>3</v>
      </c>
      <c r="K4" s="15">
        <v>3</v>
      </c>
      <c r="L4" s="15">
        <v>3</v>
      </c>
      <c r="M4" s="15">
        <v>3</v>
      </c>
      <c r="N4" s="15">
        <v>2</v>
      </c>
      <c r="O4" s="15" t="s">
        <v>31</v>
      </c>
      <c r="P4" s="15">
        <v>3</v>
      </c>
      <c r="Q4" s="15">
        <v>3</v>
      </c>
      <c r="R4" s="15">
        <v>4</v>
      </c>
      <c r="S4" s="15">
        <v>3</v>
      </c>
      <c r="T4" s="15">
        <v>3</v>
      </c>
      <c r="U4" s="15"/>
      <c r="V4" s="15" t="s">
        <v>18</v>
      </c>
      <c r="W4" s="15"/>
      <c r="X4" s="15"/>
      <c r="Y4" s="15"/>
      <c r="Z4" s="15" t="s">
        <v>84</v>
      </c>
      <c r="AA4" s="15" t="s">
        <v>85</v>
      </c>
      <c r="AB4" s="15" t="s">
        <v>32</v>
      </c>
      <c r="AC4" s="15"/>
      <c r="AD4" s="15" t="s">
        <v>33</v>
      </c>
      <c r="AE4" s="15"/>
      <c r="AF4" s="15" t="s">
        <v>86</v>
      </c>
      <c r="AG4" s="15" t="s">
        <v>87</v>
      </c>
      <c r="AH4" s="15" t="s">
        <v>88</v>
      </c>
      <c r="AI4" s="15" t="s">
        <v>82</v>
      </c>
    </row>
    <row r="5" spans="1:35" customFormat="1" ht="15" customHeight="1" x14ac:dyDescent="0.2">
      <c r="A5" s="5"/>
      <c r="B5" s="15" t="s">
        <v>89</v>
      </c>
      <c r="C5" s="15" t="s">
        <v>47</v>
      </c>
      <c r="D5" s="15">
        <v>3</v>
      </c>
      <c r="E5" s="15">
        <v>3</v>
      </c>
      <c r="F5" s="15">
        <v>3</v>
      </c>
      <c r="G5" s="15">
        <v>4</v>
      </c>
      <c r="H5" s="15">
        <v>4</v>
      </c>
      <c r="I5" s="15">
        <v>3</v>
      </c>
      <c r="J5" s="15">
        <v>3</v>
      </c>
      <c r="K5" s="15">
        <v>2</v>
      </c>
      <c r="L5" s="15">
        <v>3</v>
      </c>
      <c r="M5" s="15">
        <v>2</v>
      </c>
      <c r="N5" s="15">
        <v>2</v>
      </c>
      <c r="O5" s="15" t="s">
        <v>36</v>
      </c>
      <c r="P5" s="15">
        <v>2</v>
      </c>
      <c r="Q5" s="15">
        <v>3</v>
      </c>
      <c r="R5" s="15">
        <v>4</v>
      </c>
      <c r="S5" s="15">
        <v>3</v>
      </c>
      <c r="T5" s="15">
        <v>4</v>
      </c>
      <c r="U5" s="15"/>
      <c r="V5" s="15"/>
      <c r="W5" s="15"/>
      <c r="X5" s="15" t="s">
        <v>20</v>
      </c>
      <c r="Y5" s="15"/>
      <c r="Z5" s="15" t="s">
        <v>90</v>
      </c>
      <c r="AA5" s="15" t="s">
        <v>91</v>
      </c>
      <c r="AB5" s="15" t="s">
        <v>32</v>
      </c>
      <c r="AC5" s="15"/>
      <c r="AD5" s="15" t="s">
        <v>38</v>
      </c>
      <c r="AE5" s="15"/>
      <c r="AF5" s="15" t="s">
        <v>92</v>
      </c>
      <c r="AG5" s="15" t="s">
        <v>93</v>
      </c>
      <c r="AH5" s="15" t="s">
        <v>94</v>
      </c>
      <c r="AI5" s="15" t="s">
        <v>82</v>
      </c>
    </row>
    <row r="6" spans="1:35" customFormat="1" ht="15" customHeight="1" x14ac:dyDescent="0.2">
      <c r="A6" s="5"/>
      <c r="B6" s="15" t="s">
        <v>95</v>
      </c>
      <c r="C6" s="15" t="s">
        <v>47</v>
      </c>
      <c r="D6" s="15">
        <v>4</v>
      </c>
      <c r="E6" s="15">
        <v>4</v>
      </c>
      <c r="F6" s="15">
        <v>4</v>
      </c>
      <c r="G6" s="15">
        <v>3</v>
      </c>
      <c r="H6" s="15">
        <v>3</v>
      </c>
      <c r="I6" s="15">
        <v>3</v>
      </c>
      <c r="J6" s="15">
        <v>2</v>
      </c>
      <c r="K6" s="15">
        <v>2</v>
      </c>
      <c r="L6" s="15">
        <v>3</v>
      </c>
      <c r="M6" s="15">
        <v>3</v>
      </c>
      <c r="N6" s="15">
        <v>2</v>
      </c>
      <c r="O6" s="15" t="s">
        <v>36</v>
      </c>
      <c r="P6" s="15">
        <v>3</v>
      </c>
      <c r="Q6" s="15">
        <v>2</v>
      </c>
      <c r="R6" s="15">
        <v>3</v>
      </c>
      <c r="S6" s="15">
        <v>3</v>
      </c>
      <c r="T6" s="15">
        <v>3</v>
      </c>
      <c r="U6" s="15"/>
      <c r="V6" s="15"/>
      <c r="W6" s="15" t="s">
        <v>19</v>
      </c>
      <c r="X6" s="15"/>
      <c r="Y6" s="15" t="s">
        <v>21</v>
      </c>
      <c r="Z6" s="15" t="s">
        <v>96</v>
      </c>
      <c r="AA6" s="15" t="s">
        <v>91</v>
      </c>
      <c r="AB6" s="15" t="s">
        <v>32</v>
      </c>
      <c r="AC6" s="15"/>
      <c r="AD6" s="15" t="s">
        <v>33</v>
      </c>
      <c r="AE6" s="15"/>
      <c r="AF6" s="15" t="s">
        <v>97</v>
      </c>
      <c r="AG6" s="15" t="s">
        <v>98</v>
      </c>
      <c r="AH6" s="15" t="s">
        <v>93</v>
      </c>
      <c r="AI6" s="15" t="s">
        <v>82</v>
      </c>
    </row>
    <row r="7" spans="1:35" customFormat="1" ht="15" customHeight="1" x14ac:dyDescent="0.2">
      <c r="A7" s="5"/>
      <c r="B7" s="15" t="s">
        <v>99</v>
      </c>
      <c r="C7" s="15" t="s">
        <v>47</v>
      </c>
      <c r="D7" s="15">
        <v>3</v>
      </c>
      <c r="E7" s="15">
        <v>2</v>
      </c>
      <c r="F7" s="15">
        <v>3</v>
      </c>
      <c r="G7" s="15">
        <v>4</v>
      </c>
      <c r="H7" s="15">
        <v>2</v>
      </c>
      <c r="I7" s="15">
        <v>2</v>
      </c>
      <c r="J7" s="15">
        <v>2</v>
      </c>
      <c r="K7" s="15">
        <v>3</v>
      </c>
      <c r="L7" s="15">
        <v>2</v>
      </c>
      <c r="M7" s="15">
        <v>2</v>
      </c>
      <c r="N7" s="15">
        <v>2</v>
      </c>
      <c r="O7" s="15" t="s">
        <v>36</v>
      </c>
      <c r="P7" s="15">
        <v>2</v>
      </c>
      <c r="Q7" s="15">
        <v>2</v>
      </c>
      <c r="R7" s="15">
        <v>2</v>
      </c>
      <c r="S7" s="15">
        <v>3</v>
      </c>
      <c r="T7" s="15">
        <v>3</v>
      </c>
      <c r="U7" s="15"/>
      <c r="V7" s="15"/>
      <c r="W7" s="15"/>
      <c r="X7" s="15"/>
      <c r="Y7" s="15" t="s">
        <v>21</v>
      </c>
      <c r="Z7" s="15" t="s">
        <v>100</v>
      </c>
      <c r="AA7" s="15" t="s">
        <v>101</v>
      </c>
      <c r="AB7" s="15" t="s">
        <v>32</v>
      </c>
      <c r="AC7" s="15"/>
      <c r="AD7" s="15" t="s">
        <v>38</v>
      </c>
      <c r="AE7" s="15"/>
      <c r="AF7" s="15" t="s">
        <v>102</v>
      </c>
      <c r="AG7" s="15" t="s">
        <v>103</v>
      </c>
      <c r="AH7" s="15" t="s">
        <v>98</v>
      </c>
      <c r="AI7" s="15" t="s">
        <v>82</v>
      </c>
    </row>
    <row r="8" spans="1:35" customFormat="1" ht="15" customHeight="1" x14ac:dyDescent="0.2">
      <c r="A8" s="5"/>
      <c r="B8" s="15" t="s">
        <v>104</v>
      </c>
      <c r="C8" s="15" t="s">
        <v>47</v>
      </c>
      <c r="D8" s="15">
        <v>3</v>
      </c>
      <c r="E8" s="15">
        <v>4</v>
      </c>
      <c r="F8" s="15">
        <v>4</v>
      </c>
      <c r="G8" s="15">
        <v>3</v>
      </c>
      <c r="H8" s="15">
        <v>2</v>
      </c>
      <c r="I8" s="15">
        <v>3</v>
      </c>
      <c r="J8" s="15">
        <v>2</v>
      </c>
      <c r="K8" s="15">
        <v>2</v>
      </c>
      <c r="L8" s="15">
        <v>3</v>
      </c>
      <c r="M8" s="15">
        <v>2</v>
      </c>
      <c r="N8" s="15">
        <v>2</v>
      </c>
      <c r="O8" s="15" t="s">
        <v>31</v>
      </c>
      <c r="P8" s="15">
        <v>2</v>
      </c>
      <c r="Q8" s="15">
        <v>2</v>
      </c>
      <c r="R8" s="15">
        <v>2</v>
      </c>
      <c r="S8" s="15">
        <v>1</v>
      </c>
      <c r="T8" s="15">
        <v>3</v>
      </c>
      <c r="U8" s="15"/>
      <c r="V8" s="15" t="s">
        <v>18</v>
      </c>
      <c r="W8" s="15"/>
      <c r="X8" s="15"/>
      <c r="Y8" s="15"/>
      <c r="Z8" s="15" t="s">
        <v>105</v>
      </c>
      <c r="AA8" s="15" t="s">
        <v>106</v>
      </c>
      <c r="AB8" s="15"/>
      <c r="AC8" s="15" t="s">
        <v>107</v>
      </c>
      <c r="AD8" s="15" t="s">
        <v>35</v>
      </c>
      <c r="AE8" s="15"/>
      <c r="AF8" s="15" t="s">
        <v>108</v>
      </c>
      <c r="AG8" s="15" t="s">
        <v>109</v>
      </c>
      <c r="AH8" s="15" t="s">
        <v>110</v>
      </c>
      <c r="AI8" s="15" t="s">
        <v>82</v>
      </c>
    </row>
    <row r="9" spans="1:35" customFormat="1" ht="15" customHeight="1" x14ac:dyDescent="0.2">
      <c r="A9" s="5"/>
      <c r="B9" s="15" t="s">
        <v>111</v>
      </c>
      <c r="C9" s="15" t="s">
        <v>112</v>
      </c>
      <c r="D9" s="15">
        <v>3</v>
      </c>
      <c r="E9" s="15">
        <v>3</v>
      </c>
      <c r="F9" s="15">
        <v>4</v>
      </c>
      <c r="G9" s="15">
        <v>3</v>
      </c>
      <c r="H9" s="15">
        <v>3</v>
      </c>
      <c r="I9" s="15">
        <v>2</v>
      </c>
      <c r="J9" s="15">
        <v>3</v>
      </c>
      <c r="K9" s="15">
        <v>1</v>
      </c>
      <c r="L9" s="15">
        <v>1</v>
      </c>
      <c r="M9" s="15">
        <v>3</v>
      </c>
      <c r="N9" s="15">
        <v>3</v>
      </c>
      <c r="O9" s="15" t="s">
        <v>31</v>
      </c>
      <c r="P9" s="15">
        <v>3</v>
      </c>
      <c r="Q9" s="15">
        <v>4</v>
      </c>
      <c r="R9" s="15">
        <v>2</v>
      </c>
      <c r="S9" s="15">
        <v>2</v>
      </c>
      <c r="T9" s="15">
        <v>2</v>
      </c>
      <c r="U9" s="15"/>
      <c r="V9" s="15" t="s">
        <v>18</v>
      </c>
      <c r="W9" s="15"/>
      <c r="X9" s="15"/>
      <c r="Y9" s="15"/>
      <c r="Z9" s="15" t="s">
        <v>113</v>
      </c>
      <c r="AA9" s="19" t="s">
        <v>114</v>
      </c>
      <c r="AB9" s="15" t="s">
        <v>32</v>
      </c>
      <c r="AC9" s="15"/>
      <c r="AD9" s="15" t="s">
        <v>33</v>
      </c>
      <c r="AE9" s="15"/>
      <c r="AF9" s="15" t="s">
        <v>115</v>
      </c>
      <c r="AG9" s="15" t="s">
        <v>116</v>
      </c>
      <c r="AH9" s="15" t="s">
        <v>117</v>
      </c>
      <c r="AI9" s="15" t="s">
        <v>118</v>
      </c>
    </row>
    <row r="10" spans="1:35" customFormat="1" ht="15" customHeight="1" x14ac:dyDescent="0.2">
      <c r="A10" s="5"/>
      <c r="B10" s="15" t="s">
        <v>119</v>
      </c>
      <c r="C10" s="15" t="s">
        <v>112</v>
      </c>
      <c r="D10" s="15">
        <v>2</v>
      </c>
      <c r="E10" s="15">
        <v>2</v>
      </c>
      <c r="F10" s="15">
        <v>4</v>
      </c>
      <c r="G10" s="15">
        <v>3</v>
      </c>
      <c r="H10" s="15">
        <v>3</v>
      </c>
      <c r="I10" s="15">
        <v>4</v>
      </c>
      <c r="J10" s="15">
        <v>1</v>
      </c>
      <c r="K10" s="15">
        <v>2</v>
      </c>
      <c r="L10" s="15">
        <v>2</v>
      </c>
      <c r="M10" s="15">
        <v>2</v>
      </c>
      <c r="N10" s="15">
        <v>3</v>
      </c>
      <c r="O10" s="15" t="s">
        <v>31</v>
      </c>
      <c r="P10" s="15">
        <v>2</v>
      </c>
      <c r="Q10" s="15">
        <v>2</v>
      </c>
      <c r="R10" s="15">
        <v>2</v>
      </c>
      <c r="S10" s="15">
        <v>2</v>
      </c>
      <c r="T10" s="15">
        <v>3</v>
      </c>
      <c r="U10" s="15"/>
      <c r="V10" s="15"/>
      <c r="W10" s="15"/>
      <c r="X10" s="15" t="s">
        <v>20</v>
      </c>
      <c r="Y10" s="15" t="s">
        <v>21</v>
      </c>
      <c r="Z10" s="19" t="s">
        <v>120</v>
      </c>
      <c r="AA10" s="19" t="s">
        <v>121</v>
      </c>
      <c r="AB10" s="15" t="s">
        <v>37</v>
      </c>
      <c r="AC10" s="15"/>
      <c r="AD10" s="15" t="s">
        <v>33</v>
      </c>
      <c r="AE10" s="15"/>
      <c r="AF10" s="15" t="s">
        <v>122</v>
      </c>
      <c r="AG10" s="15" t="s">
        <v>123</v>
      </c>
      <c r="AH10" s="15" t="s">
        <v>124</v>
      </c>
      <c r="AI10" s="15" t="s">
        <v>118</v>
      </c>
    </row>
    <row r="11" spans="1:35" customFormat="1" ht="15" customHeight="1" x14ac:dyDescent="0.2">
      <c r="A11" s="5"/>
      <c r="B11" s="15" t="s">
        <v>125</v>
      </c>
      <c r="C11" s="15" t="s">
        <v>112</v>
      </c>
      <c r="D11" s="15">
        <v>3</v>
      </c>
      <c r="E11" s="15">
        <v>2</v>
      </c>
      <c r="F11" s="15">
        <v>2</v>
      </c>
      <c r="G11" s="15">
        <v>3</v>
      </c>
      <c r="H11" s="15">
        <v>2</v>
      </c>
      <c r="I11" s="15">
        <v>2</v>
      </c>
      <c r="J11" s="15">
        <v>3</v>
      </c>
      <c r="K11" s="15">
        <v>4</v>
      </c>
      <c r="L11" s="15">
        <v>2</v>
      </c>
      <c r="M11" s="15">
        <v>4</v>
      </c>
      <c r="N11" s="15">
        <v>3</v>
      </c>
      <c r="O11" s="15" t="s">
        <v>31</v>
      </c>
      <c r="P11" s="15">
        <v>3</v>
      </c>
      <c r="Q11" s="15">
        <v>3</v>
      </c>
      <c r="R11" s="15">
        <v>3</v>
      </c>
      <c r="S11" s="15">
        <v>1</v>
      </c>
      <c r="T11" s="15">
        <v>3</v>
      </c>
      <c r="U11" s="15"/>
      <c r="V11" s="15" t="s">
        <v>18</v>
      </c>
      <c r="W11" s="15"/>
      <c r="X11" s="15"/>
      <c r="Y11" s="15"/>
      <c r="Z11" s="19" t="s">
        <v>126</v>
      </c>
      <c r="AA11" s="19" t="s">
        <v>127</v>
      </c>
      <c r="AB11" s="15" t="s">
        <v>37</v>
      </c>
      <c r="AC11" s="15"/>
      <c r="AD11" s="15" t="s">
        <v>33</v>
      </c>
      <c r="AE11" s="15"/>
      <c r="AF11" s="15" t="s">
        <v>128</v>
      </c>
      <c r="AG11" s="15" t="s">
        <v>129</v>
      </c>
      <c r="AH11" s="15" t="s">
        <v>130</v>
      </c>
      <c r="AI11" s="15" t="s">
        <v>118</v>
      </c>
    </row>
    <row r="12" spans="1:35" customFormat="1" ht="39" customHeight="1" x14ac:dyDescent="0.2">
      <c r="A12" s="5"/>
      <c r="B12" s="15" t="s">
        <v>131</v>
      </c>
      <c r="C12" s="15" t="s">
        <v>112</v>
      </c>
      <c r="D12" s="15">
        <v>4</v>
      </c>
      <c r="E12" s="15">
        <v>3</v>
      </c>
      <c r="F12" s="15">
        <v>4</v>
      </c>
      <c r="G12" s="15">
        <v>3</v>
      </c>
      <c r="H12" s="15">
        <v>3</v>
      </c>
      <c r="I12" s="15">
        <v>4</v>
      </c>
      <c r="J12" s="15">
        <v>3</v>
      </c>
      <c r="K12" s="15">
        <v>2</v>
      </c>
      <c r="L12" s="15">
        <v>2</v>
      </c>
      <c r="M12" s="15">
        <v>4</v>
      </c>
      <c r="N12" s="15">
        <v>3</v>
      </c>
      <c r="O12" s="15" t="s">
        <v>36</v>
      </c>
      <c r="P12" s="15">
        <v>3</v>
      </c>
      <c r="Q12" s="15">
        <v>3</v>
      </c>
      <c r="R12" s="15">
        <v>3</v>
      </c>
      <c r="S12" s="15">
        <v>2</v>
      </c>
      <c r="T12" s="15">
        <v>2</v>
      </c>
      <c r="U12" s="15"/>
      <c r="V12" s="15"/>
      <c r="W12" s="15" t="s">
        <v>19</v>
      </c>
      <c r="X12" s="15"/>
      <c r="Y12" s="15"/>
      <c r="Z12" s="19" t="s">
        <v>132</v>
      </c>
      <c r="AA12" s="19" t="s">
        <v>133</v>
      </c>
      <c r="AB12" s="15" t="s">
        <v>32</v>
      </c>
      <c r="AC12" s="15"/>
      <c r="AD12" s="15" t="s">
        <v>38</v>
      </c>
      <c r="AE12" s="15"/>
      <c r="AF12" s="15" t="s">
        <v>134</v>
      </c>
      <c r="AG12" s="15" t="s">
        <v>135</v>
      </c>
      <c r="AH12" s="15" t="s">
        <v>136</v>
      </c>
      <c r="AI12" s="15" t="s">
        <v>118</v>
      </c>
    </row>
    <row r="13" spans="1:35" customFormat="1" ht="39" customHeight="1" x14ac:dyDescent="0.2">
      <c r="A13" s="5"/>
      <c r="B13" s="15" t="s">
        <v>137</v>
      </c>
      <c r="C13" s="15" t="s">
        <v>61</v>
      </c>
      <c r="D13" s="15">
        <v>2</v>
      </c>
      <c r="E13" s="15">
        <v>2</v>
      </c>
      <c r="F13" s="15">
        <v>4</v>
      </c>
      <c r="G13" s="15">
        <v>2</v>
      </c>
      <c r="H13" s="15">
        <v>2</v>
      </c>
      <c r="I13" s="15">
        <v>3</v>
      </c>
      <c r="J13" s="15">
        <v>2</v>
      </c>
      <c r="K13" s="15">
        <v>4</v>
      </c>
      <c r="L13" s="15">
        <v>2</v>
      </c>
      <c r="M13" s="15">
        <v>2</v>
      </c>
      <c r="N13" s="15">
        <v>3</v>
      </c>
      <c r="O13" s="15" t="s">
        <v>31</v>
      </c>
      <c r="P13" s="15">
        <v>1</v>
      </c>
      <c r="Q13" s="15">
        <v>2</v>
      </c>
      <c r="R13" s="15">
        <v>2</v>
      </c>
      <c r="S13" s="15">
        <v>2</v>
      </c>
      <c r="T13" s="15">
        <v>2</v>
      </c>
      <c r="U13" s="15"/>
      <c r="V13" s="15" t="s">
        <v>18</v>
      </c>
      <c r="W13" s="15"/>
      <c r="X13" s="15"/>
      <c r="Y13" s="15"/>
      <c r="Z13" s="15" t="s">
        <v>138</v>
      </c>
      <c r="AA13" s="15" t="s">
        <v>139</v>
      </c>
      <c r="AB13" s="15" t="s">
        <v>32</v>
      </c>
      <c r="AC13" s="15"/>
      <c r="AD13" s="15" t="s">
        <v>33</v>
      </c>
      <c r="AE13" s="15"/>
      <c r="AF13" s="15" t="s">
        <v>140</v>
      </c>
      <c r="AG13" s="15" t="s">
        <v>141</v>
      </c>
      <c r="AH13" s="15" t="s">
        <v>142</v>
      </c>
      <c r="AI13" s="15" t="s">
        <v>143</v>
      </c>
    </row>
    <row r="14" spans="1:35" customFormat="1" ht="15" customHeight="1" x14ac:dyDescent="0.2">
      <c r="A14" s="5"/>
      <c r="B14" s="15" t="s">
        <v>144</v>
      </c>
      <c r="C14" s="15" t="s">
        <v>61</v>
      </c>
      <c r="D14" s="15">
        <v>1</v>
      </c>
      <c r="E14" s="15">
        <v>2</v>
      </c>
      <c r="F14" s="15">
        <v>3</v>
      </c>
      <c r="G14" s="15">
        <v>1</v>
      </c>
      <c r="H14" s="15">
        <v>1</v>
      </c>
      <c r="I14" s="15">
        <v>3</v>
      </c>
      <c r="J14" s="15">
        <v>1</v>
      </c>
      <c r="K14" s="15">
        <v>3</v>
      </c>
      <c r="L14" s="15">
        <v>1</v>
      </c>
      <c r="M14" s="15">
        <v>1</v>
      </c>
      <c r="N14" s="15">
        <v>3</v>
      </c>
      <c r="O14" s="15" t="s">
        <v>45</v>
      </c>
      <c r="P14" s="15">
        <v>1</v>
      </c>
      <c r="Q14" s="15">
        <v>1</v>
      </c>
      <c r="R14" s="15">
        <v>1</v>
      </c>
      <c r="S14" s="15">
        <v>1</v>
      </c>
      <c r="T14" s="15">
        <v>1</v>
      </c>
      <c r="U14" s="15"/>
      <c r="V14" s="15" t="s">
        <v>18</v>
      </c>
      <c r="W14" s="15"/>
      <c r="X14" s="15" t="s">
        <v>20</v>
      </c>
      <c r="Y14" s="15"/>
      <c r="Z14" s="15" t="s">
        <v>145</v>
      </c>
      <c r="AA14" s="15" t="s">
        <v>146</v>
      </c>
      <c r="AB14" s="15" t="s">
        <v>40</v>
      </c>
      <c r="AC14" s="15"/>
      <c r="AD14" s="15" t="s">
        <v>35</v>
      </c>
      <c r="AE14" s="15"/>
      <c r="AF14" s="15" t="s">
        <v>147</v>
      </c>
      <c r="AG14" s="15" t="s">
        <v>148</v>
      </c>
      <c r="AH14" s="15" t="s">
        <v>149</v>
      </c>
      <c r="AI14" s="15" t="s">
        <v>143</v>
      </c>
    </row>
    <row r="15" spans="1:35" customFormat="1" ht="15" customHeight="1" x14ac:dyDescent="0.2">
      <c r="A15" s="5"/>
      <c r="B15" s="15" t="s">
        <v>150</v>
      </c>
      <c r="C15" s="15" t="s">
        <v>49</v>
      </c>
      <c r="D15" s="15">
        <v>4</v>
      </c>
      <c r="E15" s="15">
        <v>4</v>
      </c>
      <c r="F15" s="15">
        <v>4</v>
      </c>
      <c r="G15" s="15">
        <v>4</v>
      </c>
      <c r="H15" s="15">
        <v>3</v>
      </c>
      <c r="I15" s="15">
        <v>4</v>
      </c>
      <c r="J15" s="15">
        <v>3</v>
      </c>
      <c r="K15" s="15">
        <v>3</v>
      </c>
      <c r="L15" s="15">
        <v>3</v>
      </c>
      <c r="M15" s="15">
        <v>3</v>
      </c>
      <c r="N15" s="15">
        <v>3</v>
      </c>
      <c r="O15" s="15" t="s">
        <v>31</v>
      </c>
      <c r="P15" s="15">
        <v>3</v>
      </c>
      <c r="Q15" s="15">
        <v>2</v>
      </c>
      <c r="R15" s="15">
        <v>3</v>
      </c>
      <c r="S15" s="15">
        <v>2</v>
      </c>
      <c r="T15" s="15">
        <v>3</v>
      </c>
      <c r="U15" s="15"/>
      <c r="V15" s="15"/>
      <c r="W15" s="15"/>
      <c r="X15" s="15" t="s">
        <v>20</v>
      </c>
      <c r="Y15" s="15"/>
      <c r="Z15" s="15" t="s">
        <v>151</v>
      </c>
      <c r="AA15" s="15" t="s">
        <v>152</v>
      </c>
      <c r="AB15" s="15" t="s">
        <v>32</v>
      </c>
      <c r="AC15" s="15"/>
      <c r="AD15" s="15" t="s">
        <v>35</v>
      </c>
      <c r="AE15" s="15"/>
      <c r="AF15" s="15"/>
      <c r="AG15" s="15" t="s">
        <v>153</v>
      </c>
      <c r="AH15" s="15" t="s">
        <v>154</v>
      </c>
      <c r="AI15" s="15" t="s">
        <v>66</v>
      </c>
    </row>
    <row r="16" spans="1:35" customFormat="1" ht="15" customHeight="1" x14ac:dyDescent="0.2">
      <c r="A16" s="5"/>
      <c r="B16" s="15" t="s">
        <v>155</v>
      </c>
      <c r="C16" s="15" t="s">
        <v>49</v>
      </c>
      <c r="D16" s="15">
        <v>3</v>
      </c>
      <c r="E16" s="15">
        <v>3</v>
      </c>
      <c r="F16" s="15">
        <v>3</v>
      </c>
      <c r="G16" s="15">
        <v>4</v>
      </c>
      <c r="H16" s="15">
        <v>3</v>
      </c>
      <c r="I16" s="15">
        <v>4</v>
      </c>
      <c r="J16" s="15">
        <v>3</v>
      </c>
      <c r="K16" s="15">
        <v>4</v>
      </c>
      <c r="L16" s="15">
        <v>2</v>
      </c>
      <c r="M16" s="15">
        <v>3</v>
      </c>
      <c r="N16" s="15">
        <v>4</v>
      </c>
      <c r="O16" s="15" t="s">
        <v>36</v>
      </c>
      <c r="P16" s="15">
        <v>2</v>
      </c>
      <c r="Q16" s="15">
        <v>2</v>
      </c>
      <c r="R16" s="15">
        <v>3</v>
      </c>
      <c r="S16" s="15">
        <v>2</v>
      </c>
      <c r="T16" s="15">
        <v>3</v>
      </c>
      <c r="U16" s="15"/>
      <c r="V16" s="15" t="s">
        <v>18</v>
      </c>
      <c r="W16" s="15"/>
      <c r="X16" s="15"/>
      <c r="Y16" s="15"/>
      <c r="Z16" s="15" t="s">
        <v>156</v>
      </c>
      <c r="AA16" s="15" t="s">
        <v>157</v>
      </c>
      <c r="AB16" s="15" t="s">
        <v>32</v>
      </c>
      <c r="AC16" s="15"/>
      <c r="AD16" s="15" t="s">
        <v>33</v>
      </c>
      <c r="AE16" s="15"/>
      <c r="AF16" s="15"/>
      <c r="AG16" s="15" t="s">
        <v>158</v>
      </c>
      <c r="AH16" s="15" t="s">
        <v>159</v>
      </c>
      <c r="AI16" s="15" t="s">
        <v>66</v>
      </c>
    </row>
    <row r="17" spans="1:35" customFormat="1" ht="39" customHeight="1" x14ac:dyDescent="0.2">
      <c r="A17" s="5"/>
      <c r="B17" s="15" t="s">
        <v>160</v>
      </c>
      <c r="C17" s="15" t="s">
        <v>49</v>
      </c>
      <c r="D17" s="15">
        <v>3</v>
      </c>
      <c r="E17" s="15">
        <v>3</v>
      </c>
      <c r="F17" s="15">
        <v>3</v>
      </c>
      <c r="G17" s="15">
        <v>3</v>
      </c>
      <c r="H17" s="15">
        <v>3</v>
      </c>
      <c r="I17" s="15">
        <v>3</v>
      </c>
      <c r="J17" s="15">
        <v>4</v>
      </c>
      <c r="K17" s="15">
        <v>3</v>
      </c>
      <c r="L17" s="15">
        <v>3</v>
      </c>
      <c r="M17" s="15">
        <v>4</v>
      </c>
      <c r="N17" s="15">
        <v>3</v>
      </c>
      <c r="O17" s="15" t="s">
        <v>36</v>
      </c>
      <c r="P17" s="15">
        <v>3</v>
      </c>
      <c r="Q17" s="15">
        <v>3</v>
      </c>
      <c r="R17" s="15">
        <v>3</v>
      </c>
      <c r="S17" s="15">
        <v>3</v>
      </c>
      <c r="T17" s="15">
        <v>4</v>
      </c>
      <c r="U17" s="15"/>
      <c r="V17" s="15" t="s">
        <v>18</v>
      </c>
      <c r="W17" s="15"/>
      <c r="X17" s="15"/>
      <c r="Y17" s="15" t="s">
        <v>21</v>
      </c>
      <c r="Z17" s="15" t="s">
        <v>161</v>
      </c>
      <c r="AA17" s="15" t="s">
        <v>162</v>
      </c>
      <c r="AB17" s="15" t="s">
        <v>32</v>
      </c>
      <c r="AC17" s="15"/>
      <c r="AD17" s="15" t="s">
        <v>33</v>
      </c>
      <c r="AE17" s="15"/>
      <c r="AF17" s="15"/>
      <c r="AG17" s="15" t="s">
        <v>163</v>
      </c>
      <c r="AH17" s="15" t="s">
        <v>164</v>
      </c>
      <c r="AI17" s="15" t="s">
        <v>66</v>
      </c>
    </row>
    <row r="18" spans="1:35" customFormat="1" ht="15" customHeight="1" x14ac:dyDescent="0.2">
      <c r="A18" s="5"/>
      <c r="B18" s="15" t="s">
        <v>165</v>
      </c>
      <c r="C18" s="15" t="s">
        <v>49</v>
      </c>
      <c r="D18" s="15">
        <v>3</v>
      </c>
      <c r="E18" s="15">
        <v>2</v>
      </c>
      <c r="F18" s="15">
        <v>4</v>
      </c>
      <c r="G18" s="15">
        <v>4</v>
      </c>
      <c r="H18" s="15">
        <v>3</v>
      </c>
      <c r="I18" s="15">
        <v>4</v>
      </c>
      <c r="J18" s="15">
        <v>3</v>
      </c>
      <c r="K18" s="15">
        <v>3</v>
      </c>
      <c r="L18" s="15">
        <v>3</v>
      </c>
      <c r="M18" s="15">
        <v>4</v>
      </c>
      <c r="N18" s="15">
        <v>4</v>
      </c>
      <c r="O18" s="15" t="s">
        <v>36</v>
      </c>
      <c r="P18" s="15">
        <v>3</v>
      </c>
      <c r="Q18" s="15">
        <v>2</v>
      </c>
      <c r="R18" s="15">
        <v>4</v>
      </c>
      <c r="S18" s="15">
        <v>3</v>
      </c>
      <c r="T18" s="15">
        <v>4</v>
      </c>
      <c r="U18" s="15"/>
      <c r="V18" s="15"/>
      <c r="W18" s="15"/>
      <c r="X18" s="15" t="s">
        <v>20</v>
      </c>
      <c r="Y18" s="15"/>
      <c r="Z18" s="15" t="s">
        <v>166</v>
      </c>
      <c r="AA18" s="15" t="s">
        <v>167</v>
      </c>
      <c r="AB18" s="15" t="s">
        <v>32</v>
      </c>
      <c r="AC18" s="15"/>
      <c r="AD18" s="15" t="s">
        <v>33</v>
      </c>
      <c r="AE18" s="15"/>
      <c r="AF18" s="15"/>
      <c r="AG18" s="15" t="s">
        <v>168</v>
      </c>
      <c r="AH18" s="15" t="s">
        <v>169</v>
      </c>
      <c r="AI18" s="15" t="s">
        <v>66</v>
      </c>
    </row>
    <row r="19" spans="1:35" customFormat="1" ht="15" customHeight="1" x14ac:dyDescent="0.2">
      <c r="A19" s="5"/>
      <c r="B19" s="15" t="s">
        <v>170</v>
      </c>
      <c r="C19" s="15" t="s">
        <v>49</v>
      </c>
      <c r="D19" s="15">
        <v>3</v>
      </c>
      <c r="E19" s="15">
        <v>2</v>
      </c>
      <c r="F19" s="15">
        <v>2</v>
      </c>
      <c r="G19" s="15">
        <v>3</v>
      </c>
      <c r="H19" s="15">
        <v>2</v>
      </c>
      <c r="I19" s="15">
        <v>3</v>
      </c>
      <c r="J19" s="15">
        <v>2</v>
      </c>
      <c r="K19" s="15">
        <v>4</v>
      </c>
      <c r="L19" s="15">
        <v>2</v>
      </c>
      <c r="M19" s="15">
        <v>3</v>
      </c>
      <c r="N19" s="15">
        <v>3</v>
      </c>
      <c r="O19" s="15" t="s">
        <v>31</v>
      </c>
      <c r="P19" s="15">
        <v>2</v>
      </c>
      <c r="Q19" s="15">
        <v>2</v>
      </c>
      <c r="R19" s="15">
        <v>2</v>
      </c>
      <c r="S19" s="15">
        <v>2</v>
      </c>
      <c r="T19" s="15">
        <v>2</v>
      </c>
      <c r="U19" s="15" t="s">
        <v>17</v>
      </c>
      <c r="V19" s="15"/>
      <c r="W19" s="15"/>
      <c r="X19" s="15"/>
      <c r="Y19" s="15"/>
      <c r="Z19" s="15" t="s">
        <v>171</v>
      </c>
      <c r="AA19" s="15" t="s">
        <v>172</v>
      </c>
      <c r="AB19" s="15" t="s">
        <v>32</v>
      </c>
      <c r="AC19" s="15"/>
      <c r="AD19" s="15" t="s">
        <v>33</v>
      </c>
      <c r="AE19" s="15"/>
      <c r="AF19" s="15"/>
      <c r="AG19" s="15" t="s">
        <v>173</v>
      </c>
      <c r="AH19" s="15" t="s">
        <v>168</v>
      </c>
      <c r="AI19" s="15" t="s">
        <v>66</v>
      </c>
    </row>
    <row r="20" spans="1:35" customFormat="1" ht="15" customHeight="1" x14ac:dyDescent="0.2">
      <c r="A20" s="5"/>
      <c r="B20" s="15" t="s">
        <v>174</v>
      </c>
      <c r="C20" s="15" t="s">
        <v>46</v>
      </c>
      <c r="D20" s="15">
        <v>3</v>
      </c>
      <c r="E20" s="15">
        <v>3</v>
      </c>
      <c r="F20" s="15">
        <v>3</v>
      </c>
      <c r="G20" s="15">
        <v>2</v>
      </c>
      <c r="H20" s="15">
        <v>4</v>
      </c>
      <c r="I20" s="15">
        <v>3</v>
      </c>
      <c r="J20" s="15">
        <v>3</v>
      </c>
      <c r="K20" s="15">
        <v>3</v>
      </c>
      <c r="L20" s="15">
        <v>3</v>
      </c>
      <c r="M20" s="15">
        <v>3</v>
      </c>
      <c r="N20" s="15">
        <v>3</v>
      </c>
      <c r="O20" s="15" t="s">
        <v>31</v>
      </c>
      <c r="P20" s="15">
        <v>3</v>
      </c>
      <c r="Q20" s="15">
        <v>2</v>
      </c>
      <c r="R20" s="15">
        <v>1</v>
      </c>
      <c r="S20" s="15">
        <v>3</v>
      </c>
      <c r="T20" s="15">
        <v>2</v>
      </c>
      <c r="U20" s="15"/>
      <c r="V20" s="15"/>
      <c r="W20" s="15" t="s">
        <v>19</v>
      </c>
      <c r="X20" s="15" t="s">
        <v>20</v>
      </c>
      <c r="Y20" s="15"/>
      <c r="Z20" s="15" t="s">
        <v>175</v>
      </c>
      <c r="AA20" s="15" t="s">
        <v>176</v>
      </c>
      <c r="AB20" s="15" t="s">
        <v>32</v>
      </c>
      <c r="AC20" s="15"/>
      <c r="AD20" s="15" t="s">
        <v>38</v>
      </c>
      <c r="AE20" s="15"/>
      <c r="AF20" s="15" t="s">
        <v>177</v>
      </c>
      <c r="AG20" s="15" t="s">
        <v>178</v>
      </c>
      <c r="AH20" s="15" t="s">
        <v>179</v>
      </c>
      <c r="AI20" s="15" t="s">
        <v>180</v>
      </c>
    </row>
    <row r="21" spans="1:35" customFormat="1" ht="15" customHeight="1" x14ac:dyDescent="0.2">
      <c r="A21" s="5"/>
      <c r="B21" s="15" t="s">
        <v>181</v>
      </c>
      <c r="C21" s="15" t="s">
        <v>46</v>
      </c>
      <c r="D21" s="15">
        <v>4</v>
      </c>
      <c r="E21" s="15">
        <v>4</v>
      </c>
      <c r="F21" s="15">
        <v>4</v>
      </c>
      <c r="G21" s="15">
        <v>3</v>
      </c>
      <c r="H21" s="15">
        <v>4</v>
      </c>
      <c r="I21" s="15">
        <v>3</v>
      </c>
      <c r="J21" s="15">
        <v>3</v>
      </c>
      <c r="K21" s="15">
        <v>3</v>
      </c>
      <c r="L21" s="15">
        <v>3</v>
      </c>
      <c r="M21" s="15">
        <v>3</v>
      </c>
      <c r="N21" s="15">
        <v>4</v>
      </c>
      <c r="O21" s="15" t="s">
        <v>36</v>
      </c>
      <c r="P21" s="15">
        <v>3</v>
      </c>
      <c r="Q21" s="15">
        <v>4</v>
      </c>
      <c r="R21" s="15">
        <v>4</v>
      </c>
      <c r="S21" s="15">
        <v>4</v>
      </c>
      <c r="T21" s="15">
        <v>4</v>
      </c>
      <c r="U21" s="15"/>
      <c r="V21" s="15"/>
      <c r="W21" s="15"/>
      <c r="X21" s="15" t="s">
        <v>20</v>
      </c>
      <c r="Y21" s="15" t="s">
        <v>21</v>
      </c>
      <c r="Z21" s="15" t="s">
        <v>182</v>
      </c>
      <c r="AA21" s="15" t="s">
        <v>183</v>
      </c>
      <c r="AB21" s="15" t="s">
        <v>44</v>
      </c>
      <c r="AC21" s="15"/>
      <c r="AD21" s="15" t="s">
        <v>38</v>
      </c>
      <c r="AE21" s="15"/>
      <c r="AF21" s="15" t="s">
        <v>184</v>
      </c>
      <c r="AG21" s="15" t="s">
        <v>185</v>
      </c>
      <c r="AH21" s="15" t="s">
        <v>186</v>
      </c>
      <c r="AI21" s="15" t="s">
        <v>180</v>
      </c>
    </row>
    <row r="22" spans="1:35" customFormat="1" ht="39" customHeight="1" x14ac:dyDescent="0.2">
      <c r="A22" s="5"/>
      <c r="B22" s="15" t="s">
        <v>125</v>
      </c>
      <c r="C22" s="15" t="s">
        <v>46</v>
      </c>
      <c r="D22" s="15">
        <v>3</v>
      </c>
      <c r="E22" s="15">
        <v>2</v>
      </c>
      <c r="F22" s="15">
        <v>3</v>
      </c>
      <c r="G22" s="15">
        <v>2</v>
      </c>
      <c r="H22" s="15">
        <v>3</v>
      </c>
      <c r="I22" s="15">
        <v>4</v>
      </c>
      <c r="J22" s="15">
        <v>3</v>
      </c>
      <c r="K22" s="15">
        <v>3</v>
      </c>
      <c r="L22" s="15">
        <v>3</v>
      </c>
      <c r="M22" s="15">
        <v>4</v>
      </c>
      <c r="N22" s="15">
        <v>3</v>
      </c>
      <c r="O22" s="15" t="s">
        <v>31</v>
      </c>
      <c r="P22" s="15">
        <v>3</v>
      </c>
      <c r="Q22" s="15">
        <v>3</v>
      </c>
      <c r="R22" s="15">
        <v>2</v>
      </c>
      <c r="S22" s="15">
        <v>3</v>
      </c>
      <c r="T22" s="15">
        <v>2</v>
      </c>
      <c r="U22" s="15" t="s">
        <v>17</v>
      </c>
      <c r="V22" s="15"/>
      <c r="W22" s="15"/>
      <c r="X22" s="15" t="s">
        <v>20</v>
      </c>
      <c r="Y22" s="15" t="s">
        <v>21</v>
      </c>
      <c r="Z22" s="15" t="s">
        <v>187</v>
      </c>
      <c r="AA22" s="15" t="s">
        <v>188</v>
      </c>
      <c r="AB22" s="15" t="s">
        <v>32</v>
      </c>
      <c r="AC22" s="15"/>
      <c r="AD22" s="15" t="s">
        <v>38</v>
      </c>
      <c r="AE22" s="15"/>
      <c r="AF22" s="15"/>
      <c r="AG22" s="15" t="s">
        <v>189</v>
      </c>
      <c r="AH22" s="15" t="s">
        <v>190</v>
      </c>
      <c r="AI22" s="15" t="s">
        <v>180</v>
      </c>
    </row>
    <row r="23" spans="1:35" customFormat="1" ht="15" customHeight="1" x14ac:dyDescent="0.2">
      <c r="A23" s="5"/>
      <c r="B23" s="15" t="s">
        <v>131</v>
      </c>
      <c r="C23" s="15" t="s">
        <v>46</v>
      </c>
      <c r="D23" s="15">
        <v>4</v>
      </c>
      <c r="E23" s="15">
        <v>3</v>
      </c>
      <c r="F23" s="15">
        <v>3</v>
      </c>
      <c r="G23" s="15">
        <v>3</v>
      </c>
      <c r="H23" s="15">
        <v>3</v>
      </c>
      <c r="I23" s="15">
        <v>4</v>
      </c>
      <c r="J23" s="15">
        <v>3</v>
      </c>
      <c r="K23" s="15">
        <v>3</v>
      </c>
      <c r="L23" s="15">
        <v>3</v>
      </c>
      <c r="M23" s="15">
        <v>3</v>
      </c>
      <c r="N23" s="15">
        <v>4</v>
      </c>
      <c r="O23" s="15" t="s">
        <v>36</v>
      </c>
      <c r="P23" s="15">
        <v>3</v>
      </c>
      <c r="Q23" s="15">
        <v>4</v>
      </c>
      <c r="R23" s="15">
        <v>4</v>
      </c>
      <c r="S23" s="15">
        <v>3</v>
      </c>
      <c r="T23" s="15">
        <v>4</v>
      </c>
      <c r="U23" s="15" t="s">
        <v>17</v>
      </c>
      <c r="V23" s="15"/>
      <c r="W23" s="15"/>
      <c r="X23" s="15" t="s">
        <v>20</v>
      </c>
      <c r="Y23" s="15"/>
      <c r="Z23" s="19" t="s">
        <v>191</v>
      </c>
      <c r="AA23" s="19" t="s">
        <v>192</v>
      </c>
      <c r="AB23" s="15" t="s">
        <v>44</v>
      </c>
      <c r="AC23" s="15"/>
      <c r="AD23" s="15" t="s">
        <v>38</v>
      </c>
      <c r="AE23" s="15"/>
      <c r="AF23" s="15"/>
      <c r="AG23" s="15" t="s">
        <v>193</v>
      </c>
      <c r="AH23" s="15" t="s">
        <v>194</v>
      </c>
      <c r="AI23" s="15" t="s">
        <v>180</v>
      </c>
    </row>
    <row r="24" spans="1:35" customFormat="1" ht="15" customHeight="1" x14ac:dyDescent="0.2">
      <c r="A24" s="5"/>
      <c r="B24" s="15" t="s">
        <v>195</v>
      </c>
      <c r="C24" s="15" t="s">
        <v>46</v>
      </c>
      <c r="D24" s="15">
        <v>2</v>
      </c>
      <c r="E24" s="15">
        <v>2</v>
      </c>
      <c r="F24" s="15">
        <v>3</v>
      </c>
      <c r="G24" s="15">
        <v>2</v>
      </c>
      <c r="H24" s="15">
        <v>3</v>
      </c>
      <c r="I24" s="15">
        <v>4</v>
      </c>
      <c r="J24" s="15">
        <v>2</v>
      </c>
      <c r="K24" s="15">
        <v>2</v>
      </c>
      <c r="L24" s="15">
        <v>2</v>
      </c>
      <c r="M24" s="15">
        <v>2</v>
      </c>
      <c r="N24" s="15">
        <v>2</v>
      </c>
      <c r="O24" s="15" t="s">
        <v>31</v>
      </c>
      <c r="P24" s="15">
        <v>2</v>
      </c>
      <c r="Q24" s="15">
        <v>2</v>
      </c>
      <c r="R24" s="15">
        <v>1</v>
      </c>
      <c r="S24" s="15">
        <v>2</v>
      </c>
      <c r="T24" s="15">
        <v>1</v>
      </c>
      <c r="U24" s="15" t="s">
        <v>17</v>
      </c>
      <c r="V24" s="15"/>
      <c r="W24" s="15" t="s">
        <v>19</v>
      </c>
      <c r="X24" s="15"/>
      <c r="Y24" s="15"/>
      <c r="Z24" s="15" t="s">
        <v>196</v>
      </c>
      <c r="AA24" s="15" t="s">
        <v>197</v>
      </c>
      <c r="AB24" s="15" t="s">
        <v>37</v>
      </c>
      <c r="AC24" s="15"/>
      <c r="AD24" s="15" t="s">
        <v>33</v>
      </c>
      <c r="AE24" s="15"/>
      <c r="AF24" s="15"/>
      <c r="AG24" s="15" t="s">
        <v>198</v>
      </c>
      <c r="AH24" s="15" t="s">
        <v>199</v>
      </c>
      <c r="AI24" s="15" t="s">
        <v>180</v>
      </c>
    </row>
    <row r="25" spans="1:35" customFormat="1" ht="15" customHeight="1" x14ac:dyDescent="0.2">
      <c r="A25" s="5"/>
      <c r="B25" s="15" t="s">
        <v>200</v>
      </c>
      <c r="C25" s="15" t="s">
        <v>46</v>
      </c>
      <c r="D25" s="15">
        <v>3</v>
      </c>
      <c r="E25" s="15">
        <v>3</v>
      </c>
      <c r="F25" s="15">
        <v>3</v>
      </c>
      <c r="G25" s="15">
        <v>3</v>
      </c>
      <c r="H25" s="15">
        <v>3</v>
      </c>
      <c r="I25" s="15">
        <v>3</v>
      </c>
      <c r="J25" s="15">
        <v>2</v>
      </c>
      <c r="K25" s="15">
        <v>3</v>
      </c>
      <c r="L25" s="15">
        <v>3</v>
      </c>
      <c r="M25" s="15">
        <v>3</v>
      </c>
      <c r="N25" s="15">
        <v>3</v>
      </c>
      <c r="O25" s="15" t="s">
        <v>36</v>
      </c>
      <c r="P25" s="15">
        <v>2</v>
      </c>
      <c r="Q25" s="15">
        <v>3</v>
      </c>
      <c r="R25" s="15">
        <v>3</v>
      </c>
      <c r="S25" s="15">
        <v>3</v>
      </c>
      <c r="T25" s="15">
        <v>3</v>
      </c>
      <c r="U25" s="15" t="s">
        <v>17</v>
      </c>
      <c r="V25" s="15"/>
      <c r="W25" s="15"/>
      <c r="X25" s="15"/>
      <c r="Y25" s="15" t="s">
        <v>21</v>
      </c>
      <c r="Z25" s="15" t="s">
        <v>201</v>
      </c>
      <c r="AA25" s="15" t="s">
        <v>202</v>
      </c>
      <c r="AB25" s="15" t="s">
        <v>32</v>
      </c>
      <c r="AC25" s="15"/>
      <c r="AD25" s="15" t="s">
        <v>38</v>
      </c>
      <c r="AE25" s="15"/>
      <c r="AF25" s="15" t="s">
        <v>203</v>
      </c>
      <c r="AG25" s="15" t="s">
        <v>204</v>
      </c>
      <c r="AH25" s="15" t="s">
        <v>205</v>
      </c>
      <c r="AI25" s="15" t="s">
        <v>206</v>
      </c>
    </row>
    <row r="26" spans="1:35" customFormat="1" ht="51" customHeight="1" x14ac:dyDescent="0.2">
      <c r="A26" s="5"/>
      <c r="B26" s="15" t="s">
        <v>207</v>
      </c>
      <c r="C26" s="15" t="s">
        <v>208</v>
      </c>
      <c r="D26" s="15">
        <v>1</v>
      </c>
      <c r="E26" s="15">
        <v>1</v>
      </c>
      <c r="F26" s="15">
        <v>3</v>
      </c>
      <c r="G26" s="15">
        <v>1</v>
      </c>
      <c r="H26" s="15">
        <v>1</v>
      </c>
      <c r="I26" s="15">
        <v>3</v>
      </c>
      <c r="J26" s="15">
        <v>1</v>
      </c>
      <c r="K26" s="15">
        <v>1</v>
      </c>
      <c r="L26" s="15">
        <v>1</v>
      </c>
      <c r="M26" s="15">
        <v>1</v>
      </c>
      <c r="N26" s="15">
        <v>2</v>
      </c>
      <c r="O26" s="15" t="s">
        <v>31</v>
      </c>
      <c r="P26" s="15">
        <v>1</v>
      </c>
      <c r="Q26" s="15">
        <v>1</v>
      </c>
      <c r="R26" s="15">
        <v>1</v>
      </c>
      <c r="S26" s="15">
        <v>1</v>
      </c>
      <c r="T26" s="15">
        <v>1</v>
      </c>
      <c r="U26" s="15" t="s">
        <v>17</v>
      </c>
      <c r="V26" s="15" t="s">
        <v>18</v>
      </c>
      <c r="W26" s="15" t="s">
        <v>19</v>
      </c>
      <c r="X26" s="15"/>
      <c r="Y26" s="15"/>
      <c r="Z26" s="15" t="s">
        <v>209</v>
      </c>
      <c r="AA26" s="15" t="s">
        <v>210</v>
      </c>
      <c r="AB26" s="15" t="s">
        <v>40</v>
      </c>
      <c r="AC26" s="15"/>
      <c r="AD26" s="15" t="s">
        <v>35</v>
      </c>
      <c r="AE26" s="15"/>
      <c r="AF26" s="15" t="s">
        <v>211</v>
      </c>
      <c r="AG26" s="15" t="s">
        <v>212</v>
      </c>
      <c r="AH26" s="15" t="s">
        <v>213</v>
      </c>
      <c r="AI26" s="15" t="s">
        <v>214</v>
      </c>
    </row>
    <row r="27" spans="1:35" customFormat="1" ht="15" customHeight="1" x14ac:dyDescent="0.2">
      <c r="A27" s="5"/>
      <c r="B27" s="15" t="s">
        <v>215</v>
      </c>
      <c r="C27" s="15" t="s">
        <v>208</v>
      </c>
      <c r="D27" s="15">
        <v>2</v>
      </c>
      <c r="E27" s="15">
        <v>2</v>
      </c>
      <c r="F27" s="15">
        <v>2</v>
      </c>
      <c r="G27" s="15">
        <v>1</v>
      </c>
      <c r="H27" s="15">
        <v>1</v>
      </c>
      <c r="I27" s="15">
        <v>1</v>
      </c>
      <c r="J27" s="15">
        <v>1</v>
      </c>
      <c r="K27" s="15">
        <v>1</v>
      </c>
      <c r="L27" s="15">
        <v>1</v>
      </c>
      <c r="M27" s="15">
        <v>2</v>
      </c>
      <c r="N27" s="15">
        <v>2</v>
      </c>
      <c r="O27" s="15" t="s">
        <v>31</v>
      </c>
      <c r="P27" s="15">
        <v>1</v>
      </c>
      <c r="Q27" s="15">
        <v>1</v>
      </c>
      <c r="R27" s="15">
        <v>1</v>
      </c>
      <c r="S27" s="15">
        <v>1</v>
      </c>
      <c r="T27" s="15">
        <v>1</v>
      </c>
      <c r="U27" s="15"/>
      <c r="V27" s="15" t="s">
        <v>18</v>
      </c>
      <c r="W27" s="15" t="s">
        <v>19</v>
      </c>
      <c r="X27" s="15" t="s">
        <v>20</v>
      </c>
      <c r="Y27" s="15"/>
      <c r="Z27" s="19" t="s">
        <v>216</v>
      </c>
      <c r="AA27" s="15" t="s">
        <v>217</v>
      </c>
      <c r="AB27" s="15" t="s">
        <v>40</v>
      </c>
      <c r="AC27" s="15"/>
      <c r="AD27" s="15" t="s">
        <v>35</v>
      </c>
      <c r="AE27" s="15"/>
      <c r="AF27" s="15"/>
      <c r="AG27" s="15" t="s">
        <v>218</v>
      </c>
      <c r="AH27" s="15" t="s">
        <v>219</v>
      </c>
      <c r="AI27" s="15" t="s">
        <v>214</v>
      </c>
    </row>
    <row r="28" spans="1:35" customFormat="1" ht="15" customHeight="1" x14ac:dyDescent="0.2">
      <c r="A28" s="5"/>
      <c r="B28" s="15" t="s">
        <v>220</v>
      </c>
      <c r="C28" s="15" t="s">
        <v>208</v>
      </c>
      <c r="D28" s="15">
        <v>3</v>
      </c>
      <c r="E28" s="15">
        <v>3</v>
      </c>
      <c r="F28" s="15">
        <v>3</v>
      </c>
      <c r="G28" s="15">
        <v>3</v>
      </c>
      <c r="H28" s="15">
        <v>2</v>
      </c>
      <c r="I28" s="15">
        <v>4</v>
      </c>
      <c r="J28" s="15">
        <v>2</v>
      </c>
      <c r="K28" s="15">
        <v>3</v>
      </c>
      <c r="L28" s="15">
        <v>3</v>
      </c>
      <c r="M28" s="15">
        <v>3</v>
      </c>
      <c r="N28" s="15">
        <v>3</v>
      </c>
      <c r="O28" s="15" t="s">
        <v>36</v>
      </c>
      <c r="P28" s="15">
        <v>3</v>
      </c>
      <c r="Q28" s="15">
        <v>3</v>
      </c>
      <c r="R28" s="15">
        <v>2</v>
      </c>
      <c r="S28" s="15">
        <v>3</v>
      </c>
      <c r="T28" s="15">
        <v>3</v>
      </c>
      <c r="U28" s="15"/>
      <c r="V28" s="15"/>
      <c r="W28" s="15" t="s">
        <v>19</v>
      </c>
      <c r="X28" s="15"/>
      <c r="Y28" s="15"/>
      <c r="Z28" s="15" t="s">
        <v>221</v>
      </c>
      <c r="AA28" s="15" t="s">
        <v>222</v>
      </c>
      <c r="AB28" s="15" t="s">
        <v>32</v>
      </c>
      <c r="AC28" s="15"/>
      <c r="AD28" s="15" t="s">
        <v>38</v>
      </c>
      <c r="AE28" s="15"/>
      <c r="AF28" s="15" t="s">
        <v>223</v>
      </c>
      <c r="AG28" s="15" t="s">
        <v>224</v>
      </c>
      <c r="AH28" s="15" t="s">
        <v>225</v>
      </c>
      <c r="AI28" s="15" t="s">
        <v>214</v>
      </c>
    </row>
    <row r="29" spans="1:35" customFormat="1" ht="15" customHeight="1" x14ac:dyDescent="0.2">
      <c r="A29" s="5"/>
      <c r="B29" s="15" t="s">
        <v>226</v>
      </c>
      <c r="C29" s="15" t="s">
        <v>208</v>
      </c>
      <c r="D29" s="15">
        <v>2</v>
      </c>
      <c r="E29" s="15">
        <v>2</v>
      </c>
      <c r="F29" s="15">
        <v>3</v>
      </c>
      <c r="G29" s="15">
        <v>2</v>
      </c>
      <c r="H29" s="15">
        <v>1</v>
      </c>
      <c r="I29" s="15">
        <v>1</v>
      </c>
      <c r="J29" s="15">
        <v>1</v>
      </c>
      <c r="K29" s="15">
        <v>1</v>
      </c>
      <c r="L29" s="15">
        <v>2</v>
      </c>
      <c r="M29" s="15">
        <v>2</v>
      </c>
      <c r="N29" s="15">
        <v>1</v>
      </c>
      <c r="O29" s="15" t="s">
        <v>31</v>
      </c>
      <c r="P29" s="15">
        <v>1</v>
      </c>
      <c r="Q29" s="15">
        <v>1</v>
      </c>
      <c r="R29" s="15">
        <v>1</v>
      </c>
      <c r="S29" s="15">
        <v>1</v>
      </c>
      <c r="T29" s="15">
        <v>1</v>
      </c>
      <c r="U29" s="15"/>
      <c r="V29" s="15" t="s">
        <v>18</v>
      </c>
      <c r="W29" s="15" t="s">
        <v>19</v>
      </c>
      <c r="X29" s="15" t="s">
        <v>20</v>
      </c>
      <c r="Y29" s="15"/>
      <c r="Z29" s="15" t="s">
        <v>227</v>
      </c>
      <c r="AA29" s="15" t="s">
        <v>228</v>
      </c>
      <c r="AB29" s="15" t="s">
        <v>40</v>
      </c>
      <c r="AC29" s="15"/>
      <c r="AD29" s="15" t="s">
        <v>35</v>
      </c>
      <c r="AE29" s="15"/>
      <c r="AF29" s="15" t="s">
        <v>229</v>
      </c>
      <c r="AG29" s="15" t="s">
        <v>230</v>
      </c>
      <c r="AH29" s="15" t="s">
        <v>231</v>
      </c>
      <c r="AI29" s="15" t="s">
        <v>214</v>
      </c>
    </row>
    <row r="30" spans="1:35" customFormat="1" ht="51" customHeight="1" x14ac:dyDescent="0.2">
      <c r="A30" s="5"/>
      <c r="B30" s="15" t="s">
        <v>232</v>
      </c>
      <c r="C30" s="15" t="s">
        <v>208</v>
      </c>
      <c r="D30" s="15">
        <v>2</v>
      </c>
      <c r="E30" s="15">
        <v>2</v>
      </c>
      <c r="F30" s="15">
        <v>4</v>
      </c>
      <c r="G30" s="15">
        <v>3</v>
      </c>
      <c r="H30" s="15">
        <v>4</v>
      </c>
      <c r="I30" s="15">
        <v>4</v>
      </c>
      <c r="J30" s="15">
        <v>3</v>
      </c>
      <c r="K30" s="15">
        <v>3</v>
      </c>
      <c r="L30" s="15">
        <v>3</v>
      </c>
      <c r="M30" s="15">
        <v>4</v>
      </c>
      <c r="N30" s="15">
        <v>4</v>
      </c>
      <c r="O30" s="15" t="s">
        <v>36</v>
      </c>
      <c r="P30" s="15">
        <v>3</v>
      </c>
      <c r="Q30" s="15">
        <v>3</v>
      </c>
      <c r="R30" s="15">
        <v>4</v>
      </c>
      <c r="S30" s="15">
        <v>4</v>
      </c>
      <c r="T30" s="15">
        <v>4</v>
      </c>
      <c r="U30" s="15"/>
      <c r="V30" s="15"/>
      <c r="W30" s="15"/>
      <c r="X30" s="15"/>
      <c r="Y30" s="15" t="s">
        <v>21</v>
      </c>
      <c r="Z30" s="15" t="s">
        <v>233</v>
      </c>
      <c r="AA30" s="15" t="s">
        <v>234</v>
      </c>
      <c r="AB30" s="15" t="s">
        <v>32</v>
      </c>
      <c r="AC30" s="15"/>
      <c r="AD30" s="15" t="s">
        <v>33</v>
      </c>
      <c r="AE30" s="15"/>
      <c r="AF30" s="15" t="s">
        <v>235</v>
      </c>
      <c r="AG30" s="15" t="s">
        <v>236</v>
      </c>
      <c r="AH30" s="15" t="s">
        <v>237</v>
      </c>
      <c r="AI30" s="15" t="s">
        <v>214</v>
      </c>
    </row>
    <row r="31" spans="1:35" customFormat="1" ht="51" customHeight="1" x14ac:dyDescent="0.2">
      <c r="A31" s="5"/>
      <c r="B31" s="15" t="s">
        <v>238</v>
      </c>
      <c r="C31" s="15" t="s">
        <v>239</v>
      </c>
      <c r="D31" s="15">
        <v>3</v>
      </c>
      <c r="E31" s="15">
        <v>3</v>
      </c>
      <c r="F31" s="15">
        <v>4</v>
      </c>
      <c r="G31" s="15">
        <v>2</v>
      </c>
      <c r="H31" s="15">
        <v>2</v>
      </c>
      <c r="I31" s="15">
        <v>3</v>
      </c>
      <c r="J31" s="15">
        <v>2</v>
      </c>
      <c r="K31" s="15">
        <v>2</v>
      </c>
      <c r="L31" s="15">
        <v>3</v>
      </c>
      <c r="M31" s="15">
        <v>2</v>
      </c>
      <c r="N31" s="15">
        <v>2</v>
      </c>
      <c r="O31" s="15" t="s">
        <v>31</v>
      </c>
      <c r="P31" s="15">
        <v>2</v>
      </c>
      <c r="Q31" s="15">
        <v>2</v>
      </c>
      <c r="R31" s="15">
        <v>3</v>
      </c>
      <c r="S31" s="15">
        <v>2</v>
      </c>
      <c r="T31" s="15">
        <v>2</v>
      </c>
      <c r="U31" s="15"/>
      <c r="V31" s="15" t="s">
        <v>18</v>
      </c>
      <c r="W31" s="15"/>
      <c r="X31" s="15"/>
      <c r="Y31" s="15"/>
      <c r="Z31" s="15" t="s">
        <v>240</v>
      </c>
      <c r="AA31" s="15" t="s">
        <v>241</v>
      </c>
      <c r="AB31" s="15" t="s">
        <v>37</v>
      </c>
      <c r="AC31" s="15"/>
      <c r="AD31" s="15" t="s">
        <v>33</v>
      </c>
      <c r="AE31" s="15"/>
      <c r="AF31" s="15" t="s">
        <v>242</v>
      </c>
      <c r="AG31" s="15" t="s">
        <v>243</v>
      </c>
      <c r="AH31" s="15" t="s">
        <v>244</v>
      </c>
      <c r="AI31" s="15" t="s">
        <v>245</v>
      </c>
    </row>
    <row r="32" spans="1:35" customFormat="1" ht="15" customHeight="1" x14ac:dyDescent="0.2">
      <c r="A32" s="5"/>
      <c r="B32" s="15" t="s">
        <v>246</v>
      </c>
      <c r="C32" s="15" t="s">
        <v>239</v>
      </c>
      <c r="D32" s="15">
        <v>4</v>
      </c>
      <c r="E32" s="15">
        <v>3</v>
      </c>
      <c r="F32" s="15">
        <v>3</v>
      </c>
      <c r="G32" s="15">
        <v>4</v>
      </c>
      <c r="H32" s="15">
        <v>2</v>
      </c>
      <c r="I32" s="15">
        <v>4</v>
      </c>
      <c r="J32" s="15">
        <v>2</v>
      </c>
      <c r="K32" s="15">
        <v>2</v>
      </c>
      <c r="L32" s="15">
        <v>2</v>
      </c>
      <c r="M32" s="15">
        <v>3</v>
      </c>
      <c r="N32" s="15">
        <v>2</v>
      </c>
      <c r="O32" s="15" t="s">
        <v>31</v>
      </c>
      <c r="P32" s="15">
        <v>2</v>
      </c>
      <c r="Q32" s="15">
        <v>2</v>
      </c>
      <c r="R32" s="15">
        <v>3</v>
      </c>
      <c r="S32" s="15">
        <v>1</v>
      </c>
      <c r="T32" s="15">
        <v>2</v>
      </c>
      <c r="U32" s="15"/>
      <c r="V32" s="15" t="s">
        <v>18</v>
      </c>
      <c r="W32" s="15"/>
      <c r="X32" s="15" t="s">
        <v>20</v>
      </c>
      <c r="Y32" s="15"/>
      <c r="Z32" s="15" t="s">
        <v>247</v>
      </c>
      <c r="AA32" s="15" t="s">
        <v>248</v>
      </c>
      <c r="AB32" s="15" t="s">
        <v>32</v>
      </c>
      <c r="AC32" s="15"/>
      <c r="AD32" s="15" t="s">
        <v>33</v>
      </c>
      <c r="AE32" s="15"/>
      <c r="AF32" s="15" t="s">
        <v>249</v>
      </c>
      <c r="AG32" s="15" t="s">
        <v>250</v>
      </c>
      <c r="AH32" s="15" t="s">
        <v>251</v>
      </c>
      <c r="AI32" s="15" t="s">
        <v>252</v>
      </c>
    </row>
    <row r="33" spans="1:35" customFormat="1" ht="15" customHeight="1" x14ac:dyDescent="0.2">
      <c r="A33" s="5"/>
      <c r="B33" s="15" t="s">
        <v>253</v>
      </c>
      <c r="C33" s="15" t="s">
        <v>239</v>
      </c>
      <c r="D33" s="15">
        <v>1</v>
      </c>
      <c r="E33" s="15">
        <v>1</v>
      </c>
      <c r="F33" s="15">
        <v>2</v>
      </c>
      <c r="G33" s="15">
        <v>1</v>
      </c>
      <c r="H33" s="15">
        <v>1</v>
      </c>
      <c r="I33" s="15">
        <v>1</v>
      </c>
      <c r="J33" s="15">
        <v>1</v>
      </c>
      <c r="K33" s="15">
        <v>1</v>
      </c>
      <c r="L33" s="15">
        <v>1</v>
      </c>
      <c r="M33" s="15">
        <v>1</v>
      </c>
      <c r="N33" s="15">
        <v>1</v>
      </c>
      <c r="O33" s="15" t="s">
        <v>45</v>
      </c>
      <c r="P33" s="15">
        <v>1</v>
      </c>
      <c r="Q33" s="15">
        <v>1</v>
      </c>
      <c r="R33" s="15">
        <v>1</v>
      </c>
      <c r="S33" s="15">
        <v>1</v>
      </c>
      <c r="T33" s="15">
        <v>1</v>
      </c>
      <c r="U33" s="15"/>
      <c r="V33" s="15" t="s">
        <v>18</v>
      </c>
      <c r="W33" s="15" t="s">
        <v>19</v>
      </c>
      <c r="X33" s="15"/>
      <c r="Y33" s="15"/>
      <c r="Z33" s="15" t="s">
        <v>254</v>
      </c>
      <c r="AA33" s="15" t="s">
        <v>50</v>
      </c>
      <c r="AB33" s="15" t="s">
        <v>40</v>
      </c>
      <c r="AC33" s="15"/>
      <c r="AD33" s="15" t="s">
        <v>35</v>
      </c>
      <c r="AE33" s="15"/>
      <c r="AF33" s="15" t="s">
        <v>255</v>
      </c>
      <c r="AG33" s="15" t="s">
        <v>256</v>
      </c>
      <c r="AH33" s="15" t="s">
        <v>257</v>
      </c>
      <c r="AI33" s="15" t="s">
        <v>258</v>
      </c>
    </row>
    <row r="34" spans="1:35" customFormat="1" ht="15" customHeight="1" x14ac:dyDescent="0.2">
      <c r="A34" s="5"/>
      <c r="B34" s="15" t="s">
        <v>259</v>
      </c>
      <c r="C34" s="15" t="s">
        <v>239</v>
      </c>
      <c r="D34" s="15">
        <v>3</v>
      </c>
      <c r="E34" s="15">
        <v>3</v>
      </c>
      <c r="F34" s="15">
        <v>4</v>
      </c>
      <c r="G34" s="15">
        <v>3</v>
      </c>
      <c r="H34" s="15">
        <v>2</v>
      </c>
      <c r="I34" s="15">
        <v>2</v>
      </c>
      <c r="J34" s="15">
        <v>3</v>
      </c>
      <c r="K34" s="15">
        <v>2</v>
      </c>
      <c r="L34" s="15">
        <v>2</v>
      </c>
      <c r="M34" s="15">
        <v>3</v>
      </c>
      <c r="N34" s="15">
        <v>2</v>
      </c>
      <c r="O34" s="15" t="s">
        <v>31</v>
      </c>
      <c r="P34" s="15">
        <v>2</v>
      </c>
      <c r="Q34" s="15">
        <v>2</v>
      </c>
      <c r="R34" s="15">
        <v>3</v>
      </c>
      <c r="S34" s="15">
        <v>2</v>
      </c>
      <c r="T34" s="15">
        <v>3</v>
      </c>
      <c r="U34" s="15"/>
      <c r="V34" s="15"/>
      <c r="W34" s="15" t="s">
        <v>19</v>
      </c>
      <c r="X34" s="15"/>
      <c r="Y34" s="15"/>
      <c r="Z34" s="15" t="s">
        <v>260</v>
      </c>
      <c r="AA34" s="15" t="s">
        <v>50</v>
      </c>
      <c r="AB34" s="15" t="s">
        <v>37</v>
      </c>
      <c r="AC34" s="15"/>
      <c r="AD34" s="15" t="s">
        <v>33</v>
      </c>
      <c r="AE34" s="15"/>
      <c r="AF34" s="15" t="s">
        <v>261</v>
      </c>
      <c r="AG34" s="15" t="s">
        <v>262</v>
      </c>
      <c r="AH34" s="15" t="s">
        <v>263</v>
      </c>
      <c r="AI34" s="15" t="s">
        <v>258</v>
      </c>
    </row>
    <row r="35" spans="1:35" customFormat="1" ht="15" customHeight="1" x14ac:dyDescent="0.2">
      <c r="A35" s="5"/>
      <c r="B35" s="15" t="s">
        <v>131</v>
      </c>
      <c r="C35" s="15" t="s">
        <v>239</v>
      </c>
      <c r="D35" s="15">
        <v>4</v>
      </c>
      <c r="E35" s="15">
        <v>3</v>
      </c>
      <c r="F35" s="15">
        <v>4</v>
      </c>
      <c r="G35" s="15">
        <v>4</v>
      </c>
      <c r="H35" s="15">
        <v>3</v>
      </c>
      <c r="I35" s="15">
        <v>4</v>
      </c>
      <c r="J35" s="15">
        <v>3</v>
      </c>
      <c r="K35" s="15">
        <v>3</v>
      </c>
      <c r="L35" s="15">
        <v>2</v>
      </c>
      <c r="M35" s="15">
        <v>3</v>
      </c>
      <c r="N35" s="15">
        <v>4</v>
      </c>
      <c r="O35" s="15" t="s">
        <v>31</v>
      </c>
      <c r="P35" s="15">
        <v>3</v>
      </c>
      <c r="Q35" s="15">
        <v>3</v>
      </c>
      <c r="R35" s="15">
        <v>3</v>
      </c>
      <c r="S35" s="15">
        <v>3</v>
      </c>
      <c r="T35" s="15">
        <v>2</v>
      </c>
      <c r="U35" s="15"/>
      <c r="V35" s="15"/>
      <c r="W35" s="15"/>
      <c r="X35" s="15" t="s">
        <v>20</v>
      </c>
      <c r="Y35" s="15"/>
      <c r="Z35" s="15" t="s">
        <v>264</v>
      </c>
      <c r="AA35" s="15" t="s">
        <v>265</v>
      </c>
      <c r="AB35" s="15" t="s">
        <v>32</v>
      </c>
      <c r="AC35" s="15"/>
      <c r="AD35" s="15" t="s">
        <v>38</v>
      </c>
      <c r="AE35" s="15"/>
      <c r="AF35" s="15" t="s">
        <v>266</v>
      </c>
      <c r="AG35" s="15" t="s">
        <v>267</v>
      </c>
      <c r="AH35" s="15" t="s">
        <v>268</v>
      </c>
      <c r="AI35" s="15" t="s">
        <v>252</v>
      </c>
    </row>
    <row r="36" spans="1:35" customFormat="1" ht="39" customHeight="1" x14ac:dyDescent="0.2">
      <c r="A36" s="5"/>
      <c r="B36" s="15" t="s">
        <v>125</v>
      </c>
      <c r="C36" s="15" t="s">
        <v>239</v>
      </c>
      <c r="D36" s="15">
        <v>4</v>
      </c>
      <c r="E36" s="15">
        <v>2</v>
      </c>
      <c r="F36" s="15">
        <v>4</v>
      </c>
      <c r="G36" s="15">
        <v>3</v>
      </c>
      <c r="H36" s="15">
        <v>2</v>
      </c>
      <c r="I36" s="15">
        <v>3</v>
      </c>
      <c r="J36" s="15">
        <v>4</v>
      </c>
      <c r="K36" s="15">
        <v>3</v>
      </c>
      <c r="L36" s="15">
        <v>2</v>
      </c>
      <c r="M36" s="15">
        <v>4</v>
      </c>
      <c r="N36" s="15">
        <v>3</v>
      </c>
      <c r="O36" s="15" t="s">
        <v>31</v>
      </c>
      <c r="P36" s="15">
        <v>3</v>
      </c>
      <c r="Q36" s="15">
        <v>3</v>
      </c>
      <c r="R36" s="15">
        <v>3</v>
      </c>
      <c r="S36" s="15">
        <v>3</v>
      </c>
      <c r="T36" s="15">
        <v>3</v>
      </c>
      <c r="U36" s="15"/>
      <c r="V36" s="15"/>
      <c r="W36" s="15"/>
      <c r="X36" s="15" t="s">
        <v>20</v>
      </c>
      <c r="Y36" s="15" t="s">
        <v>21</v>
      </c>
      <c r="Z36" s="15" t="s">
        <v>269</v>
      </c>
      <c r="AA36" s="15" t="s">
        <v>270</v>
      </c>
      <c r="AB36" s="15" t="s">
        <v>37</v>
      </c>
      <c r="AC36" s="15"/>
      <c r="AD36" s="15" t="s">
        <v>38</v>
      </c>
      <c r="AE36" s="15"/>
      <c r="AF36" s="15" t="s">
        <v>271</v>
      </c>
      <c r="AG36" s="15" t="s">
        <v>272</v>
      </c>
      <c r="AH36" s="15" t="s">
        <v>273</v>
      </c>
      <c r="AI36" s="15" t="s">
        <v>252</v>
      </c>
    </row>
    <row r="37" spans="1:35" customFormat="1" ht="15" customHeight="1" x14ac:dyDescent="0.2">
      <c r="A37" s="5"/>
      <c r="B37" s="15" t="s">
        <v>238</v>
      </c>
      <c r="C37" s="15" t="s">
        <v>274</v>
      </c>
      <c r="D37" s="15">
        <v>2</v>
      </c>
      <c r="E37" s="15">
        <v>2</v>
      </c>
      <c r="F37" s="15">
        <v>3</v>
      </c>
      <c r="G37" s="15">
        <v>2</v>
      </c>
      <c r="H37" s="15">
        <v>2</v>
      </c>
      <c r="I37" s="15">
        <v>3</v>
      </c>
      <c r="J37" s="15">
        <v>2</v>
      </c>
      <c r="K37" s="15">
        <v>3</v>
      </c>
      <c r="L37" s="15">
        <v>2</v>
      </c>
      <c r="M37" s="15">
        <v>2</v>
      </c>
      <c r="N37" s="15">
        <v>2</v>
      </c>
      <c r="O37" s="15" t="s">
        <v>31</v>
      </c>
      <c r="P37" s="15">
        <v>1</v>
      </c>
      <c r="Q37" s="15">
        <v>2</v>
      </c>
      <c r="R37" s="15">
        <v>2</v>
      </c>
      <c r="S37" s="15">
        <v>1</v>
      </c>
      <c r="T37" s="15">
        <v>2</v>
      </c>
      <c r="U37" s="15"/>
      <c r="V37" s="15"/>
      <c r="W37" s="15" t="s">
        <v>19</v>
      </c>
      <c r="X37" s="15" t="s">
        <v>20</v>
      </c>
      <c r="Y37" s="15"/>
      <c r="Z37" s="15" t="s">
        <v>275</v>
      </c>
      <c r="AA37" s="15" t="s">
        <v>276</v>
      </c>
      <c r="AB37" s="15" t="s">
        <v>40</v>
      </c>
      <c r="AC37" s="15"/>
      <c r="AD37" s="15" t="s">
        <v>35</v>
      </c>
      <c r="AE37" s="15"/>
      <c r="AF37" s="15" t="s">
        <v>277</v>
      </c>
      <c r="AG37" s="15" t="s">
        <v>278</v>
      </c>
      <c r="AH37" s="15" t="s">
        <v>279</v>
      </c>
      <c r="AI37" s="15" t="s">
        <v>280</v>
      </c>
    </row>
    <row r="38" spans="1:35" customFormat="1" ht="15" customHeight="1" x14ac:dyDescent="0.2">
      <c r="A38" s="5"/>
      <c r="B38" s="15" t="s">
        <v>137</v>
      </c>
      <c r="C38" s="15" t="s">
        <v>274</v>
      </c>
      <c r="D38" s="15">
        <v>2</v>
      </c>
      <c r="E38" s="15">
        <v>3</v>
      </c>
      <c r="F38" s="15">
        <v>3</v>
      </c>
      <c r="G38" s="15">
        <v>1</v>
      </c>
      <c r="H38" s="15">
        <v>2</v>
      </c>
      <c r="I38" s="15">
        <v>2</v>
      </c>
      <c r="J38" s="15">
        <v>1</v>
      </c>
      <c r="K38" s="15">
        <v>3</v>
      </c>
      <c r="L38" s="15">
        <v>2</v>
      </c>
      <c r="M38" s="15">
        <v>2</v>
      </c>
      <c r="N38" s="15">
        <v>3</v>
      </c>
      <c r="O38" s="15" t="s">
        <v>31</v>
      </c>
      <c r="P38" s="15">
        <v>2</v>
      </c>
      <c r="Q38" s="15">
        <v>2</v>
      </c>
      <c r="R38" s="15">
        <v>2</v>
      </c>
      <c r="S38" s="15">
        <v>2</v>
      </c>
      <c r="T38" s="15">
        <v>1</v>
      </c>
      <c r="U38" s="15"/>
      <c r="V38" s="15"/>
      <c r="W38" s="15" t="s">
        <v>19</v>
      </c>
      <c r="X38" s="15" t="s">
        <v>20</v>
      </c>
      <c r="Y38" s="15"/>
      <c r="Z38" s="15" t="s">
        <v>281</v>
      </c>
      <c r="AA38" s="15" t="s">
        <v>282</v>
      </c>
      <c r="AB38" s="15" t="s">
        <v>40</v>
      </c>
      <c r="AC38" s="15"/>
      <c r="AD38" s="15" t="s">
        <v>35</v>
      </c>
      <c r="AE38" s="15"/>
      <c r="AF38" s="15" t="s">
        <v>283</v>
      </c>
      <c r="AG38" s="15" t="s">
        <v>284</v>
      </c>
      <c r="AH38" s="15" t="s">
        <v>285</v>
      </c>
      <c r="AI38" s="15" t="s">
        <v>280</v>
      </c>
    </row>
    <row r="39" spans="1:35" customFormat="1" ht="15" customHeight="1" x14ac:dyDescent="0.2">
      <c r="A39" s="5"/>
      <c r="B39" s="15" t="s">
        <v>286</v>
      </c>
      <c r="C39" s="15" t="s">
        <v>274</v>
      </c>
      <c r="D39" s="15">
        <v>3</v>
      </c>
      <c r="E39" s="15">
        <v>3</v>
      </c>
      <c r="F39" s="15">
        <v>4</v>
      </c>
      <c r="G39" s="15">
        <v>3</v>
      </c>
      <c r="H39" s="15">
        <v>2</v>
      </c>
      <c r="I39" s="15">
        <v>3</v>
      </c>
      <c r="J39" s="15">
        <v>3</v>
      </c>
      <c r="K39" s="15">
        <v>3</v>
      </c>
      <c r="L39" s="15">
        <v>3</v>
      </c>
      <c r="M39" s="15">
        <v>2</v>
      </c>
      <c r="N39" s="15">
        <v>2</v>
      </c>
      <c r="O39" s="15" t="s">
        <v>36</v>
      </c>
      <c r="P39" s="15">
        <v>2</v>
      </c>
      <c r="Q39" s="15">
        <v>3</v>
      </c>
      <c r="R39" s="15">
        <v>3</v>
      </c>
      <c r="S39" s="15">
        <v>3</v>
      </c>
      <c r="T39" s="15">
        <v>3</v>
      </c>
      <c r="U39" s="15"/>
      <c r="V39" s="15" t="s">
        <v>18</v>
      </c>
      <c r="W39" s="15" t="s">
        <v>19</v>
      </c>
      <c r="X39" s="15"/>
      <c r="Y39" s="15"/>
      <c r="Z39" s="15" t="s">
        <v>287</v>
      </c>
      <c r="AA39" s="15" t="s">
        <v>288</v>
      </c>
      <c r="AB39" s="15" t="s">
        <v>32</v>
      </c>
      <c r="AC39" s="15"/>
      <c r="AD39" s="15" t="s">
        <v>38</v>
      </c>
      <c r="AE39" s="15"/>
      <c r="AF39" s="15" t="s">
        <v>289</v>
      </c>
      <c r="AG39" s="15" t="s">
        <v>290</v>
      </c>
      <c r="AH39" s="15" t="s">
        <v>291</v>
      </c>
      <c r="AI39" s="15" t="s">
        <v>280</v>
      </c>
    </row>
    <row r="40" spans="1:35" customFormat="1" ht="15" customHeight="1" x14ac:dyDescent="0.2">
      <c r="A40" s="5"/>
      <c r="B40" s="15" t="s">
        <v>292</v>
      </c>
      <c r="C40" s="15" t="s">
        <v>274</v>
      </c>
      <c r="D40" s="15">
        <v>3</v>
      </c>
      <c r="E40" s="15">
        <v>4</v>
      </c>
      <c r="F40" s="15">
        <v>2</v>
      </c>
      <c r="G40" s="15">
        <v>3</v>
      </c>
      <c r="H40" s="15">
        <v>2</v>
      </c>
      <c r="I40" s="15">
        <v>4</v>
      </c>
      <c r="J40" s="15">
        <v>3</v>
      </c>
      <c r="K40" s="15">
        <v>4</v>
      </c>
      <c r="L40" s="15">
        <v>1</v>
      </c>
      <c r="M40" s="15">
        <v>3</v>
      </c>
      <c r="N40" s="15">
        <v>2</v>
      </c>
      <c r="O40" s="15" t="s">
        <v>36</v>
      </c>
      <c r="P40" s="15">
        <v>2</v>
      </c>
      <c r="Q40" s="15">
        <v>3</v>
      </c>
      <c r="R40" s="15">
        <v>3</v>
      </c>
      <c r="S40" s="15">
        <v>2</v>
      </c>
      <c r="T40" s="15">
        <v>3</v>
      </c>
      <c r="U40" s="15" t="s">
        <v>17</v>
      </c>
      <c r="V40" s="15"/>
      <c r="W40" s="15"/>
      <c r="X40" s="15"/>
      <c r="Y40" s="15"/>
      <c r="Z40" s="15" t="s">
        <v>293</v>
      </c>
      <c r="AA40" s="15" t="s">
        <v>294</v>
      </c>
      <c r="AB40" s="15" t="s">
        <v>32</v>
      </c>
      <c r="AC40" s="15"/>
      <c r="AD40" s="15" t="s">
        <v>38</v>
      </c>
      <c r="AE40" s="15"/>
      <c r="AF40" s="15" t="s">
        <v>295</v>
      </c>
      <c r="AG40" s="15" t="s">
        <v>296</v>
      </c>
      <c r="AH40" s="15" t="s">
        <v>290</v>
      </c>
      <c r="AI40" s="15" t="s">
        <v>280</v>
      </c>
    </row>
    <row r="41" spans="1:35" customFormat="1" ht="15" customHeight="1" x14ac:dyDescent="0.2">
      <c r="A41" s="5"/>
      <c r="B41" s="15" t="s">
        <v>297</v>
      </c>
      <c r="C41" s="15" t="s">
        <v>274</v>
      </c>
      <c r="D41" s="15">
        <v>2</v>
      </c>
      <c r="E41" s="15">
        <v>2</v>
      </c>
      <c r="F41" s="15">
        <v>3</v>
      </c>
      <c r="G41" s="15">
        <v>2</v>
      </c>
      <c r="H41" s="15">
        <v>1</v>
      </c>
      <c r="I41" s="15">
        <v>4</v>
      </c>
      <c r="J41" s="15">
        <v>2</v>
      </c>
      <c r="K41" s="15">
        <v>1</v>
      </c>
      <c r="L41" s="15">
        <v>2</v>
      </c>
      <c r="M41" s="15">
        <v>2</v>
      </c>
      <c r="N41" s="15">
        <v>3</v>
      </c>
      <c r="O41" s="15" t="s">
        <v>31</v>
      </c>
      <c r="P41" s="15">
        <v>1</v>
      </c>
      <c r="Q41" s="15">
        <v>2</v>
      </c>
      <c r="R41" s="15">
        <v>1</v>
      </c>
      <c r="S41" s="15">
        <v>1</v>
      </c>
      <c r="T41" s="15">
        <v>1</v>
      </c>
      <c r="U41" s="15"/>
      <c r="V41" s="15" t="s">
        <v>18</v>
      </c>
      <c r="W41" s="15" t="s">
        <v>19</v>
      </c>
      <c r="X41" s="15"/>
      <c r="Y41" s="15"/>
      <c r="Z41" s="15" t="s">
        <v>298</v>
      </c>
      <c r="AA41" s="15" t="s">
        <v>299</v>
      </c>
      <c r="AB41" s="15" t="s">
        <v>40</v>
      </c>
      <c r="AC41" s="15"/>
      <c r="AD41" s="15" t="s">
        <v>33</v>
      </c>
      <c r="AE41" s="15"/>
      <c r="AF41" s="15" t="s">
        <v>300</v>
      </c>
      <c r="AG41" s="15" t="s">
        <v>301</v>
      </c>
      <c r="AH41" s="15" t="s">
        <v>302</v>
      </c>
      <c r="AI41" s="15" t="s">
        <v>303</v>
      </c>
    </row>
    <row r="42" spans="1:35" customFormat="1" ht="15" customHeight="1" x14ac:dyDescent="0.2">
      <c r="A42" s="5"/>
      <c r="B42" s="15" t="s">
        <v>76</v>
      </c>
      <c r="C42" s="15" t="s">
        <v>304</v>
      </c>
      <c r="D42" s="15">
        <v>3</v>
      </c>
      <c r="E42" s="15">
        <v>3</v>
      </c>
      <c r="F42" s="15">
        <v>3</v>
      </c>
      <c r="G42" s="15">
        <v>2</v>
      </c>
      <c r="H42" s="15">
        <v>2</v>
      </c>
      <c r="I42" s="15">
        <v>2</v>
      </c>
      <c r="J42" s="15">
        <v>2</v>
      </c>
      <c r="K42" s="15">
        <v>2</v>
      </c>
      <c r="L42" s="15">
        <v>2</v>
      </c>
      <c r="M42" s="15">
        <v>2</v>
      </c>
      <c r="N42" s="15">
        <v>2</v>
      </c>
      <c r="O42" s="15" t="s">
        <v>31</v>
      </c>
      <c r="P42" s="15">
        <v>2</v>
      </c>
      <c r="Q42" s="15">
        <v>2</v>
      </c>
      <c r="R42" s="15">
        <v>2</v>
      </c>
      <c r="S42" s="15">
        <v>2</v>
      </c>
      <c r="T42" s="15">
        <v>3</v>
      </c>
      <c r="U42" s="15"/>
      <c r="V42" s="15" t="s">
        <v>18</v>
      </c>
      <c r="W42" s="15"/>
      <c r="X42" s="15" t="s">
        <v>20</v>
      </c>
      <c r="Y42" s="15"/>
      <c r="Z42" s="15" t="e">
        <v>#NAME?</v>
      </c>
      <c r="AA42" s="19" t="s">
        <v>305</v>
      </c>
      <c r="AB42" s="15" t="s">
        <v>37</v>
      </c>
      <c r="AC42" s="15"/>
      <c r="AD42" s="15" t="s">
        <v>33</v>
      </c>
      <c r="AE42" s="15"/>
      <c r="AF42" s="15" t="e">
        <v>#NAME?</v>
      </c>
      <c r="AG42" s="15" t="s">
        <v>306</v>
      </c>
      <c r="AH42" s="15" t="s">
        <v>307</v>
      </c>
      <c r="AI42" s="15" t="s">
        <v>308</v>
      </c>
    </row>
    <row r="43" spans="1:35" customFormat="1" ht="39" customHeight="1" x14ac:dyDescent="0.2">
      <c r="A43" s="5"/>
      <c r="B43" s="15" t="s">
        <v>195</v>
      </c>
      <c r="C43" s="15" t="s">
        <v>304</v>
      </c>
      <c r="D43" s="15">
        <v>4</v>
      </c>
      <c r="E43" s="15">
        <v>3</v>
      </c>
      <c r="F43" s="15">
        <v>4</v>
      </c>
      <c r="G43" s="15">
        <v>4</v>
      </c>
      <c r="H43" s="15">
        <v>3</v>
      </c>
      <c r="I43" s="15">
        <v>4</v>
      </c>
      <c r="J43" s="15">
        <v>3</v>
      </c>
      <c r="K43" s="15">
        <v>2</v>
      </c>
      <c r="L43" s="15">
        <v>3</v>
      </c>
      <c r="M43" s="15">
        <v>3</v>
      </c>
      <c r="N43" s="15">
        <v>2</v>
      </c>
      <c r="O43" s="15" t="s">
        <v>36</v>
      </c>
      <c r="P43" s="15">
        <v>3</v>
      </c>
      <c r="Q43" s="15">
        <v>3</v>
      </c>
      <c r="R43" s="15">
        <v>4</v>
      </c>
      <c r="S43" s="15">
        <v>3</v>
      </c>
      <c r="T43" s="15">
        <v>4</v>
      </c>
      <c r="U43" s="15"/>
      <c r="V43" s="15"/>
      <c r="W43" s="15"/>
      <c r="X43" s="15"/>
      <c r="Y43" s="15" t="s">
        <v>21</v>
      </c>
      <c r="Z43" s="15" t="e">
        <v>#NAME?</v>
      </c>
      <c r="AA43" s="15" t="e">
        <v>#NAME?</v>
      </c>
      <c r="AB43" s="15" t="s">
        <v>44</v>
      </c>
      <c r="AC43" s="15"/>
      <c r="AD43" s="15" t="s">
        <v>38</v>
      </c>
      <c r="AE43" s="15"/>
      <c r="AF43" s="15" t="e">
        <v>#NAME?</v>
      </c>
      <c r="AG43" s="15" t="s">
        <v>309</v>
      </c>
      <c r="AH43" s="15" t="s">
        <v>310</v>
      </c>
      <c r="AI43" s="15" t="s">
        <v>308</v>
      </c>
    </row>
    <row r="44" spans="1:35" customFormat="1" ht="15" customHeight="1" x14ac:dyDescent="0.2">
      <c r="A44" s="5"/>
      <c r="B44" s="15" t="s">
        <v>311</v>
      </c>
      <c r="C44" s="15" t="s">
        <v>304</v>
      </c>
      <c r="D44" s="15">
        <v>2</v>
      </c>
      <c r="E44" s="15">
        <v>2</v>
      </c>
      <c r="F44" s="15">
        <v>3</v>
      </c>
      <c r="G44" s="15">
        <v>2</v>
      </c>
      <c r="H44" s="15">
        <v>2</v>
      </c>
      <c r="I44" s="15">
        <v>2</v>
      </c>
      <c r="J44" s="15">
        <v>2</v>
      </c>
      <c r="K44" s="15">
        <v>2</v>
      </c>
      <c r="L44" s="15">
        <v>2</v>
      </c>
      <c r="M44" s="15">
        <v>2</v>
      </c>
      <c r="N44" s="15">
        <v>1</v>
      </c>
      <c r="O44" s="15" t="s">
        <v>31</v>
      </c>
      <c r="P44" s="15">
        <v>2</v>
      </c>
      <c r="Q44" s="15">
        <v>1</v>
      </c>
      <c r="R44" s="15">
        <v>1</v>
      </c>
      <c r="S44" s="15">
        <v>2</v>
      </c>
      <c r="T44" s="15">
        <v>2</v>
      </c>
      <c r="U44" s="15"/>
      <c r="V44" s="15"/>
      <c r="W44" s="15" t="s">
        <v>19</v>
      </c>
      <c r="X44" s="15" t="s">
        <v>20</v>
      </c>
      <c r="Y44" s="15" t="s">
        <v>21</v>
      </c>
      <c r="Z44" s="19" t="s">
        <v>312</v>
      </c>
      <c r="AA44" s="15" t="e">
        <v>#NAME?</v>
      </c>
      <c r="AB44" s="15" t="s">
        <v>37</v>
      </c>
      <c r="AC44" s="15"/>
      <c r="AD44" s="15" t="s">
        <v>35</v>
      </c>
      <c r="AE44" s="15"/>
      <c r="AF44" s="15" t="e">
        <v>#NAME?</v>
      </c>
      <c r="AG44" s="15" t="s">
        <v>313</v>
      </c>
      <c r="AH44" s="15" t="s">
        <v>314</v>
      </c>
      <c r="AI44" s="15" t="s">
        <v>308</v>
      </c>
    </row>
    <row r="45" spans="1:35" customFormat="1" ht="39" customHeight="1" x14ac:dyDescent="0.2">
      <c r="A45" s="5"/>
      <c r="B45" s="15" t="s">
        <v>315</v>
      </c>
      <c r="C45" s="15" t="s">
        <v>304</v>
      </c>
      <c r="D45" s="15">
        <v>2</v>
      </c>
      <c r="E45" s="15">
        <v>1</v>
      </c>
      <c r="F45" s="15">
        <v>2</v>
      </c>
      <c r="G45" s="15">
        <v>2</v>
      </c>
      <c r="H45" s="15">
        <v>2</v>
      </c>
      <c r="I45" s="15">
        <v>2</v>
      </c>
      <c r="J45" s="15">
        <v>2</v>
      </c>
      <c r="K45" s="15">
        <v>2</v>
      </c>
      <c r="L45" s="15">
        <v>1</v>
      </c>
      <c r="M45" s="15">
        <v>1</v>
      </c>
      <c r="N45" s="15">
        <v>1</v>
      </c>
      <c r="O45" s="15" t="s">
        <v>31</v>
      </c>
      <c r="P45" s="15">
        <v>1</v>
      </c>
      <c r="Q45" s="15">
        <v>2</v>
      </c>
      <c r="R45" s="15">
        <v>2</v>
      </c>
      <c r="S45" s="15">
        <v>1</v>
      </c>
      <c r="T45" s="15">
        <v>1</v>
      </c>
      <c r="U45" s="15"/>
      <c r="V45" s="15" t="s">
        <v>18</v>
      </c>
      <c r="W45" s="15" t="s">
        <v>19</v>
      </c>
      <c r="X45" s="15"/>
      <c r="Y45" s="15" t="s">
        <v>21</v>
      </c>
      <c r="Z45" s="15" t="e">
        <v>#NAME?</v>
      </c>
      <c r="AA45" s="15" t="e">
        <v>#NAME?</v>
      </c>
      <c r="AB45" s="15" t="s">
        <v>37</v>
      </c>
      <c r="AC45" s="15"/>
      <c r="AD45" s="15" t="s">
        <v>35</v>
      </c>
      <c r="AE45" s="15"/>
      <c r="AF45" s="15" t="s">
        <v>316</v>
      </c>
      <c r="AG45" s="15" t="s">
        <v>317</v>
      </c>
      <c r="AH45" s="15" t="s">
        <v>318</v>
      </c>
      <c r="AI45" s="15" t="s">
        <v>308</v>
      </c>
    </row>
    <row r="46" spans="1:35" customFormat="1" ht="27" customHeight="1" x14ac:dyDescent="0.2">
      <c r="A46" s="5"/>
      <c r="B46" s="15" t="s">
        <v>292</v>
      </c>
      <c r="C46" s="15" t="s">
        <v>304</v>
      </c>
      <c r="D46" s="15">
        <v>4</v>
      </c>
      <c r="E46" s="15">
        <v>4</v>
      </c>
      <c r="F46" s="15">
        <v>4</v>
      </c>
      <c r="G46" s="15">
        <v>3</v>
      </c>
      <c r="H46" s="15">
        <v>3</v>
      </c>
      <c r="I46" s="15">
        <v>2</v>
      </c>
      <c r="J46" s="15">
        <v>4</v>
      </c>
      <c r="K46" s="15">
        <v>2</v>
      </c>
      <c r="L46" s="15">
        <v>2</v>
      </c>
      <c r="M46" s="15">
        <v>3</v>
      </c>
      <c r="N46" s="15">
        <v>2</v>
      </c>
      <c r="O46" s="15" t="s">
        <v>36</v>
      </c>
      <c r="P46" s="15">
        <v>3</v>
      </c>
      <c r="Q46" s="15">
        <v>3</v>
      </c>
      <c r="R46" s="15">
        <v>2</v>
      </c>
      <c r="S46" s="15">
        <v>3</v>
      </c>
      <c r="T46" s="15">
        <v>2</v>
      </c>
      <c r="U46" s="15"/>
      <c r="V46" s="15"/>
      <c r="W46" s="15"/>
      <c r="X46" s="15" t="s">
        <v>20</v>
      </c>
      <c r="Y46" s="15"/>
      <c r="Z46" s="19" t="s">
        <v>319</v>
      </c>
      <c r="AA46" s="15" t="e">
        <v>#NAME?</v>
      </c>
      <c r="AB46" s="15" t="s">
        <v>44</v>
      </c>
      <c r="AC46" s="15"/>
      <c r="AD46" s="15" t="s">
        <v>38</v>
      </c>
      <c r="AE46" s="15"/>
      <c r="AF46" s="15" t="e">
        <v>#NAME?</v>
      </c>
      <c r="AG46" s="15" t="s">
        <v>320</v>
      </c>
      <c r="AH46" s="15" t="s">
        <v>321</v>
      </c>
      <c r="AI46" s="15" t="s">
        <v>308</v>
      </c>
    </row>
    <row r="47" spans="1:35" customFormat="1" ht="15" customHeight="1" x14ac:dyDescent="0.2">
      <c r="A47" s="5"/>
      <c r="B47" s="15" t="s">
        <v>322</v>
      </c>
      <c r="C47" s="15" t="s">
        <v>304</v>
      </c>
      <c r="D47" s="15">
        <v>2</v>
      </c>
      <c r="E47" s="15">
        <v>3</v>
      </c>
      <c r="F47" s="15">
        <v>3</v>
      </c>
      <c r="G47" s="15">
        <v>2</v>
      </c>
      <c r="H47" s="15">
        <v>2</v>
      </c>
      <c r="I47" s="15">
        <v>3</v>
      </c>
      <c r="J47" s="15">
        <v>2</v>
      </c>
      <c r="K47" s="15">
        <v>2</v>
      </c>
      <c r="L47" s="15">
        <v>2</v>
      </c>
      <c r="M47" s="15">
        <v>2</v>
      </c>
      <c r="N47" s="15">
        <v>3</v>
      </c>
      <c r="O47" s="15" t="s">
        <v>31</v>
      </c>
      <c r="P47" s="15">
        <v>3</v>
      </c>
      <c r="Q47" s="15">
        <v>2</v>
      </c>
      <c r="R47" s="15">
        <v>2</v>
      </c>
      <c r="S47" s="15">
        <v>2</v>
      </c>
      <c r="T47" s="15">
        <v>2</v>
      </c>
      <c r="U47" s="15"/>
      <c r="V47" s="15"/>
      <c r="W47" s="15" t="s">
        <v>19</v>
      </c>
      <c r="X47" s="15" t="s">
        <v>20</v>
      </c>
      <c r="Y47" s="15"/>
      <c r="Z47" s="19" t="s">
        <v>323</v>
      </c>
      <c r="AA47" s="15" t="e">
        <v>#NAME?</v>
      </c>
      <c r="AB47" s="15" t="s">
        <v>37</v>
      </c>
      <c r="AC47" s="15"/>
      <c r="AD47" s="15" t="s">
        <v>33</v>
      </c>
      <c r="AE47" s="15"/>
      <c r="AF47" s="15"/>
      <c r="AG47" s="15" t="s">
        <v>324</v>
      </c>
      <c r="AH47" s="15" t="s">
        <v>325</v>
      </c>
      <c r="AI47" s="15" t="s">
        <v>326</v>
      </c>
    </row>
    <row r="48" spans="1:35" customFormat="1" ht="27" customHeight="1" x14ac:dyDescent="0.2">
      <c r="A48" s="5"/>
      <c r="B48" s="15" t="s">
        <v>327</v>
      </c>
      <c r="C48" s="15" t="s">
        <v>39</v>
      </c>
      <c r="D48" s="15">
        <v>3</v>
      </c>
      <c r="E48" s="15">
        <v>3</v>
      </c>
      <c r="F48" s="15">
        <v>3</v>
      </c>
      <c r="G48" s="15">
        <v>3</v>
      </c>
      <c r="H48" s="15">
        <v>3</v>
      </c>
      <c r="I48" s="15">
        <v>2</v>
      </c>
      <c r="J48" s="15">
        <v>3</v>
      </c>
      <c r="K48" s="15">
        <v>2</v>
      </c>
      <c r="L48" s="15">
        <v>2</v>
      </c>
      <c r="M48" s="15">
        <v>2</v>
      </c>
      <c r="N48" s="15">
        <v>3</v>
      </c>
      <c r="O48" s="15" t="s">
        <v>31</v>
      </c>
      <c r="P48" s="15">
        <v>2</v>
      </c>
      <c r="Q48" s="15">
        <v>2</v>
      </c>
      <c r="R48" s="15">
        <v>3</v>
      </c>
      <c r="S48" s="15">
        <v>2</v>
      </c>
      <c r="T48" s="15">
        <v>2</v>
      </c>
      <c r="U48" s="15"/>
      <c r="V48" s="15" t="s">
        <v>18</v>
      </c>
      <c r="W48" s="15"/>
      <c r="X48" s="15"/>
      <c r="Y48" s="15"/>
      <c r="Z48" s="15" t="s">
        <v>328</v>
      </c>
      <c r="AA48" s="15" t="s">
        <v>329</v>
      </c>
      <c r="AB48" s="15" t="s">
        <v>40</v>
      </c>
      <c r="AC48" s="15"/>
      <c r="AD48" s="15" t="s">
        <v>33</v>
      </c>
      <c r="AE48" s="15"/>
      <c r="AF48" s="15"/>
      <c r="AG48" s="15" t="s">
        <v>330</v>
      </c>
      <c r="AH48" s="15" t="s">
        <v>331</v>
      </c>
      <c r="AI48" s="15" t="s">
        <v>69</v>
      </c>
    </row>
    <row r="49" spans="1:35" customFormat="1" ht="15" customHeight="1" x14ac:dyDescent="0.2">
      <c r="A49" s="5"/>
      <c r="B49" s="15" t="s">
        <v>332</v>
      </c>
      <c r="C49" s="15" t="s">
        <v>39</v>
      </c>
      <c r="D49" s="15">
        <v>4</v>
      </c>
      <c r="E49" s="15">
        <v>4</v>
      </c>
      <c r="F49" s="15">
        <v>4</v>
      </c>
      <c r="G49" s="15">
        <v>3</v>
      </c>
      <c r="H49" s="15">
        <v>3</v>
      </c>
      <c r="I49" s="15">
        <v>4</v>
      </c>
      <c r="J49" s="15">
        <v>4</v>
      </c>
      <c r="K49" s="15">
        <v>3</v>
      </c>
      <c r="L49" s="15">
        <v>3</v>
      </c>
      <c r="M49" s="15">
        <v>4</v>
      </c>
      <c r="N49" s="15">
        <v>3</v>
      </c>
      <c r="O49" s="15" t="s">
        <v>36</v>
      </c>
      <c r="P49" s="15">
        <v>3</v>
      </c>
      <c r="Q49" s="15">
        <v>3</v>
      </c>
      <c r="R49" s="15">
        <v>4</v>
      </c>
      <c r="S49" s="15">
        <v>3</v>
      </c>
      <c r="T49" s="15">
        <v>4</v>
      </c>
      <c r="U49" s="15"/>
      <c r="V49" s="15" t="s">
        <v>18</v>
      </c>
      <c r="W49" s="15"/>
      <c r="X49" s="15"/>
      <c r="Y49" s="15"/>
      <c r="Z49" s="15" t="s">
        <v>333</v>
      </c>
      <c r="AA49" s="15" t="s">
        <v>334</v>
      </c>
      <c r="AB49" s="15" t="s">
        <v>32</v>
      </c>
      <c r="AC49" s="15"/>
      <c r="AD49" s="15" t="s">
        <v>38</v>
      </c>
      <c r="AE49" s="15"/>
      <c r="AF49" s="15"/>
      <c r="AG49" s="15" t="s">
        <v>335</v>
      </c>
      <c r="AH49" s="15" t="s">
        <v>336</v>
      </c>
      <c r="AI49" s="15" t="s">
        <v>69</v>
      </c>
    </row>
    <row r="50" spans="1:35" customFormat="1" ht="15" customHeight="1" x14ac:dyDescent="0.2">
      <c r="A50" s="5"/>
      <c r="B50" s="15" t="s">
        <v>337</v>
      </c>
      <c r="C50" s="15" t="s">
        <v>39</v>
      </c>
      <c r="D50" s="15">
        <v>3</v>
      </c>
      <c r="E50" s="15">
        <v>2</v>
      </c>
      <c r="F50" s="15">
        <v>3</v>
      </c>
      <c r="G50" s="15">
        <v>3</v>
      </c>
      <c r="H50" s="15">
        <v>2</v>
      </c>
      <c r="I50" s="15">
        <v>2</v>
      </c>
      <c r="J50" s="15">
        <v>2</v>
      </c>
      <c r="K50" s="15">
        <v>2</v>
      </c>
      <c r="L50" s="15">
        <v>2</v>
      </c>
      <c r="M50" s="15">
        <v>3</v>
      </c>
      <c r="N50" s="15">
        <v>2</v>
      </c>
      <c r="O50" s="15" t="s">
        <v>31</v>
      </c>
      <c r="P50" s="15">
        <v>2</v>
      </c>
      <c r="Q50" s="15">
        <v>2</v>
      </c>
      <c r="R50" s="15">
        <v>2</v>
      </c>
      <c r="S50" s="15">
        <v>2</v>
      </c>
      <c r="T50" s="15">
        <v>2</v>
      </c>
      <c r="U50" s="15"/>
      <c r="V50" s="15"/>
      <c r="W50" s="15" t="s">
        <v>19</v>
      </c>
      <c r="X50" s="15"/>
      <c r="Y50" s="15"/>
      <c r="Z50" s="15" t="s">
        <v>338</v>
      </c>
      <c r="AA50" s="15" t="s">
        <v>339</v>
      </c>
      <c r="AB50" s="15" t="s">
        <v>37</v>
      </c>
      <c r="AC50" s="15"/>
      <c r="AD50" s="15" t="s">
        <v>33</v>
      </c>
      <c r="AE50" s="15"/>
      <c r="AF50" s="15"/>
      <c r="AG50" s="15" t="s">
        <v>340</v>
      </c>
      <c r="AH50" s="15" t="s">
        <v>341</v>
      </c>
      <c r="AI50" s="15" t="s">
        <v>69</v>
      </c>
    </row>
    <row r="51" spans="1:35" customFormat="1" ht="15" customHeight="1" x14ac:dyDescent="0.2">
      <c r="A51" s="5"/>
      <c r="B51" s="15" t="s">
        <v>342</v>
      </c>
      <c r="C51" s="15" t="s">
        <v>39</v>
      </c>
      <c r="D51" s="15">
        <v>4</v>
      </c>
      <c r="E51" s="15">
        <v>4</v>
      </c>
      <c r="F51" s="15">
        <v>4</v>
      </c>
      <c r="G51" s="15">
        <v>4</v>
      </c>
      <c r="H51" s="15">
        <v>3</v>
      </c>
      <c r="I51" s="15">
        <v>4</v>
      </c>
      <c r="J51" s="15">
        <v>3</v>
      </c>
      <c r="K51" s="15">
        <v>3</v>
      </c>
      <c r="L51" s="15">
        <v>4</v>
      </c>
      <c r="M51" s="15">
        <v>4</v>
      </c>
      <c r="N51" s="15">
        <v>3</v>
      </c>
      <c r="O51" s="15" t="s">
        <v>36</v>
      </c>
      <c r="P51" s="15">
        <v>3</v>
      </c>
      <c r="Q51" s="15">
        <v>3</v>
      </c>
      <c r="R51" s="15">
        <v>4</v>
      </c>
      <c r="S51" s="15">
        <v>3</v>
      </c>
      <c r="T51" s="15">
        <v>4</v>
      </c>
      <c r="U51" s="15"/>
      <c r="V51" s="15"/>
      <c r="W51" s="15" t="s">
        <v>19</v>
      </c>
      <c r="X51" s="15"/>
      <c r="Y51" s="15"/>
      <c r="Z51" s="15" t="s">
        <v>343</v>
      </c>
      <c r="AA51" s="15" t="s">
        <v>344</v>
      </c>
      <c r="AB51" s="15" t="s">
        <v>44</v>
      </c>
      <c r="AC51" s="15"/>
      <c r="AD51" s="15" t="s">
        <v>38</v>
      </c>
      <c r="AE51" s="15"/>
      <c r="AF51" s="15" t="s">
        <v>345</v>
      </c>
      <c r="AG51" s="15" t="s">
        <v>346</v>
      </c>
      <c r="AH51" s="15" t="s">
        <v>347</v>
      </c>
      <c r="AI51" s="15" t="s">
        <v>69</v>
      </c>
    </row>
    <row r="52" spans="1:35" customFormat="1" ht="39" customHeight="1" x14ac:dyDescent="0.2">
      <c r="A52" s="5"/>
      <c r="B52" s="15" t="s">
        <v>348</v>
      </c>
      <c r="C52" s="15" t="s">
        <v>39</v>
      </c>
      <c r="D52" s="15">
        <v>3</v>
      </c>
      <c r="E52" s="15">
        <v>3</v>
      </c>
      <c r="F52" s="15">
        <v>4</v>
      </c>
      <c r="G52" s="15">
        <v>3</v>
      </c>
      <c r="H52" s="15">
        <v>3</v>
      </c>
      <c r="I52" s="15">
        <v>4</v>
      </c>
      <c r="J52" s="15">
        <v>3</v>
      </c>
      <c r="K52" s="15">
        <v>3</v>
      </c>
      <c r="L52" s="15">
        <v>2</v>
      </c>
      <c r="M52" s="15">
        <v>3</v>
      </c>
      <c r="N52" s="15">
        <v>4</v>
      </c>
      <c r="O52" s="15" t="s">
        <v>31</v>
      </c>
      <c r="P52" s="15">
        <v>4</v>
      </c>
      <c r="Q52" s="15">
        <v>3</v>
      </c>
      <c r="R52" s="15">
        <v>4</v>
      </c>
      <c r="S52" s="15">
        <v>3</v>
      </c>
      <c r="T52" s="15">
        <v>3</v>
      </c>
      <c r="U52" s="15"/>
      <c r="V52" s="15"/>
      <c r="W52" s="15" t="s">
        <v>19</v>
      </c>
      <c r="X52" s="15"/>
      <c r="Y52" s="15"/>
      <c r="Z52" s="15" t="s">
        <v>349</v>
      </c>
      <c r="AA52" s="15" t="s">
        <v>350</v>
      </c>
      <c r="AB52" s="15" t="s">
        <v>32</v>
      </c>
      <c r="AC52" s="15"/>
      <c r="AD52" s="15" t="s">
        <v>33</v>
      </c>
      <c r="AE52" s="15"/>
      <c r="AF52" s="15"/>
      <c r="AG52" s="15" t="s">
        <v>351</v>
      </c>
      <c r="AH52" s="15" t="s">
        <v>352</v>
      </c>
      <c r="AI52" s="15" t="s">
        <v>69</v>
      </c>
    </row>
    <row r="53" spans="1:35" customFormat="1" ht="39" customHeight="1" x14ac:dyDescent="0.2">
      <c r="A53" s="5"/>
      <c r="B53" s="15" t="s">
        <v>297</v>
      </c>
      <c r="C53" s="15" t="s">
        <v>74</v>
      </c>
      <c r="D53" s="15">
        <v>4</v>
      </c>
      <c r="E53" s="15">
        <v>4</v>
      </c>
      <c r="F53" s="15">
        <v>4</v>
      </c>
      <c r="G53" s="15">
        <v>3</v>
      </c>
      <c r="H53" s="15">
        <v>2</v>
      </c>
      <c r="I53" s="15">
        <v>4</v>
      </c>
      <c r="J53" s="15">
        <v>4</v>
      </c>
      <c r="K53" s="15">
        <v>3</v>
      </c>
      <c r="L53" s="15">
        <v>3</v>
      </c>
      <c r="M53" s="15">
        <v>3</v>
      </c>
      <c r="N53" s="15">
        <v>3</v>
      </c>
      <c r="O53" s="15" t="s">
        <v>36</v>
      </c>
      <c r="P53" s="15">
        <v>2</v>
      </c>
      <c r="Q53" s="15">
        <v>3</v>
      </c>
      <c r="R53" s="15">
        <v>4</v>
      </c>
      <c r="S53" s="15">
        <v>2</v>
      </c>
      <c r="T53" s="15">
        <v>3</v>
      </c>
      <c r="U53" s="15"/>
      <c r="V53" s="15"/>
      <c r="W53" s="15"/>
      <c r="X53" s="15" t="s">
        <v>20</v>
      </c>
      <c r="Y53" s="15"/>
      <c r="Z53" s="15" t="s">
        <v>353</v>
      </c>
      <c r="AA53" s="15" t="s">
        <v>354</v>
      </c>
      <c r="AB53" s="15" t="s">
        <v>32</v>
      </c>
      <c r="AC53" s="15"/>
      <c r="AD53" s="15" t="s">
        <v>38</v>
      </c>
      <c r="AE53" s="15"/>
      <c r="AF53" s="15" t="s">
        <v>355</v>
      </c>
      <c r="AG53" s="15" t="s">
        <v>356</v>
      </c>
      <c r="AH53" s="15" t="s">
        <v>357</v>
      </c>
      <c r="AI53" s="15" t="s">
        <v>358</v>
      </c>
    </row>
    <row r="54" spans="1:35" customFormat="1" ht="51" customHeight="1" x14ac:dyDescent="0.2">
      <c r="A54" s="5"/>
      <c r="B54" s="15" t="s">
        <v>327</v>
      </c>
      <c r="C54" s="15" t="s">
        <v>74</v>
      </c>
      <c r="D54" s="15">
        <v>2</v>
      </c>
      <c r="E54" s="15">
        <v>3</v>
      </c>
      <c r="F54" s="15">
        <v>3</v>
      </c>
      <c r="G54" s="15">
        <v>2</v>
      </c>
      <c r="H54" s="15">
        <v>2</v>
      </c>
      <c r="I54" s="15">
        <v>3</v>
      </c>
      <c r="J54" s="15">
        <v>2</v>
      </c>
      <c r="K54" s="15">
        <v>3</v>
      </c>
      <c r="L54" s="15">
        <v>2</v>
      </c>
      <c r="M54" s="15">
        <v>2</v>
      </c>
      <c r="N54" s="15">
        <v>2</v>
      </c>
      <c r="O54" s="15" t="s">
        <v>31</v>
      </c>
      <c r="P54" s="15">
        <v>2</v>
      </c>
      <c r="Q54" s="15">
        <v>2</v>
      </c>
      <c r="R54" s="15">
        <v>2</v>
      </c>
      <c r="S54" s="15">
        <v>2</v>
      </c>
      <c r="T54" s="15">
        <v>2</v>
      </c>
      <c r="U54" s="15"/>
      <c r="V54" s="15" t="s">
        <v>18</v>
      </c>
      <c r="W54" s="15"/>
      <c r="X54" s="15" t="s">
        <v>20</v>
      </c>
      <c r="Y54" s="15"/>
      <c r="Z54" s="15" t="s">
        <v>359</v>
      </c>
      <c r="AA54" s="15" t="s">
        <v>360</v>
      </c>
      <c r="AB54" s="15" t="s">
        <v>37</v>
      </c>
      <c r="AC54" s="15"/>
      <c r="AD54" s="15" t="s">
        <v>33</v>
      </c>
      <c r="AE54" s="15"/>
      <c r="AF54" s="15" t="s">
        <v>361</v>
      </c>
      <c r="AG54" s="15" t="s">
        <v>362</v>
      </c>
      <c r="AH54" s="15" t="s">
        <v>356</v>
      </c>
      <c r="AI54" s="15" t="s">
        <v>363</v>
      </c>
    </row>
    <row r="55" spans="1:35" customFormat="1" ht="15" customHeight="1" x14ac:dyDescent="0.2">
      <c r="A55" s="5"/>
      <c r="B55" s="15" t="s">
        <v>342</v>
      </c>
      <c r="C55" s="15" t="s">
        <v>74</v>
      </c>
      <c r="D55" s="15">
        <v>4</v>
      </c>
      <c r="E55" s="15">
        <v>3</v>
      </c>
      <c r="F55" s="15">
        <v>3</v>
      </c>
      <c r="G55" s="15">
        <v>4</v>
      </c>
      <c r="H55" s="15">
        <v>4</v>
      </c>
      <c r="I55" s="15">
        <v>4</v>
      </c>
      <c r="J55" s="15">
        <v>3</v>
      </c>
      <c r="K55" s="15">
        <v>3</v>
      </c>
      <c r="L55" s="15">
        <v>2</v>
      </c>
      <c r="M55" s="15">
        <v>2</v>
      </c>
      <c r="N55" s="15">
        <v>2</v>
      </c>
      <c r="O55" s="15" t="s">
        <v>36</v>
      </c>
      <c r="P55" s="15">
        <v>3</v>
      </c>
      <c r="Q55" s="15">
        <v>4</v>
      </c>
      <c r="R55" s="15">
        <v>3</v>
      </c>
      <c r="S55" s="15">
        <v>3</v>
      </c>
      <c r="T55" s="15">
        <v>3</v>
      </c>
      <c r="U55" s="15"/>
      <c r="V55" s="15" t="s">
        <v>18</v>
      </c>
      <c r="W55" s="15"/>
      <c r="X55" s="15" t="s">
        <v>20</v>
      </c>
      <c r="Y55" s="15"/>
      <c r="Z55" s="15" t="s">
        <v>364</v>
      </c>
      <c r="AA55" s="15" t="s">
        <v>365</v>
      </c>
      <c r="AB55" s="15" t="s">
        <v>32</v>
      </c>
      <c r="AC55" s="15"/>
      <c r="AD55" s="15" t="s">
        <v>38</v>
      </c>
      <c r="AE55" s="15"/>
      <c r="AF55" s="15" t="s">
        <v>366</v>
      </c>
      <c r="AG55" s="15" t="s">
        <v>367</v>
      </c>
      <c r="AH55" s="15" t="s">
        <v>368</v>
      </c>
      <c r="AI55" s="15" t="s">
        <v>363</v>
      </c>
    </row>
    <row r="56" spans="1:35" customFormat="1" ht="15" customHeight="1" x14ac:dyDescent="0.2">
      <c r="A56" s="5"/>
      <c r="B56" s="15" t="s">
        <v>369</v>
      </c>
      <c r="C56" s="15" t="s">
        <v>74</v>
      </c>
      <c r="D56" s="15">
        <v>3</v>
      </c>
      <c r="E56" s="15">
        <v>3</v>
      </c>
      <c r="F56" s="15">
        <v>4</v>
      </c>
      <c r="G56" s="15">
        <v>4</v>
      </c>
      <c r="H56" s="15">
        <v>3</v>
      </c>
      <c r="I56" s="15">
        <v>4</v>
      </c>
      <c r="J56" s="15">
        <v>2</v>
      </c>
      <c r="K56" s="15">
        <v>4</v>
      </c>
      <c r="L56" s="15">
        <v>2</v>
      </c>
      <c r="M56" s="15">
        <v>2</v>
      </c>
      <c r="N56" s="15">
        <v>2</v>
      </c>
      <c r="O56" s="15" t="s">
        <v>36</v>
      </c>
      <c r="P56" s="15">
        <v>3</v>
      </c>
      <c r="Q56" s="15">
        <v>3</v>
      </c>
      <c r="R56" s="15">
        <v>3</v>
      </c>
      <c r="S56" s="15">
        <v>2</v>
      </c>
      <c r="T56" s="15">
        <v>2</v>
      </c>
      <c r="U56" s="15"/>
      <c r="V56" s="15" t="s">
        <v>18</v>
      </c>
      <c r="W56" s="15" t="s">
        <v>19</v>
      </c>
      <c r="X56" s="15"/>
      <c r="Y56" s="15"/>
      <c r="Z56" s="15" t="s">
        <v>370</v>
      </c>
      <c r="AA56" s="15" t="s">
        <v>371</v>
      </c>
      <c r="AB56" s="15" t="s">
        <v>32</v>
      </c>
      <c r="AC56" s="15"/>
      <c r="AD56" s="15" t="s">
        <v>33</v>
      </c>
      <c r="AE56" s="15"/>
      <c r="AF56" s="15" t="s">
        <v>372</v>
      </c>
      <c r="AG56" s="15" t="s">
        <v>373</v>
      </c>
      <c r="AH56" s="15" t="s">
        <v>374</v>
      </c>
      <c r="AI56" s="15" t="s">
        <v>375</v>
      </c>
    </row>
    <row r="57" spans="1:35" customFormat="1" ht="39" customHeight="1" x14ac:dyDescent="0.2">
      <c r="A57" s="5"/>
      <c r="B57" s="15" t="s">
        <v>376</v>
      </c>
      <c r="C57" s="15" t="s">
        <v>74</v>
      </c>
      <c r="D57" s="15">
        <v>3</v>
      </c>
      <c r="E57" s="15">
        <v>4</v>
      </c>
      <c r="F57" s="15">
        <v>3</v>
      </c>
      <c r="G57" s="15">
        <v>4</v>
      </c>
      <c r="H57" s="15">
        <v>4</v>
      </c>
      <c r="I57" s="15">
        <v>3</v>
      </c>
      <c r="J57" s="15">
        <v>2</v>
      </c>
      <c r="K57" s="15">
        <v>3</v>
      </c>
      <c r="L57" s="15">
        <v>3</v>
      </c>
      <c r="M57" s="15">
        <v>2</v>
      </c>
      <c r="N57" s="15">
        <v>3</v>
      </c>
      <c r="O57" s="15" t="s">
        <v>36</v>
      </c>
      <c r="P57" s="15">
        <v>4</v>
      </c>
      <c r="Q57" s="15">
        <v>2</v>
      </c>
      <c r="R57" s="15">
        <v>3</v>
      </c>
      <c r="S57" s="15">
        <v>3</v>
      </c>
      <c r="T57" s="15">
        <v>3</v>
      </c>
      <c r="U57" s="15"/>
      <c r="V57" s="15"/>
      <c r="W57" s="15" t="s">
        <v>19</v>
      </c>
      <c r="X57" s="15" t="s">
        <v>20</v>
      </c>
      <c r="Y57" s="15"/>
      <c r="Z57" s="15" t="s">
        <v>377</v>
      </c>
      <c r="AA57" s="15" t="s">
        <v>378</v>
      </c>
      <c r="AB57" s="15" t="s">
        <v>32</v>
      </c>
      <c r="AC57" s="15"/>
      <c r="AD57" s="15" t="s">
        <v>38</v>
      </c>
      <c r="AE57" s="15"/>
      <c r="AF57" s="15" t="s">
        <v>379</v>
      </c>
      <c r="AG57" s="15" t="s">
        <v>380</v>
      </c>
      <c r="AH57" s="15" t="s">
        <v>381</v>
      </c>
      <c r="AI57" s="15" t="s">
        <v>375</v>
      </c>
    </row>
    <row r="58" spans="1:35" customFormat="1" ht="15" customHeight="1" x14ac:dyDescent="0.2">
      <c r="A58" s="5"/>
      <c r="B58" s="15" t="s">
        <v>253</v>
      </c>
      <c r="C58" s="15" t="s">
        <v>74</v>
      </c>
      <c r="D58" s="15">
        <v>3</v>
      </c>
      <c r="E58" s="15">
        <v>3</v>
      </c>
      <c r="F58" s="15">
        <v>3</v>
      </c>
      <c r="G58" s="15">
        <v>2</v>
      </c>
      <c r="H58" s="15">
        <v>2</v>
      </c>
      <c r="I58" s="15">
        <v>3</v>
      </c>
      <c r="J58" s="15">
        <v>1</v>
      </c>
      <c r="K58" s="15">
        <v>3</v>
      </c>
      <c r="L58" s="15">
        <v>2</v>
      </c>
      <c r="M58" s="15">
        <v>2</v>
      </c>
      <c r="N58" s="15">
        <v>2</v>
      </c>
      <c r="O58" s="15" t="s">
        <v>31</v>
      </c>
      <c r="P58" s="15">
        <v>3</v>
      </c>
      <c r="Q58" s="15">
        <v>2</v>
      </c>
      <c r="R58" s="15">
        <v>2</v>
      </c>
      <c r="S58" s="15">
        <v>2</v>
      </c>
      <c r="T58" s="15">
        <v>2</v>
      </c>
      <c r="U58" s="15"/>
      <c r="V58" s="15"/>
      <c r="W58" s="15" t="s">
        <v>19</v>
      </c>
      <c r="X58" s="15" t="s">
        <v>20</v>
      </c>
      <c r="Y58" s="15"/>
      <c r="Z58" s="15" t="s">
        <v>382</v>
      </c>
      <c r="AA58" s="15" t="s">
        <v>383</v>
      </c>
      <c r="AB58" s="15" t="s">
        <v>37</v>
      </c>
      <c r="AC58" s="15"/>
      <c r="AD58" s="15" t="s">
        <v>33</v>
      </c>
      <c r="AE58" s="15"/>
      <c r="AF58" s="15" t="s">
        <v>384</v>
      </c>
      <c r="AG58" s="15" t="s">
        <v>385</v>
      </c>
      <c r="AH58" s="15" t="s">
        <v>386</v>
      </c>
      <c r="AI58" s="15" t="s">
        <v>375</v>
      </c>
    </row>
    <row r="59" spans="1:35" customFormat="1" ht="15" customHeight="1" x14ac:dyDescent="0.2">
      <c r="A59" s="5"/>
      <c r="B59" s="15" t="s">
        <v>387</v>
      </c>
      <c r="C59" s="15" t="s">
        <v>42</v>
      </c>
      <c r="D59" s="15">
        <v>3</v>
      </c>
      <c r="E59" s="15">
        <v>3</v>
      </c>
      <c r="F59" s="15">
        <v>3</v>
      </c>
      <c r="G59" s="15">
        <v>4</v>
      </c>
      <c r="H59" s="15">
        <v>3</v>
      </c>
      <c r="I59" s="15">
        <v>2</v>
      </c>
      <c r="J59" s="15">
        <v>2</v>
      </c>
      <c r="K59" s="15">
        <v>2</v>
      </c>
      <c r="L59" s="15">
        <v>2</v>
      </c>
      <c r="M59" s="15">
        <v>3</v>
      </c>
      <c r="N59" s="15">
        <v>4</v>
      </c>
      <c r="O59" s="15" t="s">
        <v>45</v>
      </c>
      <c r="P59" s="15">
        <v>3</v>
      </c>
      <c r="Q59" s="15">
        <v>3</v>
      </c>
      <c r="R59" s="15">
        <v>2</v>
      </c>
      <c r="S59" s="15">
        <v>3</v>
      </c>
      <c r="T59" s="15">
        <v>3</v>
      </c>
      <c r="U59" s="15"/>
      <c r="V59" s="15"/>
      <c r="W59" s="15" t="s">
        <v>19</v>
      </c>
      <c r="X59" s="15"/>
      <c r="Y59" s="15"/>
      <c r="Z59" s="15" t="s">
        <v>388</v>
      </c>
      <c r="AA59" s="15" t="s">
        <v>389</v>
      </c>
      <c r="AB59" s="15" t="s">
        <v>32</v>
      </c>
      <c r="AC59" s="15"/>
      <c r="AD59" s="15" t="s">
        <v>38</v>
      </c>
      <c r="AE59" s="15"/>
      <c r="AF59" s="15"/>
      <c r="AG59" s="15" t="s">
        <v>390</v>
      </c>
      <c r="AH59" s="15" t="s">
        <v>391</v>
      </c>
      <c r="AI59" s="15" t="s">
        <v>392</v>
      </c>
    </row>
    <row r="60" spans="1:35" customFormat="1" ht="39" customHeight="1" x14ac:dyDescent="0.2">
      <c r="A60" s="5"/>
      <c r="B60" s="15" t="s">
        <v>393</v>
      </c>
      <c r="C60" s="15" t="s">
        <v>42</v>
      </c>
      <c r="D60" s="15">
        <v>3</v>
      </c>
      <c r="E60" s="15">
        <v>3</v>
      </c>
      <c r="F60" s="15">
        <v>3</v>
      </c>
      <c r="G60" s="15">
        <v>3</v>
      </c>
      <c r="H60" s="15">
        <v>3</v>
      </c>
      <c r="I60" s="15">
        <v>3</v>
      </c>
      <c r="J60" s="15">
        <v>3</v>
      </c>
      <c r="K60" s="15">
        <v>2</v>
      </c>
      <c r="L60" s="15">
        <v>2</v>
      </c>
      <c r="M60" s="15">
        <v>3</v>
      </c>
      <c r="N60" s="15">
        <v>3</v>
      </c>
      <c r="O60" s="15" t="s">
        <v>31</v>
      </c>
      <c r="P60" s="15">
        <v>3</v>
      </c>
      <c r="Q60" s="15">
        <v>2</v>
      </c>
      <c r="R60" s="15">
        <v>2</v>
      </c>
      <c r="S60" s="15">
        <v>3</v>
      </c>
      <c r="T60" s="15">
        <v>3</v>
      </c>
      <c r="U60" s="15"/>
      <c r="V60" s="15"/>
      <c r="W60" s="15"/>
      <c r="X60" s="15" t="s">
        <v>20</v>
      </c>
      <c r="Y60" s="15"/>
      <c r="Z60" s="15" t="s">
        <v>394</v>
      </c>
      <c r="AA60" s="15" t="s">
        <v>395</v>
      </c>
      <c r="AB60" s="15" t="s">
        <v>32</v>
      </c>
      <c r="AC60" s="15"/>
      <c r="AD60" s="15" t="s">
        <v>38</v>
      </c>
      <c r="AE60" s="15"/>
      <c r="AF60" s="15" t="s">
        <v>396</v>
      </c>
      <c r="AG60" s="15" t="s">
        <v>397</v>
      </c>
      <c r="AH60" s="15" t="s">
        <v>398</v>
      </c>
      <c r="AI60" s="15" t="s">
        <v>392</v>
      </c>
    </row>
    <row r="61" spans="1:35" customFormat="1" ht="39" customHeight="1" x14ac:dyDescent="0.2">
      <c r="A61" s="5"/>
      <c r="B61" s="15" t="s">
        <v>399</v>
      </c>
      <c r="C61" s="15" t="s">
        <v>42</v>
      </c>
      <c r="D61" s="15">
        <v>2</v>
      </c>
      <c r="E61" s="15">
        <v>2</v>
      </c>
      <c r="F61" s="15">
        <v>2</v>
      </c>
      <c r="G61" s="15">
        <v>3</v>
      </c>
      <c r="H61" s="15">
        <v>3</v>
      </c>
      <c r="I61" s="15">
        <v>3</v>
      </c>
      <c r="J61" s="15">
        <v>3</v>
      </c>
      <c r="K61" s="15">
        <v>2</v>
      </c>
      <c r="L61" s="15">
        <v>3</v>
      </c>
      <c r="M61" s="15">
        <v>3</v>
      </c>
      <c r="N61" s="15">
        <v>3</v>
      </c>
      <c r="O61" s="15" t="s">
        <v>31</v>
      </c>
      <c r="P61" s="15">
        <v>2</v>
      </c>
      <c r="Q61" s="15">
        <v>2</v>
      </c>
      <c r="R61" s="15">
        <v>3</v>
      </c>
      <c r="S61" s="15">
        <v>2</v>
      </c>
      <c r="T61" s="15">
        <v>3</v>
      </c>
      <c r="U61" s="15" t="s">
        <v>17</v>
      </c>
      <c r="V61" s="15"/>
      <c r="W61" s="15" t="s">
        <v>19</v>
      </c>
      <c r="X61" s="15" t="s">
        <v>20</v>
      </c>
      <c r="Y61" s="15"/>
      <c r="Z61" s="15" t="s">
        <v>400</v>
      </c>
      <c r="AA61" s="15" t="s">
        <v>401</v>
      </c>
      <c r="AB61" s="15" t="s">
        <v>37</v>
      </c>
      <c r="AC61" s="15"/>
      <c r="AD61" s="15" t="s">
        <v>33</v>
      </c>
      <c r="AE61" s="15"/>
      <c r="AF61" s="15"/>
      <c r="AG61" s="15" t="s">
        <v>402</v>
      </c>
      <c r="AH61" s="15" t="s">
        <v>403</v>
      </c>
      <c r="AI61" s="15" t="s">
        <v>392</v>
      </c>
    </row>
    <row r="62" spans="1:35" customFormat="1" ht="39" customHeight="1" x14ac:dyDescent="0.2">
      <c r="A62" s="5"/>
      <c r="B62" s="15" t="s">
        <v>404</v>
      </c>
      <c r="C62" s="15" t="s">
        <v>42</v>
      </c>
      <c r="D62" s="15">
        <v>3</v>
      </c>
      <c r="E62" s="15">
        <v>3</v>
      </c>
      <c r="F62" s="15">
        <v>3</v>
      </c>
      <c r="G62" s="15">
        <v>2</v>
      </c>
      <c r="H62" s="15">
        <v>2</v>
      </c>
      <c r="I62" s="15">
        <v>2</v>
      </c>
      <c r="J62" s="15">
        <v>4</v>
      </c>
      <c r="K62" s="15">
        <v>2</v>
      </c>
      <c r="L62" s="15">
        <v>2</v>
      </c>
      <c r="M62" s="15">
        <v>4</v>
      </c>
      <c r="N62" s="15">
        <v>4</v>
      </c>
      <c r="O62" s="15" t="s">
        <v>31</v>
      </c>
      <c r="P62" s="15">
        <v>2</v>
      </c>
      <c r="Q62" s="15">
        <v>2</v>
      </c>
      <c r="R62" s="15">
        <v>4</v>
      </c>
      <c r="S62" s="15">
        <v>2</v>
      </c>
      <c r="T62" s="15">
        <v>4</v>
      </c>
      <c r="U62" s="15"/>
      <c r="V62" s="15"/>
      <c r="W62" s="15" t="s">
        <v>19</v>
      </c>
      <c r="X62" s="15" t="s">
        <v>20</v>
      </c>
      <c r="Y62" s="15"/>
      <c r="Z62" s="15" t="s">
        <v>405</v>
      </c>
      <c r="AA62" s="15" t="s">
        <v>406</v>
      </c>
      <c r="AB62" s="15" t="s">
        <v>32</v>
      </c>
      <c r="AC62" s="15"/>
      <c r="AD62" s="15" t="s">
        <v>38</v>
      </c>
      <c r="AE62" s="15"/>
      <c r="AF62" s="15" t="s">
        <v>407</v>
      </c>
      <c r="AG62" s="15" t="s">
        <v>408</v>
      </c>
      <c r="AH62" s="15" t="s">
        <v>409</v>
      </c>
      <c r="AI62" s="15" t="s">
        <v>392</v>
      </c>
    </row>
    <row r="63" spans="1:35" customFormat="1" ht="39" customHeight="1" x14ac:dyDescent="0.2">
      <c r="A63" s="5"/>
      <c r="B63" s="15" t="s">
        <v>410</v>
      </c>
      <c r="C63" s="15" t="s">
        <v>42</v>
      </c>
      <c r="D63" s="15">
        <v>3</v>
      </c>
      <c r="E63" s="15">
        <v>3</v>
      </c>
      <c r="F63" s="15">
        <v>4</v>
      </c>
      <c r="G63" s="15">
        <v>2</v>
      </c>
      <c r="H63" s="15">
        <v>3</v>
      </c>
      <c r="I63" s="15">
        <v>4</v>
      </c>
      <c r="J63" s="15">
        <v>3</v>
      </c>
      <c r="K63" s="15">
        <v>4</v>
      </c>
      <c r="L63" s="15">
        <v>3</v>
      </c>
      <c r="M63" s="15">
        <v>3</v>
      </c>
      <c r="N63" s="15">
        <v>3</v>
      </c>
      <c r="O63" s="15" t="s">
        <v>31</v>
      </c>
      <c r="P63" s="15">
        <v>3</v>
      </c>
      <c r="Q63" s="15">
        <v>3</v>
      </c>
      <c r="R63" s="15">
        <v>2</v>
      </c>
      <c r="S63" s="15">
        <v>2</v>
      </c>
      <c r="T63" s="15">
        <v>2</v>
      </c>
      <c r="U63" s="15"/>
      <c r="V63" s="15"/>
      <c r="W63" s="15"/>
      <c r="X63" s="15" t="s">
        <v>20</v>
      </c>
      <c r="Y63" s="15"/>
      <c r="Z63" s="15" t="s">
        <v>411</v>
      </c>
      <c r="AA63" s="15" t="s">
        <v>412</v>
      </c>
      <c r="AB63" s="15" t="s">
        <v>32</v>
      </c>
      <c r="AC63" s="15"/>
      <c r="AD63" s="15" t="s">
        <v>33</v>
      </c>
      <c r="AE63" s="15"/>
      <c r="AF63" s="15"/>
      <c r="AG63" s="15" t="s">
        <v>413</v>
      </c>
      <c r="AH63" s="15" t="s">
        <v>414</v>
      </c>
      <c r="AI63" s="15" t="s">
        <v>392</v>
      </c>
    </row>
    <row r="64" spans="1:35" customFormat="1" ht="39" customHeight="1" x14ac:dyDescent="0.2">
      <c r="A64" s="5"/>
      <c r="B64" s="15" t="s">
        <v>348</v>
      </c>
      <c r="C64" s="15" t="s">
        <v>42</v>
      </c>
      <c r="D64" s="15">
        <v>2</v>
      </c>
      <c r="E64" s="15">
        <v>3</v>
      </c>
      <c r="F64" s="15">
        <v>4</v>
      </c>
      <c r="G64" s="15">
        <v>1</v>
      </c>
      <c r="H64" s="15">
        <v>2</v>
      </c>
      <c r="I64" s="15">
        <v>3</v>
      </c>
      <c r="J64" s="15">
        <v>2</v>
      </c>
      <c r="K64" s="15">
        <v>2</v>
      </c>
      <c r="L64" s="15">
        <v>2</v>
      </c>
      <c r="M64" s="15">
        <v>3</v>
      </c>
      <c r="N64" s="15">
        <v>4</v>
      </c>
      <c r="O64" s="15" t="s">
        <v>31</v>
      </c>
      <c r="P64" s="15">
        <v>2</v>
      </c>
      <c r="Q64" s="15">
        <v>2</v>
      </c>
      <c r="R64" s="15">
        <v>4</v>
      </c>
      <c r="S64" s="15">
        <v>2</v>
      </c>
      <c r="T64" s="15">
        <v>4</v>
      </c>
      <c r="U64" s="15"/>
      <c r="V64" s="15" t="s">
        <v>18</v>
      </c>
      <c r="W64" s="15" t="s">
        <v>19</v>
      </c>
      <c r="X64" s="15" t="s">
        <v>20</v>
      </c>
      <c r="Y64" s="15"/>
      <c r="Z64" s="15" t="s">
        <v>415</v>
      </c>
      <c r="AA64" s="15" t="s">
        <v>416</v>
      </c>
      <c r="AB64" s="15" t="s">
        <v>37</v>
      </c>
      <c r="AC64" s="15"/>
      <c r="AD64" s="15" t="s">
        <v>33</v>
      </c>
      <c r="AE64" s="15"/>
      <c r="AF64" s="15" t="s">
        <v>417</v>
      </c>
      <c r="AG64" s="15" t="s">
        <v>418</v>
      </c>
      <c r="AH64" s="15" t="s">
        <v>419</v>
      </c>
      <c r="AI64" s="15" t="s">
        <v>392</v>
      </c>
    </row>
    <row r="65" spans="1:35" customFormat="1" ht="39" customHeight="1" x14ac:dyDescent="0.2">
      <c r="A65" s="5"/>
      <c r="B65" s="15" t="s">
        <v>246</v>
      </c>
      <c r="C65" s="15" t="s">
        <v>62</v>
      </c>
      <c r="D65" s="15">
        <v>3</v>
      </c>
      <c r="E65" s="15">
        <v>3</v>
      </c>
      <c r="F65" s="15">
        <v>3</v>
      </c>
      <c r="G65" s="15">
        <v>2</v>
      </c>
      <c r="H65" s="15">
        <v>3</v>
      </c>
      <c r="I65" s="15">
        <v>3</v>
      </c>
      <c r="J65" s="15">
        <v>2</v>
      </c>
      <c r="K65" s="15">
        <v>2</v>
      </c>
      <c r="L65" s="15">
        <v>2</v>
      </c>
      <c r="M65" s="15">
        <v>2</v>
      </c>
      <c r="N65" s="15">
        <v>3</v>
      </c>
      <c r="O65" s="15" t="s">
        <v>31</v>
      </c>
      <c r="P65" s="15">
        <v>2</v>
      </c>
      <c r="Q65" s="15">
        <v>2</v>
      </c>
      <c r="R65" s="15">
        <v>4</v>
      </c>
      <c r="S65" s="15">
        <v>3</v>
      </c>
      <c r="T65" s="15">
        <v>3</v>
      </c>
      <c r="U65" s="15"/>
      <c r="V65" s="15" t="s">
        <v>18</v>
      </c>
      <c r="W65" s="15"/>
      <c r="X65" s="15" t="s">
        <v>20</v>
      </c>
      <c r="Y65" s="15"/>
      <c r="Z65" s="15" t="s">
        <v>420</v>
      </c>
      <c r="AA65" s="15" t="s">
        <v>421</v>
      </c>
      <c r="AB65" s="15" t="s">
        <v>32</v>
      </c>
      <c r="AC65" s="15"/>
      <c r="AD65" s="15" t="s">
        <v>33</v>
      </c>
      <c r="AE65" s="15"/>
      <c r="AF65" s="15"/>
      <c r="AG65" s="15" t="s">
        <v>422</v>
      </c>
      <c r="AH65" s="15" t="s">
        <v>423</v>
      </c>
      <c r="AI65" s="15" t="s">
        <v>424</v>
      </c>
    </row>
    <row r="66" spans="1:35" customFormat="1" ht="15" customHeight="1" x14ac:dyDescent="0.2">
      <c r="A66" s="5"/>
      <c r="B66" s="15" t="s">
        <v>425</v>
      </c>
      <c r="C66" s="15" t="s">
        <v>62</v>
      </c>
      <c r="D66" s="15">
        <v>3</v>
      </c>
      <c r="E66" s="15">
        <v>3</v>
      </c>
      <c r="F66" s="15">
        <v>4</v>
      </c>
      <c r="G66" s="15">
        <v>4</v>
      </c>
      <c r="H66" s="15">
        <v>4</v>
      </c>
      <c r="I66" s="15">
        <v>4</v>
      </c>
      <c r="J66" s="15">
        <v>3</v>
      </c>
      <c r="K66" s="15">
        <v>4</v>
      </c>
      <c r="L66" s="15">
        <v>4</v>
      </c>
      <c r="M66" s="15">
        <v>4</v>
      </c>
      <c r="N66" s="15">
        <v>4</v>
      </c>
      <c r="O66" s="15" t="s">
        <v>36</v>
      </c>
      <c r="P66" s="15">
        <v>4</v>
      </c>
      <c r="Q66" s="15">
        <v>3</v>
      </c>
      <c r="R66" s="15">
        <v>4</v>
      </c>
      <c r="S66" s="15">
        <v>4</v>
      </c>
      <c r="T66" s="15">
        <v>4</v>
      </c>
      <c r="U66" s="15"/>
      <c r="V66" s="15"/>
      <c r="W66" s="15" t="s">
        <v>19</v>
      </c>
      <c r="X66" s="15"/>
      <c r="Y66" s="15"/>
      <c r="Z66" s="15" t="s">
        <v>426</v>
      </c>
      <c r="AA66" s="15" t="s">
        <v>427</v>
      </c>
      <c r="AB66" s="15" t="s">
        <v>32</v>
      </c>
      <c r="AC66" s="15"/>
      <c r="AD66" s="15" t="s">
        <v>33</v>
      </c>
      <c r="AE66" s="15"/>
      <c r="AF66" s="15"/>
      <c r="AG66" s="15" t="s">
        <v>428</v>
      </c>
      <c r="AH66" s="15" t="s">
        <v>429</v>
      </c>
      <c r="AI66" s="15" t="s">
        <v>424</v>
      </c>
    </row>
    <row r="67" spans="1:35" customFormat="1" ht="15" customHeight="1" x14ac:dyDescent="0.2">
      <c r="A67" s="5"/>
      <c r="B67" s="15" t="s">
        <v>430</v>
      </c>
      <c r="C67" s="15" t="s">
        <v>62</v>
      </c>
      <c r="D67" s="15">
        <v>3</v>
      </c>
      <c r="E67" s="15">
        <v>3</v>
      </c>
      <c r="F67" s="15">
        <v>3</v>
      </c>
      <c r="G67" s="15">
        <v>3</v>
      </c>
      <c r="H67" s="15">
        <v>3</v>
      </c>
      <c r="I67" s="15">
        <v>4</v>
      </c>
      <c r="J67" s="15">
        <v>4</v>
      </c>
      <c r="K67" s="15">
        <v>3</v>
      </c>
      <c r="L67" s="15">
        <v>3</v>
      </c>
      <c r="M67" s="15">
        <v>4</v>
      </c>
      <c r="N67" s="15">
        <v>4</v>
      </c>
      <c r="O67" s="15" t="s">
        <v>36</v>
      </c>
      <c r="P67" s="15">
        <v>3</v>
      </c>
      <c r="Q67" s="15">
        <v>3</v>
      </c>
      <c r="R67" s="15">
        <v>4</v>
      </c>
      <c r="S67" s="15">
        <v>3</v>
      </c>
      <c r="T67" s="15">
        <v>4</v>
      </c>
      <c r="U67" s="15"/>
      <c r="V67" s="15"/>
      <c r="W67" s="15" t="s">
        <v>19</v>
      </c>
      <c r="X67" s="15" t="s">
        <v>20</v>
      </c>
      <c r="Y67" s="15"/>
      <c r="Z67" s="15" t="s">
        <v>431</v>
      </c>
      <c r="AA67" s="15" t="s">
        <v>432</v>
      </c>
      <c r="AB67" s="15" t="s">
        <v>32</v>
      </c>
      <c r="AC67" s="15"/>
      <c r="AD67" s="15" t="s">
        <v>38</v>
      </c>
      <c r="AE67" s="15"/>
      <c r="AF67" s="15" t="s">
        <v>433</v>
      </c>
      <c r="AG67" s="15" t="s">
        <v>434</v>
      </c>
      <c r="AH67" s="15" t="s">
        <v>435</v>
      </c>
      <c r="AI67" s="15" t="s">
        <v>424</v>
      </c>
    </row>
    <row r="68" spans="1:35" customFormat="1" ht="15" customHeight="1" x14ac:dyDescent="0.2">
      <c r="A68" s="5"/>
      <c r="B68" s="15" t="s">
        <v>232</v>
      </c>
      <c r="C68" s="15" t="s">
        <v>62</v>
      </c>
      <c r="D68" s="15">
        <v>3</v>
      </c>
      <c r="E68" s="15">
        <v>3</v>
      </c>
      <c r="F68" s="15">
        <v>4</v>
      </c>
      <c r="G68" s="15">
        <v>4</v>
      </c>
      <c r="H68" s="15">
        <v>2</v>
      </c>
      <c r="I68" s="15">
        <v>4</v>
      </c>
      <c r="J68" s="15">
        <v>1</v>
      </c>
      <c r="K68" s="15">
        <v>2</v>
      </c>
      <c r="L68" s="15">
        <v>2</v>
      </c>
      <c r="M68" s="15">
        <v>2</v>
      </c>
      <c r="N68" s="15">
        <v>2</v>
      </c>
      <c r="O68" s="15" t="s">
        <v>31</v>
      </c>
      <c r="P68" s="15">
        <v>2</v>
      </c>
      <c r="Q68" s="15">
        <v>2</v>
      </c>
      <c r="R68" s="15">
        <v>2</v>
      </c>
      <c r="S68" s="15">
        <v>2</v>
      </c>
      <c r="T68" s="15">
        <v>2</v>
      </c>
      <c r="U68" s="15"/>
      <c r="V68" s="15"/>
      <c r="W68" s="15" t="s">
        <v>19</v>
      </c>
      <c r="X68" s="15" t="s">
        <v>20</v>
      </c>
      <c r="Y68" s="15"/>
      <c r="Z68" s="15" t="s">
        <v>436</v>
      </c>
      <c r="AA68" s="15" t="s">
        <v>437</v>
      </c>
      <c r="AB68" s="15" t="s">
        <v>40</v>
      </c>
      <c r="AC68" s="15"/>
      <c r="AD68" s="15" t="s">
        <v>33</v>
      </c>
      <c r="AE68" s="15"/>
      <c r="AF68" s="15" t="s">
        <v>438</v>
      </c>
      <c r="AG68" s="15" t="s">
        <v>439</v>
      </c>
      <c r="AH68" s="15" t="s">
        <v>440</v>
      </c>
      <c r="AI68" s="15" t="s">
        <v>424</v>
      </c>
    </row>
    <row r="69" spans="1:35" customFormat="1" ht="15" customHeight="1" x14ac:dyDescent="0.2">
      <c r="A69" s="5"/>
      <c r="B69" s="15" t="s">
        <v>441</v>
      </c>
      <c r="C69" s="15" t="s">
        <v>63</v>
      </c>
      <c r="D69" s="15">
        <v>2</v>
      </c>
      <c r="E69" s="15">
        <v>2</v>
      </c>
      <c r="F69" s="15">
        <v>3</v>
      </c>
      <c r="G69" s="15">
        <v>2</v>
      </c>
      <c r="H69" s="15">
        <v>2</v>
      </c>
      <c r="I69" s="15">
        <v>3</v>
      </c>
      <c r="J69" s="15">
        <v>3</v>
      </c>
      <c r="K69" s="15">
        <v>2</v>
      </c>
      <c r="L69" s="15">
        <v>2</v>
      </c>
      <c r="M69" s="15">
        <v>2</v>
      </c>
      <c r="N69" s="15">
        <v>2</v>
      </c>
      <c r="O69" s="15" t="s">
        <v>31</v>
      </c>
      <c r="P69" s="15">
        <v>2</v>
      </c>
      <c r="Q69" s="15">
        <v>3</v>
      </c>
      <c r="R69" s="15">
        <v>2</v>
      </c>
      <c r="S69" s="15">
        <v>2</v>
      </c>
      <c r="T69" s="15">
        <v>2</v>
      </c>
      <c r="U69" s="15"/>
      <c r="V69" s="15"/>
      <c r="W69" s="15"/>
      <c r="X69" s="15" t="s">
        <v>20</v>
      </c>
      <c r="Y69" s="15" t="s">
        <v>21</v>
      </c>
      <c r="Z69" s="15" t="s">
        <v>442</v>
      </c>
      <c r="AA69" s="15" t="s">
        <v>443</v>
      </c>
      <c r="AB69" s="15"/>
      <c r="AC69" s="15" t="s">
        <v>444</v>
      </c>
      <c r="AD69" s="15" t="s">
        <v>35</v>
      </c>
      <c r="AE69" s="15"/>
      <c r="AF69" s="15" t="s">
        <v>445</v>
      </c>
      <c r="AG69" s="15" t="s">
        <v>446</v>
      </c>
      <c r="AH69" s="15" t="s">
        <v>447</v>
      </c>
      <c r="AI69" s="15" t="s">
        <v>448</v>
      </c>
    </row>
    <row r="70" spans="1:35" customFormat="1" ht="15" customHeight="1" x14ac:dyDescent="0.2">
      <c r="A70" s="5"/>
      <c r="B70" s="15" t="s">
        <v>449</v>
      </c>
      <c r="C70" s="15" t="s">
        <v>63</v>
      </c>
      <c r="D70" s="15">
        <v>4</v>
      </c>
      <c r="E70" s="15">
        <v>3</v>
      </c>
      <c r="F70" s="15">
        <v>4</v>
      </c>
      <c r="G70" s="15">
        <v>4</v>
      </c>
      <c r="H70" s="15">
        <v>3</v>
      </c>
      <c r="I70" s="15">
        <v>4</v>
      </c>
      <c r="J70" s="15">
        <v>3</v>
      </c>
      <c r="K70" s="15">
        <v>2</v>
      </c>
      <c r="L70" s="15">
        <v>3</v>
      </c>
      <c r="M70" s="15">
        <v>3</v>
      </c>
      <c r="N70" s="15">
        <v>3</v>
      </c>
      <c r="O70" s="15" t="s">
        <v>36</v>
      </c>
      <c r="P70" s="15">
        <v>3</v>
      </c>
      <c r="Q70" s="15">
        <v>3</v>
      </c>
      <c r="R70" s="15">
        <v>4</v>
      </c>
      <c r="S70" s="15">
        <v>3</v>
      </c>
      <c r="T70" s="15">
        <v>4</v>
      </c>
      <c r="U70" s="15"/>
      <c r="V70" s="15"/>
      <c r="W70" s="15"/>
      <c r="X70" s="15" t="s">
        <v>20</v>
      </c>
      <c r="Y70" s="15"/>
      <c r="Z70" s="15" t="s">
        <v>450</v>
      </c>
      <c r="AA70" s="15" t="s">
        <v>451</v>
      </c>
      <c r="AB70" s="15" t="s">
        <v>44</v>
      </c>
      <c r="AC70" s="15"/>
      <c r="AD70" s="15" t="s">
        <v>33</v>
      </c>
      <c r="AE70" s="15"/>
      <c r="AF70" s="15" t="s">
        <v>452</v>
      </c>
      <c r="AG70" s="15" t="s">
        <v>453</v>
      </c>
      <c r="AH70" s="15" t="s">
        <v>454</v>
      </c>
      <c r="AI70" s="15" t="s">
        <v>448</v>
      </c>
    </row>
    <row r="71" spans="1:35" customFormat="1" ht="15" customHeight="1" x14ac:dyDescent="0.2">
      <c r="A71" s="5"/>
      <c r="B71" s="15" t="s">
        <v>455</v>
      </c>
      <c r="C71" s="15" t="s">
        <v>63</v>
      </c>
      <c r="D71" s="15">
        <v>4</v>
      </c>
      <c r="E71" s="15">
        <v>4</v>
      </c>
      <c r="F71" s="15">
        <v>4</v>
      </c>
      <c r="G71" s="15">
        <v>4</v>
      </c>
      <c r="H71" s="15">
        <v>3</v>
      </c>
      <c r="I71" s="15">
        <v>4</v>
      </c>
      <c r="J71" s="15">
        <v>3</v>
      </c>
      <c r="K71" s="15">
        <v>2</v>
      </c>
      <c r="L71" s="15">
        <v>3</v>
      </c>
      <c r="M71" s="15">
        <v>3</v>
      </c>
      <c r="N71" s="15">
        <v>3</v>
      </c>
      <c r="O71" s="15" t="s">
        <v>36</v>
      </c>
      <c r="P71" s="15">
        <v>2</v>
      </c>
      <c r="Q71" s="15">
        <v>4</v>
      </c>
      <c r="R71" s="15">
        <v>3</v>
      </c>
      <c r="S71" s="15">
        <v>3</v>
      </c>
      <c r="T71" s="15">
        <v>3</v>
      </c>
      <c r="U71" s="15"/>
      <c r="V71" s="15"/>
      <c r="W71" s="15" t="s">
        <v>19</v>
      </c>
      <c r="X71" s="15"/>
      <c r="Y71" s="15"/>
      <c r="Z71" s="15" t="s">
        <v>456</v>
      </c>
      <c r="AA71" s="15" t="s">
        <v>457</v>
      </c>
      <c r="AB71" s="15" t="s">
        <v>32</v>
      </c>
      <c r="AC71" s="15"/>
      <c r="AD71" s="15" t="s">
        <v>33</v>
      </c>
      <c r="AE71" s="15"/>
      <c r="AF71" s="15" t="s">
        <v>458</v>
      </c>
      <c r="AG71" s="15" t="s">
        <v>459</v>
      </c>
      <c r="AH71" s="15" t="s">
        <v>460</v>
      </c>
      <c r="AI71" s="15" t="s">
        <v>448</v>
      </c>
    </row>
    <row r="72" spans="1:35" customFormat="1" ht="15" customHeight="1" x14ac:dyDescent="0.2">
      <c r="A72" s="5"/>
      <c r="B72" s="15" t="s">
        <v>461</v>
      </c>
      <c r="C72" s="15" t="s">
        <v>63</v>
      </c>
      <c r="D72" s="15">
        <v>3</v>
      </c>
      <c r="E72" s="15">
        <v>4</v>
      </c>
      <c r="F72" s="15">
        <v>4</v>
      </c>
      <c r="G72" s="15">
        <v>3</v>
      </c>
      <c r="H72" s="15">
        <v>3</v>
      </c>
      <c r="I72" s="15">
        <v>3</v>
      </c>
      <c r="J72" s="15">
        <v>2</v>
      </c>
      <c r="K72" s="15">
        <v>2</v>
      </c>
      <c r="L72" s="15">
        <v>2</v>
      </c>
      <c r="M72" s="15">
        <v>2</v>
      </c>
      <c r="N72" s="15">
        <v>3</v>
      </c>
      <c r="O72" s="15" t="s">
        <v>36</v>
      </c>
      <c r="P72" s="15">
        <v>2</v>
      </c>
      <c r="Q72" s="15">
        <v>3</v>
      </c>
      <c r="R72" s="15">
        <v>4</v>
      </c>
      <c r="S72" s="15">
        <v>2</v>
      </c>
      <c r="T72" s="15">
        <v>3</v>
      </c>
      <c r="U72" s="15"/>
      <c r="V72" s="15"/>
      <c r="W72" s="15"/>
      <c r="X72" s="15"/>
      <c r="Y72" s="15" t="s">
        <v>21</v>
      </c>
      <c r="Z72" s="15" t="s">
        <v>462</v>
      </c>
      <c r="AA72" s="15" t="s">
        <v>463</v>
      </c>
      <c r="AB72" s="15" t="s">
        <v>32</v>
      </c>
      <c r="AC72" s="15"/>
      <c r="AD72" s="15" t="s">
        <v>33</v>
      </c>
      <c r="AE72" s="15"/>
      <c r="AF72" s="15" t="s">
        <v>464</v>
      </c>
      <c r="AG72" s="15" t="s">
        <v>465</v>
      </c>
      <c r="AH72" s="15" t="s">
        <v>466</v>
      </c>
      <c r="AI72" s="15" t="s">
        <v>467</v>
      </c>
    </row>
    <row r="73" spans="1:35" customFormat="1" ht="15" customHeight="1" x14ac:dyDescent="0.2">
      <c r="A73" s="5"/>
      <c r="B73" s="15" t="s">
        <v>311</v>
      </c>
      <c r="C73" s="15" t="s">
        <v>63</v>
      </c>
      <c r="D73" s="15">
        <v>3</v>
      </c>
      <c r="E73" s="15">
        <v>2</v>
      </c>
      <c r="F73" s="15">
        <v>3</v>
      </c>
      <c r="G73" s="15">
        <v>4</v>
      </c>
      <c r="H73" s="15">
        <v>3</v>
      </c>
      <c r="I73" s="15">
        <v>1</v>
      </c>
      <c r="J73" s="15">
        <v>2</v>
      </c>
      <c r="K73" s="15">
        <v>2</v>
      </c>
      <c r="L73" s="15">
        <v>2</v>
      </c>
      <c r="M73" s="15">
        <v>2</v>
      </c>
      <c r="N73" s="15">
        <v>2</v>
      </c>
      <c r="O73" s="15" t="s">
        <v>31</v>
      </c>
      <c r="P73" s="15">
        <v>2</v>
      </c>
      <c r="Q73" s="15">
        <v>2</v>
      </c>
      <c r="R73" s="15">
        <v>2</v>
      </c>
      <c r="S73" s="15">
        <v>2</v>
      </c>
      <c r="T73" s="15">
        <v>1</v>
      </c>
      <c r="U73" s="15"/>
      <c r="V73" s="15"/>
      <c r="W73" s="15"/>
      <c r="X73" s="15" t="s">
        <v>20</v>
      </c>
      <c r="Y73" s="15"/>
      <c r="Z73" s="15" t="s">
        <v>468</v>
      </c>
      <c r="AA73" s="15" t="s">
        <v>469</v>
      </c>
      <c r="AB73" s="15" t="s">
        <v>32</v>
      </c>
      <c r="AC73" s="15"/>
      <c r="AD73" s="15" t="s">
        <v>33</v>
      </c>
      <c r="AE73" s="15"/>
      <c r="AF73" s="15" t="s">
        <v>470</v>
      </c>
      <c r="AG73" s="15" t="s">
        <v>471</v>
      </c>
      <c r="AH73" s="15" t="s">
        <v>472</v>
      </c>
      <c r="AI73" s="15" t="s">
        <v>467</v>
      </c>
    </row>
    <row r="74" spans="1:35" customFormat="1" ht="15" customHeight="1" x14ac:dyDescent="0.2">
      <c r="A74" s="5"/>
      <c r="B74" s="15" t="s">
        <v>410</v>
      </c>
      <c r="C74" s="15" t="s">
        <v>43</v>
      </c>
      <c r="D74" s="15">
        <v>3</v>
      </c>
      <c r="E74" s="15">
        <v>2</v>
      </c>
      <c r="F74" s="15">
        <v>3</v>
      </c>
      <c r="G74" s="15">
        <v>3</v>
      </c>
      <c r="H74" s="15">
        <v>4</v>
      </c>
      <c r="I74" s="15">
        <v>3</v>
      </c>
      <c r="J74" s="15">
        <v>2</v>
      </c>
      <c r="K74" s="15">
        <v>3</v>
      </c>
      <c r="L74" s="15">
        <v>2</v>
      </c>
      <c r="M74" s="15">
        <v>3</v>
      </c>
      <c r="N74" s="15">
        <v>3</v>
      </c>
      <c r="O74" s="15" t="s">
        <v>31</v>
      </c>
      <c r="P74" s="15">
        <v>3</v>
      </c>
      <c r="Q74" s="15">
        <v>2</v>
      </c>
      <c r="R74" s="15">
        <v>3</v>
      </c>
      <c r="S74" s="15">
        <v>3</v>
      </c>
      <c r="T74" s="15">
        <v>2</v>
      </c>
      <c r="U74" s="15"/>
      <c r="V74" s="15"/>
      <c r="W74" s="15" t="s">
        <v>19</v>
      </c>
      <c r="X74" s="15"/>
      <c r="Y74" s="15"/>
      <c r="Z74" s="15" t="s">
        <v>473</v>
      </c>
      <c r="AA74" s="15" t="s">
        <v>474</v>
      </c>
      <c r="AB74" s="15" t="s">
        <v>32</v>
      </c>
      <c r="AC74" s="15"/>
      <c r="AD74" s="15" t="s">
        <v>38</v>
      </c>
      <c r="AE74" s="15"/>
      <c r="AF74" s="15"/>
      <c r="AG74" s="15" t="s">
        <v>475</v>
      </c>
      <c r="AH74" s="15" t="s">
        <v>476</v>
      </c>
      <c r="AI74" s="15" t="s">
        <v>68</v>
      </c>
    </row>
    <row r="75" spans="1:35" customFormat="1" ht="15" customHeight="1" x14ac:dyDescent="0.2">
      <c r="A75" s="5"/>
      <c r="B75" s="15" t="s">
        <v>137</v>
      </c>
      <c r="C75" s="15" t="s">
        <v>43</v>
      </c>
      <c r="D75" s="15">
        <v>3</v>
      </c>
      <c r="E75" s="15">
        <v>3</v>
      </c>
      <c r="F75" s="15">
        <v>3</v>
      </c>
      <c r="G75" s="15">
        <v>3</v>
      </c>
      <c r="H75" s="15">
        <v>2</v>
      </c>
      <c r="I75" s="15">
        <v>2</v>
      </c>
      <c r="J75" s="15">
        <v>3</v>
      </c>
      <c r="K75" s="15">
        <v>3</v>
      </c>
      <c r="L75" s="15">
        <v>2</v>
      </c>
      <c r="M75" s="15">
        <v>2</v>
      </c>
      <c r="N75" s="15">
        <v>3</v>
      </c>
      <c r="O75" s="15" t="s">
        <v>31</v>
      </c>
      <c r="P75" s="15">
        <v>2</v>
      </c>
      <c r="Q75" s="15">
        <v>3</v>
      </c>
      <c r="R75" s="15">
        <v>2</v>
      </c>
      <c r="S75" s="15">
        <v>2</v>
      </c>
      <c r="T75" s="15">
        <v>2</v>
      </c>
      <c r="U75" s="15"/>
      <c r="V75" s="15"/>
      <c r="W75" s="15" t="s">
        <v>19</v>
      </c>
      <c r="X75" s="15"/>
      <c r="Y75" s="15"/>
      <c r="Z75" s="15" t="s">
        <v>477</v>
      </c>
      <c r="AA75" s="15" t="s">
        <v>478</v>
      </c>
      <c r="AB75" s="15" t="s">
        <v>32</v>
      </c>
      <c r="AC75" s="15"/>
      <c r="AD75" s="15" t="s">
        <v>33</v>
      </c>
      <c r="AE75" s="15"/>
      <c r="AF75" s="15"/>
      <c r="AG75" s="15" t="s">
        <v>479</v>
      </c>
      <c r="AH75" s="15" t="s">
        <v>480</v>
      </c>
      <c r="AI75" s="15" t="s">
        <v>68</v>
      </c>
    </row>
    <row r="76" spans="1:35" customFormat="1" ht="15" customHeight="1" x14ac:dyDescent="0.2">
      <c r="A76" s="5"/>
      <c r="B76" s="15" t="s">
        <v>393</v>
      </c>
      <c r="C76" s="15" t="s">
        <v>43</v>
      </c>
      <c r="D76" s="15">
        <v>4</v>
      </c>
      <c r="E76" s="15">
        <v>4</v>
      </c>
      <c r="F76" s="15">
        <v>4</v>
      </c>
      <c r="G76" s="15">
        <v>3</v>
      </c>
      <c r="H76" s="15">
        <v>3</v>
      </c>
      <c r="I76" s="15">
        <v>3</v>
      </c>
      <c r="J76" s="15">
        <v>4</v>
      </c>
      <c r="K76" s="15">
        <v>3</v>
      </c>
      <c r="L76" s="15">
        <v>3</v>
      </c>
      <c r="M76" s="15">
        <v>3</v>
      </c>
      <c r="N76" s="15">
        <v>3</v>
      </c>
      <c r="O76" s="15" t="s">
        <v>36</v>
      </c>
      <c r="P76" s="15">
        <v>3</v>
      </c>
      <c r="Q76" s="15">
        <v>3</v>
      </c>
      <c r="R76" s="15">
        <v>2</v>
      </c>
      <c r="S76" s="15">
        <v>3</v>
      </c>
      <c r="T76" s="15">
        <v>2</v>
      </c>
      <c r="U76" s="15"/>
      <c r="V76" s="15"/>
      <c r="W76" s="15" t="s">
        <v>19</v>
      </c>
      <c r="X76" s="15"/>
      <c r="Y76" s="15"/>
      <c r="Z76" s="15" t="s">
        <v>481</v>
      </c>
      <c r="AA76" s="15" t="s">
        <v>482</v>
      </c>
      <c r="AB76" s="15" t="s">
        <v>44</v>
      </c>
      <c r="AC76" s="15"/>
      <c r="AD76" s="15" t="s">
        <v>38</v>
      </c>
      <c r="AE76" s="15"/>
      <c r="AF76" s="15"/>
      <c r="AG76" s="15" t="s">
        <v>483</v>
      </c>
      <c r="AH76" s="15" t="s">
        <v>484</v>
      </c>
      <c r="AI76" s="15" t="s">
        <v>68</v>
      </c>
    </row>
    <row r="77" spans="1:35" customFormat="1" ht="15" customHeight="1" x14ac:dyDescent="0.2">
      <c r="A77" s="5"/>
      <c r="B77" s="15" t="s">
        <v>72</v>
      </c>
      <c r="C77" s="15" t="s">
        <v>43</v>
      </c>
      <c r="D77" s="15">
        <v>4</v>
      </c>
      <c r="E77" s="15">
        <v>3</v>
      </c>
      <c r="F77" s="15">
        <v>4</v>
      </c>
      <c r="G77" s="15">
        <v>4</v>
      </c>
      <c r="H77" s="15">
        <v>3</v>
      </c>
      <c r="I77" s="15">
        <v>3</v>
      </c>
      <c r="J77" s="15">
        <v>4</v>
      </c>
      <c r="K77" s="15">
        <v>3</v>
      </c>
      <c r="L77" s="15">
        <v>3</v>
      </c>
      <c r="M77" s="15">
        <v>3</v>
      </c>
      <c r="N77" s="15">
        <v>3</v>
      </c>
      <c r="O77" s="15" t="s">
        <v>36</v>
      </c>
      <c r="P77" s="15">
        <v>3</v>
      </c>
      <c r="Q77" s="15">
        <v>4</v>
      </c>
      <c r="R77" s="15">
        <v>3</v>
      </c>
      <c r="S77" s="15">
        <v>3</v>
      </c>
      <c r="T77" s="15">
        <v>3</v>
      </c>
      <c r="U77" s="15"/>
      <c r="V77" s="15" t="s">
        <v>18</v>
      </c>
      <c r="W77" s="15"/>
      <c r="X77" s="15"/>
      <c r="Y77" s="15"/>
      <c r="Z77" s="15" t="s">
        <v>485</v>
      </c>
      <c r="AA77" s="15" t="s">
        <v>486</v>
      </c>
      <c r="AB77" s="15" t="s">
        <v>44</v>
      </c>
      <c r="AC77" s="15"/>
      <c r="AD77" s="15" t="s">
        <v>38</v>
      </c>
      <c r="AE77" s="15"/>
      <c r="AF77" s="15"/>
      <c r="AG77" s="15" t="s">
        <v>487</v>
      </c>
      <c r="AH77" s="15" t="s">
        <v>488</v>
      </c>
      <c r="AI77" s="15" t="s">
        <v>68</v>
      </c>
    </row>
    <row r="78" spans="1:35" customFormat="1" ht="15" customHeight="1" x14ac:dyDescent="0.2">
      <c r="A78" s="5"/>
      <c r="B78" s="15" t="s">
        <v>489</v>
      </c>
      <c r="C78" s="15" t="s">
        <v>43</v>
      </c>
      <c r="D78" s="15">
        <v>3</v>
      </c>
      <c r="E78" s="15">
        <v>3</v>
      </c>
      <c r="F78" s="15">
        <v>3</v>
      </c>
      <c r="G78" s="15">
        <v>4</v>
      </c>
      <c r="H78" s="15">
        <v>4</v>
      </c>
      <c r="I78" s="15">
        <v>3</v>
      </c>
      <c r="J78" s="15">
        <v>3</v>
      </c>
      <c r="K78" s="15">
        <v>4</v>
      </c>
      <c r="L78" s="15">
        <v>3</v>
      </c>
      <c r="M78" s="15">
        <v>3</v>
      </c>
      <c r="N78" s="15">
        <v>3</v>
      </c>
      <c r="O78" s="15" t="s">
        <v>36</v>
      </c>
      <c r="P78" s="15">
        <v>3</v>
      </c>
      <c r="Q78" s="15">
        <v>3</v>
      </c>
      <c r="R78" s="15">
        <v>3</v>
      </c>
      <c r="S78" s="15">
        <v>3</v>
      </c>
      <c r="T78" s="15">
        <v>3</v>
      </c>
      <c r="U78" s="15"/>
      <c r="V78" s="15"/>
      <c r="W78" s="15" t="s">
        <v>19</v>
      </c>
      <c r="X78" s="15"/>
      <c r="Y78" s="15"/>
      <c r="Z78" s="15" t="s">
        <v>490</v>
      </c>
      <c r="AA78" s="15" t="s">
        <v>491</v>
      </c>
      <c r="AB78" s="15" t="s">
        <v>32</v>
      </c>
      <c r="AC78" s="15"/>
      <c r="AD78" s="15" t="s">
        <v>33</v>
      </c>
      <c r="AE78" s="15"/>
      <c r="AF78" s="15"/>
      <c r="AG78" s="15" t="s">
        <v>492</v>
      </c>
      <c r="AH78" s="15" t="s">
        <v>493</v>
      </c>
      <c r="AI78" s="15" t="s">
        <v>68</v>
      </c>
    </row>
    <row r="79" spans="1:35" customFormat="1" ht="15" customHeight="1" x14ac:dyDescent="0.2">
      <c r="A79" s="5"/>
      <c r="B79" s="15" t="s">
        <v>174</v>
      </c>
      <c r="C79" s="15" t="s">
        <v>494</v>
      </c>
      <c r="D79" s="15">
        <v>3</v>
      </c>
      <c r="E79" s="15">
        <v>3</v>
      </c>
      <c r="F79" s="15">
        <v>3</v>
      </c>
      <c r="G79" s="15">
        <v>3</v>
      </c>
      <c r="H79" s="15">
        <v>2</v>
      </c>
      <c r="I79" s="15">
        <v>2</v>
      </c>
      <c r="J79" s="15">
        <v>2</v>
      </c>
      <c r="K79" s="15">
        <v>2</v>
      </c>
      <c r="L79" s="15">
        <v>2</v>
      </c>
      <c r="M79" s="15">
        <v>2</v>
      </c>
      <c r="N79" s="15">
        <v>1</v>
      </c>
      <c r="O79" s="15" t="s">
        <v>36</v>
      </c>
      <c r="P79" s="15">
        <v>1</v>
      </c>
      <c r="Q79" s="15">
        <v>2</v>
      </c>
      <c r="R79" s="15">
        <v>1</v>
      </c>
      <c r="S79" s="15">
        <v>1</v>
      </c>
      <c r="T79" s="15">
        <v>1</v>
      </c>
      <c r="U79" s="15"/>
      <c r="V79" s="15" t="s">
        <v>18</v>
      </c>
      <c r="W79" s="15"/>
      <c r="X79" s="15"/>
      <c r="Y79" s="15"/>
      <c r="Z79" s="15" t="s">
        <v>495</v>
      </c>
      <c r="AA79" s="15" t="s">
        <v>496</v>
      </c>
      <c r="AB79" s="15" t="s">
        <v>32</v>
      </c>
      <c r="AC79" s="15"/>
      <c r="AD79" s="15" t="s">
        <v>35</v>
      </c>
      <c r="AE79" s="15"/>
      <c r="AF79" s="15" t="s">
        <v>497</v>
      </c>
      <c r="AG79" s="15" t="s">
        <v>498</v>
      </c>
      <c r="AH79" s="15" t="s">
        <v>499</v>
      </c>
      <c r="AI79" s="20" t="s">
        <v>500</v>
      </c>
    </row>
    <row r="80" spans="1:35" customFormat="1" ht="15" customHeight="1" x14ac:dyDescent="0.2">
      <c r="A80" s="5"/>
      <c r="B80" s="15" t="s">
        <v>430</v>
      </c>
      <c r="C80" s="15" t="s">
        <v>494</v>
      </c>
      <c r="D80" s="15">
        <v>3</v>
      </c>
      <c r="E80" s="15">
        <v>3</v>
      </c>
      <c r="F80" s="15">
        <v>3</v>
      </c>
      <c r="G80" s="15">
        <v>2</v>
      </c>
      <c r="H80" s="15">
        <v>2</v>
      </c>
      <c r="I80" s="15">
        <v>1</v>
      </c>
      <c r="J80" s="15">
        <v>1</v>
      </c>
      <c r="K80" s="15">
        <v>1</v>
      </c>
      <c r="L80" s="15">
        <v>2</v>
      </c>
      <c r="M80" s="15">
        <v>1</v>
      </c>
      <c r="N80" s="15">
        <v>1</v>
      </c>
      <c r="O80" s="15" t="s">
        <v>31</v>
      </c>
      <c r="P80" s="15">
        <v>1</v>
      </c>
      <c r="Q80" s="15">
        <v>1</v>
      </c>
      <c r="R80" s="15">
        <v>1</v>
      </c>
      <c r="S80" s="15">
        <v>1</v>
      </c>
      <c r="T80" s="15">
        <v>1</v>
      </c>
      <c r="U80" s="15"/>
      <c r="V80" s="15" t="s">
        <v>18</v>
      </c>
      <c r="W80" s="15" t="s">
        <v>19</v>
      </c>
      <c r="X80" s="15" t="s">
        <v>20</v>
      </c>
      <c r="Y80" s="15"/>
      <c r="Z80" s="15" t="s">
        <v>501</v>
      </c>
      <c r="AA80" s="15" t="s">
        <v>502</v>
      </c>
      <c r="AB80" s="15" t="s">
        <v>40</v>
      </c>
      <c r="AC80" s="15"/>
      <c r="AD80" s="15" t="s">
        <v>35</v>
      </c>
      <c r="AE80" s="15"/>
      <c r="AF80" s="15" t="s">
        <v>503</v>
      </c>
      <c r="AG80" s="15" t="s">
        <v>504</v>
      </c>
      <c r="AH80" s="15" t="s">
        <v>505</v>
      </c>
      <c r="AI80" s="20" t="s">
        <v>500</v>
      </c>
    </row>
    <row r="81" spans="1:35" customFormat="1" ht="15" customHeight="1" x14ac:dyDescent="0.2">
      <c r="A81" s="5"/>
      <c r="B81" s="15" t="s">
        <v>461</v>
      </c>
      <c r="C81" s="15" t="s">
        <v>494</v>
      </c>
      <c r="D81" s="15">
        <v>2</v>
      </c>
      <c r="E81" s="15">
        <v>3</v>
      </c>
      <c r="F81" s="15">
        <v>2</v>
      </c>
      <c r="G81" s="15">
        <v>2</v>
      </c>
      <c r="H81" s="15">
        <v>2</v>
      </c>
      <c r="I81" s="15">
        <v>2</v>
      </c>
      <c r="J81" s="15">
        <v>1</v>
      </c>
      <c r="K81" s="15">
        <v>1</v>
      </c>
      <c r="L81" s="15">
        <v>2</v>
      </c>
      <c r="M81" s="15">
        <v>1</v>
      </c>
      <c r="N81" s="15">
        <v>1</v>
      </c>
      <c r="O81" s="15" t="s">
        <v>31</v>
      </c>
      <c r="P81" s="15">
        <v>1</v>
      </c>
      <c r="Q81" s="15">
        <v>2</v>
      </c>
      <c r="R81" s="15">
        <v>1</v>
      </c>
      <c r="S81" s="15">
        <v>1</v>
      </c>
      <c r="T81" s="15">
        <v>1</v>
      </c>
      <c r="U81" s="15"/>
      <c r="V81" s="15" t="s">
        <v>18</v>
      </c>
      <c r="W81" s="15"/>
      <c r="X81" s="15"/>
      <c r="Y81" s="15"/>
      <c r="Z81" s="15" t="s">
        <v>506</v>
      </c>
      <c r="AA81" s="15" t="s">
        <v>507</v>
      </c>
      <c r="AB81" s="15" t="s">
        <v>37</v>
      </c>
      <c r="AC81" s="15"/>
      <c r="AD81" s="15" t="s">
        <v>35</v>
      </c>
      <c r="AE81" s="15"/>
      <c r="AF81" s="15"/>
      <c r="AG81" s="15" t="s">
        <v>508</v>
      </c>
      <c r="AH81" s="15" t="s">
        <v>509</v>
      </c>
      <c r="AI81" s="20" t="s">
        <v>500</v>
      </c>
    </row>
    <row r="82" spans="1:35" customFormat="1" ht="15" customHeight="1" x14ac:dyDescent="0.2">
      <c r="A82" s="5"/>
      <c r="B82" s="15" t="s">
        <v>311</v>
      </c>
      <c r="C82" s="15" t="s">
        <v>510</v>
      </c>
      <c r="D82" s="15">
        <v>3</v>
      </c>
      <c r="E82" s="15">
        <v>1</v>
      </c>
      <c r="F82" s="15">
        <v>2</v>
      </c>
      <c r="G82" s="15">
        <v>2</v>
      </c>
      <c r="H82" s="15">
        <v>2</v>
      </c>
      <c r="I82" s="15">
        <v>2</v>
      </c>
      <c r="J82" s="15">
        <v>2</v>
      </c>
      <c r="K82" s="15">
        <v>2</v>
      </c>
      <c r="L82" s="15">
        <v>2</v>
      </c>
      <c r="M82" s="15">
        <v>1</v>
      </c>
      <c r="N82" s="15">
        <v>2</v>
      </c>
      <c r="O82" s="15" t="s">
        <v>31</v>
      </c>
      <c r="P82" s="15">
        <v>2</v>
      </c>
      <c r="Q82" s="15">
        <v>2</v>
      </c>
      <c r="R82" s="15">
        <v>2</v>
      </c>
      <c r="S82" s="15">
        <v>2</v>
      </c>
      <c r="T82" s="15">
        <v>2</v>
      </c>
      <c r="U82" s="15"/>
      <c r="V82" s="15"/>
      <c r="W82" s="15"/>
      <c r="X82" s="15"/>
      <c r="Y82" s="15" t="s">
        <v>21</v>
      </c>
      <c r="Z82" s="15" t="s">
        <v>511</v>
      </c>
      <c r="AA82" s="15" t="s">
        <v>512</v>
      </c>
      <c r="AB82" s="15" t="s">
        <v>37</v>
      </c>
      <c r="AC82" s="15"/>
      <c r="AD82" s="15" t="s">
        <v>33</v>
      </c>
      <c r="AE82" s="15"/>
      <c r="AF82" s="15"/>
      <c r="AG82" s="15" t="s">
        <v>513</v>
      </c>
      <c r="AH82" s="15" t="s">
        <v>514</v>
      </c>
      <c r="AI82" s="15" t="s">
        <v>515</v>
      </c>
    </row>
    <row r="83" spans="1:35" customFormat="1" ht="15" customHeight="1" x14ac:dyDescent="0.2">
      <c r="A83" s="5"/>
      <c r="B83" s="15" t="s">
        <v>322</v>
      </c>
      <c r="C83" s="15" t="s">
        <v>510</v>
      </c>
      <c r="D83" s="15">
        <v>2</v>
      </c>
      <c r="E83" s="15">
        <v>2</v>
      </c>
      <c r="F83" s="15">
        <v>3</v>
      </c>
      <c r="G83" s="15">
        <v>2</v>
      </c>
      <c r="H83" s="15">
        <v>2</v>
      </c>
      <c r="I83" s="15">
        <v>2</v>
      </c>
      <c r="J83" s="15">
        <v>2</v>
      </c>
      <c r="K83" s="15">
        <v>2</v>
      </c>
      <c r="L83" s="15">
        <v>2</v>
      </c>
      <c r="M83" s="15">
        <v>1</v>
      </c>
      <c r="N83" s="15">
        <v>1</v>
      </c>
      <c r="O83" s="15" t="s">
        <v>31</v>
      </c>
      <c r="P83" s="15">
        <v>1</v>
      </c>
      <c r="Q83" s="15">
        <v>2</v>
      </c>
      <c r="R83" s="15">
        <v>2</v>
      </c>
      <c r="S83" s="15">
        <v>1</v>
      </c>
      <c r="T83" s="15">
        <v>2</v>
      </c>
      <c r="U83" s="15"/>
      <c r="V83" s="15" t="s">
        <v>18</v>
      </c>
      <c r="W83" s="15"/>
      <c r="X83" s="15"/>
      <c r="Y83" s="15"/>
      <c r="Z83" s="15" t="s">
        <v>516</v>
      </c>
      <c r="AA83" s="15" t="s">
        <v>517</v>
      </c>
      <c r="AB83" s="15" t="s">
        <v>40</v>
      </c>
      <c r="AC83" s="15"/>
      <c r="AD83" s="15" t="s">
        <v>35</v>
      </c>
      <c r="AE83" s="15"/>
      <c r="AF83" s="15" t="s">
        <v>518</v>
      </c>
      <c r="AG83" s="15" t="s">
        <v>519</v>
      </c>
      <c r="AH83" s="15" t="s">
        <v>520</v>
      </c>
      <c r="AI83" s="15" t="s">
        <v>515</v>
      </c>
    </row>
    <row r="84" spans="1:35" customFormat="1" ht="15" customHeight="1" x14ac:dyDescent="0.2">
      <c r="A84" s="5"/>
      <c r="B84" s="15" t="s">
        <v>286</v>
      </c>
      <c r="C84" s="15" t="s">
        <v>510</v>
      </c>
      <c r="D84" s="15">
        <v>3</v>
      </c>
      <c r="E84" s="15">
        <v>2</v>
      </c>
      <c r="F84" s="15">
        <v>3</v>
      </c>
      <c r="G84" s="15">
        <v>3</v>
      </c>
      <c r="H84" s="15">
        <v>2</v>
      </c>
      <c r="I84" s="15">
        <v>2</v>
      </c>
      <c r="J84" s="15">
        <v>3</v>
      </c>
      <c r="K84" s="15">
        <v>3</v>
      </c>
      <c r="L84" s="15">
        <v>2</v>
      </c>
      <c r="M84" s="15">
        <v>3</v>
      </c>
      <c r="N84" s="15">
        <v>2</v>
      </c>
      <c r="O84" s="15" t="s">
        <v>31</v>
      </c>
      <c r="P84" s="15">
        <v>2</v>
      </c>
      <c r="Q84" s="15">
        <v>2</v>
      </c>
      <c r="R84" s="15">
        <v>3</v>
      </c>
      <c r="S84" s="15">
        <v>2</v>
      </c>
      <c r="T84" s="15">
        <v>3</v>
      </c>
      <c r="U84" s="15"/>
      <c r="V84" s="15" t="s">
        <v>18</v>
      </c>
      <c r="W84" s="15"/>
      <c r="X84" s="15"/>
      <c r="Y84" s="15"/>
      <c r="Z84" s="15" t="s">
        <v>521</v>
      </c>
      <c r="AA84" s="15" t="s">
        <v>522</v>
      </c>
      <c r="AB84" s="15" t="s">
        <v>32</v>
      </c>
      <c r="AC84" s="15"/>
      <c r="AD84" s="15" t="s">
        <v>38</v>
      </c>
      <c r="AE84" s="15"/>
      <c r="AF84" s="15"/>
      <c r="AG84" s="15" t="s">
        <v>523</v>
      </c>
      <c r="AH84" s="15" t="s">
        <v>524</v>
      </c>
      <c r="AI84" s="15" t="s">
        <v>515</v>
      </c>
    </row>
    <row r="85" spans="1:35" customFormat="1" ht="15" customHeight="1" x14ac:dyDescent="0.2">
      <c r="A85" s="5"/>
      <c r="B85" s="15" t="s">
        <v>332</v>
      </c>
      <c r="C85" s="15" t="s">
        <v>510</v>
      </c>
      <c r="D85" s="15">
        <v>3</v>
      </c>
      <c r="E85" s="15">
        <v>3</v>
      </c>
      <c r="F85" s="15">
        <v>2</v>
      </c>
      <c r="G85" s="15">
        <v>3</v>
      </c>
      <c r="H85" s="15">
        <v>2</v>
      </c>
      <c r="I85" s="15">
        <v>3</v>
      </c>
      <c r="J85" s="15">
        <v>3</v>
      </c>
      <c r="K85" s="15">
        <v>2</v>
      </c>
      <c r="L85" s="15">
        <v>2</v>
      </c>
      <c r="M85" s="15">
        <v>2</v>
      </c>
      <c r="N85" s="15">
        <v>2</v>
      </c>
      <c r="O85" s="15" t="s">
        <v>31</v>
      </c>
      <c r="P85" s="15">
        <v>3</v>
      </c>
      <c r="Q85" s="15">
        <v>3</v>
      </c>
      <c r="R85" s="15">
        <v>3</v>
      </c>
      <c r="S85" s="15">
        <v>3</v>
      </c>
      <c r="T85" s="15">
        <v>4</v>
      </c>
      <c r="U85" s="15"/>
      <c r="V85" s="15"/>
      <c r="W85" s="15"/>
      <c r="X85" s="15"/>
      <c r="Y85" s="15" t="s">
        <v>21</v>
      </c>
      <c r="Z85" s="15" t="s">
        <v>70</v>
      </c>
      <c r="AA85" s="15" t="s">
        <v>525</v>
      </c>
      <c r="AB85" s="15" t="s">
        <v>32</v>
      </c>
      <c r="AC85" s="15"/>
      <c r="AD85" s="15" t="s">
        <v>38</v>
      </c>
      <c r="AE85" s="15"/>
      <c r="AF85" s="15" t="s">
        <v>526</v>
      </c>
      <c r="AG85" s="15" t="s">
        <v>141</v>
      </c>
      <c r="AH85" s="15" t="s">
        <v>527</v>
      </c>
      <c r="AI85" s="20" t="s">
        <v>528</v>
      </c>
    </row>
    <row r="86" spans="1:35" customFormat="1" ht="15" customHeight="1" x14ac:dyDescent="0.2">
      <c r="A86" s="5"/>
      <c r="B86" s="15" t="s">
        <v>226</v>
      </c>
      <c r="C86" s="15" t="s">
        <v>73</v>
      </c>
      <c r="D86" s="15">
        <v>2</v>
      </c>
      <c r="E86" s="15">
        <v>2</v>
      </c>
      <c r="F86" s="15">
        <v>2</v>
      </c>
      <c r="G86" s="15">
        <v>1</v>
      </c>
      <c r="H86" s="15">
        <v>2</v>
      </c>
      <c r="I86" s="15">
        <v>2</v>
      </c>
      <c r="J86" s="15">
        <v>1</v>
      </c>
      <c r="K86" s="15">
        <v>2</v>
      </c>
      <c r="L86" s="15">
        <v>1</v>
      </c>
      <c r="M86" s="15">
        <v>2</v>
      </c>
      <c r="N86" s="15">
        <v>2</v>
      </c>
      <c r="O86" s="15" t="s">
        <v>31</v>
      </c>
      <c r="P86" s="15">
        <v>1</v>
      </c>
      <c r="Q86" s="15">
        <v>2</v>
      </c>
      <c r="R86" s="15">
        <v>3</v>
      </c>
      <c r="S86" s="15">
        <v>3</v>
      </c>
      <c r="T86" s="15">
        <v>3</v>
      </c>
      <c r="U86" s="15" t="s">
        <v>17</v>
      </c>
      <c r="V86" s="15" t="s">
        <v>18</v>
      </c>
      <c r="W86" s="15" t="s">
        <v>19</v>
      </c>
      <c r="X86" s="15" t="s">
        <v>20</v>
      </c>
      <c r="Y86" s="15"/>
      <c r="Z86" s="15" t="s">
        <v>529</v>
      </c>
      <c r="AA86" s="15" t="s">
        <v>530</v>
      </c>
      <c r="AB86" s="15" t="s">
        <v>37</v>
      </c>
      <c r="AC86" s="15"/>
      <c r="AD86" s="15" t="s">
        <v>33</v>
      </c>
      <c r="AE86" s="15"/>
      <c r="AF86" s="15"/>
      <c r="AG86" s="15" t="s">
        <v>531</v>
      </c>
      <c r="AH86" s="15" t="s">
        <v>532</v>
      </c>
      <c r="AI86" s="15" t="s">
        <v>533</v>
      </c>
    </row>
    <row r="87" spans="1:35" customFormat="1" ht="15" customHeight="1" x14ac:dyDescent="0.2">
      <c r="A87" s="5"/>
      <c r="B87" s="15" t="s">
        <v>534</v>
      </c>
      <c r="C87" s="15" t="s">
        <v>73</v>
      </c>
      <c r="D87" s="15">
        <v>3</v>
      </c>
      <c r="E87" s="15">
        <v>4</v>
      </c>
      <c r="F87" s="15">
        <v>3</v>
      </c>
      <c r="G87" s="15">
        <v>3</v>
      </c>
      <c r="H87" s="15">
        <v>2</v>
      </c>
      <c r="I87" s="15">
        <v>4</v>
      </c>
      <c r="J87" s="15">
        <v>2</v>
      </c>
      <c r="K87" s="15">
        <v>3</v>
      </c>
      <c r="L87" s="15">
        <v>3</v>
      </c>
      <c r="M87" s="15">
        <v>3</v>
      </c>
      <c r="N87" s="15">
        <v>2</v>
      </c>
      <c r="O87" s="15" t="s">
        <v>31</v>
      </c>
      <c r="P87" s="15">
        <v>2</v>
      </c>
      <c r="Q87" s="15">
        <v>3</v>
      </c>
      <c r="R87" s="15">
        <v>3</v>
      </c>
      <c r="S87" s="15">
        <v>3</v>
      </c>
      <c r="T87" s="15">
        <v>3</v>
      </c>
      <c r="U87" s="15"/>
      <c r="V87" s="15" t="s">
        <v>18</v>
      </c>
      <c r="W87" s="15" t="s">
        <v>19</v>
      </c>
      <c r="X87" s="15" t="s">
        <v>20</v>
      </c>
      <c r="Y87" s="15"/>
      <c r="Z87" s="15" t="s">
        <v>535</v>
      </c>
      <c r="AA87" s="15" t="s">
        <v>536</v>
      </c>
      <c r="AB87" s="15" t="s">
        <v>32</v>
      </c>
      <c r="AC87" s="15"/>
      <c r="AD87" s="15" t="s">
        <v>33</v>
      </c>
      <c r="AE87" s="15"/>
      <c r="AF87" s="15"/>
      <c r="AG87" s="15" t="s">
        <v>537</v>
      </c>
      <c r="AH87" s="15" t="s">
        <v>538</v>
      </c>
      <c r="AI87" s="15" t="s">
        <v>533</v>
      </c>
    </row>
    <row r="88" spans="1:35" customFormat="1" ht="15" customHeight="1" x14ac:dyDescent="0.2">
      <c r="A88" s="5"/>
      <c r="B88" s="15" t="s">
        <v>539</v>
      </c>
      <c r="C88" s="15" t="s">
        <v>73</v>
      </c>
      <c r="D88" s="15">
        <v>3</v>
      </c>
      <c r="E88" s="15">
        <v>4</v>
      </c>
      <c r="F88" s="15">
        <v>2</v>
      </c>
      <c r="G88" s="15">
        <v>2</v>
      </c>
      <c r="H88" s="15">
        <v>2</v>
      </c>
      <c r="I88" s="15">
        <v>2</v>
      </c>
      <c r="J88" s="15">
        <v>2</v>
      </c>
      <c r="K88" s="15">
        <v>4</v>
      </c>
      <c r="L88" s="15">
        <v>2</v>
      </c>
      <c r="M88" s="15">
        <v>2</v>
      </c>
      <c r="N88" s="15">
        <v>2</v>
      </c>
      <c r="O88" s="15" t="s">
        <v>31</v>
      </c>
      <c r="P88" s="15">
        <v>1</v>
      </c>
      <c r="Q88" s="15">
        <v>2</v>
      </c>
      <c r="R88" s="15">
        <v>2</v>
      </c>
      <c r="S88" s="15">
        <v>1</v>
      </c>
      <c r="T88" s="15">
        <v>1</v>
      </c>
      <c r="U88" s="15"/>
      <c r="V88" s="15" t="s">
        <v>18</v>
      </c>
      <c r="W88" s="15"/>
      <c r="X88" s="15" t="s">
        <v>20</v>
      </c>
      <c r="Y88" s="15"/>
      <c r="Z88" s="15" t="e">
        <v>#NAME?</v>
      </c>
      <c r="AA88" s="15" t="e">
        <v>#NAME?</v>
      </c>
      <c r="AB88" s="15" t="s">
        <v>32</v>
      </c>
      <c r="AC88" s="15"/>
      <c r="AD88" s="15" t="s">
        <v>33</v>
      </c>
      <c r="AE88" s="15"/>
      <c r="AF88" s="15" t="e">
        <v>#NAME?</v>
      </c>
      <c r="AG88" s="15" t="s">
        <v>540</v>
      </c>
      <c r="AH88" s="15" t="s">
        <v>541</v>
      </c>
      <c r="AI88" s="15" t="s">
        <v>542</v>
      </c>
    </row>
    <row r="89" spans="1:35" customFormat="1" ht="15" customHeight="1" x14ac:dyDescent="0.2">
      <c r="A89" s="5"/>
      <c r="B89" s="15" t="s">
        <v>543</v>
      </c>
      <c r="C89" s="15" t="s">
        <v>73</v>
      </c>
      <c r="D89" s="15">
        <v>2</v>
      </c>
      <c r="E89" s="15">
        <v>2</v>
      </c>
      <c r="F89" s="15">
        <v>2</v>
      </c>
      <c r="G89" s="15">
        <v>2</v>
      </c>
      <c r="H89" s="15">
        <v>3</v>
      </c>
      <c r="I89" s="15">
        <v>3</v>
      </c>
      <c r="J89" s="15">
        <v>2</v>
      </c>
      <c r="K89" s="15">
        <v>3</v>
      </c>
      <c r="L89" s="15">
        <v>2</v>
      </c>
      <c r="M89" s="15">
        <v>3</v>
      </c>
      <c r="N89" s="15">
        <v>3</v>
      </c>
      <c r="O89" s="15" t="s">
        <v>31</v>
      </c>
      <c r="P89" s="15">
        <v>2</v>
      </c>
      <c r="Q89" s="15">
        <v>2</v>
      </c>
      <c r="R89" s="15">
        <v>3</v>
      </c>
      <c r="S89" s="15">
        <v>3</v>
      </c>
      <c r="T89" s="15">
        <v>3</v>
      </c>
      <c r="U89" s="15" t="s">
        <v>17</v>
      </c>
      <c r="V89" s="15"/>
      <c r="W89" s="15"/>
      <c r="X89" s="15" t="s">
        <v>20</v>
      </c>
      <c r="Y89" s="15"/>
      <c r="Z89" s="15" t="s">
        <v>544</v>
      </c>
      <c r="AA89" s="15" t="s">
        <v>545</v>
      </c>
      <c r="AB89" s="15" t="s">
        <v>40</v>
      </c>
      <c r="AC89" s="15"/>
      <c r="AD89" s="15" t="s">
        <v>33</v>
      </c>
      <c r="AE89" s="15"/>
      <c r="AF89" s="15" t="s">
        <v>546</v>
      </c>
      <c r="AG89" s="15" t="s">
        <v>547</v>
      </c>
      <c r="AH89" s="15" t="s">
        <v>548</v>
      </c>
      <c r="AI89" s="15" t="s">
        <v>542</v>
      </c>
    </row>
    <row r="90" spans="1:35" customFormat="1" ht="15" customHeight="1" x14ac:dyDescent="0.2">
      <c r="A90" s="5"/>
      <c r="B90" s="15" t="s">
        <v>160</v>
      </c>
      <c r="C90" s="15" t="s">
        <v>73</v>
      </c>
      <c r="D90" s="15">
        <v>3</v>
      </c>
      <c r="E90" s="15">
        <v>3</v>
      </c>
      <c r="F90" s="15">
        <v>4</v>
      </c>
      <c r="G90" s="15">
        <v>3</v>
      </c>
      <c r="H90" s="15">
        <v>3</v>
      </c>
      <c r="I90" s="15">
        <v>3</v>
      </c>
      <c r="J90" s="15">
        <v>3</v>
      </c>
      <c r="K90" s="15">
        <v>3</v>
      </c>
      <c r="L90" s="15">
        <v>3</v>
      </c>
      <c r="M90" s="15">
        <v>3</v>
      </c>
      <c r="N90" s="15">
        <v>3</v>
      </c>
      <c r="O90" s="15" t="s">
        <v>36</v>
      </c>
      <c r="P90" s="15">
        <v>2</v>
      </c>
      <c r="Q90" s="15">
        <v>3</v>
      </c>
      <c r="R90" s="15">
        <v>3</v>
      </c>
      <c r="S90" s="15">
        <v>4</v>
      </c>
      <c r="T90" s="15">
        <v>4</v>
      </c>
      <c r="U90" s="15"/>
      <c r="V90" s="15" t="s">
        <v>18</v>
      </c>
      <c r="W90" s="15" t="s">
        <v>19</v>
      </c>
      <c r="X90" s="15"/>
      <c r="Y90" s="15"/>
      <c r="Z90" s="15" t="s">
        <v>549</v>
      </c>
      <c r="AA90" s="15" t="s">
        <v>550</v>
      </c>
      <c r="AB90" s="15" t="s">
        <v>32</v>
      </c>
      <c r="AC90" s="15"/>
      <c r="AD90" s="15" t="s">
        <v>38</v>
      </c>
      <c r="AE90" s="15"/>
      <c r="AF90" s="15"/>
      <c r="AG90" s="15" t="s">
        <v>551</v>
      </c>
      <c r="AH90" s="15" t="s">
        <v>552</v>
      </c>
      <c r="AI90" s="15" t="s">
        <v>533</v>
      </c>
    </row>
    <row r="91" spans="1:35" customFormat="1" ht="15" customHeight="1" x14ac:dyDescent="0.2">
      <c r="A91" s="5"/>
      <c r="B91" s="15" t="s">
        <v>553</v>
      </c>
      <c r="C91" s="15" t="s">
        <v>73</v>
      </c>
      <c r="D91" s="15">
        <v>2</v>
      </c>
      <c r="E91" s="15">
        <v>1</v>
      </c>
      <c r="F91" s="15">
        <v>1</v>
      </c>
      <c r="G91" s="15">
        <v>2</v>
      </c>
      <c r="H91" s="15">
        <v>2</v>
      </c>
      <c r="I91" s="15">
        <v>3</v>
      </c>
      <c r="J91" s="15">
        <v>2</v>
      </c>
      <c r="K91" s="15">
        <v>2</v>
      </c>
      <c r="L91" s="15">
        <v>2</v>
      </c>
      <c r="M91" s="15">
        <v>1</v>
      </c>
      <c r="N91" s="15">
        <v>2</v>
      </c>
      <c r="O91" s="15" t="s">
        <v>31</v>
      </c>
      <c r="P91" s="15">
        <v>1</v>
      </c>
      <c r="Q91" s="15">
        <v>1</v>
      </c>
      <c r="R91" s="15">
        <v>2</v>
      </c>
      <c r="S91" s="15">
        <v>1</v>
      </c>
      <c r="T91" s="15">
        <v>2</v>
      </c>
      <c r="U91" s="15" t="s">
        <v>17</v>
      </c>
      <c r="V91" s="15" t="s">
        <v>18</v>
      </c>
      <c r="W91" s="15" t="s">
        <v>19</v>
      </c>
      <c r="X91" s="15" t="s">
        <v>20</v>
      </c>
      <c r="Y91" s="15"/>
      <c r="Z91" s="15" t="s">
        <v>554</v>
      </c>
      <c r="AA91" s="15" t="s">
        <v>555</v>
      </c>
      <c r="AB91" s="15" t="s">
        <v>40</v>
      </c>
      <c r="AC91" s="15"/>
      <c r="AD91" s="15" t="s">
        <v>33</v>
      </c>
      <c r="AE91" s="15"/>
      <c r="AF91" s="15"/>
      <c r="AG91" s="15" t="s">
        <v>556</v>
      </c>
      <c r="AH91" s="15" t="s">
        <v>557</v>
      </c>
      <c r="AI91" s="15" t="s">
        <v>533</v>
      </c>
    </row>
    <row r="92" spans="1:35" customFormat="1" ht="15" customHeight="1" x14ac:dyDescent="0.2">
      <c r="A92" s="5"/>
      <c r="B92" s="15" t="s">
        <v>215</v>
      </c>
      <c r="C92" s="15" t="s">
        <v>73</v>
      </c>
      <c r="D92" s="15">
        <v>2</v>
      </c>
      <c r="E92" s="15">
        <v>3</v>
      </c>
      <c r="F92" s="15">
        <v>3</v>
      </c>
      <c r="G92" s="15">
        <v>1</v>
      </c>
      <c r="H92" s="15">
        <v>1</v>
      </c>
      <c r="I92" s="15">
        <v>2</v>
      </c>
      <c r="J92" s="15">
        <v>1</v>
      </c>
      <c r="K92" s="15">
        <v>3</v>
      </c>
      <c r="L92" s="15">
        <v>1</v>
      </c>
      <c r="M92" s="15">
        <v>2</v>
      </c>
      <c r="N92" s="15">
        <v>2</v>
      </c>
      <c r="O92" s="15" t="s">
        <v>31</v>
      </c>
      <c r="P92" s="15">
        <v>1</v>
      </c>
      <c r="Q92" s="15">
        <v>1</v>
      </c>
      <c r="R92" s="15">
        <v>2</v>
      </c>
      <c r="S92" s="15">
        <v>1</v>
      </c>
      <c r="T92" s="15">
        <v>3</v>
      </c>
      <c r="U92" s="15"/>
      <c r="V92" s="15" t="s">
        <v>18</v>
      </c>
      <c r="W92" s="15" t="s">
        <v>19</v>
      </c>
      <c r="X92" s="15" t="s">
        <v>20</v>
      </c>
      <c r="Y92" s="15" t="s">
        <v>21</v>
      </c>
      <c r="Z92" s="15" t="s">
        <v>558</v>
      </c>
      <c r="AA92" s="15" t="s">
        <v>559</v>
      </c>
      <c r="AB92" s="15" t="s">
        <v>32</v>
      </c>
      <c r="AC92" s="15"/>
      <c r="AD92" s="15" t="s">
        <v>35</v>
      </c>
      <c r="AE92" s="15"/>
      <c r="AF92" s="15" t="s">
        <v>560</v>
      </c>
      <c r="AG92" s="15" t="s">
        <v>561</v>
      </c>
      <c r="AH92" s="15" t="s">
        <v>562</v>
      </c>
      <c r="AI92" s="15" t="s">
        <v>533</v>
      </c>
    </row>
    <row r="93" spans="1:35" customFormat="1" ht="15" customHeight="1" x14ac:dyDescent="0.2">
      <c r="A93" s="5"/>
      <c r="B93" s="15" t="s">
        <v>455</v>
      </c>
      <c r="C93" s="15" t="s">
        <v>563</v>
      </c>
      <c r="D93" s="15">
        <v>3</v>
      </c>
      <c r="E93" s="15">
        <v>4</v>
      </c>
      <c r="F93" s="15">
        <v>2</v>
      </c>
      <c r="G93" s="15">
        <v>4</v>
      </c>
      <c r="H93" s="15">
        <v>4</v>
      </c>
      <c r="I93" s="15">
        <v>3</v>
      </c>
      <c r="J93" s="15">
        <v>2</v>
      </c>
      <c r="K93" s="15">
        <v>4</v>
      </c>
      <c r="L93" s="15">
        <v>2</v>
      </c>
      <c r="M93" s="15">
        <v>4</v>
      </c>
      <c r="N93" s="15">
        <v>3</v>
      </c>
      <c r="O93" s="15" t="s">
        <v>36</v>
      </c>
      <c r="P93" s="15">
        <v>4</v>
      </c>
      <c r="Q93" s="15">
        <v>2</v>
      </c>
      <c r="R93" s="15">
        <v>4</v>
      </c>
      <c r="S93" s="15">
        <v>3</v>
      </c>
      <c r="T93" s="15">
        <v>4</v>
      </c>
      <c r="U93" s="15"/>
      <c r="V93" s="15"/>
      <c r="W93" s="15" t="s">
        <v>19</v>
      </c>
      <c r="X93" s="15" t="s">
        <v>20</v>
      </c>
      <c r="Y93" s="15"/>
      <c r="Z93" s="15" t="e">
        <v>#NAME?</v>
      </c>
      <c r="AA93" s="15" t="e">
        <v>#NAME?</v>
      </c>
      <c r="AB93" s="15" t="s">
        <v>32</v>
      </c>
      <c r="AC93" s="15"/>
      <c r="AD93" s="15" t="s">
        <v>38</v>
      </c>
      <c r="AE93" s="15"/>
      <c r="AF93" s="15" t="s">
        <v>564</v>
      </c>
      <c r="AG93" s="15" t="s">
        <v>565</v>
      </c>
      <c r="AH93" s="15" t="s">
        <v>566</v>
      </c>
      <c r="AI93" s="15" t="s">
        <v>567</v>
      </c>
    </row>
    <row r="94" spans="1:35" customFormat="1" ht="15" customHeight="1" x14ac:dyDescent="0.2">
      <c r="A94" s="5"/>
      <c r="B94" s="15" t="s">
        <v>174</v>
      </c>
      <c r="C94" s="15" t="s">
        <v>563</v>
      </c>
      <c r="D94" s="15">
        <v>3</v>
      </c>
      <c r="E94" s="15">
        <v>3</v>
      </c>
      <c r="F94" s="15">
        <v>3</v>
      </c>
      <c r="G94" s="15">
        <v>2</v>
      </c>
      <c r="H94" s="15">
        <v>2</v>
      </c>
      <c r="I94" s="15">
        <v>3</v>
      </c>
      <c r="J94" s="15">
        <v>1</v>
      </c>
      <c r="K94" s="15">
        <v>2</v>
      </c>
      <c r="L94" s="15">
        <v>1</v>
      </c>
      <c r="M94" s="15">
        <v>2</v>
      </c>
      <c r="N94" s="15">
        <v>2</v>
      </c>
      <c r="O94" s="15" t="s">
        <v>31</v>
      </c>
      <c r="P94" s="15">
        <v>2</v>
      </c>
      <c r="Q94" s="15">
        <v>1</v>
      </c>
      <c r="R94" s="15">
        <v>2</v>
      </c>
      <c r="S94" s="15">
        <v>2</v>
      </c>
      <c r="T94" s="15">
        <v>2</v>
      </c>
      <c r="U94" s="15"/>
      <c r="V94" s="15"/>
      <c r="W94" s="15" t="s">
        <v>19</v>
      </c>
      <c r="X94" s="15" t="s">
        <v>20</v>
      </c>
      <c r="Y94" s="15"/>
      <c r="Z94" s="15" t="e">
        <v>#NAME?</v>
      </c>
      <c r="AA94" s="19" t="s">
        <v>568</v>
      </c>
      <c r="AB94" s="15" t="s">
        <v>32</v>
      </c>
      <c r="AC94" s="15"/>
      <c r="AD94" s="15" t="s">
        <v>33</v>
      </c>
      <c r="AE94" s="15"/>
      <c r="AF94" s="15" t="s">
        <v>569</v>
      </c>
      <c r="AG94" s="15" t="s">
        <v>570</v>
      </c>
      <c r="AH94" s="15" t="s">
        <v>565</v>
      </c>
      <c r="AI94" s="15" t="s">
        <v>567</v>
      </c>
    </row>
    <row r="95" spans="1:35" customFormat="1" ht="15" customHeight="1" x14ac:dyDescent="0.2">
      <c r="A95" s="5"/>
      <c r="B95" s="15" t="s">
        <v>441</v>
      </c>
      <c r="C95" s="15" t="s">
        <v>563</v>
      </c>
      <c r="D95" s="15">
        <v>3</v>
      </c>
      <c r="E95" s="15">
        <v>2</v>
      </c>
      <c r="F95" s="15">
        <v>4</v>
      </c>
      <c r="G95" s="15">
        <v>2</v>
      </c>
      <c r="H95" s="15">
        <v>2</v>
      </c>
      <c r="I95" s="15">
        <v>4</v>
      </c>
      <c r="J95" s="15">
        <v>2</v>
      </c>
      <c r="K95" s="15">
        <v>2</v>
      </c>
      <c r="L95" s="15">
        <v>2</v>
      </c>
      <c r="M95" s="15">
        <v>3</v>
      </c>
      <c r="N95" s="15">
        <v>3</v>
      </c>
      <c r="O95" s="15" t="s">
        <v>31</v>
      </c>
      <c r="P95" s="15">
        <v>2</v>
      </c>
      <c r="Q95" s="15">
        <v>3</v>
      </c>
      <c r="R95" s="15">
        <v>4</v>
      </c>
      <c r="S95" s="15">
        <v>2</v>
      </c>
      <c r="T95" s="15">
        <v>3</v>
      </c>
      <c r="U95" s="15"/>
      <c r="V95" s="15"/>
      <c r="W95" s="15" t="s">
        <v>19</v>
      </c>
      <c r="X95" s="15"/>
      <c r="Y95" s="15"/>
      <c r="Z95" s="15" t="e">
        <v>#NAME?</v>
      </c>
      <c r="AA95" s="15" t="e">
        <v>#NAME?</v>
      </c>
      <c r="AB95" s="15" t="s">
        <v>37</v>
      </c>
      <c r="AC95" s="15"/>
      <c r="AD95" s="15" t="s">
        <v>38</v>
      </c>
      <c r="AE95" s="15"/>
      <c r="AF95" s="15" t="s">
        <v>571</v>
      </c>
      <c r="AG95" s="15" t="s">
        <v>572</v>
      </c>
      <c r="AH95" s="15" t="s">
        <v>573</v>
      </c>
      <c r="AI95" s="15" t="s">
        <v>567</v>
      </c>
    </row>
    <row r="96" spans="1:35" customFormat="1" ht="15" customHeight="1" x14ac:dyDescent="0.2">
      <c r="A96" s="2"/>
      <c r="B96" s="15" t="s">
        <v>425</v>
      </c>
      <c r="C96" s="15" t="s">
        <v>563</v>
      </c>
      <c r="D96" s="15">
        <v>1</v>
      </c>
      <c r="E96" s="15">
        <v>1</v>
      </c>
      <c r="F96" s="15">
        <v>2</v>
      </c>
      <c r="G96" s="15">
        <v>1</v>
      </c>
      <c r="H96" s="15">
        <v>2</v>
      </c>
      <c r="I96" s="15">
        <v>1</v>
      </c>
      <c r="J96" s="15">
        <v>1</v>
      </c>
      <c r="K96" s="15">
        <v>2</v>
      </c>
      <c r="L96" s="15">
        <v>1</v>
      </c>
      <c r="M96" s="15">
        <v>1</v>
      </c>
      <c r="N96" s="15">
        <v>3</v>
      </c>
      <c r="O96" s="15" t="s">
        <v>36</v>
      </c>
      <c r="P96" s="15">
        <v>2</v>
      </c>
      <c r="Q96" s="15">
        <v>1</v>
      </c>
      <c r="R96" s="15">
        <v>3</v>
      </c>
      <c r="S96" s="15">
        <v>2</v>
      </c>
      <c r="T96" s="15">
        <v>3</v>
      </c>
      <c r="U96" s="15"/>
      <c r="V96" s="15" t="s">
        <v>18</v>
      </c>
      <c r="W96" s="15" t="s">
        <v>19</v>
      </c>
      <c r="X96" s="15" t="s">
        <v>20</v>
      </c>
      <c r="Y96" s="15"/>
      <c r="Z96" s="15" t="e">
        <v>#NAME?</v>
      </c>
      <c r="AA96" s="15" t="e">
        <v>#NAME?</v>
      </c>
      <c r="AB96" s="15" t="s">
        <v>37</v>
      </c>
      <c r="AC96" s="15"/>
      <c r="AD96" s="15" t="s">
        <v>33</v>
      </c>
      <c r="AE96" s="15"/>
      <c r="AF96" s="19" t="s">
        <v>574</v>
      </c>
      <c r="AG96" s="16">
        <v>43345.322222222225</v>
      </c>
      <c r="AH96" s="16">
        <v>43345.338888888888</v>
      </c>
      <c r="AI96" s="15" t="s">
        <v>567</v>
      </c>
    </row>
    <row r="97" spans="1:35" customFormat="1" ht="15" customHeight="1" x14ac:dyDescent="0.2">
      <c r="A97" s="5"/>
      <c r="B97" s="15" t="s">
        <v>119</v>
      </c>
      <c r="C97" s="15" t="s">
        <v>563</v>
      </c>
      <c r="D97" s="15">
        <v>2</v>
      </c>
      <c r="E97" s="15">
        <v>2</v>
      </c>
      <c r="F97" s="15">
        <v>3</v>
      </c>
      <c r="G97" s="15">
        <v>2</v>
      </c>
      <c r="H97" s="15">
        <v>3</v>
      </c>
      <c r="I97" s="15">
        <v>4</v>
      </c>
      <c r="J97" s="15">
        <v>1</v>
      </c>
      <c r="K97" s="15">
        <v>3</v>
      </c>
      <c r="L97" s="15">
        <v>2</v>
      </c>
      <c r="M97" s="15">
        <v>4</v>
      </c>
      <c r="N97" s="15">
        <v>4</v>
      </c>
      <c r="O97" s="15" t="s">
        <v>36</v>
      </c>
      <c r="P97" s="15">
        <v>2</v>
      </c>
      <c r="Q97" s="15">
        <v>1</v>
      </c>
      <c r="R97" s="15">
        <v>4</v>
      </c>
      <c r="S97" s="15">
        <v>3</v>
      </c>
      <c r="T97" s="15">
        <v>4</v>
      </c>
      <c r="U97" s="15"/>
      <c r="V97" s="15"/>
      <c r="W97" s="15" t="s">
        <v>19</v>
      </c>
      <c r="X97" s="15" t="s">
        <v>20</v>
      </c>
      <c r="Y97" s="15"/>
      <c r="Z97" s="15" t="e">
        <v>#NAME?</v>
      </c>
      <c r="AA97" s="15" t="e">
        <v>#NAME?</v>
      </c>
      <c r="AB97" s="15"/>
      <c r="AC97" s="15" t="s">
        <v>575</v>
      </c>
      <c r="AD97" s="15" t="s">
        <v>38</v>
      </c>
      <c r="AE97" s="15"/>
      <c r="AF97" s="15" t="s">
        <v>576</v>
      </c>
      <c r="AG97" s="15" t="s">
        <v>577</v>
      </c>
      <c r="AH97" s="15" t="s">
        <v>578</v>
      </c>
      <c r="AI97" s="15" t="s">
        <v>567</v>
      </c>
    </row>
    <row r="98" spans="1:35" customFormat="1" ht="15" customHeight="1" x14ac:dyDescent="0.2">
      <c r="A98" s="5"/>
      <c r="B98" s="15" t="s">
        <v>579</v>
      </c>
      <c r="C98" s="15" t="s">
        <v>563</v>
      </c>
      <c r="D98" s="15">
        <v>3</v>
      </c>
      <c r="E98" s="15">
        <v>2</v>
      </c>
      <c r="F98" s="15">
        <v>3</v>
      </c>
      <c r="G98" s="15">
        <v>2</v>
      </c>
      <c r="H98" s="15">
        <v>2</v>
      </c>
      <c r="I98" s="15">
        <v>3</v>
      </c>
      <c r="J98" s="15">
        <v>2</v>
      </c>
      <c r="K98" s="15">
        <v>1</v>
      </c>
      <c r="L98" s="15">
        <v>1</v>
      </c>
      <c r="M98" s="15">
        <v>2</v>
      </c>
      <c r="N98" s="15">
        <v>3</v>
      </c>
      <c r="O98" s="15" t="s">
        <v>31</v>
      </c>
      <c r="P98" s="15">
        <v>2</v>
      </c>
      <c r="Q98" s="15">
        <v>2</v>
      </c>
      <c r="R98" s="15">
        <v>2</v>
      </c>
      <c r="S98" s="15">
        <v>2</v>
      </c>
      <c r="T98" s="15">
        <v>2</v>
      </c>
      <c r="U98" s="15"/>
      <c r="V98" s="15" t="s">
        <v>18</v>
      </c>
      <c r="W98" s="15"/>
      <c r="X98" s="15"/>
      <c r="Y98" s="15"/>
      <c r="Z98" s="15" t="e">
        <v>#NAME?</v>
      </c>
      <c r="AA98" s="15" t="e">
        <v>#NAME?</v>
      </c>
      <c r="AB98" s="15" t="s">
        <v>37</v>
      </c>
      <c r="AC98" s="15"/>
      <c r="AD98" s="15" t="s">
        <v>35</v>
      </c>
      <c r="AE98" s="15"/>
      <c r="AF98" s="15" t="s">
        <v>580</v>
      </c>
      <c r="AG98" s="15" t="s">
        <v>581</v>
      </c>
      <c r="AH98" s="15" t="s">
        <v>582</v>
      </c>
      <c r="AI98" s="15" t="s">
        <v>567</v>
      </c>
    </row>
    <row r="99" spans="1:35" customFormat="1" ht="15" customHeight="1" x14ac:dyDescent="0.2">
      <c r="A99" s="5"/>
      <c r="B99" s="15" t="s">
        <v>489</v>
      </c>
      <c r="C99" s="15" t="s">
        <v>34</v>
      </c>
      <c r="D99" s="15">
        <v>4</v>
      </c>
      <c r="E99" s="15">
        <v>3</v>
      </c>
      <c r="F99" s="15">
        <v>4</v>
      </c>
      <c r="G99" s="15">
        <v>2</v>
      </c>
      <c r="H99" s="15">
        <v>3</v>
      </c>
      <c r="I99" s="15">
        <v>4</v>
      </c>
      <c r="J99" s="15">
        <v>2</v>
      </c>
      <c r="K99" s="15">
        <v>2</v>
      </c>
      <c r="L99" s="15">
        <v>2</v>
      </c>
      <c r="M99" s="15">
        <v>2</v>
      </c>
      <c r="N99" s="15">
        <v>2</v>
      </c>
      <c r="O99" s="15" t="s">
        <v>31</v>
      </c>
      <c r="P99" s="15">
        <v>3</v>
      </c>
      <c r="Q99" s="15">
        <v>2</v>
      </c>
      <c r="R99" s="15">
        <v>3</v>
      </c>
      <c r="S99" s="15">
        <v>2</v>
      </c>
      <c r="T99" s="15">
        <v>3</v>
      </c>
      <c r="U99" s="15"/>
      <c r="V99" s="15"/>
      <c r="W99" s="15" t="s">
        <v>19</v>
      </c>
      <c r="X99" s="15" t="s">
        <v>20</v>
      </c>
      <c r="Y99" s="15"/>
      <c r="Z99" s="15" t="s">
        <v>583</v>
      </c>
      <c r="AA99" s="15" t="s">
        <v>584</v>
      </c>
      <c r="AB99" s="15" t="s">
        <v>32</v>
      </c>
      <c r="AC99" s="15"/>
      <c r="AD99" s="15" t="s">
        <v>33</v>
      </c>
      <c r="AE99" s="15"/>
      <c r="AF99" s="15" t="s">
        <v>585</v>
      </c>
      <c r="AG99" s="16">
        <v>43436.415277777778</v>
      </c>
      <c r="AH99" s="16">
        <v>43436.421527777777</v>
      </c>
      <c r="AI99" s="15" t="s">
        <v>67</v>
      </c>
    </row>
    <row r="100" spans="1:35" customFormat="1" ht="39" customHeight="1" x14ac:dyDescent="0.2">
      <c r="A100" s="5"/>
      <c r="B100" s="15" t="s">
        <v>404</v>
      </c>
      <c r="C100" s="15" t="s">
        <v>34</v>
      </c>
      <c r="D100" s="15">
        <v>3</v>
      </c>
      <c r="E100" s="15">
        <v>3</v>
      </c>
      <c r="F100" s="15">
        <v>4</v>
      </c>
      <c r="G100" s="15">
        <v>4</v>
      </c>
      <c r="H100" s="15">
        <v>2</v>
      </c>
      <c r="I100" s="15">
        <v>4</v>
      </c>
      <c r="J100" s="15">
        <v>3</v>
      </c>
      <c r="K100" s="15">
        <v>2</v>
      </c>
      <c r="L100" s="15">
        <v>4</v>
      </c>
      <c r="M100" s="15">
        <v>3</v>
      </c>
      <c r="N100" s="15">
        <v>4</v>
      </c>
      <c r="O100" s="15" t="s">
        <v>31</v>
      </c>
      <c r="P100" s="15">
        <v>2</v>
      </c>
      <c r="Q100" s="15">
        <v>4</v>
      </c>
      <c r="R100" s="15">
        <v>4</v>
      </c>
      <c r="S100" s="15">
        <v>4</v>
      </c>
      <c r="T100" s="15">
        <v>4</v>
      </c>
      <c r="U100" s="15"/>
      <c r="V100" s="15"/>
      <c r="W100" s="15"/>
      <c r="X100" s="15" t="s">
        <v>20</v>
      </c>
      <c r="Y100" s="15"/>
      <c r="Z100" s="15" t="s">
        <v>586</v>
      </c>
      <c r="AA100" s="15" t="s">
        <v>587</v>
      </c>
      <c r="AB100" s="15" t="s">
        <v>32</v>
      </c>
      <c r="AC100" s="15"/>
      <c r="AD100" s="15" t="s">
        <v>38</v>
      </c>
      <c r="AE100" s="15"/>
      <c r="AF100" s="15" t="s">
        <v>588</v>
      </c>
      <c r="AG100" s="16">
        <v>43283.394444444442</v>
      </c>
      <c r="AH100" s="16">
        <v>43283.397916666669</v>
      </c>
      <c r="AI100" s="15" t="s">
        <v>67</v>
      </c>
    </row>
    <row r="101" spans="1:35" customFormat="1" ht="15" customHeight="1" x14ac:dyDescent="0.2">
      <c r="A101" s="5"/>
      <c r="B101" s="15" t="s">
        <v>315</v>
      </c>
      <c r="C101" s="15" t="s">
        <v>34</v>
      </c>
      <c r="D101" s="15">
        <v>3</v>
      </c>
      <c r="E101" s="15">
        <v>4</v>
      </c>
      <c r="F101" s="15">
        <v>3</v>
      </c>
      <c r="G101" s="15">
        <v>3</v>
      </c>
      <c r="H101" s="15">
        <v>3</v>
      </c>
      <c r="I101" s="15">
        <v>4</v>
      </c>
      <c r="J101" s="15">
        <v>3</v>
      </c>
      <c r="K101" s="15">
        <v>3</v>
      </c>
      <c r="L101" s="15">
        <v>4</v>
      </c>
      <c r="M101" s="15">
        <v>4</v>
      </c>
      <c r="N101" s="15">
        <v>4</v>
      </c>
      <c r="O101" s="15" t="s">
        <v>36</v>
      </c>
      <c r="P101" s="15">
        <v>4</v>
      </c>
      <c r="Q101" s="15">
        <v>3</v>
      </c>
      <c r="R101" s="15">
        <v>4</v>
      </c>
      <c r="S101" s="15">
        <v>4</v>
      </c>
      <c r="T101" s="15">
        <v>4</v>
      </c>
      <c r="U101" s="15"/>
      <c r="V101" s="15"/>
      <c r="W101" s="15" t="s">
        <v>19</v>
      </c>
      <c r="X101" s="15" t="s">
        <v>20</v>
      </c>
      <c r="Y101" s="15"/>
      <c r="Z101" s="15" t="s">
        <v>589</v>
      </c>
      <c r="AA101" s="15" t="s">
        <v>590</v>
      </c>
      <c r="AB101" s="15" t="s">
        <v>44</v>
      </c>
      <c r="AC101" s="15"/>
      <c r="AD101" s="15" t="s">
        <v>33</v>
      </c>
      <c r="AE101" s="15"/>
      <c r="AF101" s="15" t="s">
        <v>591</v>
      </c>
      <c r="AG101" s="15" t="s">
        <v>592</v>
      </c>
      <c r="AH101" s="15" t="s">
        <v>593</v>
      </c>
      <c r="AI101" s="15" t="s">
        <v>67</v>
      </c>
    </row>
    <row r="102" spans="1:35" customFormat="1" ht="15" customHeight="1" x14ac:dyDescent="0.2">
      <c r="A102" s="5"/>
      <c r="B102" s="15" t="s">
        <v>181</v>
      </c>
      <c r="C102" s="15" t="s">
        <v>34</v>
      </c>
      <c r="D102" s="15">
        <v>4</v>
      </c>
      <c r="E102" s="15">
        <v>4</v>
      </c>
      <c r="F102" s="15">
        <v>4</v>
      </c>
      <c r="G102" s="15">
        <v>4</v>
      </c>
      <c r="H102" s="15">
        <v>4</v>
      </c>
      <c r="I102" s="15">
        <v>2</v>
      </c>
      <c r="J102" s="15">
        <v>2</v>
      </c>
      <c r="K102" s="15">
        <v>3</v>
      </c>
      <c r="L102" s="15">
        <v>2</v>
      </c>
      <c r="M102" s="15">
        <v>2</v>
      </c>
      <c r="N102" s="15">
        <v>2</v>
      </c>
      <c r="O102" s="15" t="s">
        <v>31</v>
      </c>
      <c r="P102" s="15">
        <v>3</v>
      </c>
      <c r="Q102" s="15">
        <v>2</v>
      </c>
      <c r="R102" s="15">
        <v>4</v>
      </c>
      <c r="S102" s="15">
        <v>4</v>
      </c>
      <c r="T102" s="15">
        <v>4</v>
      </c>
      <c r="U102" s="15"/>
      <c r="V102" s="15" t="s">
        <v>18</v>
      </c>
      <c r="W102" s="15"/>
      <c r="X102" s="15"/>
      <c r="Y102" s="15"/>
      <c r="Z102" s="15" t="s">
        <v>594</v>
      </c>
      <c r="AA102" s="15" t="s">
        <v>595</v>
      </c>
      <c r="AB102" s="15" t="s">
        <v>32</v>
      </c>
      <c r="AC102" s="15"/>
      <c r="AD102" s="15" t="s">
        <v>38</v>
      </c>
      <c r="AE102" s="15"/>
      <c r="AF102" s="15" t="s">
        <v>596</v>
      </c>
      <c r="AG102" s="15" t="s">
        <v>597</v>
      </c>
      <c r="AH102" s="15" t="s">
        <v>598</v>
      </c>
      <c r="AI102" s="15" t="s">
        <v>67</v>
      </c>
    </row>
    <row r="103" spans="1:35" customFormat="1" ht="39" customHeight="1" x14ac:dyDescent="0.2">
      <c r="A103" s="5"/>
      <c r="B103" s="15" t="s">
        <v>399</v>
      </c>
      <c r="C103" s="15" t="s">
        <v>34</v>
      </c>
      <c r="D103" s="15">
        <v>3</v>
      </c>
      <c r="E103" s="15">
        <v>2</v>
      </c>
      <c r="F103" s="15">
        <v>3</v>
      </c>
      <c r="G103" s="15">
        <v>3</v>
      </c>
      <c r="H103" s="15">
        <v>4</v>
      </c>
      <c r="I103" s="15">
        <v>4</v>
      </c>
      <c r="J103" s="15">
        <v>2</v>
      </c>
      <c r="K103" s="15">
        <v>3</v>
      </c>
      <c r="L103" s="15">
        <v>4</v>
      </c>
      <c r="M103" s="15">
        <v>2</v>
      </c>
      <c r="N103" s="15">
        <v>3</v>
      </c>
      <c r="O103" s="15" t="s">
        <v>31</v>
      </c>
      <c r="P103" s="15">
        <v>3</v>
      </c>
      <c r="Q103" s="15">
        <v>3</v>
      </c>
      <c r="R103" s="15">
        <v>4</v>
      </c>
      <c r="S103" s="15">
        <v>3</v>
      </c>
      <c r="T103" s="15">
        <v>3</v>
      </c>
      <c r="U103" s="15"/>
      <c r="V103" s="15"/>
      <c r="W103" s="15" t="s">
        <v>19</v>
      </c>
      <c r="X103" s="15"/>
      <c r="Y103" s="15"/>
      <c r="Z103" s="15" t="s">
        <v>599</v>
      </c>
      <c r="AA103" s="15" t="s">
        <v>600</v>
      </c>
      <c r="AB103" s="15" t="s">
        <v>32</v>
      </c>
      <c r="AC103" s="15"/>
      <c r="AD103" s="15" t="s">
        <v>33</v>
      </c>
      <c r="AE103" s="15"/>
      <c r="AF103" s="15" t="s">
        <v>601</v>
      </c>
      <c r="AG103" s="15" t="s">
        <v>602</v>
      </c>
      <c r="AH103" s="15" t="s">
        <v>603</v>
      </c>
      <c r="AI103" s="15" t="s">
        <v>67</v>
      </c>
    </row>
    <row r="104" spans="1:35" customFormat="1" ht="63" customHeight="1" x14ac:dyDescent="0.2">
      <c r="A104" s="5"/>
      <c r="B104" s="15" t="s">
        <v>125</v>
      </c>
      <c r="C104" s="15" t="s">
        <v>30</v>
      </c>
      <c r="D104" s="15">
        <v>2</v>
      </c>
      <c r="E104" s="15">
        <v>2</v>
      </c>
      <c r="F104" s="15">
        <v>3</v>
      </c>
      <c r="G104" s="15">
        <v>2</v>
      </c>
      <c r="H104" s="15">
        <v>2</v>
      </c>
      <c r="I104" s="15">
        <v>3</v>
      </c>
      <c r="J104" s="15">
        <v>2</v>
      </c>
      <c r="K104" s="15">
        <v>2</v>
      </c>
      <c r="L104" s="15">
        <v>2</v>
      </c>
      <c r="M104" s="15">
        <v>1</v>
      </c>
      <c r="N104" s="15">
        <v>3</v>
      </c>
      <c r="O104" s="15" t="s">
        <v>31</v>
      </c>
      <c r="P104" s="15">
        <v>2</v>
      </c>
      <c r="Q104" s="15">
        <v>2</v>
      </c>
      <c r="R104" s="15">
        <v>2</v>
      </c>
      <c r="S104" s="15">
        <v>2</v>
      </c>
      <c r="T104" s="15">
        <v>1</v>
      </c>
      <c r="U104" s="15"/>
      <c r="V104" s="15"/>
      <c r="W104" s="15"/>
      <c r="X104" s="15" t="s">
        <v>20</v>
      </c>
      <c r="Y104" s="15"/>
      <c r="Z104" s="15" t="s">
        <v>604</v>
      </c>
      <c r="AA104" s="15" t="s">
        <v>605</v>
      </c>
      <c r="AB104" s="15" t="s">
        <v>32</v>
      </c>
      <c r="AC104" s="15"/>
      <c r="AD104" s="15" t="s">
        <v>33</v>
      </c>
      <c r="AE104" s="15"/>
      <c r="AF104" s="15"/>
      <c r="AG104" s="16">
        <v>43283.601388888892</v>
      </c>
      <c r="AH104" s="16">
        <v>43283.61041666667</v>
      </c>
      <c r="AI104" s="15" t="s">
        <v>606</v>
      </c>
    </row>
    <row r="105" spans="1:35" customFormat="1" ht="15" customHeight="1" x14ac:dyDescent="0.2">
      <c r="A105" s="5"/>
      <c r="B105" s="15" t="s">
        <v>76</v>
      </c>
      <c r="C105" s="15" t="s">
        <v>30</v>
      </c>
      <c r="D105" s="15">
        <v>2</v>
      </c>
      <c r="E105" s="15">
        <v>3</v>
      </c>
      <c r="F105" s="15">
        <v>3</v>
      </c>
      <c r="G105" s="15">
        <v>2</v>
      </c>
      <c r="H105" s="15">
        <v>2</v>
      </c>
      <c r="I105" s="15">
        <v>2</v>
      </c>
      <c r="J105" s="15">
        <v>2</v>
      </c>
      <c r="K105" s="15">
        <v>1</v>
      </c>
      <c r="L105" s="15">
        <v>1</v>
      </c>
      <c r="M105" s="15">
        <v>2</v>
      </c>
      <c r="N105" s="15">
        <v>2</v>
      </c>
      <c r="O105" s="15" t="s">
        <v>31</v>
      </c>
      <c r="P105" s="15">
        <v>2</v>
      </c>
      <c r="Q105" s="15">
        <v>2</v>
      </c>
      <c r="R105" s="15">
        <v>2</v>
      </c>
      <c r="S105" s="15">
        <v>1</v>
      </c>
      <c r="T105" s="15">
        <v>2</v>
      </c>
      <c r="U105" s="15"/>
      <c r="V105" s="15"/>
      <c r="W105" s="15"/>
      <c r="X105" s="15" t="s">
        <v>20</v>
      </c>
      <c r="Y105" s="15"/>
      <c r="Z105" s="15" t="s">
        <v>607</v>
      </c>
      <c r="AA105" s="15" t="s">
        <v>608</v>
      </c>
      <c r="AB105" s="15" t="s">
        <v>40</v>
      </c>
      <c r="AC105" s="15"/>
      <c r="AD105" s="15" t="s">
        <v>35</v>
      </c>
      <c r="AE105" s="15"/>
      <c r="AF105" s="15"/>
      <c r="AG105" s="16">
        <v>43283.591666666667</v>
      </c>
      <c r="AH105" s="16">
        <v>43283.59375</v>
      </c>
      <c r="AI105" s="15" t="s">
        <v>606</v>
      </c>
    </row>
    <row r="106" spans="1:35" customFormat="1" ht="15" customHeight="1" x14ac:dyDescent="0.2">
      <c r="A106" s="5"/>
      <c r="B106" s="15" t="s">
        <v>83</v>
      </c>
      <c r="C106" s="15" t="s">
        <v>30</v>
      </c>
      <c r="D106" s="15">
        <v>3</v>
      </c>
      <c r="E106" s="15">
        <v>3</v>
      </c>
      <c r="F106" s="15">
        <v>4</v>
      </c>
      <c r="G106" s="15">
        <v>3</v>
      </c>
      <c r="H106" s="15">
        <v>2</v>
      </c>
      <c r="I106" s="15">
        <v>3</v>
      </c>
      <c r="J106" s="15">
        <v>2</v>
      </c>
      <c r="K106" s="15">
        <v>2</v>
      </c>
      <c r="L106" s="15">
        <v>2</v>
      </c>
      <c r="M106" s="15">
        <v>3</v>
      </c>
      <c r="N106" s="15">
        <v>3</v>
      </c>
      <c r="O106" s="15" t="s">
        <v>31</v>
      </c>
      <c r="P106" s="15">
        <v>2</v>
      </c>
      <c r="Q106" s="15">
        <v>2</v>
      </c>
      <c r="R106" s="15">
        <v>3</v>
      </c>
      <c r="S106" s="15">
        <v>2</v>
      </c>
      <c r="T106" s="15">
        <v>2</v>
      </c>
      <c r="U106" s="15"/>
      <c r="V106" s="15"/>
      <c r="W106" s="15"/>
      <c r="X106" s="15" t="s">
        <v>20</v>
      </c>
      <c r="Y106" s="15"/>
      <c r="Z106" s="15" t="s">
        <v>609</v>
      </c>
      <c r="AA106" s="15" t="s">
        <v>610</v>
      </c>
      <c r="AB106" s="15" t="s">
        <v>32</v>
      </c>
      <c r="AC106" s="15"/>
      <c r="AD106" s="15" t="s">
        <v>33</v>
      </c>
      <c r="AE106" s="15"/>
      <c r="AF106" s="15"/>
      <c r="AG106" s="16">
        <v>43283.573611111111</v>
      </c>
      <c r="AH106" s="16">
        <v>43283.579861111109</v>
      </c>
      <c r="AI106" s="15" t="s">
        <v>606</v>
      </c>
    </row>
    <row r="107" spans="1:35" customFormat="1" ht="15" customHeight="1" x14ac:dyDescent="0.2">
      <c r="A107" s="5"/>
      <c r="B107" s="15" t="s">
        <v>181</v>
      </c>
      <c r="C107" s="15" t="s">
        <v>30</v>
      </c>
      <c r="D107" s="15">
        <v>3</v>
      </c>
      <c r="E107" s="15">
        <v>3</v>
      </c>
      <c r="F107" s="15">
        <v>3</v>
      </c>
      <c r="G107" s="15">
        <v>3</v>
      </c>
      <c r="H107" s="15">
        <v>2</v>
      </c>
      <c r="I107" s="15">
        <v>3</v>
      </c>
      <c r="J107" s="15">
        <v>3</v>
      </c>
      <c r="K107" s="15">
        <v>3</v>
      </c>
      <c r="L107" s="15">
        <v>3</v>
      </c>
      <c r="M107" s="15">
        <v>3</v>
      </c>
      <c r="N107" s="15">
        <v>3</v>
      </c>
      <c r="O107" s="15" t="s">
        <v>31</v>
      </c>
      <c r="P107" s="15">
        <v>2</v>
      </c>
      <c r="Q107" s="15">
        <v>2</v>
      </c>
      <c r="R107" s="15">
        <v>2</v>
      </c>
      <c r="S107" s="15">
        <v>2</v>
      </c>
      <c r="T107" s="15">
        <v>2</v>
      </c>
      <c r="U107" s="15"/>
      <c r="V107" s="15"/>
      <c r="W107" s="15"/>
      <c r="X107" s="15" t="s">
        <v>20</v>
      </c>
      <c r="Y107" s="15"/>
      <c r="Z107" s="15" t="s">
        <v>611</v>
      </c>
      <c r="AA107" s="15" t="s">
        <v>612</v>
      </c>
      <c r="AB107" s="15" t="s">
        <v>32</v>
      </c>
      <c r="AC107" s="15"/>
      <c r="AD107" s="15" t="s">
        <v>33</v>
      </c>
      <c r="AE107" s="15"/>
      <c r="AF107" s="15"/>
      <c r="AG107" s="16">
        <v>43283.569444444445</v>
      </c>
      <c r="AH107" s="16">
        <v>43283.572916666664</v>
      </c>
      <c r="AI107" s="15" t="s">
        <v>606</v>
      </c>
    </row>
    <row r="108" spans="1:35" customFormat="1" ht="15" customHeight="1" x14ac:dyDescent="0.2">
      <c r="A108" s="5"/>
      <c r="B108" s="15" t="s">
        <v>238</v>
      </c>
      <c r="C108" s="15" t="s">
        <v>30</v>
      </c>
      <c r="D108" s="15">
        <v>3</v>
      </c>
      <c r="E108" s="15">
        <v>3</v>
      </c>
      <c r="F108" s="15">
        <v>4</v>
      </c>
      <c r="G108" s="15">
        <v>4</v>
      </c>
      <c r="H108" s="15">
        <v>3</v>
      </c>
      <c r="I108" s="15">
        <v>4</v>
      </c>
      <c r="J108" s="15">
        <v>4</v>
      </c>
      <c r="K108" s="15">
        <v>4</v>
      </c>
      <c r="L108" s="15">
        <v>3</v>
      </c>
      <c r="M108" s="15">
        <v>2</v>
      </c>
      <c r="N108" s="15">
        <v>3</v>
      </c>
      <c r="O108" s="15" t="s">
        <v>36</v>
      </c>
      <c r="P108" s="15">
        <v>3</v>
      </c>
      <c r="Q108" s="15">
        <v>4</v>
      </c>
      <c r="R108" s="15">
        <v>3</v>
      </c>
      <c r="S108" s="15">
        <v>3</v>
      </c>
      <c r="T108" s="15">
        <v>3</v>
      </c>
      <c r="U108" s="15"/>
      <c r="V108" s="15"/>
      <c r="W108" s="15" t="s">
        <v>19</v>
      </c>
      <c r="X108" s="15"/>
      <c r="Y108" s="15"/>
      <c r="Z108" s="15" t="s">
        <v>613</v>
      </c>
      <c r="AA108" s="15" t="s">
        <v>614</v>
      </c>
      <c r="AB108" s="15" t="s">
        <v>32</v>
      </c>
      <c r="AC108" s="15"/>
      <c r="AD108" s="15" t="s">
        <v>33</v>
      </c>
      <c r="AE108" s="15"/>
      <c r="AF108" s="15"/>
      <c r="AG108" s="16">
        <v>43253.611805555556</v>
      </c>
      <c r="AH108" s="16">
        <v>43253.651388888888</v>
      </c>
      <c r="AI108" s="15" t="s">
        <v>606</v>
      </c>
    </row>
    <row r="109" spans="1:35" customFormat="1" ht="15" customHeight="1" x14ac:dyDescent="0.2">
      <c r="A109" s="5"/>
      <c r="B109" s="15" t="s">
        <v>195</v>
      </c>
      <c r="C109" s="15" t="s">
        <v>30</v>
      </c>
      <c r="D109" s="15">
        <v>3</v>
      </c>
      <c r="E109" s="15">
        <v>3</v>
      </c>
      <c r="F109" s="15">
        <v>4</v>
      </c>
      <c r="G109" s="15">
        <v>3</v>
      </c>
      <c r="H109" s="15">
        <v>3</v>
      </c>
      <c r="I109" s="15">
        <v>3</v>
      </c>
      <c r="J109" s="15">
        <v>3</v>
      </c>
      <c r="K109" s="15">
        <v>3</v>
      </c>
      <c r="L109" s="15">
        <v>3</v>
      </c>
      <c r="M109" s="15">
        <v>2</v>
      </c>
      <c r="N109" s="15">
        <v>3</v>
      </c>
      <c r="O109" s="15" t="s">
        <v>36</v>
      </c>
      <c r="P109" s="15">
        <v>2</v>
      </c>
      <c r="Q109" s="15">
        <v>3</v>
      </c>
      <c r="R109" s="15">
        <v>2</v>
      </c>
      <c r="S109" s="15">
        <v>2</v>
      </c>
      <c r="T109" s="15">
        <v>1</v>
      </c>
      <c r="U109" s="15"/>
      <c r="V109" s="15"/>
      <c r="W109" s="15" t="s">
        <v>19</v>
      </c>
      <c r="X109" s="15"/>
      <c r="Y109" s="15"/>
      <c r="Z109" s="15" t="s">
        <v>615</v>
      </c>
      <c r="AA109" s="15" t="s">
        <v>616</v>
      </c>
      <c r="AB109" s="15" t="s">
        <v>32</v>
      </c>
      <c r="AC109" s="15"/>
      <c r="AD109" s="15" t="s">
        <v>38</v>
      </c>
      <c r="AE109" s="15"/>
      <c r="AF109" s="15"/>
      <c r="AG109" s="16">
        <v>43253.589583333334</v>
      </c>
      <c r="AH109" s="16">
        <v>43253.593055555553</v>
      </c>
      <c r="AI109" s="15" t="s">
        <v>606</v>
      </c>
    </row>
    <row r="110" spans="1:35" customFormat="1" ht="15" customHeight="1" x14ac:dyDescent="0.2">
      <c r="A110" s="5"/>
      <c r="B110" s="15" t="s">
        <v>220</v>
      </c>
      <c r="C110" s="15" t="s">
        <v>617</v>
      </c>
      <c r="D110" s="15">
        <v>2</v>
      </c>
      <c r="E110" s="15">
        <v>3</v>
      </c>
      <c r="F110" s="15">
        <v>4</v>
      </c>
      <c r="G110" s="15">
        <v>2</v>
      </c>
      <c r="H110" s="15">
        <v>1</v>
      </c>
      <c r="I110" s="15">
        <v>4</v>
      </c>
      <c r="J110" s="15">
        <v>2</v>
      </c>
      <c r="K110" s="15">
        <v>1</v>
      </c>
      <c r="L110" s="15">
        <v>2</v>
      </c>
      <c r="M110" s="15">
        <v>2</v>
      </c>
      <c r="N110" s="15">
        <v>1</v>
      </c>
      <c r="O110" s="15" t="s">
        <v>31</v>
      </c>
      <c r="P110" s="15">
        <v>1</v>
      </c>
      <c r="Q110" s="15">
        <v>2</v>
      </c>
      <c r="R110" s="15">
        <v>2</v>
      </c>
      <c r="S110" s="15">
        <v>1</v>
      </c>
      <c r="T110" s="15">
        <v>1</v>
      </c>
      <c r="U110" s="15"/>
      <c r="V110" s="15"/>
      <c r="W110" s="15" t="s">
        <v>19</v>
      </c>
      <c r="X110" s="15" t="s">
        <v>20</v>
      </c>
      <c r="Y110" s="15"/>
      <c r="Z110" s="19" t="s">
        <v>618</v>
      </c>
      <c r="AA110" s="15" t="s">
        <v>619</v>
      </c>
      <c r="AB110" s="15" t="s">
        <v>32</v>
      </c>
      <c r="AC110" s="15"/>
      <c r="AD110" s="15" t="s">
        <v>33</v>
      </c>
      <c r="AE110" s="15"/>
      <c r="AF110" s="15"/>
      <c r="AG110" s="15" t="s">
        <v>620</v>
      </c>
      <c r="AH110" s="15" t="s">
        <v>621</v>
      </c>
      <c r="AI110" s="15" t="s">
        <v>424</v>
      </c>
    </row>
    <row r="111" spans="1:35" customFormat="1" ht="15" customHeight="1" x14ac:dyDescent="0.2">
      <c r="A111" s="5"/>
      <c r="B111" s="15" t="s">
        <v>539</v>
      </c>
      <c r="C111" s="15" t="s">
        <v>617</v>
      </c>
      <c r="D111" s="15">
        <v>2</v>
      </c>
      <c r="E111" s="15">
        <v>3</v>
      </c>
      <c r="F111" s="15">
        <v>4</v>
      </c>
      <c r="G111" s="15">
        <v>3</v>
      </c>
      <c r="H111" s="15">
        <v>1</v>
      </c>
      <c r="I111" s="15">
        <v>3</v>
      </c>
      <c r="J111" s="15">
        <v>2</v>
      </c>
      <c r="K111" s="15">
        <v>1</v>
      </c>
      <c r="L111" s="15">
        <v>2</v>
      </c>
      <c r="M111" s="15">
        <v>1</v>
      </c>
      <c r="N111" s="15">
        <v>2</v>
      </c>
      <c r="O111" s="15" t="s">
        <v>31</v>
      </c>
      <c r="P111" s="15">
        <v>1</v>
      </c>
      <c r="Q111" s="15">
        <v>1</v>
      </c>
      <c r="R111" s="15">
        <v>3</v>
      </c>
      <c r="S111" s="15">
        <v>1</v>
      </c>
      <c r="T111" s="15">
        <v>3</v>
      </c>
      <c r="U111" s="15"/>
      <c r="V111" s="15" t="s">
        <v>18</v>
      </c>
      <c r="W111" s="15"/>
      <c r="X111" s="15" t="s">
        <v>20</v>
      </c>
      <c r="Y111" s="15"/>
      <c r="Z111" s="19" t="s">
        <v>622</v>
      </c>
      <c r="AA111" s="19" t="s">
        <v>623</v>
      </c>
      <c r="AB111" s="15" t="s">
        <v>32</v>
      </c>
      <c r="AC111" s="15"/>
      <c r="AD111" s="15" t="s">
        <v>33</v>
      </c>
      <c r="AE111" s="15"/>
      <c r="AF111" s="15"/>
      <c r="AG111" s="15" t="s">
        <v>624</v>
      </c>
      <c r="AH111" s="15" t="s">
        <v>625</v>
      </c>
      <c r="AI111" s="15" t="s">
        <v>424</v>
      </c>
    </row>
    <row r="112" spans="1:35" customFormat="1" ht="15" customHeight="1" x14ac:dyDescent="0.2">
      <c r="A112" s="5"/>
      <c r="B112" s="15" t="s">
        <v>369</v>
      </c>
      <c r="C112" s="15" t="s">
        <v>617</v>
      </c>
      <c r="D112" s="15">
        <v>3</v>
      </c>
      <c r="E112" s="15">
        <v>3</v>
      </c>
      <c r="F112" s="15">
        <v>3</v>
      </c>
      <c r="G112" s="15">
        <v>1</v>
      </c>
      <c r="H112" s="15">
        <v>1</v>
      </c>
      <c r="I112" s="15">
        <v>4</v>
      </c>
      <c r="J112" s="15">
        <v>1</v>
      </c>
      <c r="K112" s="15">
        <v>2</v>
      </c>
      <c r="L112" s="15">
        <v>1</v>
      </c>
      <c r="M112" s="15">
        <v>1</v>
      </c>
      <c r="N112" s="15">
        <v>2</v>
      </c>
      <c r="O112" s="15" t="s">
        <v>31</v>
      </c>
      <c r="P112" s="15">
        <v>1</v>
      </c>
      <c r="Q112" s="15">
        <v>2</v>
      </c>
      <c r="R112" s="15">
        <v>2</v>
      </c>
      <c r="S112" s="15">
        <v>1</v>
      </c>
      <c r="T112" s="15">
        <v>3</v>
      </c>
      <c r="U112" s="15"/>
      <c r="V112" s="15" t="s">
        <v>18</v>
      </c>
      <c r="W112" s="15"/>
      <c r="X112" s="15" t="s">
        <v>20</v>
      </c>
      <c r="Y112" s="15"/>
      <c r="Z112" s="19" t="s">
        <v>626</v>
      </c>
      <c r="AA112" s="19" t="s">
        <v>627</v>
      </c>
      <c r="AB112" s="15" t="s">
        <v>37</v>
      </c>
      <c r="AC112" s="15"/>
      <c r="AD112" s="15" t="s">
        <v>33</v>
      </c>
      <c r="AE112" s="15"/>
      <c r="AF112" s="15"/>
      <c r="AG112" s="15" t="s">
        <v>628</v>
      </c>
      <c r="AH112" s="15" t="s">
        <v>629</v>
      </c>
      <c r="AI112" s="15" t="s">
        <v>424</v>
      </c>
    </row>
    <row r="113" spans="1:35" customFormat="1" ht="15" customHeight="1" x14ac:dyDescent="0.2">
      <c r="A113" s="5"/>
      <c r="B113" s="15" t="s">
        <v>337</v>
      </c>
      <c r="C113" s="15" t="s">
        <v>617</v>
      </c>
      <c r="D113" s="15">
        <v>2</v>
      </c>
      <c r="E113" s="15">
        <v>3</v>
      </c>
      <c r="F113" s="15">
        <v>4</v>
      </c>
      <c r="G113" s="15">
        <v>2</v>
      </c>
      <c r="H113" s="15">
        <v>1</v>
      </c>
      <c r="I113" s="15">
        <v>4</v>
      </c>
      <c r="J113" s="15">
        <v>1</v>
      </c>
      <c r="K113" s="15">
        <v>2</v>
      </c>
      <c r="L113" s="15">
        <v>1</v>
      </c>
      <c r="M113" s="15">
        <v>1</v>
      </c>
      <c r="N113" s="15">
        <v>2</v>
      </c>
      <c r="O113" s="15" t="s">
        <v>31</v>
      </c>
      <c r="P113" s="15">
        <v>1</v>
      </c>
      <c r="Q113" s="15">
        <v>1</v>
      </c>
      <c r="R113" s="15">
        <v>3</v>
      </c>
      <c r="S113" s="15">
        <v>1</v>
      </c>
      <c r="T113" s="15">
        <v>3</v>
      </c>
      <c r="U113" s="15"/>
      <c r="V113" s="15"/>
      <c r="W113" s="15"/>
      <c r="X113" s="15" t="s">
        <v>20</v>
      </c>
      <c r="Y113" s="15"/>
      <c r="Z113" s="19" t="s">
        <v>630</v>
      </c>
      <c r="AA113" s="19" t="s">
        <v>631</v>
      </c>
      <c r="AB113" s="15" t="s">
        <v>37</v>
      </c>
      <c r="AC113" s="15"/>
      <c r="AD113" s="15" t="s">
        <v>33</v>
      </c>
      <c r="AE113" s="15"/>
      <c r="AF113" s="15"/>
      <c r="AG113" s="15" t="s">
        <v>632</v>
      </c>
      <c r="AH113" s="15" t="s">
        <v>633</v>
      </c>
      <c r="AI113" s="15" t="s">
        <v>424</v>
      </c>
    </row>
    <row r="114" spans="1:35" customFormat="1" ht="15" customHeight="1" x14ac:dyDescent="0.2">
      <c r="A114" s="5"/>
      <c r="B114" s="15" t="s">
        <v>95</v>
      </c>
      <c r="C114" s="15" t="s">
        <v>617</v>
      </c>
      <c r="D114" s="15">
        <v>1</v>
      </c>
      <c r="E114" s="15">
        <v>3</v>
      </c>
      <c r="F114" s="15">
        <v>4</v>
      </c>
      <c r="G114" s="15">
        <v>3</v>
      </c>
      <c r="H114" s="15">
        <v>2</v>
      </c>
      <c r="I114" s="15">
        <v>4</v>
      </c>
      <c r="J114" s="15">
        <v>1</v>
      </c>
      <c r="K114" s="15">
        <v>1</v>
      </c>
      <c r="L114" s="15">
        <v>1</v>
      </c>
      <c r="M114" s="15">
        <v>2</v>
      </c>
      <c r="N114" s="15">
        <v>1</v>
      </c>
      <c r="O114" s="15" t="s">
        <v>31</v>
      </c>
      <c r="P114" s="15">
        <v>1</v>
      </c>
      <c r="Q114" s="15">
        <v>3</v>
      </c>
      <c r="R114" s="15">
        <v>2</v>
      </c>
      <c r="S114" s="15">
        <v>1</v>
      </c>
      <c r="T114" s="15">
        <v>3</v>
      </c>
      <c r="U114" s="15"/>
      <c r="V114" s="15" t="s">
        <v>18</v>
      </c>
      <c r="W114" s="15" t="s">
        <v>19</v>
      </c>
      <c r="X114" s="15"/>
      <c r="Y114" s="15"/>
      <c r="Z114" s="19" t="s">
        <v>634</v>
      </c>
      <c r="AA114" s="15" t="s">
        <v>635</v>
      </c>
      <c r="AB114" s="15" t="s">
        <v>40</v>
      </c>
      <c r="AC114" s="15"/>
      <c r="AD114" s="15" t="s">
        <v>33</v>
      </c>
      <c r="AE114" s="15"/>
      <c r="AF114" s="15"/>
      <c r="AG114" s="15" t="s">
        <v>636</v>
      </c>
      <c r="AH114" s="15" t="s">
        <v>637</v>
      </c>
      <c r="AI114" s="15" t="s">
        <v>638</v>
      </c>
    </row>
    <row r="115" spans="1:35" ht="15" customHeight="1" x14ac:dyDescent="0.2">
      <c r="B115" s="15" t="s">
        <v>639</v>
      </c>
      <c r="C115" s="15" t="s">
        <v>41</v>
      </c>
      <c r="D115" s="15">
        <v>3</v>
      </c>
      <c r="E115" s="15">
        <v>2</v>
      </c>
      <c r="F115" s="15">
        <v>3</v>
      </c>
      <c r="G115" s="15">
        <v>4</v>
      </c>
      <c r="H115" s="15">
        <v>2</v>
      </c>
      <c r="I115" s="15">
        <v>4</v>
      </c>
      <c r="J115" s="15">
        <v>3</v>
      </c>
      <c r="K115" s="15">
        <v>3</v>
      </c>
      <c r="L115" s="15">
        <v>3</v>
      </c>
      <c r="M115" s="15">
        <v>3</v>
      </c>
      <c r="N115" s="15">
        <v>3</v>
      </c>
      <c r="O115" s="15" t="s">
        <v>36</v>
      </c>
      <c r="P115" s="15">
        <v>3</v>
      </c>
      <c r="Q115" s="15">
        <v>3</v>
      </c>
      <c r="R115" s="15">
        <v>3</v>
      </c>
      <c r="S115" s="15">
        <v>2</v>
      </c>
      <c r="T115" s="15">
        <v>3</v>
      </c>
      <c r="W115" s="15" t="s">
        <v>19</v>
      </c>
      <c r="X115" s="15" t="s">
        <v>20</v>
      </c>
      <c r="Y115" s="15" t="s">
        <v>21</v>
      </c>
      <c r="Z115" s="15" t="s">
        <v>640</v>
      </c>
      <c r="AA115" s="15" t="s">
        <v>641</v>
      </c>
      <c r="AB115" s="15" t="s">
        <v>32</v>
      </c>
      <c r="AD115" s="15" t="s">
        <v>33</v>
      </c>
      <c r="AF115" s="15" t="s">
        <v>642</v>
      </c>
      <c r="AG115" s="15" t="s">
        <v>643</v>
      </c>
      <c r="AH115" s="15" t="s">
        <v>644</v>
      </c>
      <c r="AI115" s="15" t="s">
        <v>645</v>
      </c>
    </row>
    <row r="116" spans="1:35" ht="15" customHeight="1" x14ac:dyDescent="0.2">
      <c r="B116" s="15" t="s">
        <v>646</v>
      </c>
      <c r="C116" s="15" t="s">
        <v>41</v>
      </c>
      <c r="D116" s="15">
        <v>3</v>
      </c>
      <c r="E116" s="15">
        <v>3</v>
      </c>
      <c r="F116" s="15">
        <v>3</v>
      </c>
      <c r="G116" s="15">
        <v>2</v>
      </c>
      <c r="H116" s="15">
        <v>2</v>
      </c>
      <c r="I116" s="15">
        <v>3</v>
      </c>
      <c r="J116" s="15">
        <v>2</v>
      </c>
      <c r="K116" s="15">
        <v>2</v>
      </c>
      <c r="L116" s="15">
        <v>2</v>
      </c>
      <c r="M116" s="15">
        <v>2</v>
      </c>
      <c r="N116" s="15">
        <v>2</v>
      </c>
      <c r="O116" s="15" t="s">
        <v>31</v>
      </c>
      <c r="P116" s="15">
        <v>2</v>
      </c>
      <c r="Q116" s="15">
        <v>2</v>
      </c>
      <c r="R116" s="15">
        <v>2</v>
      </c>
      <c r="S116" s="15">
        <v>2</v>
      </c>
      <c r="T116" s="15">
        <v>2</v>
      </c>
      <c r="V116" s="15" t="s">
        <v>18</v>
      </c>
      <c r="X116" s="15" t="s">
        <v>20</v>
      </c>
      <c r="Z116" s="15" t="s">
        <v>647</v>
      </c>
      <c r="AA116" s="15" t="s">
        <v>648</v>
      </c>
      <c r="AB116" s="15" t="s">
        <v>32</v>
      </c>
      <c r="AD116" s="15" t="s">
        <v>33</v>
      </c>
      <c r="AF116" s="15" t="s">
        <v>649</v>
      </c>
      <c r="AG116" s="15" t="s">
        <v>650</v>
      </c>
      <c r="AH116" s="15" t="s">
        <v>651</v>
      </c>
      <c r="AI116" s="15" t="s">
        <v>645</v>
      </c>
    </row>
    <row r="117" spans="1:35" ht="15" customHeight="1" x14ac:dyDescent="0.2">
      <c r="B117" s="15" t="s">
        <v>652</v>
      </c>
      <c r="C117" s="15" t="s">
        <v>41</v>
      </c>
      <c r="D117" s="15">
        <v>3</v>
      </c>
      <c r="E117" s="15">
        <v>4</v>
      </c>
      <c r="F117" s="15">
        <v>4</v>
      </c>
      <c r="G117" s="15">
        <v>4</v>
      </c>
      <c r="H117" s="15">
        <v>3</v>
      </c>
      <c r="I117" s="15">
        <v>3</v>
      </c>
      <c r="J117" s="15">
        <v>3</v>
      </c>
      <c r="K117" s="15">
        <v>4</v>
      </c>
      <c r="L117" s="15">
        <v>3</v>
      </c>
      <c r="M117" s="15">
        <v>4</v>
      </c>
      <c r="N117" s="15">
        <v>3</v>
      </c>
      <c r="O117" s="15" t="s">
        <v>36</v>
      </c>
      <c r="P117" s="15">
        <v>3</v>
      </c>
      <c r="Q117" s="15">
        <v>3</v>
      </c>
      <c r="R117" s="15">
        <v>3</v>
      </c>
      <c r="S117" s="15">
        <v>3</v>
      </c>
      <c r="T117" s="15">
        <v>2</v>
      </c>
      <c r="X117" s="15" t="s">
        <v>20</v>
      </c>
      <c r="Y117" s="15" t="s">
        <v>21</v>
      </c>
      <c r="Z117" s="15" t="s">
        <v>653</v>
      </c>
      <c r="AA117" s="15" t="s">
        <v>654</v>
      </c>
      <c r="AB117" s="15" t="s">
        <v>44</v>
      </c>
      <c r="AD117" s="15" t="s">
        <v>38</v>
      </c>
      <c r="AF117" s="15" t="s">
        <v>655</v>
      </c>
      <c r="AG117" s="15" t="s">
        <v>656</v>
      </c>
      <c r="AH117" s="15" t="s">
        <v>657</v>
      </c>
      <c r="AI117" s="15" t="s">
        <v>645</v>
      </c>
    </row>
    <row r="118" spans="1:35" ht="15" customHeight="1" x14ac:dyDescent="0.2">
      <c r="B118" s="15" t="s">
        <v>83</v>
      </c>
      <c r="C118" s="15" t="s">
        <v>41</v>
      </c>
      <c r="D118" s="15">
        <v>3</v>
      </c>
      <c r="E118" s="15">
        <v>2</v>
      </c>
      <c r="F118" s="15">
        <v>3</v>
      </c>
      <c r="G118" s="15">
        <v>3</v>
      </c>
      <c r="H118" s="15">
        <v>1</v>
      </c>
      <c r="I118" s="15">
        <v>1</v>
      </c>
      <c r="J118" s="15">
        <v>2</v>
      </c>
      <c r="K118" s="15">
        <v>1</v>
      </c>
      <c r="L118" s="15">
        <v>2</v>
      </c>
      <c r="M118" s="15">
        <v>2</v>
      </c>
      <c r="N118" s="15">
        <v>2</v>
      </c>
      <c r="O118" s="15" t="s">
        <v>31</v>
      </c>
      <c r="P118" s="15">
        <v>3</v>
      </c>
      <c r="Q118" s="15">
        <v>2</v>
      </c>
      <c r="R118" s="15">
        <v>2</v>
      </c>
      <c r="S118" s="15">
        <v>1</v>
      </c>
      <c r="T118" s="15">
        <v>2</v>
      </c>
      <c r="W118" s="15" t="s">
        <v>19</v>
      </c>
      <c r="X118" s="15" t="s">
        <v>20</v>
      </c>
      <c r="Z118" s="15" t="s">
        <v>658</v>
      </c>
      <c r="AA118" s="15" t="s">
        <v>659</v>
      </c>
      <c r="AB118" s="15" t="s">
        <v>32</v>
      </c>
      <c r="AD118" s="15" t="s">
        <v>33</v>
      </c>
      <c r="AG118" s="15" t="s">
        <v>660</v>
      </c>
      <c r="AH118" s="15" t="s">
        <v>661</v>
      </c>
      <c r="AI118" s="15" t="s">
        <v>662</v>
      </c>
    </row>
    <row r="119" spans="1:35" ht="15" customHeight="1" x14ac:dyDescent="0.2">
      <c r="B119" s="15" t="s">
        <v>449</v>
      </c>
      <c r="C119" s="15" t="s">
        <v>41</v>
      </c>
      <c r="D119" s="15">
        <v>3</v>
      </c>
      <c r="E119" s="15">
        <v>3</v>
      </c>
      <c r="F119" s="15">
        <v>3</v>
      </c>
      <c r="G119" s="15">
        <v>3</v>
      </c>
      <c r="H119" s="15">
        <v>3</v>
      </c>
      <c r="I119" s="15">
        <v>3</v>
      </c>
      <c r="J119" s="15">
        <v>2</v>
      </c>
      <c r="K119" s="15">
        <v>2</v>
      </c>
      <c r="L119" s="15">
        <v>3</v>
      </c>
      <c r="M119" s="15">
        <v>3</v>
      </c>
      <c r="N119" s="15">
        <v>3</v>
      </c>
      <c r="O119" s="15" t="s">
        <v>31</v>
      </c>
      <c r="P119" s="15">
        <v>2</v>
      </c>
      <c r="Q119" s="15">
        <v>3</v>
      </c>
      <c r="R119" s="15">
        <v>2</v>
      </c>
      <c r="S119" s="15">
        <v>2</v>
      </c>
      <c r="T119" s="15">
        <v>3</v>
      </c>
      <c r="X119" s="15" t="s">
        <v>20</v>
      </c>
      <c r="Y119" s="15" t="s">
        <v>21</v>
      </c>
      <c r="Z119" s="15" t="s">
        <v>663</v>
      </c>
      <c r="AA119" s="15" t="s">
        <v>664</v>
      </c>
      <c r="AB119" s="15" t="s">
        <v>32</v>
      </c>
      <c r="AD119" s="15" t="s">
        <v>38</v>
      </c>
      <c r="AF119" s="15" t="s">
        <v>665</v>
      </c>
      <c r="AG119" s="15" t="s">
        <v>666</v>
      </c>
      <c r="AH119" s="15" t="s">
        <v>667</v>
      </c>
      <c r="AI119" s="15" t="s">
        <v>645</v>
      </c>
    </row>
    <row r="120" spans="1:35" ht="15" customHeight="1" x14ac:dyDescent="0.2">
      <c r="B120" s="15" t="s">
        <v>89</v>
      </c>
      <c r="C120" s="15" t="s">
        <v>48</v>
      </c>
      <c r="D120" s="15">
        <v>3</v>
      </c>
      <c r="E120" s="15">
        <v>3</v>
      </c>
      <c r="F120" s="15">
        <v>3</v>
      </c>
      <c r="G120" s="15">
        <v>3</v>
      </c>
      <c r="H120" s="15">
        <v>1</v>
      </c>
      <c r="I120" s="15">
        <v>2</v>
      </c>
      <c r="J120" s="15">
        <v>3</v>
      </c>
      <c r="K120" s="15">
        <v>4</v>
      </c>
      <c r="L120" s="15">
        <v>2</v>
      </c>
      <c r="M120" s="15">
        <v>2</v>
      </c>
      <c r="N120" s="15">
        <v>2</v>
      </c>
      <c r="O120" s="15" t="s">
        <v>36</v>
      </c>
      <c r="P120" s="15">
        <v>3</v>
      </c>
      <c r="Q120" s="15">
        <v>3</v>
      </c>
      <c r="R120" s="15">
        <v>2</v>
      </c>
      <c r="S120" s="15">
        <v>2</v>
      </c>
      <c r="T120" s="15">
        <v>2</v>
      </c>
      <c r="W120" s="15" t="s">
        <v>19</v>
      </c>
      <c r="X120" s="15" t="s">
        <v>20</v>
      </c>
      <c r="Z120" s="15" t="s">
        <v>668</v>
      </c>
      <c r="AA120" s="15" t="s">
        <v>669</v>
      </c>
      <c r="AB120" s="15" t="s">
        <v>37</v>
      </c>
      <c r="AD120" s="15" t="s">
        <v>33</v>
      </c>
      <c r="AF120" s="15" t="s">
        <v>670</v>
      </c>
      <c r="AG120" s="15" t="s">
        <v>671</v>
      </c>
      <c r="AH120" s="15" t="s">
        <v>672</v>
      </c>
      <c r="AI120" s="15" t="s">
        <v>673</v>
      </c>
    </row>
    <row r="121" spans="1:35" ht="15" customHeight="1" x14ac:dyDescent="0.2">
      <c r="B121" s="15" t="s">
        <v>165</v>
      </c>
      <c r="C121" s="15" t="s">
        <v>48</v>
      </c>
      <c r="D121" s="15">
        <v>4</v>
      </c>
      <c r="E121" s="15">
        <v>3</v>
      </c>
      <c r="F121" s="15">
        <v>3</v>
      </c>
      <c r="G121" s="15">
        <v>4</v>
      </c>
      <c r="H121" s="15">
        <v>2</v>
      </c>
      <c r="I121" s="15">
        <v>3</v>
      </c>
      <c r="J121" s="15">
        <v>2</v>
      </c>
      <c r="K121" s="15">
        <v>3</v>
      </c>
      <c r="L121" s="15">
        <v>3</v>
      </c>
      <c r="M121" s="15">
        <v>3</v>
      </c>
      <c r="N121" s="15">
        <v>4</v>
      </c>
      <c r="O121" s="15" t="s">
        <v>36</v>
      </c>
      <c r="P121" s="15">
        <v>2</v>
      </c>
      <c r="Q121" s="15">
        <v>3</v>
      </c>
      <c r="R121" s="15">
        <v>4</v>
      </c>
      <c r="S121" s="15">
        <v>2</v>
      </c>
      <c r="T121" s="15">
        <v>4</v>
      </c>
      <c r="W121" s="15" t="s">
        <v>19</v>
      </c>
      <c r="X121" s="15" t="s">
        <v>20</v>
      </c>
      <c r="Z121" s="15" t="s">
        <v>674</v>
      </c>
      <c r="AA121" s="15" t="s">
        <v>675</v>
      </c>
      <c r="AB121" s="15" t="s">
        <v>40</v>
      </c>
      <c r="AD121" s="15" t="s">
        <v>38</v>
      </c>
      <c r="AF121" s="15" t="s">
        <v>676</v>
      </c>
      <c r="AG121" s="15" t="s">
        <v>677</v>
      </c>
      <c r="AH121" s="15" t="s">
        <v>678</v>
      </c>
      <c r="AI121" s="15" t="s">
        <v>673</v>
      </c>
    </row>
    <row r="122" spans="1:35" ht="15" customHeight="1" x14ac:dyDescent="0.2">
      <c r="B122" s="15" t="s">
        <v>534</v>
      </c>
      <c r="C122" s="15" t="s">
        <v>48</v>
      </c>
      <c r="D122" s="15">
        <v>3</v>
      </c>
      <c r="E122" s="15">
        <v>4</v>
      </c>
      <c r="F122" s="15">
        <v>4</v>
      </c>
      <c r="G122" s="15">
        <v>3</v>
      </c>
      <c r="H122" s="15">
        <v>3</v>
      </c>
      <c r="I122" s="15">
        <v>3</v>
      </c>
      <c r="J122" s="15">
        <v>3</v>
      </c>
      <c r="K122" s="15">
        <v>2</v>
      </c>
      <c r="L122" s="15">
        <v>3</v>
      </c>
      <c r="M122" s="15">
        <v>4</v>
      </c>
      <c r="N122" s="15">
        <v>4</v>
      </c>
      <c r="O122" s="15" t="s">
        <v>36</v>
      </c>
      <c r="P122" s="15">
        <v>2</v>
      </c>
      <c r="Q122" s="15">
        <v>3</v>
      </c>
      <c r="R122" s="15">
        <v>4</v>
      </c>
      <c r="S122" s="15">
        <v>3</v>
      </c>
      <c r="T122" s="15">
        <v>4</v>
      </c>
      <c r="X122" s="15" t="s">
        <v>20</v>
      </c>
      <c r="Z122" s="15" t="s">
        <v>679</v>
      </c>
      <c r="AA122" s="15" t="s">
        <v>680</v>
      </c>
      <c r="AB122" s="15" t="s">
        <v>32</v>
      </c>
      <c r="AD122" s="15" t="s">
        <v>38</v>
      </c>
      <c r="AF122" s="15" t="s">
        <v>681</v>
      </c>
      <c r="AG122" s="15" t="s">
        <v>682</v>
      </c>
      <c r="AH122" s="15" t="s">
        <v>683</v>
      </c>
      <c r="AI122" s="15" t="s">
        <v>673</v>
      </c>
    </row>
    <row r="123" spans="1:35" ht="15" customHeight="1" x14ac:dyDescent="0.2">
      <c r="B123" s="15" t="s">
        <v>170</v>
      </c>
      <c r="C123" s="15" t="s">
        <v>48</v>
      </c>
      <c r="D123" s="15">
        <v>2</v>
      </c>
      <c r="E123" s="15">
        <v>2</v>
      </c>
      <c r="F123" s="15">
        <v>2</v>
      </c>
      <c r="G123" s="15">
        <v>2</v>
      </c>
      <c r="H123" s="15">
        <v>1</v>
      </c>
      <c r="I123" s="15">
        <v>3</v>
      </c>
      <c r="J123" s="15">
        <v>1</v>
      </c>
      <c r="K123" s="15">
        <v>2</v>
      </c>
      <c r="L123" s="15">
        <v>2</v>
      </c>
      <c r="M123" s="15">
        <v>3</v>
      </c>
      <c r="N123" s="15">
        <v>4</v>
      </c>
      <c r="O123" s="15" t="s">
        <v>36</v>
      </c>
      <c r="P123" s="15">
        <v>1</v>
      </c>
      <c r="Q123" s="15">
        <v>2</v>
      </c>
      <c r="R123" s="15">
        <v>2</v>
      </c>
      <c r="S123" s="15">
        <v>2</v>
      </c>
      <c r="T123" s="15">
        <v>3</v>
      </c>
      <c r="W123" s="15" t="s">
        <v>19</v>
      </c>
      <c r="Z123" s="15" t="s">
        <v>684</v>
      </c>
      <c r="AA123" s="15" t="s">
        <v>685</v>
      </c>
      <c r="AB123" s="15" t="s">
        <v>40</v>
      </c>
      <c r="AD123" s="15" t="s">
        <v>33</v>
      </c>
      <c r="AF123" s="15" t="s">
        <v>686</v>
      </c>
      <c r="AG123" s="15" t="s">
        <v>687</v>
      </c>
      <c r="AH123" s="15" t="s">
        <v>688</v>
      </c>
      <c r="AI123" s="15" t="s">
        <v>673</v>
      </c>
    </row>
    <row r="124" spans="1:35" ht="15" customHeight="1" x14ac:dyDescent="0.2">
      <c r="B124" s="15" t="s">
        <v>155</v>
      </c>
      <c r="C124" s="15" t="s">
        <v>48</v>
      </c>
      <c r="D124" s="15">
        <v>2</v>
      </c>
      <c r="E124" s="15">
        <v>2</v>
      </c>
      <c r="F124" s="15">
        <v>3</v>
      </c>
      <c r="G124" s="15">
        <v>2</v>
      </c>
      <c r="H124" s="15">
        <v>2</v>
      </c>
      <c r="I124" s="15">
        <v>3</v>
      </c>
      <c r="J124" s="15">
        <v>2</v>
      </c>
      <c r="K124" s="15">
        <v>3</v>
      </c>
      <c r="L124" s="15">
        <v>3</v>
      </c>
      <c r="M124" s="15">
        <v>3</v>
      </c>
      <c r="N124" s="15">
        <v>3</v>
      </c>
      <c r="O124" s="15" t="s">
        <v>31</v>
      </c>
      <c r="P124" s="15">
        <v>2</v>
      </c>
      <c r="Q124" s="15">
        <v>2</v>
      </c>
      <c r="R124" s="15">
        <v>2</v>
      </c>
      <c r="S124" s="15">
        <v>2</v>
      </c>
      <c r="T124" s="15">
        <v>2</v>
      </c>
      <c r="V124" s="15" t="s">
        <v>18</v>
      </c>
      <c r="W124" s="15" t="s">
        <v>19</v>
      </c>
      <c r="X124" s="15" t="s">
        <v>20</v>
      </c>
      <c r="Z124" s="15" t="s">
        <v>689</v>
      </c>
      <c r="AA124" s="15" t="s">
        <v>690</v>
      </c>
      <c r="AB124" s="15" t="s">
        <v>40</v>
      </c>
      <c r="AD124" s="15" t="s">
        <v>33</v>
      </c>
      <c r="AG124" s="15" t="s">
        <v>691</v>
      </c>
      <c r="AH124" s="15" t="s">
        <v>692</v>
      </c>
      <c r="AI124" s="15" t="s">
        <v>673</v>
      </c>
    </row>
    <row r="125" spans="1:35" ht="15" customHeight="1" x14ac:dyDescent="0.2">
      <c r="B125" s="15" t="s">
        <v>639</v>
      </c>
      <c r="C125" s="15" t="s">
        <v>693</v>
      </c>
      <c r="D125" s="15">
        <v>2</v>
      </c>
      <c r="E125" s="15">
        <v>1</v>
      </c>
      <c r="F125" s="15">
        <v>3</v>
      </c>
      <c r="G125" s="15">
        <v>2</v>
      </c>
      <c r="H125" s="15">
        <v>1</v>
      </c>
      <c r="I125" s="15">
        <v>4</v>
      </c>
      <c r="J125" s="15">
        <v>2</v>
      </c>
      <c r="K125" s="15">
        <v>1</v>
      </c>
      <c r="L125" s="15">
        <v>2</v>
      </c>
      <c r="M125" s="15">
        <v>3</v>
      </c>
      <c r="N125" s="15">
        <v>3</v>
      </c>
      <c r="O125" s="15" t="s">
        <v>31</v>
      </c>
      <c r="P125" s="15">
        <v>1</v>
      </c>
      <c r="Q125" s="15">
        <v>1</v>
      </c>
      <c r="R125" s="15">
        <v>1</v>
      </c>
      <c r="S125" s="15">
        <v>1</v>
      </c>
      <c r="T125" s="15">
        <v>1</v>
      </c>
      <c r="V125" s="15" t="s">
        <v>18</v>
      </c>
      <c r="Z125" s="15" t="s">
        <v>694</v>
      </c>
      <c r="AA125" s="15" t="s">
        <v>695</v>
      </c>
      <c r="AB125" s="15" t="s">
        <v>40</v>
      </c>
      <c r="AD125" s="15" t="s">
        <v>35</v>
      </c>
      <c r="AF125" s="15" t="s">
        <v>696</v>
      </c>
      <c r="AG125" s="15" t="s">
        <v>697</v>
      </c>
      <c r="AH125" s="15" t="s">
        <v>698</v>
      </c>
      <c r="AI125" s="15" t="s">
        <v>699</v>
      </c>
    </row>
    <row r="126" spans="1:35" ht="15" customHeight="1" x14ac:dyDescent="0.2">
      <c r="B126" s="15" t="s">
        <v>376</v>
      </c>
      <c r="C126" s="15" t="s">
        <v>693</v>
      </c>
      <c r="D126" s="15">
        <v>3</v>
      </c>
      <c r="E126" s="15">
        <v>4</v>
      </c>
      <c r="F126" s="15">
        <v>3</v>
      </c>
      <c r="G126" s="15">
        <v>3</v>
      </c>
      <c r="H126" s="15">
        <v>2</v>
      </c>
      <c r="I126" s="15">
        <v>4</v>
      </c>
      <c r="J126" s="15">
        <v>2</v>
      </c>
      <c r="K126" s="15">
        <v>2</v>
      </c>
      <c r="L126" s="15">
        <v>2</v>
      </c>
      <c r="M126" s="15">
        <v>4</v>
      </c>
      <c r="N126" s="15">
        <v>4</v>
      </c>
      <c r="O126" s="15" t="s">
        <v>31</v>
      </c>
      <c r="P126" s="15">
        <v>1</v>
      </c>
      <c r="Q126" s="15">
        <v>2</v>
      </c>
      <c r="R126" s="15">
        <v>3</v>
      </c>
      <c r="S126" s="15">
        <v>2</v>
      </c>
      <c r="T126" s="15">
        <v>3</v>
      </c>
      <c r="W126" s="15" t="s">
        <v>19</v>
      </c>
      <c r="Z126" s="15" t="s">
        <v>700</v>
      </c>
      <c r="AA126" s="15" t="s">
        <v>701</v>
      </c>
      <c r="AB126" s="15" t="s">
        <v>32</v>
      </c>
      <c r="AD126" s="15" t="s">
        <v>33</v>
      </c>
      <c r="AF126" s="15" t="s">
        <v>702</v>
      </c>
      <c r="AG126" s="15" t="s">
        <v>703</v>
      </c>
      <c r="AH126" s="15" t="s">
        <v>704</v>
      </c>
      <c r="AI126" s="15" t="s">
        <v>699</v>
      </c>
    </row>
    <row r="127" spans="1:35" ht="15" customHeight="1" x14ac:dyDescent="0.2">
      <c r="B127" s="15" t="s">
        <v>144</v>
      </c>
      <c r="C127" s="15" t="s">
        <v>693</v>
      </c>
      <c r="D127" s="15">
        <v>2</v>
      </c>
      <c r="E127" s="15">
        <v>3</v>
      </c>
      <c r="F127" s="15">
        <v>2</v>
      </c>
      <c r="G127" s="15">
        <v>2</v>
      </c>
      <c r="H127" s="15">
        <v>1</v>
      </c>
      <c r="I127" s="15">
        <v>4</v>
      </c>
      <c r="J127" s="15">
        <v>2</v>
      </c>
      <c r="K127" s="15">
        <v>1</v>
      </c>
      <c r="L127" s="15">
        <v>2</v>
      </c>
      <c r="M127" s="15">
        <v>3</v>
      </c>
      <c r="N127" s="15">
        <v>3</v>
      </c>
      <c r="O127" s="15" t="s">
        <v>31</v>
      </c>
      <c r="P127" s="15">
        <v>1</v>
      </c>
      <c r="Q127" s="15">
        <v>2</v>
      </c>
      <c r="R127" s="15">
        <v>1</v>
      </c>
      <c r="S127" s="15">
        <v>1</v>
      </c>
      <c r="T127" s="15">
        <v>1</v>
      </c>
      <c r="V127" s="15" t="s">
        <v>18</v>
      </c>
      <c r="Z127" s="15" t="s">
        <v>705</v>
      </c>
      <c r="AA127" s="15" t="s">
        <v>706</v>
      </c>
      <c r="AB127" s="15" t="s">
        <v>40</v>
      </c>
      <c r="AD127" s="15" t="s">
        <v>35</v>
      </c>
      <c r="AF127" s="15" t="s">
        <v>707</v>
      </c>
      <c r="AG127" s="15" t="s">
        <v>708</v>
      </c>
      <c r="AH127" s="15" t="s">
        <v>709</v>
      </c>
      <c r="AI127" s="15" t="s">
        <v>699</v>
      </c>
    </row>
    <row r="128" spans="1:35" ht="15" customHeight="1" x14ac:dyDescent="0.2">
      <c r="B128" s="15" t="s">
        <v>259</v>
      </c>
      <c r="C128" s="15" t="s">
        <v>693</v>
      </c>
      <c r="D128" s="15">
        <v>2</v>
      </c>
      <c r="E128" s="15">
        <v>1</v>
      </c>
      <c r="F128" s="15">
        <v>3</v>
      </c>
      <c r="G128" s="15">
        <v>2</v>
      </c>
      <c r="H128" s="15">
        <v>1</v>
      </c>
      <c r="I128" s="15">
        <v>4</v>
      </c>
      <c r="J128" s="15">
        <v>2</v>
      </c>
      <c r="K128" s="15">
        <v>1</v>
      </c>
      <c r="L128" s="15">
        <v>2</v>
      </c>
      <c r="M128" s="15">
        <v>2</v>
      </c>
      <c r="N128" s="15">
        <v>2</v>
      </c>
      <c r="O128" s="15" t="s">
        <v>31</v>
      </c>
      <c r="P128" s="15">
        <v>1</v>
      </c>
      <c r="Q128" s="15">
        <v>2</v>
      </c>
      <c r="R128" s="15">
        <v>1</v>
      </c>
      <c r="S128" s="15">
        <v>1</v>
      </c>
      <c r="T128" s="15">
        <v>1</v>
      </c>
      <c r="V128" s="15" t="s">
        <v>18</v>
      </c>
      <c r="Z128" s="15" t="s">
        <v>710</v>
      </c>
      <c r="AA128" s="15" t="s">
        <v>711</v>
      </c>
      <c r="AB128" s="15" t="s">
        <v>40</v>
      </c>
      <c r="AD128" s="15" t="s">
        <v>35</v>
      </c>
      <c r="AF128" s="15" t="s">
        <v>712</v>
      </c>
      <c r="AG128" s="15" t="s">
        <v>713</v>
      </c>
      <c r="AH128" s="15" t="s">
        <v>714</v>
      </c>
      <c r="AI128" s="15" t="s">
        <v>699</v>
      </c>
    </row>
    <row r="129" spans="2:35" ht="15" customHeight="1" x14ac:dyDescent="0.2">
      <c r="B129" s="15" t="s">
        <v>111</v>
      </c>
      <c r="C129" s="15" t="s">
        <v>693</v>
      </c>
      <c r="D129" s="15">
        <v>2</v>
      </c>
      <c r="E129" s="15">
        <v>3</v>
      </c>
      <c r="F129" s="15">
        <v>4</v>
      </c>
      <c r="G129" s="15">
        <v>3</v>
      </c>
      <c r="H129" s="15">
        <v>2</v>
      </c>
      <c r="I129" s="15">
        <v>4</v>
      </c>
      <c r="J129" s="15">
        <v>4</v>
      </c>
      <c r="K129" s="15">
        <v>2</v>
      </c>
      <c r="L129" s="15">
        <v>3</v>
      </c>
      <c r="M129" s="15">
        <v>4</v>
      </c>
      <c r="N129" s="15">
        <v>4</v>
      </c>
      <c r="O129" s="15" t="s">
        <v>31</v>
      </c>
      <c r="P129" s="15">
        <v>2</v>
      </c>
      <c r="Q129" s="15">
        <v>3</v>
      </c>
      <c r="R129" s="15">
        <v>3</v>
      </c>
      <c r="S129" s="15">
        <v>2</v>
      </c>
      <c r="T129" s="15">
        <v>2</v>
      </c>
      <c r="V129" s="15" t="s">
        <v>18</v>
      </c>
      <c r="Z129" s="15" t="s">
        <v>715</v>
      </c>
      <c r="AA129" s="15" t="s">
        <v>716</v>
      </c>
      <c r="AB129" s="15" t="s">
        <v>32</v>
      </c>
      <c r="AD129" s="15" t="s">
        <v>38</v>
      </c>
      <c r="AF129" s="15" t="s">
        <v>717</v>
      </c>
      <c r="AG129" s="15" t="s">
        <v>718</v>
      </c>
      <c r="AH129" s="15" t="s">
        <v>719</v>
      </c>
      <c r="AI129" s="15" t="s">
        <v>699</v>
      </c>
    </row>
    <row r="130" spans="2:35" ht="15" customHeight="1" x14ac:dyDescent="0.2">
      <c r="B130" s="15" t="s">
        <v>579</v>
      </c>
      <c r="C130" s="15" t="s">
        <v>693</v>
      </c>
      <c r="D130" s="15">
        <v>2</v>
      </c>
      <c r="E130" s="15">
        <v>2</v>
      </c>
      <c r="F130" s="15">
        <v>2</v>
      </c>
      <c r="G130" s="15">
        <v>1</v>
      </c>
      <c r="H130" s="15">
        <v>2</v>
      </c>
      <c r="I130" s="15">
        <v>3</v>
      </c>
      <c r="J130" s="15">
        <v>2</v>
      </c>
      <c r="K130" s="15">
        <v>2</v>
      </c>
      <c r="L130" s="15">
        <v>2</v>
      </c>
      <c r="M130" s="15">
        <v>2</v>
      </c>
      <c r="N130" s="15">
        <v>2</v>
      </c>
      <c r="O130" s="15" t="s">
        <v>31</v>
      </c>
      <c r="P130" s="15">
        <v>1</v>
      </c>
      <c r="Q130" s="15">
        <v>2</v>
      </c>
      <c r="R130" s="15">
        <v>2</v>
      </c>
      <c r="S130" s="15">
        <v>1</v>
      </c>
      <c r="T130" s="15">
        <v>3</v>
      </c>
      <c r="V130" s="15" t="s">
        <v>18</v>
      </c>
      <c r="Z130" s="15" t="s">
        <v>720</v>
      </c>
      <c r="AA130" s="15" t="s">
        <v>721</v>
      </c>
      <c r="AB130" s="15" t="s">
        <v>40</v>
      </c>
      <c r="AD130" s="15" t="s">
        <v>35</v>
      </c>
      <c r="AF130" s="15" t="s">
        <v>722</v>
      </c>
      <c r="AG130" s="15" t="s">
        <v>723</v>
      </c>
      <c r="AH130" s="15" t="s">
        <v>724</v>
      </c>
      <c r="AI130" s="15" t="s">
        <v>699</v>
      </c>
    </row>
    <row r="131" spans="2:35" ht="15" customHeight="1" x14ac:dyDescent="0.2">
      <c r="B131" s="15" t="s">
        <v>652</v>
      </c>
      <c r="C131" s="15" t="s">
        <v>693</v>
      </c>
      <c r="D131" s="15">
        <v>3</v>
      </c>
      <c r="E131" s="15">
        <v>1</v>
      </c>
      <c r="F131" s="15">
        <v>3</v>
      </c>
      <c r="G131" s="15">
        <v>2</v>
      </c>
      <c r="H131" s="15">
        <v>1</v>
      </c>
      <c r="I131" s="15">
        <v>3</v>
      </c>
      <c r="J131" s="15">
        <v>2</v>
      </c>
      <c r="K131" s="15">
        <v>2</v>
      </c>
      <c r="L131" s="15">
        <v>2</v>
      </c>
      <c r="M131" s="15">
        <v>2</v>
      </c>
      <c r="N131" s="15">
        <v>2</v>
      </c>
      <c r="O131" s="15" t="s">
        <v>31</v>
      </c>
      <c r="P131" s="15">
        <v>1</v>
      </c>
      <c r="Q131" s="15">
        <v>1</v>
      </c>
      <c r="R131" s="15">
        <v>3</v>
      </c>
      <c r="S131" s="15">
        <v>1</v>
      </c>
      <c r="T131" s="15">
        <v>3</v>
      </c>
      <c r="V131" s="15" t="s">
        <v>18</v>
      </c>
      <c r="Z131" s="15" t="s">
        <v>725</v>
      </c>
      <c r="AA131" s="15" t="s">
        <v>726</v>
      </c>
      <c r="AB131" s="15" t="s">
        <v>32</v>
      </c>
      <c r="AD131" s="15" t="s">
        <v>33</v>
      </c>
      <c r="AF131" s="15" t="s">
        <v>727</v>
      </c>
      <c r="AG131" s="15" t="s">
        <v>728</v>
      </c>
      <c r="AH131" s="15" t="s">
        <v>729</v>
      </c>
      <c r="AI131" s="15" t="s">
        <v>699</v>
      </c>
    </row>
    <row r="132" spans="2:35" ht="15" customHeight="1" x14ac:dyDescent="0.2">
      <c r="B132" s="15" t="s">
        <v>99</v>
      </c>
      <c r="C132" s="15" t="s">
        <v>64</v>
      </c>
      <c r="D132" s="15">
        <v>3</v>
      </c>
      <c r="E132" s="15">
        <v>3</v>
      </c>
      <c r="F132" s="15">
        <v>3</v>
      </c>
      <c r="G132" s="15">
        <v>3</v>
      </c>
      <c r="H132" s="15">
        <v>1</v>
      </c>
      <c r="I132" s="15">
        <v>3</v>
      </c>
      <c r="J132" s="15">
        <v>2</v>
      </c>
      <c r="K132" s="15">
        <v>4</v>
      </c>
      <c r="L132" s="15">
        <v>2</v>
      </c>
      <c r="M132" s="15">
        <v>3</v>
      </c>
      <c r="N132" s="15">
        <v>3</v>
      </c>
      <c r="O132" s="15" t="s">
        <v>31</v>
      </c>
      <c r="P132" s="15">
        <v>2</v>
      </c>
      <c r="Q132" s="15">
        <v>2</v>
      </c>
      <c r="R132" s="15">
        <v>2</v>
      </c>
      <c r="S132" s="15">
        <v>2</v>
      </c>
      <c r="T132" s="15">
        <v>2</v>
      </c>
      <c r="U132" s="15" t="s">
        <v>17</v>
      </c>
      <c r="Z132" s="19" t="s">
        <v>730</v>
      </c>
      <c r="AA132" s="19" t="s">
        <v>731</v>
      </c>
      <c r="AB132" s="15" t="s">
        <v>32</v>
      </c>
      <c r="AD132" s="15" t="s">
        <v>33</v>
      </c>
      <c r="AG132" s="15" t="s">
        <v>732</v>
      </c>
      <c r="AH132" s="15" t="s">
        <v>733</v>
      </c>
      <c r="AI132" s="15" t="s">
        <v>734</v>
      </c>
    </row>
    <row r="133" spans="2:35" ht="15" customHeight="1" x14ac:dyDescent="0.2">
      <c r="B133" s="15" t="s">
        <v>119</v>
      </c>
      <c r="C133" s="15" t="s">
        <v>64</v>
      </c>
      <c r="D133" s="15">
        <v>3</v>
      </c>
      <c r="E133" s="15">
        <v>3</v>
      </c>
      <c r="F133" s="15">
        <v>3</v>
      </c>
      <c r="G133" s="15">
        <v>2</v>
      </c>
      <c r="H133" s="15">
        <v>2</v>
      </c>
      <c r="I133" s="15">
        <v>3</v>
      </c>
      <c r="J133" s="15">
        <v>1</v>
      </c>
      <c r="K133" s="15">
        <v>3</v>
      </c>
      <c r="L133" s="15">
        <v>3</v>
      </c>
      <c r="M133" s="15">
        <v>3</v>
      </c>
      <c r="N133" s="15">
        <v>1</v>
      </c>
      <c r="O133" s="15" t="s">
        <v>31</v>
      </c>
      <c r="P133" s="15">
        <v>2</v>
      </c>
      <c r="Q133" s="15">
        <v>1</v>
      </c>
      <c r="R133" s="15">
        <v>3</v>
      </c>
      <c r="S133" s="15">
        <v>2</v>
      </c>
      <c r="T133" s="15">
        <v>3</v>
      </c>
      <c r="U133" s="15" t="s">
        <v>17</v>
      </c>
      <c r="X133" s="15" t="s">
        <v>20</v>
      </c>
      <c r="Z133" s="19" t="s">
        <v>735</v>
      </c>
      <c r="AA133" s="15" t="s">
        <v>265</v>
      </c>
      <c r="AB133" s="15" t="s">
        <v>32</v>
      </c>
      <c r="AD133" s="15" t="s">
        <v>33</v>
      </c>
      <c r="AG133" s="15" t="s">
        <v>736</v>
      </c>
      <c r="AH133" s="15" t="s">
        <v>737</v>
      </c>
      <c r="AI133" s="15" t="s">
        <v>734</v>
      </c>
    </row>
    <row r="134" spans="2:35" ht="15" customHeight="1" x14ac:dyDescent="0.2">
      <c r="B134" s="15" t="s">
        <v>72</v>
      </c>
      <c r="C134" s="15" t="s">
        <v>64</v>
      </c>
      <c r="D134" s="15">
        <v>4</v>
      </c>
      <c r="E134" s="15">
        <v>4</v>
      </c>
      <c r="F134" s="15">
        <v>4</v>
      </c>
      <c r="G134" s="15">
        <v>4</v>
      </c>
      <c r="H134" s="15">
        <v>2</v>
      </c>
      <c r="I134" s="15">
        <v>3</v>
      </c>
      <c r="J134" s="15">
        <v>3</v>
      </c>
      <c r="K134" s="15">
        <v>4</v>
      </c>
      <c r="L134" s="15">
        <v>3</v>
      </c>
      <c r="M134" s="15">
        <v>4</v>
      </c>
      <c r="N134" s="15">
        <v>3</v>
      </c>
      <c r="O134" s="15" t="s">
        <v>36</v>
      </c>
      <c r="P134" s="15">
        <v>2</v>
      </c>
      <c r="Q134" s="15">
        <v>3</v>
      </c>
      <c r="R134" s="15">
        <v>4</v>
      </c>
      <c r="S134" s="15">
        <v>2</v>
      </c>
      <c r="T134" s="15">
        <v>4</v>
      </c>
      <c r="V134" s="15" t="s">
        <v>18</v>
      </c>
      <c r="W134" s="15" t="s">
        <v>19</v>
      </c>
      <c r="X134" s="15" t="s">
        <v>20</v>
      </c>
      <c r="Z134" s="19" t="s">
        <v>738</v>
      </c>
      <c r="AA134" s="15" t="s">
        <v>739</v>
      </c>
      <c r="AB134" s="15" t="s">
        <v>32</v>
      </c>
      <c r="AD134" s="15" t="s">
        <v>38</v>
      </c>
      <c r="AF134" s="15" t="s">
        <v>740</v>
      </c>
      <c r="AG134" s="15" t="s">
        <v>741</v>
      </c>
      <c r="AH134" s="15" t="s">
        <v>742</v>
      </c>
      <c r="AI134" s="15" t="s">
        <v>734</v>
      </c>
    </row>
    <row r="135" spans="2:35" ht="15" customHeight="1" x14ac:dyDescent="0.2">
      <c r="B135" s="15" t="s">
        <v>646</v>
      </c>
      <c r="C135" s="15" t="s">
        <v>743</v>
      </c>
      <c r="D135" s="15">
        <v>2</v>
      </c>
      <c r="E135" s="15">
        <v>2</v>
      </c>
      <c r="F135" s="15">
        <v>3</v>
      </c>
      <c r="G135" s="15">
        <v>3</v>
      </c>
      <c r="H135" s="15">
        <v>2</v>
      </c>
      <c r="I135" s="15">
        <v>2</v>
      </c>
      <c r="J135" s="15">
        <v>1</v>
      </c>
      <c r="K135" s="15">
        <v>2</v>
      </c>
      <c r="L135" s="15">
        <v>1</v>
      </c>
      <c r="M135" s="15">
        <v>1</v>
      </c>
      <c r="N135" s="15">
        <v>1</v>
      </c>
      <c r="O135" s="15" t="s">
        <v>31</v>
      </c>
      <c r="P135" s="15">
        <v>1</v>
      </c>
      <c r="Q135" s="15">
        <v>1</v>
      </c>
      <c r="R135" s="15">
        <v>2</v>
      </c>
      <c r="S135" s="15">
        <v>2</v>
      </c>
      <c r="T135" s="15">
        <v>1</v>
      </c>
      <c r="U135" s="15" t="s">
        <v>17</v>
      </c>
      <c r="W135" s="15" t="s">
        <v>19</v>
      </c>
      <c r="X135" s="15" t="s">
        <v>20</v>
      </c>
      <c r="Z135" s="19" t="s">
        <v>744</v>
      </c>
      <c r="AA135" s="19" t="s">
        <v>745</v>
      </c>
      <c r="AB135" s="15" t="s">
        <v>37</v>
      </c>
      <c r="AD135" s="15" t="s">
        <v>35</v>
      </c>
      <c r="AF135" s="15" t="s">
        <v>746</v>
      </c>
      <c r="AG135" s="15" t="s">
        <v>747</v>
      </c>
      <c r="AH135" s="15" t="s">
        <v>748</v>
      </c>
      <c r="AI135" s="15" t="s">
        <v>749</v>
      </c>
    </row>
    <row r="136" spans="2:35" ht="15" customHeight="1" x14ac:dyDescent="0.2">
      <c r="B136" s="15" t="s">
        <v>200</v>
      </c>
      <c r="C136" s="15" t="s">
        <v>743</v>
      </c>
      <c r="D136" s="15">
        <v>1</v>
      </c>
      <c r="E136" s="15">
        <v>2</v>
      </c>
      <c r="F136" s="15">
        <v>2</v>
      </c>
      <c r="G136" s="15">
        <v>2</v>
      </c>
      <c r="H136" s="15">
        <v>2</v>
      </c>
      <c r="I136" s="15">
        <v>3</v>
      </c>
      <c r="J136" s="15">
        <v>1</v>
      </c>
      <c r="K136" s="15">
        <v>2</v>
      </c>
      <c r="L136" s="15">
        <v>2</v>
      </c>
      <c r="M136" s="15">
        <v>3</v>
      </c>
      <c r="N136" s="15">
        <v>3</v>
      </c>
      <c r="O136" s="15" t="s">
        <v>31</v>
      </c>
      <c r="P136" s="15">
        <v>2</v>
      </c>
      <c r="Q136" s="15">
        <v>1</v>
      </c>
      <c r="R136" s="15">
        <v>1</v>
      </c>
      <c r="S136" s="15">
        <v>2</v>
      </c>
      <c r="T136" s="15">
        <v>1</v>
      </c>
      <c r="U136" s="15" t="s">
        <v>17</v>
      </c>
      <c r="W136" s="15" t="s">
        <v>19</v>
      </c>
      <c r="X136" s="15" t="s">
        <v>20</v>
      </c>
      <c r="Z136" s="19" t="s">
        <v>750</v>
      </c>
      <c r="AA136" s="19" t="s">
        <v>751</v>
      </c>
      <c r="AB136" s="15" t="s">
        <v>37</v>
      </c>
      <c r="AD136" s="15" t="s">
        <v>35</v>
      </c>
      <c r="AG136" s="15" t="s">
        <v>752</v>
      </c>
      <c r="AH136" s="15" t="s">
        <v>753</v>
      </c>
      <c r="AI136" s="15" t="s">
        <v>749</v>
      </c>
    </row>
    <row r="137" spans="2:35" ht="15" customHeight="1" x14ac:dyDescent="0.2">
      <c r="B137" s="15" t="s">
        <v>754</v>
      </c>
      <c r="C137" s="15" t="s">
        <v>743</v>
      </c>
      <c r="D137" s="15">
        <v>3</v>
      </c>
      <c r="E137" s="15">
        <v>3</v>
      </c>
      <c r="F137" s="15">
        <v>3</v>
      </c>
      <c r="G137" s="15">
        <v>3</v>
      </c>
      <c r="H137" s="15">
        <v>3</v>
      </c>
      <c r="I137" s="15">
        <v>3</v>
      </c>
      <c r="J137" s="15">
        <v>3</v>
      </c>
      <c r="K137" s="15">
        <v>3</v>
      </c>
      <c r="L137" s="15">
        <v>2</v>
      </c>
      <c r="M137" s="15">
        <v>3</v>
      </c>
      <c r="N137" s="15">
        <v>3</v>
      </c>
      <c r="O137" s="15" t="s">
        <v>36</v>
      </c>
      <c r="P137" s="15">
        <v>3</v>
      </c>
      <c r="Q137" s="15">
        <v>2</v>
      </c>
      <c r="R137" s="15">
        <v>2</v>
      </c>
      <c r="S137" s="15">
        <v>3</v>
      </c>
      <c r="T137" s="15">
        <v>2</v>
      </c>
      <c r="X137" s="15" t="s">
        <v>20</v>
      </c>
      <c r="Z137" s="19" t="s">
        <v>755</v>
      </c>
      <c r="AA137" s="19" t="s">
        <v>756</v>
      </c>
      <c r="AB137" s="15" t="s">
        <v>44</v>
      </c>
      <c r="AD137" s="15" t="s">
        <v>33</v>
      </c>
      <c r="AF137" s="15" t="s">
        <v>757</v>
      </c>
      <c r="AG137" s="15" t="s">
        <v>758</v>
      </c>
      <c r="AH137" s="15" t="s">
        <v>759</v>
      </c>
      <c r="AI137" s="15" t="s">
        <v>749</v>
      </c>
    </row>
    <row r="138" spans="2:35" ht="15" customHeight="1" x14ac:dyDescent="0.2">
      <c r="B138" s="15" t="s">
        <v>387</v>
      </c>
      <c r="C138" s="15" t="s">
        <v>743</v>
      </c>
      <c r="D138" s="15">
        <v>2</v>
      </c>
      <c r="E138" s="15">
        <v>3</v>
      </c>
      <c r="F138" s="15">
        <v>3</v>
      </c>
      <c r="G138" s="15">
        <v>3</v>
      </c>
      <c r="H138" s="15">
        <v>3</v>
      </c>
      <c r="I138" s="15">
        <v>2</v>
      </c>
      <c r="J138" s="15">
        <v>3</v>
      </c>
      <c r="K138" s="15">
        <v>3</v>
      </c>
      <c r="L138" s="15">
        <v>2</v>
      </c>
      <c r="M138" s="15">
        <v>3</v>
      </c>
      <c r="N138" s="15">
        <v>4</v>
      </c>
      <c r="O138" s="15" t="s">
        <v>36</v>
      </c>
      <c r="P138" s="15">
        <v>3</v>
      </c>
      <c r="Q138" s="15">
        <v>3</v>
      </c>
      <c r="R138" s="15">
        <v>2</v>
      </c>
      <c r="S138" s="15">
        <v>3</v>
      </c>
      <c r="T138" s="15">
        <v>1</v>
      </c>
      <c r="W138" s="15" t="s">
        <v>19</v>
      </c>
      <c r="X138" s="15" t="s">
        <v>20</v>
      </c>
      <c r="Z138" s="19" t="s">
        <v>760</v>
      </c>
      <c r="AA138" s="19" t="s">
        <v>761</v>
      </c>
      <c r="AB138" s="15" t="s">
        <v>44</v>
      </c>
      <c r="AD138" s="15" t="s">
        <v>33</v>
      </c>
      <c r="AF138" s="15" t="s">
        <v>762</v>
      </c>
      <c r="AG138" s="15" t="s">
        <v>763</v>
      </c>
      <c r="AH138" s="15" t="s">
        <v>764</v>
      </c>
      <c r="AI138" s="15" t="s">
        <v>749</v>
      </c>
    </row>
    <row r="139" spans="2:35" ht="15" customHeight="1" x14ac:dyDescent="0.2">
      <c r="B139" s="15" t="s">
        <v>765</v>
      </c>
      <c r="C139" s="15" t="s">
        <v>743</v>
      </c>
      <c r="D139" s="15">
        <v>2</v>
      </c>
      <c r="E139" s="15">
        <v>2</v>
      </c>
      <c r="F139" s="15">
        <v>2</v>
      </c>
      <c r="G139" s="15">
        <v>3</v>
      </c>
      <c r="H139" s="15">
        <v>2</v>
      </c>
      <c r="I139" s="15">
        <v>2</v>
      </c>
      <c r="J139" s="15">
        <v>1</v>
      </c>
      <c r="K139" s="15">
        <v>2</v>
      </c>
      <c r="L139" s="15">
        <v>1</v>
      </c>
      <c r="M139" s="15">
        <v>2</v>
      </c>
      <c r="N139" s="15">
        <v>1</v>
      </c>
      <c r="O139" s="15" t="s">
        <v>31</v>
      </c>
      <c r="P139" s="15">
        <v>2</v>
      </c>
      <c r="Q139" s="15">
        <v>1</v>
      </c>
      <c r="R139" s="15">
        <v>1</v>
      </c>
      <c r="S139" s="15">
        <v>1</v>
      </c>
      <c r="T139" s="15">
        <v>1</v>
      </c>
      <c r="U139" s="15" t="s">
        <v>17</v>
      </c>
      <c r="W139" s="15" t="s">
        <v>19</v>
      </c>
      <c r="X139" s="15" t="s">
        <v>20</v>
      </c>
      <c r="Z139" s="19" t="s">
        <v>766</v>
      </c>
      <c r="AA139" s="19" t="s">
        <v>767</v>
      </c>
      <c r="AB139" s="15" t="s">
        <v>37</v>
      </c>
      <c r="AD139" s="15" t="s">
        <v>35</v>
      </c>
      <c r="AF139" s="15" t="s">
        <v>768</v>
      </c>
      <c r="AG139" s="15" t="s">
        <v>769</v>
      </c>
      <c r="AH139" s="15" t="s">
        <v>770</v>
      </c>
      <c r="AI139" s="15" t="s">
        <v>749</v>
      </c>
    </row>
    <row r="140" spans="2:35" ht="15" customHeight="1" x14ac:dyDescent="0.2">
      <c r="B140" s="15" t="s">
        <v>754</v>
      </c>
      <c r="C140" s="15" t="s">
        <v>771</v>
      </c>
      <c r="D140" s="15">
        <v>4</v>
      </c>
      <c r="E140" s="15">
        <v>4</v>
      </c>
      <c r="F140" s="15">
        <v>4</v>
      </c>
      <c r="G140" s="15">
        <v>4</v>
      </c>
      <c r="H140" s="15">
        <v>3</v>
      </c>
      <c r="I140" s="15">
        <v>3</v>
      </c>
      <c r="J140" s="15">
        <v>3</v>
      </c>
      <c r="K140" s="15">
        <v>2</v>
      </c>
      <c r="L140" s="15">
        <v>3</v>
      </c>
      <c r="M140" s="15">
        <v>4</v>
      </c>
      <c r="N140" s="15">
        <v>4</v>
      </c>
      <c r="O140" s="15" t="s">
        <v>36</v>
      </c>
      <c r="P140" s="15">
        <v>4</v>
      </c>
      <c r="Q140" s="15">
        <v>4</v>
      </c>
      <c r="R140" s="15">
        <v>4</v>
      </c>
      <c r="S140" s="15">
        <v>3</v>
      </c>
      <c r="T140" s="15">
        <v>4</v>
      </c>
      <c r="X140" s="15" t="s">
        <v>20</v>
      </c>
      <c r="Z140" s="15" t="s">
        <v>772</v>
      </c>
      <c r="AA140" s="15" t="s">
        <v>773</v>
      </c>
      <c r="AB140" s="15" t="s">
        <v>44</v>
      </c>
      <c r="AD140" s="15" t="s">
        <v>38</v>
      </c>
      <c r="AF140" s="15" t="s">
        <v>774</v>
      </c>
      <c r="AG140" s="15" t="s">
        <v>775</v>
      </c>
      <c r="AH140" s="15" t="s">
        <v>776</v>
      </c>
      <c r="AI140" s="15" t="s">
        <v>777</v>
      </c>
    </row>
    <row r="141" spans="2:35" ht="15" customHeight="1" x14ac:dyDescent="0.2">
      <c r="B141" s="15" t="s">
        <v>104</v>
      </c>
      <c r="C141" s="15" t="s">
        <v>771</v>
      </c>
      <c r="D141" s="15">
        <v>3</v>
      </c>
      <c r="E141" s="15">
        <v>3</v>
      </c>
      <c r="F141" s="15">
        <v>4</v>
      </c>
      <c r="G141" s="15">
        <v>4</v>
      </c>
      <c r="H141" s="15">
        <v>1</v>
      </c>
      <c r="I141" s="15">
        <v>4</v>
      </c>
      <c r="J141" s="15">
        <v>1</v>
      </c>
      <c r="K141" s="15">
        <v>4</v>
      </c>
      <c r="L141" s="15">
        <v>1</v>
      </c>
      <c r="M141" s="15">
        <v>1</v>
      </c>
      <c r="N141" s="15">
        <v>1</v>
      </c>
      <c r="O141" s="15" t="s">
        <v>31</v>
      </c>
      <c r="P141" s="15">
        <v>3</v>
      </c>
      <c r="Q141" s="15">
        <v>1</v>
      </c>
      <c r="R141" s="15">
        <v>4</v>
      </c>
      <c r="S141" s="15">
        <v>1</v>
      </c>
      <c r="T141" s="15">
        <v>4</v>
      </c>
      <c r="V141" s="15" t="s">
        <v>18</v>
      </c>
      <c r="Z141" s="19" t="s">
        <v>778</v>
      </c>
      <c r="AA141" s="15" t="s">
        <v>779</v>
      </c>
      <c r="AB141" s="15" t="s">
        <v>37</v>
      </c>
      <c r="AD141" s="15" t="s">
        <v>35</v>
      </c>
      <c r="AF141" s="15" t="s">
        <v>780</v>
      </c>
      <c r="AG141" s="15" t="s">
        <v>781</v>
      </c>
      <c r="AH141" s="15" t="s">
        <v>782</v>
      </c>
      <c r="AI141" s="15" t="s">
        <v>777</v>
      </c>
    </row>
    <row r="142" spans="2:35" ht="15" customHeight="1" x14ac:dyDescent="0.2">
      <c r="B142" s="15" t="s">
        <v>765</v>
      </c>
      <c r="C142" s="15" t="s">
        <v>771</v>
      </c>
      <c r="D142" s="15">
        <v>3</v>
      </c>
      <c r="E142" s="15">
        <v>2</v>
      </c>
      <c r="F142" s="15">
        <v>3</v>
      </c>
      <c r="G142" s="15">
        <v>3</v>
      </c>
      <c r="H142" s="15">
        <v>2</v>
      </c>
      <c r="I142" s="15">
        <v>3</v>
      </c>
      <c r="J142" s="15">
        <v>3</v>
      </c>
      <c r="K142" s="15">
        <v>1</v>
      </c>
      <c r="L142" s="15">
        <v>2</v>
      </c>
      <c r="M142" s="15">
        <v>2</v>
      </c>
      <c r="N142" s="15">
        <v>3</v>
      </c>
      <c r="O142" s="15" t="s">
        <v>31</v>
      </c>
      <c r="P142" s="15">
        <v>3</v>
      </c>
      <c r="Q142" s="15">
        <v>2</v>
      </c>
      <c r="R142" s="15">
        <v>4</v>
      </c>
      <c r="S142" s="15">
        <v>2</v>
      </c>
      <c r="T142" s="15">
        <v>4</v>
      </c>
      <c r="V142" s="15" t="s">
        <v>18</v>
      </c>
      <c r="Z142" s="19" t="s">
        <v>783</v>
      </c>
      <c r="AA142" s="19" t="s">
        <v>784</v>
      </c>
      <c r="AB142" s="15" t="s">
        <v>32</v>
      </c>
      <c r="AD142" s="15" t="s">
        <v>33</v>
      </c>
      <c r="AF142" s="15" t="s">
        <v>785</v>
      </c>
      <c r="AG142" s="15" t="s">
        <v>786</v>
      </c>
      <c r="AH142" s="15" t="s">
        <v>787</v>
      </c>
      <c r="AI142" s="15" t="s">
        <v>777</v>
      </c>
    </row>
    <row r="143" spans="2:35" ht="15" customHeight="1" x14ac:dyDescent="0.2">
      <c r="B143" s="15" t="s">
        <v>788</v>
      </c>
      <c r="C143" s="15" t="s">
        <v>789</v>
      </c>
      <c r="D143" s="15">
        <v>2</v>
      </c>
      <c r="E143" s="15">
        <v>1</v>
      </c>
      <c r="F143" s="15">
        <v>1</v>
      </c>
      <c r="G143" s="15">
        <v>2</v>
      </c>
      <c r="H143" s="15">
        <v>2</v>
      </c>
      <c r="I143" s="15">
        <v>4</v>
      </c>
      <c r="J143" s="15">
        <v>2</v>
      </c>
      <c r="K143" s="15">
        <v>4</v>
      </c>
      <c r="L143" s="15">
        <v>2</v>
      </c>
      <c r="M143" s="15">
        <v>2</v>
      </c>
      <c r="N143" s="15">
        <v>2</v>
      </c>
      <c r="O143" s="15" t="s">
        <v>31</v>
      </c>
      <c r="P143" s="15">
        <v>1</v>
      </c>
      <c r="Q143" s="15">
        <v>2</v>
      </c>
      <c r="R143" s="15">
        <v>2</v>
      </c>
      <c r="S143" s="15">
        <v>1</v>
      </c>
      <c r="T143" s="15">
        <v>3</v>
      </c>
      <c r="U143" s="15" t="s">
        <v>17</v>
      </c>
      <c r="V143" s="15" t="s">
        <v>18</v>
      </c>
      <c r="Z143" s="15" t="s">
        <v>790</v>
      </c>
      <c r="AA143" s="15" t="s">
        <v>791</v>
      </c>
      <c r="AC143" s="15" t="s">
        <v>792</v>
      </c>
      <c r="AE143" s="15" t="s">
        <v>793</v>
      </c>
      <c r="AF143" s="15" t="s">
        <v>794</v>
      </c>
      <c r="AG143" s="15" t="s">
        <v>795</v>
      </c>
      <c r="AH143" s="15" t="s">
        <v>796</v>
      </c>
      <c r="AI143" s="15" t="s">
        <v>797</v>
      </c>
    </row>
    <row r="144" spans="2:35" ht="15" customHeight="1" x14ac:dyDescent="0.2">
      <c r="B144" s="15" t="s">
        <v>798</v>
      </c>
      <c r="C144" s="15" t="s">
        <v>789</v>
      </c>
      <c r="D144" s="15">
        <v>2</v>
      </c>
      <c r="E144" s="15">
        <v>2</v>
      </c>
      <c r="F144" s="15">
        <v>2</v>
      </c>
      <c r="G144" s="15">
        <v>2</v>
      </c>
      <c r="H144" s="15">
        <v>2</v>
      </c>
      <c r="I144" s="15">
        <v>4</v>
      </c>
      <c r="J144" s="15">
        <v>2</v>
      </c>
      <c r="K144" s="15">
        <v>3</v>
      </c>
      <c r="L144" s="15">
        <v>3</v>
      </c>
      <c r="M144" s="15">
        <v>3</v>
      </c>
      <c r="N144" s="15">
        <v>3</v>
      </c>
      <c r="O144" s="15" t="s">
        <v>31</v>
      </c>
      <c r="P144" s="15">
        <v>1</v>
      </c>
      <c r="Q144" s="15">
        <v>2</v>
      </c>
      <c r="R144" s="15">
        <v>3</v>
      </c>
      <c r="S144" s="15">
        <v>1</v>
      </c>
      <c r="T144" s="15">
        <v>3</v>
      </c>
      <c r="V144" s="15" t="s">
        <v>18</v>
      </c>
      <c r="X144" s="15" t="s">
        <v>20</v>
      </c>
      <c r="Z144" s="19" t="s">
        <v>799</v>
      </c>
      <c r="AA144" s="15" t="s">
        <v>71</v>
      </c>
      <c r="AC144" s="15" t="s">
        <v>800</v>
      </c>
      <c r="AD144" s="15" t="s">
        <v>33</v>
      </c>
      <c r="AG144" s="15" t="s">
        <v>801</v>
      </c>
      <c r="AH144" s="15" t="s">
        <v>802</v>
      </c>
      <c r="AI144" s="15" t="s">
        <v>803</v>
      </c>
    </row>
    <row r="145" spans="2:35" ht="15" customHeight="1" x14ac:dyDescent="0.2">
      <c r="B145" s="15" t="s">
        <v>543</v>
      </c>
      <c r="C145" s="15" t="s">
        <v>804</v>
      </c>
      <c r="D145" s="15">
        <v>3</v>
      </c>
      <c r="E145" s="15">
        <v>4</v>
      </c>
      <c r="F145" s="15">
        <v>3</v>
      </c>
      <c r="G145" s="15">
        <v>3</v>
      </c>
      <c r="H145" s="15">
        <v>3</v>
      </c>
      <c r="I145" s="15">
        <v>3</v>
      </c>
      <c r="J145" s="15">
        <v>1</v>
      </c>
      <c r="K145" s="15">
        <v>4</v>
      </c>
      <c r="L145" s="15">
        <v>2</v>
      </c>
      <c r="M145" s="15">
        <v>2</v>
      </c>
      <c r="N145" s="15">
        <v>2</v>
      </c>
      <c r="O145" s="15" t="s">
        <v>31</v>
      </c>
      <c r="P145" s="15">
        <v>2</v>
      </c>
      <c r="Q145" s="15">
        <v>2</v>
      </c>
      <c r="R145" s="15">
        <v>3</v>
      </c>
      <c r="S145" s="15">
        <v>2</v>
      </c>
      <c r="T145" s="15">
        <v>3</v>
      </c>
      <c r="V145" s="15" t="s">
        <v>18</v>
      </c>
      <c r="Z145" s="15" t="s">
        <v>805</v>
      </c>
      <c r="AA145" s="19" t="s">
        <v>806</v>
      </c>
      <c r="AB145" s="15" t="s">
        <v>37</v>
      </c>
      <c r="AD145" s="15" t="s">
        <v>33</v>
      </c>
      <c r="AF145" s="15" t="s">
        <v>807</v>
      </c>
      <c r="AG145" s="16">
        <v>43103.105555555558</v>
      </c>
      <c r="AH145" s="16">
        <v>43103.115972222222</v>
      </c>
      <c r="AI145" s="15" t="s">
        <v>143</v>
      </c>
    </row>
    <row r="146" spans="2:35" ht="15" customHeight="1" x14ac:dyDescent="0.2">
      <c r="B146" s="15" t="s">
        <v>808</v>
      </c>
      <c r="C146" s="15" t="s">
        <v>804</v>
      </c>
      <c r="D146" s="15">
        <v>2</v>
      </c>
      <c r="E146" s="15">
        <v>2</v>
      </c>
      <c r="F146" s="15">
        <v>4</v>
      </c>
      <c r="G146" s="15">
        <v>2</v>
      </c>
      <c r="H146" s="15">
        <v>2</v>
      </c>
      <c r="I146" s="15">
        <v>3</v>
      </c>
      <c r="J146" s="15">
        <v>3</v>
      </c>
      <c r="K146" s="15">
        <v>4</v>
      </c>
      <c r="L146" s="15">
        <v>3</v>
      </c>
      <c r="M146" s="15">
        <v>1</v>
      </c>
      <c r="N146" s="15">
        <v>2</v>
      </c>
      <c r="O146" s="15" t="s">
        <v>31</v>
      </c>
      <c r="P146" s="15">
        <v>2</v>
      </c>
      <c r="Q146" s="15">
        <v>2</v>
      </c>
      <c r="R146" s="15">
        <v>2</v>
      </c>
      <c r="S146" s="15">
        <v>2</v>
      </c>
      <c r="T146" s="15">
        <v>2</v>
      </c>
      <c r="V146" s="15" t="s">
        <v>18</v>
      </c>
      <c r="W146" s="15" t="s">
        <v>19</v>
      </c>
      <c r="Y146" s="15" t="s">
        <v>21</v>
      </c>
      <c r="Z146" s="19" t="s">
        <v>809</v>
      </c>
      <c r="AA146" s="19" t="s">
        <v>810</v>
      </c>
      <c r="AB146" s="15" t="s">
        <v>40</v>
      </c>
      <c r="AD146" s="15" t="s">
        <v>33</v>
      </c>
      <c r="AF146" s="19" t="s">
        <v>811</v>
      </c>
      <c r="AG146" s="16">
        <v>43103.150694444441</v>
      </c>
      <c r="AH146" s="16">
        <v>43103.15902777778</v>
      </c>
      <c r="AI146" s="15" t="s">
        <v>143</v>
      </c>
    </row>
  </sheetData>
  <pageMargins left="1" right="1" top="1" bottom="1" header="0.25" footer="0.2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J150"/>
  <sheetViews>
    <sheetView workbookViewId="0">
      <pane xSplit="3" ySplit="5" topLeftCell="G102" activePane="bottomRight" state="frozen"/>
      <selection pane="topRight" activeCell="D1" sqref="D1"/>
      <selection pane="bottomLeft" activeCell="A6" sqref="A6"/>
      <selection pane="bottomRight" activeCell="A150" sqref="A150"/>
    </sheetView>
  </sheetViews>
  <sheetFormatPr baseColWidth="10" defaultColWidth="8.83203125" defaultRowHeight="15" x14ac:dyDescent="0.2"/>
  <cols>
    <col min="1" max="1" width="8.83203125" style="1" customWidth="1"/>
    <col min="2" max="21" width="12.6640625" style="1" customWidth="1"/>
    <col min="22" max="22" width="8.83203125" style="11" customWidth="1"/>
    <col min="23" max="244" width="8.83203125" style="1" customWidth="1"/>
  </cols>
  <sheetData>
    <row r="1" spans="1:22" x14ac:dyDescent="0.2">
      <c r="C1" s="1">
        <f>SUMPRODUCT(D1:U1,D$2:U$2)</f>
        <v>4</v>
      </c>
      <c r="D1" s="1">
        <v>4</v>
      </c>
      <c r="E1" s="1">
        <v>4</v>
      </c>
      <c r="F1" s="1">
        <v>4</v>
      </c>
      <c r="G1" s="1">
        <v>4</v>
      </c>
      <c r="H1" s="1">
        <v>4</v>
      </c>
      <c r="I1" s="1">
        <v>4</v>
      </c>
      <c r="J1" s="1">
        <v>4</v>
      </c>
      <c r="K1" s="1">
        <v>4</v>
      </c>
      <c r="L1" s="1">
        <v>4</v>
      </c>
      <c r="M1" s="1">
        <v>4</v>
      </c>
      <c r="N1" s="1">
        <v>4</v>
      </c>
      <c r="O1" s="1">
        <v>4</v>
      </c>
      <c r="P1" s="1">
        <v>4</v>
      </c>
      <c r="Q1" s="1">
        <v>4</v>
      </c>
      <c r="R1" s="1">
        <v>4</v>
      </c>
      <c r="S1" s="1">
        <v>4</v>
      </c>
      <c r="T1" s="1">
        <v>4</v>
      </c>
      <c r="U1" s="1">
        <v>4</v>
      </c>
    </row>
    <row r="2" spans="1:22" x14ac:dyDescent="0.2">
      <c r="C2" s="8">
        <f>SUM(D2:U2)</f>
        <v>1</v>
      </c>
      <c r="D2" s="10">
        <v>0.05</v>
      </c>
      <c r="E2" s="10">
        <v>0.05</v>
      </c>
      <c r="F2" s="10">
        <v>0.05</v>
      </c>
      <c r="G2" s="10">
        <v>0.05</v>
      </c>
      <c r="H2" s="10">
        <v>0.05</v>
      </c>
      <c r="I2" s="10">
        <v>0.05</v>
      </c>
      <c r="J2" s="10">
        <v>0.05</v>
      </c>
      <c r="K2" s="10">
        <v>0.05</v>
      </c>
      <c r="L2" s="10">
        <v>0.05</v>
      </c>
      <c r="M2" s="10">
        <v>2.5000000000000001E-2</v>
      </c>
      <c r="N2" s="10">
        <v>2.5000000000000001E-2</v>
      </c>
      <c r="O2" s="10">
        <v>2.5000000000000001E-2</v>
      </c>
      <c r="P2" s="10">
        <v>2.5000000000000001E-2</v>
      </c>
      <c r="Q2" s="10">
        <v>0.1</v>
      </c>
      <c r="R2" s="10">
        <v>2.5000000000000001E-2</v>
      </c>
      <c r="S2" s="10">
        <v>0.05</v>
      </c>
      <c r="T2" s="10">
        <v>2.5000000000000001E-2</v>
      </c>
      <c r="U2" s="10">
        <v>0.25</v>
      </c>
    </row>
    <row r="3" spans="1:22" x14ac:dyDescent="0.2">
      <c r="C3" s="8">
        <f>SUM(D3:U3)</f>
        <v>1</v>
      </c>
      <c r="D3" s="9">
        <v>0.2</v>
      </c>
      <c r="H3" s="9">
        <v>0.2</v>
      </c>
      <c r="L3" s="9">
        <v>0.1</v>
      </c>
      <c r="O3" s="9">
        <v>0.15</v>
      </c>
      <c r="R3" s="9">
        <v>0.1</v>
      </c>
      <c r="U3" s="9">
        <v>0.25</v>
      </c>
    </row>
    <row r="4" spans="1:22" ht="15" customHeight="1" x14ac:dyDescent="0.2">
      <c r="A4" s="2">
        <f>results!A1</f>
        <v>0</v>
      </c>
      <c r="B4" s="2"/>
      <c r="C4" s="2"/>
      <c r="D4" s="7" t="s">
        <v>51</v>
      </c>
      <c r="E4" s="2"/>
      <c r="F4" s="2"/>
      <c r="G4" s="2"/>
      <c r="H4" s="7" t="s">
        <v>52</v>
      </c>
      <c r="I4" s="2"/>
      <c r="J4" s="2"/>
      <c r="K4" s="2"/>
      <c r="L4" s="7" t="s">
        <v>53</v>
      </c>
      <c r="M4" s="2"/>
      <c r="N4" s="2"/>
      <c r="O4" s="7" t="s">
        <v>54</v>
      </c>
      <c r="P4" s="2"/>
      <c r="Q4" s="2"/>
      <c r="R4" s="7" t="s">
        <v>55</v>
      </c>
      <c r="S4" s="2"/>
      <c r="T4" s="2"/>
      <c r="U4" s="7" t="s">
        <v>26</v>
      </c>
      <c r="V4" s="12"/>
    </row>
    <row r="5" spans="1:22" ht="153.75" customHeight="1" x14ac:dyDescent="0.2">
      <c r="A5" s="2">
        <f>results!A2</f>
        <v>0</v>
      </c>
      <c r="B5" s="6" t="str">
        <f>results!B2</f>
        <v>startup_name</v>
      </c>
      <c r="C5" s="6" t="str">
        <f>results!C2</f>
        <v>expert_name</v>
      </c>
      <c r="D5" s="6" t="str">
        <f>results!D2</f>
        <v>How well can team execute their presented plans ?</v>
      </c>
      <c r="E5" s="6" t="str">
        <f>results!E2</f>
        <v>How strong is the team composition in terms of its complementary skills and completeness of critical functions ?</v>
      </c>
      <c r="F5" s="6" t="str">
        <f>results!F2</f>
        <v>How high did you sense was the passion of the founder/founding team ?</v>
      </c>
      <c r="G5" s="6" t="str">
        <f>results!G2</f>
        <v>How high is the clarity and understanding of the team re: different customer personas ?</v>
      </c>
      <c r="H5" s="6" t="str">
        <f>results!H2</f>
        <v>How unique &amp; differentiated is the value proposition ?</v>
      </c>
      <c r="I5" s="6" t="str">
        <f>results!I2</f>
        <v>How large is the absolute market opportunity for the venture ?</v>
      </c>
      <c r="J5" s="6" t="str">
        <f>results!J2</f>
        <v>How impressive is the early stage traction and adoption of the product in the market ?</v>
      </c>
      <c r="K5" s="6" t="str">
        <f>results!K2</f>
        <v>How high is the competitive index given direct competition &amp; available alternatives for the proposed offering by the venture ?</v>
      </c>
      <c r="L5" s="6" t="str">
        <f>results!L2</f>
        <v>How high is the strength of revenue projection in the business model ?</v>
      </c>
      <c r="M5" s="6" t="str">
        <f>results!M2</f>
        <v>How lucrative does the exit potential for this business appears with either of the possible ways viz: potential trade sales or M&amp;A with big Cos or IPO etc. ?</v>
      </c>
      <c r="N5" s="6" t="str">
        <f>results!N2</f>
        <v>How high is trend momentum for the domain that startup is active in with its offerings ?</v>
      </c>
      <c r="O5" s="6" t="str">
        <f>results!O2</f>
        <v>How relevant do the metrics and milestones of of this business model appear ?</v>
      </c>
      <c r="P5" s="6" t="str">
        <f>results!P2</f>
        <v>How high is the defensibility of the solution from technology or any operating leverage point of view ?</v>
      </c>
      <c r="Q5" s="6" t="str">
        <f>results!Q2</f>
        <v>How high is the business momentum and pipeline of business ?</v>
      </c>
      <c r="R5" s="6" t="str">
        <f>results!R2</f>
        <v>How high are the chances for the business to extend beyond its currently served markets ?</v>
      </c>
      <c r="S5" s="6" t="str">
        <f>results!S2</f>
        <v>How high is the competitive advantage for this business ?</v>
      </c>
      <c r="T5" s="6" t="str">
        <f>results!T2</f>
        <v>How high are the chances for the business to extend beyond its currently served geographies ?</v>
      </c>
      <c r="U5" s="6" t="str">
        <f>results!AD2</f>
        <v>Overall Assessment</v>
      </c>
      <c r="V5" s="13" t="s">
        <v>56</v>
      </c>
    </row>
    <row r="6" spans="1:22" ht="63.5" customHeight="1" x14ac:dyDescent="0.2">
      <c r="A6" s="2">
        <f>results!A3</f>
        <v>0</v>
      </c>
      <c r="B6" s="2" t="str">
        <f>results!B3</f>
        <v>MIFON</v>
      </c>
      <c r="C6" s="2" t="str">
        <f>results!C3</f>
        <v>Jawahar Kanjilal</v>
      </c>
      <c r="D6" s="2">
        <f>results!D3</f>
        <v>2</v>
      </c>
      <c r="E6" s="2">
        <f>results!E3</f>
        <v>2</v>
      </c>
      <c r="F6" s="2">
        <f>results!F3</f>
        <v>3</v>
      </c>
      <c r="G6" s="2">
        <f>results!G3</f>
        <v>2</v>
      </c>
      <c r="H6" s="2">
        <f>results!H3</f>
        <v>1</v>
      </c>
      <c r="I6" s="2">
        <f>results!I3</f>
        <v>3</v>
      </c>
      <c r="J6" s="2">
        <f>results!J3</f>
        <v>1</v>
      </c>
      <c r="K6" s="2">
        <f>results!K3</f>
        <v>1</v>
      </c>
      <c r="L6" s="2">
        <f>results!L3</f>
        <v>1</v>
      </c>
      <c r="M6" s="2">
        <f>results!M3</f>
        <v>2</v>
      </c>
      <c r="N6" s="2">
        <f>results!N3</f>
        <v>1</v>
      </c>
      <c r="O6" s="2">
        <f>IF(results!O3=" Somewhat relevant",2,IF(results!O3="Highly relevant ",4,0))</f>
        <v>2</v>
      </c>
      <c r="P6" s="2">
        <f>results!P3</f>
        <v>1</v>
      </c>
      <c r="Q6" s="2">
        <f>results!Q3</f>
        <v>1</v>
      </c>
      <c r="R6" s="2">
        <f>results!R3</f>
        <v>4</v>
      </c>
      <c r="S6" s="2">
        <f>results!S3</f>
        <v>1</v>
      </c>
      <c r="T6" s="2">
        <f>results!T3</f>
        <v>3</v>
      </c>
      <c r="U6" s="2">
        <f>IF(results!AD3="High",4,IF(results!AD3="Medium",2,0))</f>
        <v>0</v>
      </c>
      <c r="V6" s="11">
        <f>SUMPRODUCT(D6:U6,D$2:U$2)</f>
        <v>1.2750000000000006</v>
      </c>
    </row>
    <row r="7" spans="1:22" ht="15" customHeight="1" x14ac:dyDescent="0.2">
      <c r="A7" s="2">
        <f>results!A4</f>
        <v>0</v>
      </c>
      <c r="B7" s="2" t="str">
        <f>results!B4</f>
        <v>101.careers</v>
      </c>
      <c r="C7" s="2" t="str">
        <f>results!C4</f>
        <v>Jawahar Kanjilal</v>
      </c>
      <c r="D7" s="2">
        <f>results!D4</f>
        <v>3</v>
      </c>
      <c r="E7" s="2">
        <f>results!E4</f>
        <v>3</v>
      </c>
      <c r="F7" s="2">
        <f>results!F4</f>
        <v>4</v>
      </c>
      <c r="G7" s="2">
        <f>results!G4</f>
        <v>4</v>
      </c>
      <c r="H7" s="2">
        <f>results!H4</f>
        <v>3</v>
      </c>
      <c r="I7" s="2">
        <f>results!I4</f>
        <v>2</v>
      </c>
      <c r="J7" s="2">
        <f>results!J4</f>
        <v>3</v>
      </c>
      <c r="K7" s="2">
        <f>results!K4</f>
        <v>3</v>
      </c>
      <c r="L7" s="2">
        <f>results!L4</f>
        <v>3</v>
      </c>
      <c r="M7" s="2">
        <f>results!M4</f>
        <v>3</v>
      </c>
      <c r="N7" s="2">
        <f>results!N4</f>
        <v>2</v>
      </c>
      <c r="O7" s="2">
        <f>IF(results!O4=" Somewhat relevant",2,IF(results!O4="Highly relevant ",4,0))</f>
        <v>2</v>
      </c>
      <c r="P7" s="2">
        <f>results!P4</f>
        <v>3</v>
      </c>
      <c r="Q7" s="2">
        <f>results!Q4</f>
        <v>3</v>
      </c>
      <c r="R7" s="2">
        <f>results!R4</f>
        <v>4</v>
      </c>
      <c r="S7" s="2">
        <f>results!S4</f>
        <v>3</v>
      </c>
      <c r="T7" s="2">
        <f>results!T4</f>
        <v>3</v>
      </c>
      <c r="U7" s="2">
        <f>IF(results!AD4="High",4,IF(results!AD4="Medium",2,0))</f>
        <v>2</v>
      </c>
      <c r="V7" s="11">
        <f t="shared" ref="V7:V70" si="0">SUMPRODUCT(D7:U7,D$2:U$2)</f>
        <v>2.7749999999999999</v>
      </c>
    </row>
    <row r="8" spans="1:22" ht="15" customHeight="1" x14ac:dyDescent="0.2">
      <c r="A8" s="2">
        <f>results!A5</f>
        <v>0</v>
      </c>
      <c r="B8" s="2" t="str">
        <f>results!B5</f>
        <v>Ayoslide</v>
      </c>
      <c r="C8" s="2" t="str">
        <f>results!C5</f>
        <v>Jawahar Kanjilal</v>
      </c>
      <c r="D8" s="2">
        <f>results!D5</f>
        <v>3</v>
      </c>
      <c r="E8" s="2">
        <f>results!E5</f>
        <v>3</v>
      </c>
      <c r="F8" s="2">
        <f>results!F5</f>
        <v>3</v>
      </c>
      <c r="G8" s="2">
        <f>results!G5</f>
        <v>4</v>
      </c>
      <c r="H8" s="2">
        <f>results!H5</f>
        <v>4</v>
      </c>
      <c r="I8" s="2">
        <f>results!I5</f>
        <v>3</v>
      </c>
      <c r="J8" s="2">
        <f>results!J5</f>
        <v>3</v>
      </c>
      <c r="K8" s="2">
        <f>results!K5</f>
        <v>2</v>
      </c>
      <c r="L8" s="2">
        <f>results!L5</f>
        <v>3</v>
      </c>
      <c r="M8" s="2">
        <f>results!M5</f>
        <v>2</v>
      </c>
      <c r="N8" s="2">
        <f>results!N5</f>
        <v>2</v>
      </c>
      <c r="O8" s="2">
        <f>IF(results!O5=" Somewhat relevant",2,IF(results!O5="Highly relevant ",4,0))</f>
        <v>4</v>
      </c>
      <c r="P8" s="2">
        <f>results!P5</f>
        <v>2</v>
      </c>
      <c r="Q8" s="2">
        <f>results!Q5</f>
        <v>3</v>
      </c>
      <c r="R8" s="2">
        <f>results!R5</f>
        <v>4</v>
      </c>
      <c r="S8" s="2">
        <f>results!S5</f>
        <v>3</v>
      </c>
      <c r="T8" s="2">
        <f>results!T5</f>
        <v>4</v>
      </c>
      <c r="U8" s="2">
        <f>IF(results!AD5="High",4,IF(results!AD5="Medium",2,0))</f>
        <v>4</v>
      </c>
      <c r="V8" s="11">
        <f t="shared" si="0"/>
        <v>3.3000000000000003</v>
      </c>
    </row>
    <row r="9" spans="1:22" ht="15" customHeight="1" x14ac:dyDescent="0.2">
      <c r="A9" s="2">
        <f>results!A6</f>
        <v>0</v>
      </c>
      <c r="B9" s="2" t="str">
        <f>results!B6</f>
        <v>Air Freight Bazaar</v>
      </c>
      <c r="C9" s="2" t="str">
        <f>results!C6</f>
        <v>Jawahar Kanjilal</v>
      </c>
      <c r="D9" s="2">
        <f>results!D6</f>
        <v>4</v>
      </c>
      <c r="E9" s="2">
        <f>results!E6</f>
        <v>4</v>
      </c>
      <c r="F9" s="2">
        <f>results!F6</f>
        <v>4</v>
      </c>
      <c r="G9" s="2">
        <f>results!G6</f>
        <v>3</v>
      </c>
      <c r="H9" s="2">
        <f>results!H6</f>
        <v>3</v>
      </c>
      <c r="I9" s="2">
        <f>results!I6</f>
        <v>3</v>
      </c>
      <c r="J9" s="2">
        <f>results!J6</f>
        <v>2</v>
      </c>
      <c r="K9" s="2">
        <f>results!K6</f>
        <v>2</v>
      </c>
      <c r="L9" s="2">
        <f>results!L6</f>
        <v>3</v>
      </c>
      <c r="M9" s="2">
        <f>results!M6</f>
        <v>3</v>
      </c>
      <c r="N9" s="2">
        <f>results!N6</f>
        <v>2</v>
      </c>
      <c r="O9" s="2">
        <f>IF(results!O6=" Somewhat relevant",2,IF(results!O6="Highly relevant ",4,0))</f>
        <v>4</v>
      </c>
      <c r="P9" s="2">
        <f>results!P6</f>
        <v>3</v>
      </c>
      <c r="Q9" s="2">
        <f>results!Q6</f>
        <v>2</v>
      </c>
      <c r="R9" s="2">
        <f>results!R6</f>
        <v>3</v>
      </c>
      <c r="S9" s="2">
        <f>results!S6</f>
        <v>3</v>
      </c>
      <c r="T9" s="2">
        <f>results!T6</f>
        <v>3</v>
      </c>
      <c r="U9" s="2">
        <f>IF(results!AD6="High",4,IF(results!AD6="Medium",2,0))</f>
        <v>2</v>
      </c>
      <c r="V9" s="11">
        <f t="shared" si="0"/>
        <v>2.7000000000000006</v>
      </c>
    </row>
    <row r="10" spans="1:22" ht="15" customHeight="1" x14ac:dyDescent="0.2">
      <c r="A10" s="2">
        <f>results!A7</f>
        <v>0</v>
      </c>
      <c r="B10" s="2" t="str">
        <f>results!B7</f>
        <v>FINIZZ</v>
      </c>
      <c r="C10" s="2" t="str">
        <f>results!C7</f>
        <v>Jawahar Kanjilal</v>
      </c>
      <c r="D10" s="2">
        <f>results!D7</f>
        <v>3</v>
      </c>
      <c r="E10" s="2">
        <f>results!E7</f>
        <v>2</v>
      </c>
      <c r="F10" s="2">
        <f>results!F7</f>
        <v>3</v>
      </c>
      <c r="G10" s="2">
        <f>results!G7</f>
        <v>4</v>
      </c>
      <c r="H10" s="2">
        <f>results!H7</f>
        <v>2</v>
      </c>
      <c r="I10" s="2">
        <f>results!I7</f>
        <v>2</v>
      </c>
      <c r="J10" s="2">
        <f>results!J7</f>
        <v>2</v>
      </c>
      <c r="K10" s="2">
        <f>results!K7</f>
        <v>3</v>
      </c>
      <c r="L10" s="2">
        <f>results!L7</f>
        <v>2</v>
      </c>
      <c r="M10" s="2">
        <f>results!M7</f>
        <v>2</v>
      </c>
      <c r="N10" s="2">
        <f>results!N7</f>
        <v>2</v>
      </c>
      <c r="O10" s="2">
        <f>IF(results!O7=" Somewhat relevant",2,IF(results!O7="Highly relevant ",4,0))</f>
        <v>4</v>
      </c>
      <c r="P10" s="2">
        <f>results!P7</f>
        <v>2</v>
      </c>
      <c r="Q10" s="2">
        <f>results!Q7</f>
        <v>2</v>
      </c>
      <c r="R10" s="2">
        <f>results!R7</f>
        <v>2</v>
      </c>
      <c r="S10" s="2">
        <f>results!S7</f>
        <v>3</v>
      </c>
      <c r="T10" s="2">
        <f>results!T7</f>
        <v>3</v>
      </c>
      <c r="U10" s="2">
        <f>IF(results!AD7="High",4,IF(results!AD7="Medium",2,0))</f>
        <v>4</v>
      </c>
      <c r="V10" s="11">
        <f t="shared" si="0"/>
        <v>2.875</v>
      </c>
    </row>
    <row r="11" spans="1:22" ht="15" customHeight="1" x14ac:dyDescent="0.2">
      <c r="A11" s="2">
        <f>results!A8</f>
        <v>0</v>
      </c>
      <c r="B11" s="2" t="str">
        <f>results!B8</f>
        <v>CheQQme</v>
      </c>
      <c r="C11" s="2" t="str">
        <f>results!C8</f>
        <v>Jawahar Kanjilal</v>
      </c>
      <c r="D11" s="2">
        <f>results!D8</f>
        <v>3</v>
      </c>
      <c r="E11" s="2">
        <f>results!E8</f>
        <v>4</v>
      </c>
      <c r="F11" s="2">
        <f>results!F8</f>
        <v>4</v>
      </c>
      <c r="G11" s="2">
        <f>results!G8</f>
        <v>3</v>
      </c>
      <c r="H11" s="2">
        <f>results!H8</f>
        <v>2</v>
      </c>
      <c r="I11" s="2">
        <f>results!I8</f>
        <v>3</v>
      </c>
      <c r="J11" s="2">
        <f>results!J8</f>
        <v>2</v>
      </c>
      <c r="K11" s="2">
        <f>results!K8</f>
        <v>2</v>
      </c>
      <c r="L11" s="2">
        <f>results!L8</f>
        <v>3</v>
      </c>
      <c r="M11" s="2">
        <f>results!M8</f>
        <v>2</v>
      </c>
      <c r="N11" s="2">
        <f>results!N8</f>
        <v>2</v>
      </c>
      <c r="O11" s="2">
        <f>IF(results!O8=" Somewhat relevant",2,IF(results!O8="Highly relevant ",4,0))</f>
        <v>2</v>
      </c>
      <c r="P11" s="2">
        <f>results!P8</f>
        <v>2</v>
      </c>
      <c r="Q11" s="2">
        <f>results!Q8</f>
        <v>2</v>
      </c>
      <c r="R11" s="2">
        <f>results!R8</f>
        <v>2</v>
      </c>
      <c r="S11" s="2">
        <f>results!S8</f>
        <v>1</v>
      </c>
      <c r="T11" s="2">
        <f>results!T8</f>
        <v>3</v>
      </c>
      <c r="U11" s="2">
        <f>IF(results!AD8="High",4,IF(results!AD8="Medium",2,0))</f>
        <v>0</v>
      </c>
      <c r="V11" s="11">
        <f t="shared" si="0"/>
        <v>1.8750000000000004</v>
      </c>
    </row>
    <row r="12" spans="1:22" ht="15" customHeight="1" x14ac:dyDescent="0.2">
      <c r="A12" s="2">
        <f>results!A9</f>
        <v>0</v>
      </c>
      <c r="B12" s="2" t="str">
        <f>results!B9</f>
        <v>Invento Robotics</v>
      </c>
      <c r="C12" s="2" t="str">
        <f>results!C9</f>
        <v>Aalok Agrawal</v>
      </c>
      <c r="D12" s="2">
        <f>results!D9</f>
        <v>3</v>
      </c>
      <c r="E12" s="2">
        <f>results!E9</f>
        <v>3</v>
      </c>
      <c r="F12" s="2">
        <f>results!F9</f>
        <v>4</v>
      </c>
      <c r="G12" s="2">
        <f>results!G9</f>
        <v>3</v>
      </c>
      <c r="H12" s="2">
        <f>results!H9</f>
        <v>3</v>
      </c>
      <c r="I12" s="2">
        <f>results!I9</f>
        <v>2</v>
      </c>
      <c r="J12" s="2">
        <f>results!J9</f>
        <v>3</v>
      </c>
      <c r="K12" s="2">
        <f>results!K9</f>
        <v>1</v>
      </c>
      <c r="L12" s="2">
        <f>results!L9</f>
        <v>1</v>
      </c>
      <c r="M12" s="2">
        <f>results!M9</f>
        <v>3</v>
      </c>
      <c r="N12" s="2">
        <f>results!N9</f>
        <v>3</v>
      </c>
      <c r="O12" s="2">
        <f>IF(results!O9=" Somewhat relevant",2,IF(results!O9="Highly relevant ",4,0))</f>
        <v>2</v>
      </c>
      <c r="P12" s="2">
        <f>results!P9</f>
        <v>3</v>
      </c>
      <c r="Q12" s="2">
        <f>results!Q9</f>
        <v>4</v>
      </c>
      <c r="R12" s="2">
        <f>results!R9</f>
        <v>2</v>
      </c>
      <c r="S12" s="2">
        <f>results!S9</f>
        <v>2</v>
      </c>
      <c r="T12" s="2">
        <f>results!T9</f>
        <v>2</v>
      </c>
      <c r="U12" s="2">
        <f>IF(results!AD9="High",4,IF(results!AD9="Medium",2,0))</f>
        <v>2</v>
      </c>
      <c r="V12" s="11">
        <f t="shared" si="0"/>
        <v>2.5250000000000004</v>
      </c>
    </row>
    <row r="13" spans="1:22" ht="15" customHeight="1" x14ac:dyDescent="0.2">
      <c r="A13" s="2">
        <f>results!A10</f>
        <v>0</v>
      </c>
      <c r="B13" s="2" t="str">
        <f>results!B10</f>
        <v>Solarite Technologies Pte. Ltd.</v>
      </c>
      <c r="C13" s="2" t="str">
        <f>results!C10</f>
        <v>Aalok Agrawal</v>
      </c>
      <c r="D13" s="2">
        <f>results!D10</f>
        <v>2</v>
      </c>
      <c r="E13" s="2">
        <f>results!E10</f>
        <v>2</v>
      </c>
      <c r="F13" s="2">
        <f>results!F10</f>
        <v>4</v>
      </c>
      <c r="G13" s="2">
        <f>results!G10</f>
        <v>3</v>
      </c>
      <c r="H13" s="2">
        <f>results!H10</f>
        <v>3</v>
      </c>
      <c r="I13" s="2">
        <f>results!I10</f>
        <v>4</v>
      </c>
      <c r="J13" s="2">
        <f>results!J10</f>
        <v>1</v>
      </c>
      <c r="K13" s="2">
        <f>results!K10</f>
        <v>2</v>
      </c>
      <c r="L13" s="2">
        <f>results!L10</f>
        <v>2</v>
      </c>
      <c r="M13" s="2">
        <f>results!M10</f>
        <v>2</v>
      </c>
      <c r="N13" s="2">
        <f>results!N10</f>
        <v>3</v>
      </c>
      <c r="O13" s="2">
        <f>IF(results!O10=" Somewhat relevant",2,IF(results!O10="Highly relevant ",4,0))</f>
        <v>2</v>
      </c>
      <c r="P13" s="2">
        <f>results!P10</f>
        <v>2</v>
      </c>
      <c r="Q13" s="2">
        <f>results!Q10</f>
        <v>2</v>
      </c>
      <c r="R13" s="2">
        <f>results!R10</f>
        <v>2</v>
      </c>
      <c r="S13" s="2">
        <f>results!S10</f>
        <v>2</v>
      </c>
      <c r="T13" s="2">
        <f>results!T10</f>
        <v>3</v>
      </c>
      <c r="U13" s="2">
        <f>IF(results!AD10="High",4,IF(results!AD10="Medium",2,0))</f>
        <v>2</v>
      </c>
      <c r="V13" s="11">
        <f t="shared" si="0"/>
        <v>2.3000000000000007</v>
      </c>
    </row>
    <row r="14" spans="1:22" ht="15" customHeight="1" x14ac:dyDescent="0.2">
      <c r="A14" s="2">
        <f>results!A11</f>
        <v>0</v>
      </c>
      <c r="B14" s="2" t="str">
        <f>results!B11</f>
        <v>Popular Chips</v>
      </c>
      <c r="C14" s="2" t="str">
        <f>results!C11</f>
        <v>Aalok Agrawal</v>
      </c>
      <c r="D14" s="2">
        <f>results!D11</f>
        <v>3</v>
      </c>
      <c r="E14" s="2">
        <f>results!E11</f>
        <v>2</v>
      </c>
      <c r="F14" s="2">
        <f>results!F11</f>
        <v>2</v>
      </c>
      <c r="G14" s="2">
        <f>results!G11</f>
        <v>3</v>
      </c>
      <c r="H14" s="2">
        <f>results!H11</f>
        <v>2</v>
      </c>
      <c r="I14" s="2">
        <f>results!I11</f>
        <v>2</v>
      </c>
      <c r="J14" s="2">
        <f>results!J11</f>
        <v>3</v>
      </c>
      <c r="K14" s="2">
        <f>results!K11</f>
        <v>4</v>
      </c>
      <c r="L14" s="2">
        <f>results!L11</f>
        <v>2</v>
      </c>
      <c r="M14" s="2">
        <f>results!M11</f>
        <v>4</v>
      </c>
      <c r="N14" s="2">
        <f>results!N11</f>
        <v>3</v>
      </c>
      <c r="O14" s="2">
        <f>IF(results!O11=" Somewhat relevant",2,IF(results!O11="Highly relevant ",4,0))</f>
        <v>2</v>
      </c>
      <c r="P14" s="2">
        <f>results!P11</f>
        <v>3</v>
      </c>
      <c r="Q14" s="2">
        <f>results!Q11</f>
        <v>3</v>
      </c>
      <c r="R14" s="2">
        <f>results!R11</f>
        <v>3</v>
      </c>
      <c r="S14" s="2">
        <f>results!S11</f>
        <v>1</v>
      </c>
      <c r="T14" s="2">
        <f>results!T11</f>
        <v>3</v>
      </c>
      <c r="U14" s="2">
        <f>IF(results!AD11="High",4,IF(results!AD11="Medium",2,0))</f>
        <v>2</v>
      </c>
      <c r="V14" s="11">
        <f t="shared" si="0"/>
        <v>2.4500000000000002</v>
      </c>
    </row>
    <row r="15" spans="1:22" ht="39" customHeight="1" x14ac:dyDescent="0.2">
      <c r="A15" s="2">
        <f>results!A12</f>
        <v>0</v>
      </c>
      <c r="B15" s="2" t="str">
        <f>results!B12</f>
        <v>SuperFan.Ai</v>
      </c>
      <c r="C15" s="2" t="str">
        <f>results!C12</f>
        <v>Aalok Agrawal</v>
      </c>
      <c r="D15" s="2">
        <f>results!D12</f>
        <v>4</v>
      </c>
      <c r="E15" s="2">
        <f>results!E12</f>
        <v>3</v>
      </c>
      <c r="F15" s="2">
        <f>results!F12</f>
        <v>4</v>
      </c>
      <c r="G15" s="2">
        <f>results!G12</f>
        <v>3</v>
      </c>
      <c r="H15" s="2">
        <f>results!H12</f>
        <v>3</v>
      </c>
      <c r="I15" s="2">
        <f>results!I12</f>
        <v>4</v>
      </c>
      <c r="J15" s="2">
        <f>results!J12</f>
        <v>3</v>
      </c>
      <c r="K15" s="2">
        <f>results!K12</f>
        <v>2</v>
      </c>
      <c r="L15" s="2">
        <f>results!L12</f>
        <v>2</v>
      </c>
      <c r="M15" s="2">
        <f>results!M12</f>
        <v>4</v>
      </c>
      <c r="N15" s="2">
        <f>results!N12</f>
        <v>3</v>
      </c>
      <c r="O15" s="2">
        <f>IF(results!O12=" Somewhat relevant",2,IF(results!O12="Highly relevant ",4,0))</f>
        <v>4</v>
      </c>
      <c r="P15" s="2">
        <f>results!P12</f>
        <v>3</v>
      </c>
      <c r="Q15" s="2">
        <f>results!Q12</f>
        <v>3</v>
      </c>
      <c r="R15" s="2">
        <f>results!R12</f>
        <v>3</v>
      </c>
      <c r="S15" s="2">
        <f>results!S12</f>
        <v>2</v>
      </c>
      <c r="T15" s="2">
        <f>results!T12</f>
        <v>2</v>
      </c>
      <c r="U15" s="2">
        <f>IF(results!AD12="High",4,IF(results!AD12="Medium",2,0))</f>
        <v>4</v>
      </c>
      <c r="V15" s="11">
        <f t="shared" si="0"/>
        <v>3.2750000000000008</v>
      </c>
    </row>
    <row r="16" spans="1:22" ht="39" customHeight="1" x14ac:dyDescent="0.2">
      <c r="A16" s="2">
        <f>results!A13</f>
        <v>0</v>
      </c>
      <c r="B16" s="2" t="str">
        <f>results!B13</f>
        <v>Kenyt.ai</v>
      </c>
      <c r="C16" s="2" t="str">
        <f>results!C13</f>
        <v>Prashant</v>
      </c>
      <c r="D16" s="2">
        <f>results!D13</f>
        <v>2</v>
      </c>
      <c r="E16" s="2">
        <f>results!E13</f>
        <v>2</v>
      </c>
      <c r="F16" s="2">
        <f>results!F13</f>
        <v>4</v>
      </c>
      <c r="G16" s="2">
        <f>results!G13</f>
        <v>2</v>
      </c>
      <c r="H16" s="2">
        <f>results!H13</f>
        <v>2</v>
      </c>
      <c r="I16" s="2">
        <f>results!I13</f>
        <v>3</v>
      </c>
      <c r="J16" s="2">
        <f>results!J13</f>
        <v>2</v>
      </c>
      <c r="K16" s="2">
        <f>results!K13</f>
        <v>4</v>
      </c>
      <c r="L16" s="2">
        <f>results!L13</f>
        <v>2</v>
      </c>
      <c r="M16" s="2">
        <f>results!M13</f>
        <v>2</v>
      </c>
      <c r="N16" s="2">
        <f>results!N13</f>
        <v>3</v>
      </c>
      <c r="O16" s="2">
        <f>IF(results!O13=" Somewhat relevant",2,IF(results!O13="Highly relevant ",4,0))</f>
        <v>2</v>
      </c>
      <c r="P16" s="2">
        <f>results!P13</f>
        <v>1</v>
      </c>
      <c r="Q16" s="2">
        <f>results!Q13</f>
        <v>2</v>
      </c>
      <c r="R16" s="2">
        <f>results!R13</f>
        <v>2</v>
      </c>
      <c r="S16" s="2">
        <f>results!S13</f>
        <v>2</v>
      </c>
      <c r="T16" s="2">
        <f>results!T13</f>
        <v>2</v>
      </c>
      <c r="U16" s="2">
        <f>IF(results!AD13="High",4,IF(results!AD13="Medium",2,0))</f>
        <v>2</v>
      </c>
      <c r="V16" s="11">
        <f t="shared" si="0"/>
        <v>2.25</v>
      </c>
    </row>
    <row r="17" spans="1:22" ht="15" customHeight="1" x14ac:dyDescent="0.2">
      <c r="A17" s="2">
        <f>results!A14</f>
        <v>0</v>
      </c>
      <c r="B17" s="2" t="str">
        <f>results!B14</f>
        <v>Tesseract Global Technologies Pvt Ltd</v>
      </c>
      <c r="C17" s="2" t="str">
        <f>results!C14</f>
        <v>Prashant</v>
      </c>
      <c r="D17" s="2">
        <f>results!D14</f>
        <v>1</v>
      </c>
      <c r="E17" s="2">
        <f>results!E14</f>
        <v>2</v>
      </c>
      <c r="F17" s="2">
        <f>results!F14</f>
        <v>3</v>
      </c>
      <c r="G17" s="2">
        <f>results!G14</f>
        <v>1</v>
      </c>
      <c r="H17" s="2">
        <f>results!H14</f>
        <v>1</v>
      </c>
      <c r="I17" s="2">
        <f>results!I14</f>
        <v>3</v>
      </c>
      <c r="J17" s="2">
        <f>results!J14</f>
        <v>1</v>
      </c>
      <c r="K17" s="2">
        <f>results!K14</f>
        <v>3</v>
      </c>
      <c r="L17" s="2">
        <f>results!L14</f>
        <v>1</v>
      </c>
      <c r="M17" s="2">
        <f>results!M14</f>
        <v>1</v>
      </c>
      <c r="N17" s="2">
        <f>results!N14</f>
        <v>3</v>
      </c>
      <c r="O17" s="2">
        <f>IF(results!O14=" Somewhat relevant",2,IF(results!O14="Highly relevant ",4,0))</f>
        <v>0</v>
      </c>
      <c r="P17" s="2">
        <f>results!P14</f>
        <v>1</v>
      </c>
      <c r="Q17" s="2">
        <f>results!Q14</f>
        <v>1</v>
      </c>
      <c r="R17" s="2">
        <f>results!R14</f>
        <v>1</v>
      </c>
      <c r="S17" s="2">
        <f>results!S14</f>
        <v>1</v>
      </c>
      <c r="T17" s="2">
        <f>results!T14</f>
        <v>1</v>
      </c>
      <c r="U17" s="2">
        <f>IF(results!AD14="High",4,IF(results!AD14="Medium",2,0))</f>
        <v>0</v>
      </c>
      <c r="V17" s="11">
        <f t="shared" si="0"/>
        <v>1.125</v>
      </c>
    </row>
    <row r="18" spans="1:22" ht="15" customHeight="1" x14ac:dyDescent="0.2">
      <c r="A18" s="2">
        <f>results!A15</f>
        <v>0</v>
      </c>
      <c r="B18" s="2" t="str">
        <f>results!B15</f>
        <v>Sherpa Funds Technology</v>
      </c>
      <c r="C18" s="2" t="str">
        <f>results!C15</f>
        <v>Jatin Rajput</v>
      </c>
      <c r="D18" s="2">
        <f>results!D15</f>
        <v>4</v>
      </c>
      <c r="E18" s="2">
        <f>results!E15</f>
        <v>4</v>
      </c>
      <c r="F18" s="2">
        <f>results!F15</f>
        <v>4</v>
      </c>
      <c r="G18" s="2">
        <f>results!G15</f>
        <v>4</v>
      </c>
      <c r="H18" s="2">
        <f>results!H15</f>
        <v>3</v>
      </c>
      <c r="I18" s="2">
        <f>results!I15</f>
        <v>4</v>
      </c>
      <c r="J18" s="2">
        <f>results!J15</f>
        <v>3</v>
      </c>
      <c r="K18" s="2">
        <f>results!K15</f>
        <v>3</v>
      </c>
      <c r="L18" s="2">
        <f>results!L15</f>
        <v>3</v>
      </c>
      <c r="M18" s="2">
        <f>results!M15</f>
        <v>3</v>
      </c>
      <c r="N18" s="2">
        <f>results!N15</f>
        <v>3</v>
      </c>
      <c r="O18" s="2">
        <f>IF(results!O15=" Somewhat relevant",2,IF(results!O15="Highly relevant ",4,0))</f>
        <v>2</v>
      </c>
      <c r="P18" s="2">
        <f>results!P15</f>
        <v>3</v>
      </c>
      <c r="Q18" s="2">
        <f>results!Q15</f>
        <v>2</v>
      </c>
      <c r="R18" s="2">
        <f>results!R15</f>
        <v>3</v>
      </c>
      <c r="S18" s="2">
        <f>results!S15</f>
        <v>2</v>
      </c>
      <c r="T18" s="2">
        <f>results!T15</f>
        <v>3</v>
      </c>
      <c r="U18" s="2">
        <f>IF(results!AD15="High",4,IF(results!AD15="Medium",2,0))</f>
        <v>0</v>
      </c>
      <c r="V18" s="11">
        <f t="shared" si="0"/>
        <v>2.3250000000000006</v>
      </c>
    </row>
    <row r="19" spans="1:22" ht="15" customHeight="1" x14ac:dyDescent="0.2">
      <c r="A19" s="2">
        <f>results!A16</f>
        <v>0</v>
      </c>
      <c r="B19" s="2" t="str">
        <f>results!B16</f>
        <v>Pingal Technologies Pvt Limited</v>
      </c>
      <c r="C19" s="2" t="str">
        <f>results!C16</f>
        <v>Jatin Rajput</v>
      </c>
      <c r="D19" s="2">
        <f>results!D16</f>
        <v>3</v>
      </c>
      <c r="E19" s="2">
        <f>results!E16</f>
        <v>3</v>
      </c>
      <c r="F19" s="2">
        <f>results!F16</f>
        <v>3</v>
      </c>
      <c r="G19" s="2">
        <f>results!G16</f>
        <v>4</v>
      </c>
      <c r="H19" s="2">
        <f>results!H16</f>
        <v>3</v>
      </c>
      <c r="I19" s="2">
        <f>results!I16</f>
        <v>4</v>
      </c>
      <c r="J19" s="2">
        <f>results!J16</f>
        <v>3</v>
      </c>
      <c r="K19" s="2">
        <f>results!K16</f>
        <v>4</v>
      </c>
      <c r="L19" s="2">
        <f>results!L16</f>
        <v>2</v>
      </c>
      <c r="M19" s="2">
        <f>results!M16</f>
        <v>3</v>
      </c>
      <c r="N19" s="2">
        <f>results!N16</f>
        <v>4</v>
      </c>
      <c r="O19" s="2">
        <f>IF(results!O16=" Somewhat relevant",2,IF(results!O16="Highly relevant ",4,0))</f>
        <v>4</v>
      </c>
      <c r="P19" s="2">
        <f>results!P16</f>
        <v>2</v>
      </c>
      <c r="Q19" s="2">
        <f>results!Q16</f>
        <v>2</v>
      </c>
      <c r="R19" s="2">
        <f>results!R16</f>
        <v>3</v>
      </c>
      <c r="S19" s="2">
        <f>results!S16</f>
        <v>2</v>
      </c>
      <c r="T19" s="2">
        <f>results!T16</f>
        <v>3</v>
      </c>
      <c r="U19" s="2">
        <f>IF(results!AD16="High",4,IF(results!AD16="Medium",2,0))</f>
        <v>2</v>
      </c>
      <c r="V19" s="11">
        <f t="shared" si="0"/>
        <v>2.725000000000001</v>
      </c>
    </row>
    <row r="20" spans="1:22" ht="39" customHeight="1" x14ac:dyDescent="0.2">
      <c r="A20" s="2">
        <f>results!A17</f>
        <v>0</v>
      </c>
      <c r="B20" s="2" t="str">
        <f>results!B17</f>
        <v>repup.co</v>
      </c>
      <c r="C20" s="2" t="str">
        <f>results!C17</f>
        <v>Jatin Rajput</v>
      </c>
      <c r="D20" s="2">
        <f>results!D17</f>
        <v>3</v>
      </c>
      <c r="E20" s="2">
        <f>results!E17</f>
        <v>3</v>
      </c>
      <c r="F20" s="2">
        <f>results!F17</f>
        <v>3</v>
      </c>
      <c r="G20" s="2">
        <f>results!G17</f>
        <v>3</v>
      </c>
      <c r="H20" s="2">
        <f>results!H17</f>
        <v>3</v>
      </c>
      <c r="I20" s="2">
        <f>results!I17</f>
        <v>3</v>
      </c>
      <c r="J20" s="2">
        <f>results!J17</f>
        <v>4</v>
      </c>
      <c r="K20" s="2">
        <f>results!K17</f>
        <v>3</v>
      </c>
      <c r="L20" s="2">
        <f>results!L17</f>
        <v>3</v>
      </c>
      <c r="M20" s="2">
        <f>results!M17</f>
        <v>4</v>
      </c>
      <c r="N20" s="2">
        <f>results!N17</f>
        <v>3</v>
      </c>
      <c r="O20" s="2">
        <f>IF(results!O17=" Somewhat relevant",2,IF(results!O17="Highly relevant ",4,0))</f>
        <v>4</v>
      </c>
      <c r="P20" s="2">
        <f>results!P17</f>
        <v>3</v>
      </c>
      <c r="Q20" s="2">
        <f>results!Q17</f>
        <v>3</v>
      </c>
      <c r="R20" s="2">
        <f>results!R17</f>
        <v>3</v>
      </c>
      <c r="S20" s="2">
        <f>results!S17</f>
        <v>3</v>
      </c>
      <c r="T20" s="2">
        <f>results!T17</f>
        <v>4</v>
      </c>
      <c r="U20" s="2">
        <f>IF(results!AD17="High",4,IF(results!AD17="Medium",2,0))</f>
        <v>2</v>
      </c>
      <c r="V20" s="11">
        <f t="shared" si="0"/>
        <v>2.875</v>
      </c>
    </row>
    <row r="21" spans="1:22" ht="15" customHeight="1" x14ac:dyDescent="0.2">
      <c r="A21" s="2">
        <f>results!A18</f>
        <v>0</v>
      </c>
      <c r="B21" s="2" t="str">
        <f>results!B18</f>
        <v>Limitless</v>
      </c>
      <c r="C21" s="2" t="str">
        <f>results!C18</f>
        <v>Jatin Rajput</v>
      </c>
      <c r="D21" s="2">
        <f>results!D18</f>
        <v>3</v>
      </c>
      <c r="E21" s="2">
        <f>results!E18</f>
        <v>2</v>
      </c>
      <c r="F21" s="2">
        <f>results!F18</f>
        <v>4</v>
      </c>
      <c r="G21" s="2">
        <f>results!G18</f>
        <v>4</v>
      </c>
      <c r="H21" s="2">
        <f>results!H18</f>
        <v>3</v>
      </c>
      <c r="I21" s="2">
        <f>results!I18</f>
        <v>4</v>
      </c>
      <c r="J21" s="2">
        <f>results!J18</f>
        <v>3</v>
      </c>
      <c r="K21" s="2">
        <f>results!K18</f>
        <v>3</v>
      </c>
      <c r="L21" s="2">
        <f>results!L18</f>
        <v>3</v>
      </c>
      <c r="M21" s="2">
        <f>results!M18</f>
        <v>4</v>
      </c>
      <c r="N21" s="2">
        <f>results!N18</f>
        <v>4</v>
      </c>
      <c r="O21" s="2">
        <f>IF(results!O18=" Somewhat relevant",2,IF(results!O18="Highly relevant ",4,0))</f>
        <v>4</v>
      </c>
      <c r="P21" s="2">
        <f>results!P18</f>
        <v>3</v>
      </c>
      <c r="Q21" s="2">
        <f>results!Q18</f>
        <v>2</v>
      </c>
      <c r="R21" s="2">
        <f>results!R18</f>
        <v>4</v>
      </c>
      <c r="S21" s="2">
        <f>results!S18</f>
        <v>3</v>
      </c>
      <c r="T21" s="2">
        <f>results!T18</f>
        <v>4</v>
      </c>
      <c r="U21" s="2">
        <f>IF(results!AD18="High",4,IF(results!AD18="Medium",2,0))</f>
        <v>2</v>
      </c>
      <c r="V21" s="11">
        <f t="shared" si="0"/>
        <v>2.875</v>
      </c>
    </row>
    <row r="22" spans="1:22" ht="15" customHeight="1" x14ac:dyDescent="0.2">
      <c r="A22" s="2">
        <f>results!A19</f>
        <v>0</v>
      </c>
      <c r="B22" s="2" t="str">
        <f>results!B19</f>
        <v>Bank2grow.com</v>
      </c>
      <c r="C22" s="2" t="str">
        <f>results!C19</f>
        <v>Jatin Rajput</v>
      </c>
      <c r="D22" s="2">
        <f>results!D19</f>
        <v>3</v>
      </c>
      <c r="E22" s="2">
        <f>results!E19</f>
        <v>2</v>
      </c>
      <c r="F22" s="2">
        <f>results!F19</f>
        <v>2</v>
      </c>
      <c r="G22" s="2">
        <f>results!G19</f>
        <v>3</v>
      </c>
      <c r="H22" s="2">
        <f>results!H19</f>
        <v>2</v>
      </c>
      <c r="I22" s="2">
        <f>results!I19</f>
        <v>3</v>
      </c>
      <c r="J22" s="2">
        <f>results!J19</f>
        <v>2</v>
      </c>
      <c r="K22" s="2">
        <f>results!K19</f>
        <v>4</v>
      </c>
      <c r="L22" s="2">
        <f>results!L19</f>
        <v>2</v>
      </c>
      <c r="M22" s="2">
        <f>results!M19</f>
        <v>3</v>
      </c>
      <c r="N22" s="2">
        <f>results!N19</f>
        <v>3</v>
      </c>
      <c r="O22" s="2">
        <f>IF(results!O19=" Somewhat relevant",2,IF(results!O19="Highly relevant ",4,0))</f>
        <v>2</v>
      </c>
      <c r="P22" s="2">
        <f>results!P19</f>
        <v>2</v>
      </c>
      <c r="Q22" s="2">
        <f>results!Q19</f>
        <v>2</v>
      </c>
      <c r="R22" s="2">
        <f>results!R19</f>
        <v>2</v>
      </c>
      <c r="S22" s="2">
        <f>results!S19</f>
        <v>2</v>
      </c>
      <c r="T22" s="2">
        <f>results!T19</f>
        <v>2</v>
      </c>
      <c r="U22" s="2">
        <f>IF(results!AD19="High",4,IF(results!AD19="Medium",2,0))</f>
        <v>2</v>
      </c>
      <c r="V22" s="11">
        <f t="shared" si="0"/>
        <v>2.3000000000000003</v>
      </c>
    </row>
    <row r="23" spans="1:22" ht="15" customHeight="1" x14ac:dyDescent="0.2">
      <c r="A23" s="2">
        <f>results!A20</f>
        <v>0</v>
      </c>
      <c r="B23" s="2" t="str">
        <f>results!B20</f>
        <v>Brisil Technologies Private Limited</v>
      </c>
      <c r="C23" s="2" t="str">
        <f>results!C20</f>
        <v>Siddarth Das</v>
      </c>
      <c r="D23" s="2">
        <f>results!D20</f>
        <v>3</v>
      </c>
      <c r="E23" s="2">
        <f>results!E20</f>
        <v>3</v>
      </c>
      <c r="F23" s="2">
        <f>results!F20</f>
        <v>3</v>
      </c>
      <c r="G23" s="2">
        <f>results!G20</f>
        <v>2</v>
      </c>
      <c r="H23" s="2">
        <f>results!H20</f>
        <v>4</v>
      </c>
      <c r="I23" s="2">
        <f>results!I20</f>
        <v>3</v>
      </c>
      <c r="J23" s="2">
        <f>results!J20</f>
        <v>3</v>
      </c>
      <c r="K23" s="2">
        <f>results!K20</f>
        <v>3</v>
      </c>
      <c r="L23" s="2">
        <f>results!L20</f>
        <v>3</v>
      </c>
      <c r="M23" s="2">
        <f>results!M20</f>
        <v>3</v>
      </c>
      <c r="N23" s="2">
        <f>results!N20</f>
        <v>3</v>
      </c>
      <c r="O23" s="2">
        <f>IF(results!O20=" Somewhat relevant",2,IF(results!O20="Highly relevant ",4,0))</f>
        <v>2</v>
      </c>
      <c r="P23" s="2">
        <f>results!P20</f>
        <v>3</v>
      </c>
      <c r="Q23" s="2">
        <f>results!Q20</f>
        <v>2</v>
      </c>
      <c r="R23" s="2">
        <f>results!R20</f>
        <v>1</v>
      </c>
      <c r="S23" s="2">
        <f>results!S20</f>
        <v>3</v>
      </c>
      <c r="T23" s="2">
        <f>results!T20</f>
        <v>2</v>
      </c>
      <c r="U23" s="2">
        <f>IF(results!AD20="High",4,IF(results!AD20="Medium",2,0))</f>
        <v>4</v>
      </c>
      <c r="V23" s="11">
        <f t="shared" si="0"/>
        <v>3.05</v>
      </c>
    </row>
    <row r="24" spans="1:22" ht="15" customHeight="1" x14ac:dyDescent="0.2">
      <c r="A24" s="2">
        <f>results!A21</f>
        <v>0</v>
      </c>
      <c r="B24" s="2" t="str">
        <f>results!B21</f>
        <v>EmotionReader</v>
      </c>
      <c r="C24" s="2" t="str">
        <f>results!C21</f>
        <v>Siddarth Das</v>
      </c>
      <c r="D24" s="2">
        <f>results!D21</f>
        <v>4</v>
      </c>
      <c r="E24" s="2">
        <f>results!E21</f>
        <v>4</v>
      </c>
      <c r="F24" s="2">
        <f>results!F21</f>
        <v>4</v>
      </c>
      <c r="G24" s="2">
        <f>results!G21</f>
        <v>3</v>
      </c>
      <c r="H24" s="2">
        <f>results!H21</f>
        <v>4</v>
      </c>
      <c r="I24" s="2">
        <f>results!I21</f>
        <v>3</v>
      </c>
      <c r="J24" s="2">
        <f>results!J21</f>
        <v>3</v>
      </c>
      <c r="K24" s="2">
        <f>results!K21</f>
        <v>3</v>
      </c>
      <c r="L24" s="2">
        <f>results!L21</f>
        <v>3</v>
      </c>
      <c r="M24" s="2">
        <f>results!M21</f>
        <v>3</v>
      </c>
      <c r="N24" s="2">
        <f>results!N21</f>
        <v>4</v>
      </c>
      <c r="O24" s="2">
        <f>IF(results!O21=" Somewhat relevant",2,IF(results!O21="Highly relevant ",4,0))</f>
        <v>4</v>
      </c>
      <c r="P24" s="2">
        <f>results!P21</f>
        <v>3</v>
      </c>
      <c r="Q24" s="2">
        <f>results!Q21</f>
        <v>4</v>
      </c>
      <c r="R24" s="2">
        <f>results!R21</f>
        <v>4</v>
      </c>
      <c r="S24" s="2">
        <f>results!S21</f>
        <v>4</v>
      </c>
      <c r="T24" s="2">
        <f>results!T21</f>
        <v>4</v>
      </c>
      <c r="U24" s="2">
        <f>IF(results!AD21="High",4,IF(results!AD21="Medium",2,0))</f>
        <v>4</v>
      </c>
      <c r="V24" s="11">
        <f t="shared" si="0"/>
        <v>3.7</v>
      </c>
    </row>
    <row r="25" spans="1:22" ht="39" customHeight="1" x14ac:dyDescent="0.2">
      <c r="A25" s="2">
        <f>results!A22</f>
        <v>0</v>
      </c>
      <c r="B25" s="2" t="str">
        <f>results!B22</f>
        <v>Popular Chips</v>
      </c>
      <c r="C25" s="2" t="str">
        <f>results!C22</f>
        <v>Siddarth Das</v>
      </c>
      <c r="D25" s="2">
        <f>results!D22</f>
        <v>3</v>
      </c>
      <c r="E25" s="2">
        <f>results!E22</f>
        <v>2</v>
      </c>
      <c r="F25" s="2">
        <f>results!F22</f>
        <v>3</v>
      </c>
      <c r="G25" s="2">
        <f>results!G22</f>
        <v>2</v>
      </c>
      <c r="H25" s="2">
        <f>results!H22</f>
        <v>3</v>
      </c>
      <c r="I25" s="2">
        <f>results!I22</f>
        <v>4</v>
      </c>
      <c r="J25" s="2">
        <f>results!J22</f>
        <v>3</v>
      </c>
      <c r="K25" s="2">
        <f>results!K22</f>
        <v>3</v>
      </c>
      <c r="L25" s="2">
        <f>results!L22</f>
        <v>3</v>
      </c>
      <c r="M25" s="2">
        <f>results!M22</f>
        <v>4</v>
      </c>
      <c r="N25" s="2">
        <f>results!N22</f>
        <v>3</v>
      </c>
      <c r="O25" s="2">
        <f>IF(results!O22=" Somewhat relevant",2,IF(results!O22="Highly relevant ",4,0))</f>
        <v>2</v>
      </c>
      <c r="P25" s="2">
        <f>results!P22</f>
        <v>3</v>
      </c>
      <c r="Q25" s="2">
        <f>results!Q22</f>
        <v>3</v>
      </c>
      <c r="R25" s="2">
        <f>results!R22</f>
        <v>2</v>
      </c>
      <c r="S25" s="2">
        <f>results!S22</f>
        <v>3</v>
      </c>
      <c r="T25" s="2">
        <f>results!T22</f>
        <v>2</v>
      </c>
      <c r="U25" s="2">
        <f>IF(results!AD22="High",4,IF(results!AD22="Medium",2,0))</f>
        <v>4</v>
      </c>
      <c r="V25" s="11">
        <f t="shared" si="0"/>
        <v>3.15</v>
      </c>
    </row>
    <row r="26" spans="1:22" ht="15" customHeight="1" x14ac:dyDescent="0.2">
      <c r="A26" s="2">
        <f>results!A23</f>
        <v>0</v>
      </c>
      <c r="B26" s="2" t="str">
        <f>results!B23</f>
        <v>SuperFan.Ai</v>
      </c>
      <c r="C26" s="2" t="str">
        <f>results!C23</f>
        <v>Siddarth Das</v>
      </c>
      <c r="D26" s="2">
        <f>results!D23</f>
        <v>4</v>
      </c>
      <c r="E26" s="2">
        <f>results!E23</f>
        <v>3</v>
      </c>
      <c r="F26" s="2">
        <f>results!F23</f>
        <v>3</v>
      </c>
      <c r="G26" s="2">
        <f>results!G23</f>
        <v>3</v>
      </c>
      <c r="H26" s="2">
        <f>results!H23</f>
        <v>3</v>
      </c>
      <c r="I26" s="2">
        <f>results!I23</f>
        <v>4</v>
      </c>
      <c r="J26" s="2">
        <f>results!J23</f>
        <v>3</v>
      </c>
      <c r="K26" s="2">
        <f>results!K23</f>
        <v>3</v>
      </c>
      <c r="L26" s="2">
        <f>results!L23</f>
        <v>3</v>
      </c>
      <c r="M26" s="2">
        <f>results!M23</f>
        <v>3</v>
      </c>
      <c r="N26" s="2">
        <f>results!N23</f>
        <v>4</v>
      </c>
      <c r="O26" s="2">
        <f>IF(results!O23=" Somewhat relevant",2,IF(results!O23="Highly relevant ",4,0))</f>
        <v>4</v>
      </c>
      <c r="P26" s="2">
        <f>results!P23</f>
        <v>3</v>
      </c>
      <c r="Q26" s="2">
        <f>results!Q23</f>
        <v>4</v>
      </c>
      <c r="R26" s="2">
        <f>results!R23</f>
        <v>4</v>
      </c>
      <c r="S26" s="2">
        <f>results!S23</f>
        <v>3</v>
      </c>
      <c r="T26" s="2">
        <f>results!T23</f>
        <v>4</v>
      </c>
      <c r="U26" s="2">
        <f>IF(results!AD23="High",4,IF(results!AD23="Medium",2,0))</f>
        <v>4</v>
      </c>
      <c r="V26" s="11">
        <f t="shared" si="0"/>
        <v>3.55</v>
      </c>
    </row>
    <row r="27" spans="1:22" ht="15" customHeight="1" x14ac:dyDescent="0.2">
      <c r="A27" s="2">
        <f>results!A24</f>
        <v>0</v>
      </c>
      <c r="B27" s="2" t="str">
        <f>results!B24</f>
        <v>hashprep</v>
      </c>
      <c r="C27" s="2" t="str">
        <f>results!C24</f>
        <v>Siddarth Das</v>
      </c>
      <c r="D27" s="2">
        <f>results!D24</f>
        <v>2</v>
      </c>
      <c r="E27" s="2">
        <f>results!E24</f>
        <v>2</v>
      </c>
      <c r="F27" s="2">
        <f>results!F24</f>
        <v>3</v>
      </c>
      <c r="G27" s="2">
        <f>results!G24</f>
        <v>2</v>
      </c>
      <c r="H27" s="2">
        <f>results!H24</f>
        <v>3</v>
      </c>
      <c r="I27" s="2">
        <f>results!I24</f>
        <v>4</v>
      </c>
      <c r="J27" s="2">
        <f>results!J24</f>
        <v>2</v>
      </c>
      <c r="K27" s="2">
        <f>results!K24</f>
        <v>2</v>
      </c>
      <c r="L27" s="2">
        <f>results!L24</f>
        <v>2</v>
      </c>
      <c r="M27" s="2">
        <f>results!M24</f>
        <v>2</v>
      </c>
      <c r="N27" s="2">
        <f>results!N24</f>
        <v>2</v>
      </c>
      <c r="O27" s="2">
        <f>IF(results!O24=" Somewhat relevant",2,IF(results!O24="Highly relevant ",4,0))</f>
        <v>2</v>
      </c>
      <c r="P27" s="2">
        <f>results!P24</f>
        <v>2</v>
      </c>
      <c r="Q27" s="2">
        <f>results!Q24</f>
        <v>2</v>
      </c>
      <c r="R27" s="2">
        <f>results!R24</f>
        <v>1</v>
      </c>
      <c r="S27" s="2">
        <f>results!S24</f>
        <v>2</v>
      </c>
      <c r="T27" s="2">
        <f>results!T24</f>
        <v>1</v>
      </c>
      <c r="U27" s="2">
        <f>IF(results!AD24="High",4,IF(results!AD24="Medium",2,0))</f>
        <v>2</v>
      </c>
      <c r="V27" s="11">
        <f t="shared" si="0"/>
        <v>2.1500000000000004</v>
      </c>
    </row>
    <row r="28" spans="1:22" ht="15" customHeight="1" x14ac:dyDescent="0.2">
      <c r="A28" s="2">
        <f>results!A25</f>
        <v>0</v>
      </c>
      <c r="B28" s="2" t="str">
        <f>results!B25</f>
        <v>BotFactory</v>
      </c>
      <c r="C28" s="2" t="str">
        <f>results!C25</f>
        <v>Siddarth Das</v>
      </c>
      <c r="D28" s="2">
        <f>results!D25</f>
        <v>3</v>
      </c>
      <c r="E28" s="2">
        <f>results!E25</f>
        <v>3</v>
      </c>
      <c r="F28" s="2">
        <f>results!F25</f>
        <v>3</v>
      </c>
      <c r="G28" s="2">
        <f>results!G25</f>
        <v>3</v>
      </c>
      <c r="H28" s="2">
        <f>results!H25</f>
        <v>3</v>
      </c>
      <c r="I28" s="2">
        <f>results!I25</f>
        <v>3</v>
      </c>
      <c r="J28" s="2">
        <f>results!J25</f>
        <v>2</v>
      </c>
      <c r="K28" s="2">
        <f>results!K25</f>
        <v>3</v>
      </c>
      <c r="L28" s="2">
        <f>results!L25</f>
        <v>3</v>
      </c>
      <c r="M28" s="2">
        <f>results!M25</f>
        <v>3</v>
      </c>
      <c r="N28" s="2">
        <f>results!N25</f>
        <v>3</v>
      </c>
      <c r="O28" s="2">
        <f>IF(results!O25=" Somewhat relevant",2,IF(results!O25="Highly relevant ",4,0))</f>
        <v>4</v>
      </c>
      <c r="P28" s="2">
        <f>results!P25</f>
        <v>2</v>
      </c>
      <c r="Q28" s="2">
        <f>results!Q25</f>
        <v>3</v>
      </c>
      <c r="R28" s="2">
        <f>results!R25</f>
        <v>3</v>
      </c>
      <c r="S28" s="2">
        <f>results!S25</f>
        <v>3</v>
      </c>
      <c r="T28" s="2">
        <f>results!T25</f>
        <v>3</v>
      </c>
      <c r="U28" s="2">
        <f>IF(results!AD25="High",4,IF(results!AD25="Medium",2,0))</f>
        <v>4</v>
      </c>
      <c r="V28" s="11">
        <f t="shared" si="0"/>
        <v>3.2000000000000006</v>
      </c>
    </row>
    <row r="29" spans="1:22" ht="51" customHeight="1" x14ac:dyDescent="0.2">
      <c r="A29" s="2">
        <f>results!A26</f>
        <v>0</v>
      </c>
      <c r="B29" s="2" t="str">
        <f>results!B26</f>
        <v>GroSum</v>
      </c>
      <c r="C29" s="2" t="str">
        <f>results!C26</f>
        <v>Sandeep Khanna</v>
      </c>
      <c r="D29" s="2">
        <f>results!D26</f>
        <v>1</v>
      </c>
      <c r="E29" s="2">
        <f>results!E26</f>
        <v>1</v>
      </c>
      <c r="F29" s="2">
        <f>results!F26</f>
        <v>3</v>
      </c>
      <c r="G29" s="2">
        <f>results!G26</f>
        <v>1</v>
      </c>
      <c r="H29" s="2">
        <f>results!H26</f>
        <v>1</v>
      </c>
      <c r="I29" s="2">
        <f>results!I26</f>
        <v>3</v>
      </c>
      <c r="J29" s="2">
        <f>results!J26</f>
        <v>1</v>
      </c>
      <c r="K29" s="2">
        <f>results!K26</f>
        <v>1</v>
      </c>
      <c r="L29" s="2">
        <f>results!L26</f>
        <v>1</v>
      </c>
      <c r="M29" s="2">
        <f>results!M26</f>
        <v>1</v>
      </c>
      <c r="N29" s="2">
        <f>results!N26</f>
        <v>2</v>
      </c>
      <c r="O29" s="2">
        <f>IF(results!O26=" Somewhat relevant",2,IF(results!O26="Highly relevant ",4,0))</f>
        <v>2</v>
      </c>
      <c r="P29" s="2">
        <f>results!P26</f>
        <v>1</v>
      </c>
      <c r="Q29" s="2">
        <f>results!Q26</f>
        <v>1</v>
      </c>
      <c r="R29" s="2">
        <f>results!R26</f>
        <v>1</v>
      </c>
      <c r="S29" s="2">
        <f>results!S26</f>
        <v>1</v>
      </c>
      <c r="T29" s="2">
        <f>results!T26</f>
        <v>1</v>
      </c>
      <c r="U29" s="2">
        <f>IF(results!AD26="High",4,IF(results!AD26="Medium",2,0))</f>
        <v>0</v>
      </c>
      <c r="V29" s="11">
        <f t="shared" si="0"/>
        <v>1.0000000000000002</v>
      </c>
    </row>
    <row r="30" spans="1:22" ht="15" customHeight="1" x14ac:dyDescent="0.2">
      <c r="A30" s="2">
        <f>results!A27</f>
        <v>0</v>
      </c>
      <c r="B30" s="2" t="str">
        <f>results!B27</f>
        <v>GamerHours</v>
      </c>
      <c r="C30" s="2" t="str">
        <f>results!C27</f>
        <v>Sandeep Khanna</v>
      </c>
      <c r="D30" s="2">
        <f>results!D27</f>
        <v>2</v>
      </c>
      <c r="E30" s="2">
        <f>results!E27</f>
        <v>2</v>
      </c>
      <c r="F30" s="2">
        <f>results!F27</f>
        <v>2</v>
      </c>
      <c r="G30" s="2">
        <f>results!G27</f>
        <v>1</v>
      </c>
      <c r="H30" s="2">
        <f>results!H27</f>
        <v>1</v>
      </c>
      <c r="I30" s="2">
        <f>results!I27</f>
        <v>1</v>
      </c>
      <c r="J30" s="2">
        <f>results!J27</f>
        <v>1</v>
      </c>
      <c r="K30" s="2">
        <f>results!K27</f>
        <v>1</v>
      </c>
      <c r="L30" s="2">
        <f>results!L27</f>
        <v>1</v>
      </c>
      <c r="M30" s="2">
        <f>results!M27</f>
        <v>2</v>
      </c>
      <c r="N30" s="2">
        <f>results!N27</f>
        <v>2</v>
      </c>
      <c r="O30" s="2">
        <f>IF(results!O27=" Somewhat relevant",2,IF(results!O27="Highly relevant ",4,0))</f>
        <v>2</v>
      </c>
      <c r="P30" s="2">
        <f>results!P27</f>
        <v>1</v>
      </c>
      <c r="Q30" s="2">
        <f>results!Q27</f>
        <v>1</v>
      </c>
      <c r="R30" s="2">
        <f>results!R27</f>
        <v>1</v>
      </c>
      <c r="S30" s="2">
        <f>results!S27</f>
        <v>1</v>
      </c>
      <c r="T30" s="2">
        <f>results!T27</f>
        <v>1</v>
      </c>
      <c r="U30" s="2">
        <f>IF(results!AD27="High",4,IF(results!AD27="Medium",2,0))</f>
        <v>0</v>
      </c>
      <c r="V30" s="11">
        <f t="shared" si="0"/>
        <v>0.97500000000000031</v>
      </c>
    </row>
    <row r="31" spans="1:22" ht="15" customHeight="1" x14ac:dyDescent="0.2">
      <c r="A31" s="2">
        <f>results!A28</f>
        <v>0</v>
      </c>
      <c r="B31" s="2" t="str">
        <f>results!B28</f>
        <v>HyperXchange</v>
      </c>
      <c r="C31" s="2" t="str">
        <f>results!C28</f>
        <v>Sandeep Khanna</v>
      </c>
      <c r="D31" s="2">
        <f>results!D28</f>
        <v>3</v>
      </c>
      <c r="E31" s="2">
        <f>results!E28</f>
        <v>3</v>
      </c>
      <c r="F31" s="2">
        <f>results!F28</f>
        <v>3</v>
      </c>
      <c r="G31" s="2">
        <f>results!G28</f>
        <v>3</v>
      </c>
      <c r="H31" s="2">
        <f>results!H28</f>
        <v>2</v>
      </c>
      <c r="I31" s="2">
        <f>results!I28</f>
        <v>4</v>
      </c>
      <c r="J31" s="2">
        <f>results!J28</f>
        <v>2</v>
      </c>
      <c r="K31" s="2">
        <f>results!K28</f>
        <v>3</v>
      </c>
      <c r="L31" s="2">
        <f>results!L28</f>
        <v>3</v>
      </c>
      <c r="M31" s="2">
        <f>results!M28</f>
        <v>3</v>
      </c>
      <c r="N31" s="2">
        <f>results!N28</f>
        <v>3</v>
      </c>
      <c r="O31" s="2">
        <f>IF(results!O28=" Somewhat relevant",2,IF(results!O28="Highly relevant ",4,0))</f>
        <v>4</v>
      </c>
      <c r="P31" s="2">
        <f>results!P28</f>
        <v>3</v>
      </c>
      <c r="Q31" s="2">
        <f>results!Q28</f>
        <v>3</v>
      </c>
      <c r="R31" s="2">
        <f>results!R28</f>
        <v>2</v>
      </c>
      <c r="S31" s="2">
        <f>results!S28</f>
        <v>3</v>
      </c>
      <c r="T31" s="2">
        <f>results!T28</f>
        <v>3</v>
      </c>
      <c r="U31" s="2">
        <f>IF(results!AD28="High",4,IF(results!AD28="Medium",2,0))</f>
        <v>4</v>
      </c>
      <c r="V31" s="11">
        <f t="shared" si="0"/>
        <v>3.2000000000000006</v>
      </c>
    </row>
    <row r="32" spans="1:22" ht="15" customHeight="1" x14ac:dyDescent="0.2">
      <c r="A32" s="2">
        <f>results!A29</f>
        <v>0</v>
      </c>
      <c r="B32" s="2" t="str">
        <f>results!B29</f>
        <v>BYKidO</v>
      </c>
      <c r="C32" s="2" t="str">
        <f>results!C29</f>
        <v>Sandeep Khanna</v>
      </c>
      <c r="D32" s="2">
        <f>results!D29</f>
        <v>2</v>
      </c>
      <c r="E32" s="2">
        <f>results!E29</f>
        <v>2</v>
      </c>
      <c r="F32" s="2">
        <f>results!F29</f>
        <v>3</v>
      </c>
      <c r="G32" s="2">
        <f>results!G29</f>
        <v>2</v>
      </c>
      <c r="H32" s="2">
        <f>results!H29</f>
        <v>1</v>
      </c>
      <c r="I32" s="2">
        <f>results!I29</f>
        <v>1</v>
      </c>
      <c r="J32" s="2">
        <f>results!J29</f>
        <v>1</v>
      </c>
      <c r="K32" s="2">
        <f>results!K29</f>
        <v>1</v>
      </c>
      <c r="L32" s="2">
        <f>results!L29</f>
        <v>2</v>
      </c>
      <c r="M32" s="2">
        <f>results!M29</f>
        <v>2</v>
      </c>
      <c r="N32" s="2">
        <f>results!N29</f>
        <v>1</v>
      </c>
      <c r="O32" s="2">
        <f>IF(results!O29=" Somewhat relevant",2,IF(results!O29="Highly relevant ",4,0))</f>
        <v>2</v>
      </c>
      <c r="P32" s="2">
        <f>results!P29</f>
        <v>1</v>
      </c>
      <c r="Q32" s="2">
        <f>results!Q29</f>
        <v>1</v>
      </c>
      <c r="R32" s="2">
        <f>results!R29</f>
        <v>1</v>
      </c>
      <c r="S32" s="2">
        <f>results!S29</f>
        <v>1</v>
      </c>
      <c r="T32" s="2">
        <f>results!T29</f>
        <v>1</v>
      </c>
      <c r="U32" s="2">
        <f>IF(results!AD29="High",4,IF(results!AD29="Medium",2,0))</f>
        <v>0</v>
      </c>
      <c r="V32" s="11">
        <f t="shared" si="0"/>
        <v>1.1000000000000003</v>
      </c>
    </row>
    <row r="33" spans="1:22" ht="51" customHeight="1" x14ac:dyDescent="0.2">
      <c r="A33" s="2">
        <f>results!A30</f>
        <v>0</v>
      </c>
      <c r="B33" s="2" t="str">
        <f>results!B30</f>
        <v>NayaGaadi</v>
      </c>
      <c r="C33" s="2" t="str">
        <f>results!C30</f>
        <v>Sandeep Khanna</v>
      </c>
      <c r="D33" s="2">
        <f>results!D30</f>
        <v>2</v>
      </c>
      <c r="E33" s="2">
        <f>results!E30</f>
        <v>2</v>
      </c>
      <c r="F33" s="2">
        <f>results!F30</f>
        <v>4</v>
      </c>
      <c r="G33" s="2">
        <f>results!G30</f>
        <v>3</v>
      </c>
      <c r="H33" s="2">
        <f>results!H30</f>
        <v>4</v>
      </c>
      <c r="I33" s="2">
        <f>results!I30</f>
        <v>4</v>
      </c>
      <c r="J33" s="2">
        <f>results!J30</f>
        <v>3</v>
      </c>
      <c r="K33" s="2">
        <f>results!K30</f>
        <v>3</v>
      </c>
      <c r="L33" s="2">
        <f>results!L30</f>
        <v>3</v>
      </c>
      <c r="M33" s="2">
        <f>results!M30</f>
        <v>4</v>
      </c>
      <c r="N33" s="2">
        <f>results!N30</f>
        <v>4</v>
      </c>
      <c r="O33" s="2">
        <f>IF(results!O30=" Somewhat relevant",2,IF(results!O30="Highly relevant ",4,0))</f>
        <v>4</v>
      </c>
      <c r="P33" s="2">
        <f>results!P30</f>
        <v>3</v>
      </c>
      <c r="Q33" s="2">
        <f>results!Q30</f>
        <v>3</v>
      </c>
      <c r="R33" s="2">
        <f>results!R30</f>
        <v>4</v>
      </c>
      <c r="S33" s="2">
        <f>results!S30</f>
        <v>4</v>
      </c>
      <c r="T33" s="2">
        <f>results!T30</f>
        <v>4</v>
      </c>
      <c r="U33" s="2">
        <f>IF(results!AD30="High",4,IF(results!AD30="Medium",2,0))</f>
        <v>2</v>
      </c>
      <c r="V33" s="11">
        <f t="shared" si="0"/>
        <v>2.9750000000000005</v>
      </c>
    </row>
    <row r="34" spans="1:22" ht="51" customHeight="1" x14ac:dyDescent="0.2">
      <c r="A34" s="2">
        <f>results!A31</f>
        <v>0</v>
      </c>
      <c r="B34" s="2" t="str">
        <f>results!B31</f>
        <v>forBinary</v>
      </c>
      <c r="C34" s="2" t="str">
        <f>results!C31</f>
        <v>Aalok Doshi</v>
      </c>
      <c r="D34" s="2">
        <f>results!D31</f>
        <v>3</v>
      </c>
      <c r="E34" s="2">
        <f>results!E31</f>
        <v>3</v>
      </c>
      <c r="F34" s="2">
        <f>results!F31</f>
        <v>4</v>
      </c>
      <c r="G34" s="2">
        <f>results!G31</f>
        <v>2</v>
      </c>
      <c r="H34" s="2">
        <f>results!H31</f>
        <v>2</v>
      </c>
      <c r="I34" s="2">
        <f>results!I31</f>
        <v>3</v>
      </c>
      <c r="J34" s="2">
        <f>results!J31</f>
        <v>2</v>
      </c>
      <c r="K34" s="2">
        <f>results!K31</f>
        <v>2</v>
      </c>
      <c r="L34" s="2">
        <f>results!L31</f>
        <v>3</v>
      </c>
      <c r="M34" s="2">
        <f>results!M31</f>
        <v>2</v>
      </c>
      <c r="N34" s="2">
        <f>results!N31</f>
        <v>2</v>
      </c>
      <c r="O34" s="2">
        <f>IF(results!O31=" Somewhat relevant",2,IF(results!O31="Highly relevant ",4,0))</f>
        <v>2</v>
      </c>
      <c r="P34" s="2">
        <f>results!P31</f>
        <v>2</v>
      </c>
      <c r="Q34" s="2">
        <f>results!Q31</f>
        <v>2</v>
      </c>
      <c r="R34" s="2">
        <f>results!R31</f>
        <v>3</v>
      </c>
      <c r="S34" s="2">
        <f>results!S31</f>
        <v>2</v>
      </c>
      <c r="T34" s="2">
        <f>results!T31</f>
        <v>2</v>
      </c>
      <c r="U34" s="2">
        <f>IF(results!AD31="High",4,IF(results!AD31="Medium",2,0))</f>
        <v>2</v>
      </c>
      <c r="V34" s="11">
        <f t="shared" si="0"/>
        <v>2.3250000000000002</v>
      </c>
    </row>
    <row r="35" spans="1:22" ht="15" customHeight="1" x14ac:dyDescent="0.2">
      <c r="A35" s="2">
        <f>results!A32</f>
        <v>0</v>
      </c>
      <c r="B35" s="2" t="str">
        <f>results!B32</f>
        <v>Pilot Automotive Labs</v>
      </c>
      <c r="C35" s="2" t="str">
        <f>results!C32</f>
        <v>Aalok Doshi</v>
      </c>
      <c r="D35" s="2">
        <f>results!D32</f>
        <v>4</v>
      </c>
      <c r="E35" s="2">
        <f>results!E32</f>
        <v>3</v>
      </c>
      <c r="F35" s="2">
        <f>results!F32</f>
        <v>3</v>
      </c>
      <c r="G35" s="2">
        <f>results!G32</f>
        <v>4</v>
      </c>
      <c r="H35" s="2">
        <f>results!H32</f>
        <v>2</v>
      </c>
      <c r="I35" s="2">
        <f>results!I32</f>
        <v>4</v>
      </c>
      <c r="J35" s="2">
        <f>results!J32</f>
        <v>2</v>
      </c>
      <c r="K35" s="2">
        <f>results!K32</f>
        <v>2</v>
      </c>
      <c r="L35" s="2">
        <f>results!L32</f>
        <v>2</v>
      </c>
      <c r="M35" s="2">
        <f>results!M32</f>
        <v>3</v>
      </c>
      <c r="N35" s="2">
        <f>results!N32</f>
        <v>2</v>
      </c>
      <c r="O35" s="2">
        <f>IF(results!O32=" Somewhat relevant",2,IF(results!O32="Highly relevant ",4,0))</f>
        <v>2</v>
      </c>
      <c r="P35" s="2">
        <f>results!P32</f>
        <v>2</v>
      </c>
      <c r="Q35" s="2">
        <f>results!Q32</f>
        <v>2</v>
      </c>
      <c r="R35" s="2">
        <f>results!R32</f>
        <v>3</v>
      </c>
      <c r="S35" s="2">
        <f>results!S32</f>
        <v>1</v>
      </c>
      <c r="T35" s="2">
        <f>results!T32</f>
        <v>2</v>
      </c>
      <c r="U35" s="2">
        <f>IF(results!AD32="High",4,IF(results!AD32="Medium",2,0))</f>
        <v>2</v>
      </c>
      <c r="V35" s="11">
        <f t="shared" si="0"/>
        <v>2.4000000000000004</v>
      </c>
    </row>
    <row r="36" spans="1:22" ht="15" customHeight="1" x14ac:dyDescent="0.2">
      <c r="A36" s="2">
        <f>results!A33</f>
        <v>0</v>
      </c>
      <c r="B36" s="2" t="str">
        <f>results!B33</f>
        <v>Quickscrum</v>
      </c>
      <c r="C36" s="2" t="str">
        <f>results!C33</f>
        <v>Aalok Doshi</v>
      </c>
      <c r="D36" s="2">
        <f>results!D33</f>
        <v>1</v>
      </c>
      <c r="E36" s="2">
        <f>results!E33</f>
        <v>1</v>
      </c>
      <c r="F36" s="2">
        <f>results!F33</f>
        <v>2</v>
      </c>
      <c r="G36" s="2">
        <f>results!G33</f>
        <v>1</v>
      </c>
      <c r="H36" s="2">
        <f>results!H33</f>
        <v>1</v>
      </c>
      <c r="I36" s="2">
        <f>results!I33</f>
        <v>1</v>
      </c>
      <c r="J36" s="2">
        <f>results!J33</f>
        <v>1</v>
      </c>
      <c r="K36" s="2">
        <f>results!K33</f>
        <v>1</v>
      </c>
      <c r="L36" s="2">
        <f>results!L33</f>
        <v>1</v>
      </c>
      <c r="M36" s="2">
        <f>results!M33</f>
        <v>1</v>
      </c>
      <c r="N36" s="2">
        <f>results!N33</f>
        <v>1</v>
      </c>
      <c r="O36" s="2">
        <f>IF(results!O33=" Somewhat relevant",2,IF(results!O33="Highly relevant ",4,0))</f>
        <v>0</v>
      </c>
      <c r="P36" s="2">
        <f>results!P33</f>
        <v>1</v>
      </c>
      <c r="Q36" s="2">
        <f>results!Q33</f>
        <v>1</v>
      </c>
      <c r="R36" s="2">
        <f>results!R33</f>
        <v>1</v>
      </c>
      <c r="S36" s="2">
        <f>results!S33</f>
        <v>1</v>
      </c>
      <c r="T36" s="2">
        <f>results!T33</f>
        <v>1</v>
      </c>
      <c r="U36" s="2">
        <f>IF(results!AD33="High",4,IF(results!AD33="Medium",2,0))</f>
        <v>0</v>
      </c>
      <c r="V36" s="11">
        <f t="shared" si="0"/>
        <v>0.77500000000000002</v>
      </c>
    </row>
    <row r="37" spans="1:22" ht="15" customHeight="1" x14ac:dyDescent="0.2">
      <c r="A37" s="2">
        <f>results!A34</f>
        <v>0</v>
      </c>
      <c r="B37" s="2" t="str">
        <f>results!B34</f>
        <v>BlobCity, Inc</v>
      </c>
      <c r="C37" s="2" t="str">
        <f>results!C34</f>
        <v>Aalok Doshi</v>
      </c>
      <c r="D37" s="2">
        <f>results!D34</f>
        <v>3</v>
      </c>
      <c r="E37" s="2">
        <f>results!E34</f>
        <v>3</v>
      </c>
      <c r="F37" s="2">
        <f>results!F34</f>
        <v>4</v>
      </c>
      <c r="G37" s="2">
        <f>results!G34</f>
        <v>3</v>
      </c>
      <c r="H37" s="2">
        <f>results!H34</f>
        <v>2</v>
      </c>
      <c r="I37" s="2">
        <f>results!I34</f>
        <v>2</v>
      </c>
      <c r="J37" s="2">
        <f>results!J34</f>
        <v>3</v>
      </c>
      <c r="K37" s="2">
        <f>results!K34</f>
        <v>2</v>
      </c>
      <c r="L37" s="2">
        <f>results!L34</f>
        <v>2</v>
      </c>
      <c r="M37" s="2">
        <f>results!M34</f>
        <v>3</v>
      </c>
      <c r="N37" s="2">
        <f>results!N34</f>
        <v>2</v>
      </c>
      <c r="O37" s="2">
        <f>IF(results!O34=" Somewhat relevant",2,IF(results!O34="Highly relevant ",4,0))</f>
        <v>2</v>
      </c>
      <c r="P37" s="2">
        <f>results!P34</f>
        <v>2</v>
      </c>
      <c r="Q37" s="2">
        <f>results!Q34</f>
        <v>2</v>
      </c>
      <c r="R37" s="2">
        <f>results!R34</f>
        <v>3</v>
      </c>
      <c r="S37" s="2">
        <f>results!S34</f>
        <v>2</v>
      </c>
      <c r="T37" s="2">
        <f>results!T34</f>
        <v>3</v>
      </c>
      <c r="U37" s="2">
        <f>IF(results!AD34="High",4,IF(results!AD34="Medium",2,0))</f>
        <v>2</v>
      </c>
      <c r="V37" s="11">
        <f t="shared" si="0"/>
        <v>2.375</v>
      </c>
    </row>
    <row r="38" spans="1:22" ht="15" customHeight="1" x14ac:dyDescent="0.2">
      <c r="A38" s="2">
        <f>results!A35</f>
        <v>0</v>
      </c>
      <c r="B38" s="2" t="str">
        <f>results!B35</f>
        <v>SuperFan.Ai</v>
      </c>
      <c r="C38" s="2" t="str">
        <f>results!C35</f>
        <v>Aalok Doshi</v>
      </c>
      <c r="D38" s="2">
        <f>results!D35</f>
        <v>4</v>
      </c>
      <c r="E38" s="2">
        <f>results!E35</f>
        <v>3</v>
      </c>
      <c r="F38" s="2">
        <f>results!F35</f>
        <v>4</v>
      </c>
      <c r="G38" s="2">
        <f>results!G35</f>
        <v>4</v>
      </c>
      <c r="H38" s="2">
        <f>results!H35</f>
        <v>3</v>
      </c>
      <c r="I38" s="2">
        <f>results!I35</f>
        <v>4</v>
      </c>
      <c r="J38" s="2">
        <f>results!J35</f>
        <v>3</v>
      </c>
      <c r="K38" s="2">
        <f>results!K35</f>
        <v>3</v>
      </c>
      <c r="L38" s="2">
        <f>results!L35</f>
        <v>2</v>
      </c>
      <c r="M38" s="2">
        <f>results!M35</f>
        <v>3</v>
      </c>
      <c r="N38" s="2">
        <f>results!N35</f>
        <v>4</v>
      </c>
      <c r="O38" s="2">
        <f>IF(results!O35=" Somewhat relevant",2,IF(results!O35="Highly relevant ",4,0))</f>
        <v>2</v>
      </c>
      <c r="P38" s="2">
        <f>results!P35</f>
        <v>3</v>
      </c>
      <c r="Q38" s="2">
        <f>results!Q35</f>
        <v>3</v>
      </c>
      <c r="R38" s="2">
        <f>results!R35</f>
        <v>3</v>
      </c>
      <c r="S38" s="2">
        <f>results!S35</f>
        <v>3</v>
      </c>
      <c r="T38" s="2">
        <f>results!T35</f>
        <v>2</v>
      </c>
      <c r="U38" s="2">
        <f>IF(results!AD35="High",4,IF(results!AD35="Medium",2,0))</f>
        <v>4</v>
      </c>
      <c r="V38" s="11">
        <f t="shared" si="0"/>
        <v>3.375</v>
      </c>
    </row>
    <row r="39" spans="1:22" ht="39" customHeight="1" x14ac:dyDescent="0.2">
      <c r="A39" s="2">
        <f>results!A36</f>
        <v>0</v>
      </c>
      <c r="B39" s="2" t="str">
        <f>results!B36</f>
        <v>Popular Chips</v>
      </c>
      <c r="C39" s="2" t="str">
        <f>results!C36</f>
        <v>Aalok Doshi</v>
      </c>
      <c r="D39" s="2">
        <f>results!D36</f>
        <v>4</v>
      </c>
      <c r="E39" s="2">
        <f>results!E36</f>
        <v>2</v>
      </c>
      <c r="F39" s="2">
        <f>results!F36</f>
        <v>4</v>
      </c>
      <c r="G39" s="2">
        <f>results!G36</f>
        <v>3</v>
      </c>
      <c r="H39" s="2">
        <f>results!H36</f>
        <v>2</v>
      </c>
      <c r="I39" s="2">
        <f>results!I36</f>
        <v>3</v>
      </c>
      <c r="J39" s="2">
        <f>results!J36</f>
        <v>4</v>
      </c>
      <c r="K39" s="2">
        <f>results!K36</f>
        <v>3</v>
      </c>
      <c r="L39" s="2">
        <f>results!L36</f>
        <v>2</v>
      </c>
      <c r="M39" s="2">
        <f>results!M36</f>
        <v>4</v>
      </c>
      <c r="N39" s="2">
        <f>results!N36</f>
        <v>3</v>
      </c>
      <c r="O39" s="2">
        <f>IF(results!O36=" Somewhat relevant",2,IF(results!O36="Highly relevant ",4,0))</f>
        <v>2</v>
      </c>
      <c r="P39" s="2">
        <f>results!P36</f>
        <v>3</v>
      </c>
      <c r="Q39" s="2">
        <f>results!Q36</f>
        <v>3</v>
      </c>
      <c r="R39" s="2">
        <f>results!R36</f>
        <v>3</v>
      </c>
      <c r="S39" s="2">
        <f>results!S36</f>
        <v>3</v>
      </c>
      <c r="T39" s="2">
        <f>results!T36</f>
        <v>3</v>
      </c>
      <c r="U39" s="2">
        <f>IF(results!AD36="High",4,IF(results!AD36="Medium",2,0))</f>
        <v>4</v>
      </c>
      <c r="V39" s="11">
        <f t="shared" si="0"/>
        <v>3.2500000000000004</v>
      </c>
    </row>
    <row r="40" spans="1:22" ht="15" customHeight="1" x14ac:dyDescent="0.2">
      <c r="A40" s="2">
        <f>results!A37</f>
        <v>0</v>
      </c>
      <c r="B40" s="2" t="str">
        <f>results!B37</f>
        <v>forBinary</v>
      </c>
      <c r="C40" s="2" t="str">
        <f>results!C37</f>
        <v>Franklin Margolis</v>
      </c>
      <c r="D40" s="2">
        <f>results!D37</f>
        <v>2</v>
      </c>
      <c r="E40" s="2">
        <f>results!E37</f>
        <v>2</v>
      </c>
      <c r="F40" s="2">
        <f>results!F37</f>
        <v>3</v>
      </c>
      <c r="G40" s="2">
        <f>results!G37</f>
        <v>2</v>
      </c>
      <c r="H40" s="2">
        <f>results!H37</f>
        <v>2</v>
      </c>
      <c r="I40" s="2">
        <f>results!I37</f>
        <v>3</v>
      </c>
      <c r="J40" s="2">
        <f>results!J37</f>
        <v>2</v>
      </c>
      <c r="K40" s="2">
        <f>results!K37</f>
        <v>3</v>
      </c>
      <c r="L40" s="2">
        <f>results!L37</f>
        <v>2</v>
      </c>
      <c r="M40" s="2">
        <f>results!M37</f>
        <v>2</v>
      </c>
      <c r="N40" s="2">
        <f>results!N37</f>
        <v>2</v>
      </c>
      <c r="O40" s="2">
        <f>IF(results!O37=" Somewhat relevant",2,IF(results!O37="Highly relevant ",4,0))</f>
        <v>2</v>
      </c>
      <c r="P40" s="2">
        <f>results!P37</f>
        <v>1</v>
      </c>
      <c r="Q40" s="2">
        <f>results!Q37</f>
        <v>2</v>
      </c>
      <c r="R40" s="2">
        <f>results!R37</f>
        <v>2</v>
      </c>
      <c r="S40" s="2">
        <f>results!S37</f>
        <v>1</v>
      </c>
      <c r="T40" s="2">
        <f>results!T37</f>
        <v>2</v>
      </c>
      <c r="U40" s="2">
        <f>IF(results!AD37="High",4,IF(results!AD37="Medium",2,0))</f>
        <v>0</v>
      </c>
      <c r="V40" s="11">
        <f t="shared" si="0"/>
        <v>1.5750000000000002</v>
      </c>
    </row>
    <row r="41" spans="1:22" ht="15" customHeight="1" x14ac:dyDescent="0.2">
      <c r="A41" s="2">
        <f>results!A38</f>
        <v>0</v>
      </c>
      <c r="B41" s="2" t="str">
        <f>results!B38</f>
        <v>Kenyt.ai</v>
      </c>
      <c r="C41" s="2" t="str">
        <f>results!C38</f>
        <v>Franklin Margolis</v>
      </c>
      <c r="D41" s="2">
        <f>results!D38</f>
        <v>2</v>
      </c>
      <c r="E41" s="2">
        <f>results!E38</f>
        <v>3</v>
      </c>
      <c r="F41" s="2">
        <f>results!F38</f>
        <v>3</v>
      </c>
      <c r="G41" s="2">
        <f>results!G38</f>
        <v>1</v>
      </c>
      <c r="H41" s="2">
        <f>results!H38</f>
        <v>2</v>
      </c>
      <c r="I41" s="2">
        <f>results!I38</f>
        <v>2</v>
      </c>
      <c r="J41" s="2">
        <f>results!J38</f>
        <v>1</v>
      </c>
      <c r="K41" s="2">
        <f>results!K38</f>
        <v>3</v>
      </c>
      <c r="L41" s="2">
        <f>results!L38</f>
        <v>2</v>
      </c>
      <c r="M41" s="2">
        <f>results!M38</f>
        <v>2</v>
      </c>
      <c r="N41" s="2">
        <f>results!N38</f>
        <v>3</v>
      </c>
      <c r="O41" s="2">
        <f>IF(results!O38=" Somewhat relevant",2,IF(results!O38="Highly relevant ",4,0))</f>
        <v>2</v>
      </c>
      <c r="P41" s="2">
        <f>results!P38</f>
        <v>2</v>
      </c>
      <c r="Q41" s="2">
        <f>results!Q38</f>
        <v>2</v>
      </c>
      <c r="R41" s="2">
        <f>results!R38</f>
        <v>2</v>
      </c>
      <c r="S41" s="2">
        <f>results!S38</f>
        <v>2</v>
      </c>
      <c r="T41" s="2">
        <f>results!T38</f>
        <v>1</v>
      </c>
      <c r="U41" s="2">
        <f>IF(results!AD38="High",4,IF(results!AD38="Medium",2,0))</f>
        <v>0</v>
      </c>
      <c r="V41" s="11">
        <f t="shared" si="0"/>
        <v>1.55</v>
      </c>
    </row>
    <row r="42" spans="1:22" ht="15" customHeight="1" x14ac:dyDescent="0.2">
      <c r="A42" s="2">
        <f>results!A39</f>
        <v>0</v>
      </c>
      <c r="B42" s="2" t="str">
        <f>results!B39</f>
        <v>AIRPORTELs</v>
      </c>
      <c r="C42" s="2" t="str">
        <f>results!C39</f>
        <v>Franklin Margolis</v>
      </c>
      <c r="D42" s="2">
        <f>results!D39</f>
        <v>3</v>
      </c>
      <c r="E42" s="2">
        <f>results!E39</f>
        <v>3</v>
      </c>
      <c r="F42" s="2">
        <f>results!F39</f>
        <v>4</v>
      </c>
      <c r="G42" s="2">
        <f>results!G39</f>
        <v>3</v>
      </c>
      <c r="H42" s="2">
        <f>results!H39</f>
        <v>2</v>
      </c>
      <c r="I42" s="2">
        <f>results!I39</f>
        <v>3</v>
      </c>
      <c r="J42" s="2">
        <f>results!J39</f>
        <v>3</v>
      </c>
      <c r="K42" s="2">
        <f>results!K39</f>
        <v>3</v>
      </c>
      <c r="L42" s="2">
        <f>results!L39</f>
        <v>3</v>
      </c>
      <c r="M42" s="2">
        <f>results!M39</f>
        <v>2</v>
      </c>
      <c r="N42" s="2">
        <f>results!N39</f>
        <v>2</v>
      </c>
      <c r="O42" s="2">
        <f>IF(results!O39=" Somewhat relevant",2,IF(results!O39="Highly relevant ",4,0))</f>
        <v>4</v>
      </c>
      <c r="P42" s="2">
        <f>results!P39</f>
        <v>2</v>
      </c>
      <c r="Q42" s="2">
        <f>results!Q39</f>
        <v>3</v>
      </c>
      <c r="R42" s="2">
        <f>results!R39</f>
        <v>3</v>
      </c>
      <c r="S42" s="2">
        <f>results!S39</f>
        <v>3</v>
      </c>
      <c r="T42" s="2">
        <f>results!T39</f>
        <v>3</v>
      </c>
      <c r="U42" s="2">
        <f>IF(results!AD39="High",4,IF(results!AD39="Medium",2,0))</f>
        <v>4</v>
      </c>
      <c r="V42" s="11">
        <f t="shared" si="0"/>
        <v>3.2000000000000006</v>
      </c>
    </row>
    <row r="43" spans="1:22" ht="15" customHeight="1" x14ac:dyDescent="0.2">
      <c r="A43" s="2">
        <f>results!A40</f>
        <v>0</v>
      </c>
      <c r="B43" s="2" t="str">
        <f>results!B40</f>
        <v>Got It</v>
      </c>
      <c r="C43" s="2" t="str">
        <f>results!C40</f>
        <v>Franklin Margolis</v>
      </c>
      <c r="D43" s="2">
        <f>results!D40</f>
        <v>3</v>
      </c>
      <c r="E43" s="2">
        <f>results!E40</f>
        <v>4</v>
      </c>
      <c r="F43" s="2">
        <f>results!F40</f>
        <v>2</v>
      </c>
      <c r="G43" s="2">
        <f>results!G40</f>
        <v>3</v>
      </c>
      <c r="H43" s="2">
        <f>results!H40</f>
        <v>2</v>
      </c>
      <c r="I43" s="2">
        <f>results!I40</f>
        <v>4</v>
      </c>
      <c r="J43" s="2">
        <f>results!J40</f>
        <v>3</v>
      </c>
      <c r="K43" s="2">
        <f>results!K40</f>
        <v>4</v>
      </c>
      <c r="L43" s="2">
        <f>results!L40</f>
        <v>1</v>
      </c>
      <c r="M43" s="2">
        <f>results!M40</f>
        <v>3</v>
      </c>
      <c r="N43" s="2">
        <f>results!N40</f>
        <v>2</v>
      </c>
      <c r="O43" s="2">
        <f>IF(results!O40=" Somewhat relevant",2,IF(results!O40="Highly relevant ",4,0))</f>
        <v>4</v>
      </c>
      <c r="P43" s="2">
        <f>results!P40</f>
        <v>2</v>
      </c>
      <c r="Q43" s="2">
        <f>results!Q40</f>
        <v>3</v>
      </c>
      <c r="R43" s="2">
        <f>results!R40</f>
        <v>3</v>
      </c>
      <c r="S43" s="2">
        <f>results!S40</f>
        <v>2</v>
      </c>
      <c r="T43" s="2">
        <f>results!T40</f>
        <v>3</v>
      </c>
      <c r="U43" s="2">
        <f>IF(results!AD40="High",4,IF(results!AD40="Medium",2,0))</f>
        <v>4</v>
      </c>
      <c r="V43" s="11">
        <f t="shared" si="0"/>
        <v>3.1250000000000004</v>
      </c>
    </row>
    <row r="44" spans="1:22" ht="15" customHeight="1" x14ac:dyDescent="0.2">
      <c r="A44" s="2">
        <f>results!A41</f>
        <v>0</v>
      </c>
      <c r="B44" s="2" t="str">
        <f>results!B41</f>
        <v>GetFly</v>
      </c>
      <c r="C44" s="2" t="str">
        <f>results!C41</f>
        <v>Franklin Margolis</v>
      </c>
      <c r="D44" s="2">
        <f>results!D41</f>
        <v>2</v>
      </c>
      <c r="E44" s="2">
        <f>results!E41</f>
        <v>2</v>
      </c>
      <c r="F44" s="2">
        <f>results!F41</f>
        <v>3</v>
      </c>
      <c r="G44" s="2">
        <f>results!G41</f>
        <v>2</v>
      </c>
      <c r="H44" s="2">
        <f>results!H41</f>
        <v>1</v>
      </c>
      <c r="I44" s="2">
        <f>results!I41</f>
        <v>4</v>
      </c>
      <c r="J44" s="2">
        <f>results!J41</f>
        <v>2</v>
      </c>
      <c r="K44" s="2">
        <f>results!K41</f>
        <v>1</v>
      </c>
      <c r="L44" s="2">
        <f>results!L41</f>
        <v>2</v>
      </c>
      <c r="M44" s="2">
        <f>results!M41</f>
        <v>2</v>
      </c>
      <c r="N44" s="2">
        <f>results!N41</f>
        <v>3</v>
      </c>
      <c r="O44" s="2">
        <f>IF(results!O41=" Somewhat relevant",2,IF(results!O41="Highly relevant ",4,0))</f>
        <v>2</v>
      </c>
      <c r="P44" s="2">
        <f>results!P41</f>
        <v>1</v>
      </c>
      <c r="Q44" s="2">
        <f>results!Q41</f>
        <v>2</v>
      </c>
      <c r="R44" s="2">
        <f>results!R41</f>
        <v>1</v>
      </c>
      <c r="S44" s="2">
        <f>results!S41</f>
        <v>1</v>
      </c>
      <c r="T44" s="2">
        <f>results!T41</f>
        <v>1</v>
      </c>
      <c r="U44" s="2">
        <f>IF(results!AD41="High",4,IF(results!AD41="Medium",2,0))</f>
        <v>2</v>
      </c>
      <c r="V44" s="11">
        <f t="shared" si="0"/>
        <v>1.95</v>
      </c>
    </row>
    <row r="45" spans="1:22" ht="15" customHeight="1" x14ac:dyDescent="0.2">
      <c r="A45" s="2">
        <f>results!A42</f>
        <v>0</v>
      </c>
      <c r="B45" s="2" t="str">
        <f>results!B42</f>
        <v>MIFON</v>
      </c>
      <c r="C45" s="2" t="str">
        <f>results!C42</f>
        <v>sridhar</v>
      </c>
      <c r="D45" s="2">
        <f>results!D42</f>
        <v>3</v>
      </c>
      <c r="E45" s="2">
        <f>results!E42</f>
        <v>3</v>
      </c>
      <c r="F45" s="2">
        <f>results!F42</f>
        <v>3</v>
      </c>
      <c r="G45" s="2">
        <f>results!G42</f>
        <v>2</v>
      </c>
      <c r="H45" s="2">
        <f>results!H42</f>
        <v>2</v>
      </c>
      <c r="I45" s="2">
        <f>results!I42</f>
        <v>2</v>
      </c>
      <c r="J45" s="2">
        <f>results!J42</f>
        <v>2</v>
      </c>
      <c r="K45" s="2">
        <f>results!K42</f>
        <v>2</v>
      </c>
      <c r="L45" s="2">
        <f>results!L42</f>
        <v>2</v>
      </c>
      <c r="M45" s="2">
        <f>results!M42</f>
        <v>2</v>
      </c>
      <c r="N45" s="2">
        <f>results!N42</f>
        <v>2</v>
      </c>
      <c r="O45" s="2">
        <f>IF(results!O42=" Somewhat relevant",2,IF(results!O42="Highly relevant ",4,0))</f>
        <v>2</v>
      </c>
      <c r="P45" s="2">
        <f>results!P42</f>
        <v>2</v>
      </c>
      <c r="Q45" s="2">
        <f>results!Q42</f>
        <v>2</v>
      </c>
      <c r="R45" s="2">
        <f>results!R42</f>
        <v>2</v>
      </c>
      <c r="S45" s="2">
        <f>results!S42</f>
        <v>2</v>
      </c>
      <c r="T45" s="2">
        <f>results!T42</f>
        <v>3</v>
      </c>
      <c r="U45" s="2">
        <f>IF(results!AD42="High",4,IF(results!AD42="Medium",2,0))</f>
        <v>2</v>
      </c>
      <c r="V45" s="11">
        <f t="shared" si="0"/>
        <v>2.1750000000000003</v>
      </c>
    </row>
    <row r="46" spans="1:22" ht="39" customHeight="1" x14ac:dyDescent="0.2">
      <c r="A46" s="2">
        <f>results!A43</f>
        <v>0</v>
      </c>
      <c r="B46" s="2" t="str">
        <f>results!B43</f>
        <v>hashprep</v>
      </c>
      <c r="C46" s="2" t="str">
        <f>results!C43</f>
        <v>sridhar</v>
      </c>
      <c r="D46" s="2">
        <f>results!D43</f>
        <v>4</v>
      </c>
      <c r="E46" s="2">
        <f>results!E43</f>
        <v>3</v>
      </c>
      <c r="F46" s="2">
        <f>results!F43</f>
        <v>4</v>
      </c>
      <c r="G46" s="2">
        <f>results!G43</f>
        <v>4</v>
      </c>
      <c r="H46" s="2">
        <f>results!H43</f>
        <v>3</v>
      </c>
      <c r="I46" s="2">
        <f>results!I43</f>
        <v>4</v>
      </c>
      <c r="J46" s="2">
        <f>results!J43</f>
        <v>3</v>
      </c>
      <c r="K46" s="2">
        <f>results!K43</f>
        <v>2</v>
      </c>
      <c r="L46" s="2">
        <f>results!L43</f>
        <v>3</v>
      </c>
      <c r="M46" s="2">
        <f>results!M43</f>
        <v>3</v>
      </c>
      <c r="N46" s="2">
        <f>results!N43</f>
        <v>2</v>
      </c>
      <c r="O46" s="2">
        <f>IF(results!O43=" Somewhat relevant",2,IF(results!O43="Highly relevant ",4,0))</f>
        <v>4</v>
      </c>
      <c r="P46" s="2">
        <f>results!P43</f>
        <v>3</v>
      </c>
      <c r="Q46" s="2">
        <f>results!Q43</f>
        <v>3</v>
      </c>
      <c r="R46" s="2">
        <f>results!R43</f>
        <v>4</v>
      </c>
      <c r="S46" s="2">
        <f>results!S43</f>
        <v>3</v>
      </c>
      <c r="T46" s="2">
        <f>results!T43</f>
        <v>4</v>
      </c>
      <c r="U46" s="2">
        <f>IF(results!AD43="High",4,IF(results!AD43="Medium",2,0))</f>
        <v>4</v>
      </c>
      <c r="V46" s="11">
        <f t="shared" si="0"/>
        <v>3.45</v>
      </c>
    </row>
    <row r="47" spans="1:22" ht="15" customHeight="1" x14ac:dyDescent="0.2">
      <c r="A47" s="2">
        <f>results!A44</f>
        <v>0</v>
      </c>
      <c r="B47" s="2" t="str">
        <f>results!B44</f>
        <v>HeartSmart</v>
      </c>
      <c r="C47" s="2" t="str">
        <f>results!C44</f>
        <v>sridhar</v>
      </c>
      <c r="D47" s="2">
        <f>results!D44</f>
        <v>2</v>
      </c>
      <c r="E47" s="2">
        <f>results!E44</f>
        <v>2</v>
      </c>
      <c r="F47" s="2">
        <f>results!F44</f>
        <v>3</v>
      </c>
      <c r="G47" s="2">
        <f>results!G44</f>
        <v>2</v>
      </c>
      <c r="H47" s="2">
        <f>results!H44</f>
        <v>2</v>
      </c>
      <c r="I47" s="2">
        <f>results!I44</f>
        <v>2</v>
      </c>
      <c r="J47" s="2">
        <f>results!J44</f>
        <v>2</v>
      </c>
      <c r="K47" s="2">
        <f>results!K44</f>
        <v>2</v>
      </c>
      <c r="L47" s="2">
        <f>results!L44</f>
        <v>2</v>
      </c>
      <c r="M47" s="2">
        <f>results!M44</f>
        <v>2</v>
      </c>
      <c r="N47" s="2">
        <f>results!N44</f>
        <v>1</v>
      </c>
      <c r="O47" s="2">
        <f>IF(results!O44=" Somewhat relevant",2,IF(results!O44="Highly relevant ",4,0))</f>
        <v>2</v>
      </c>
      <c r="P47" s="2">
        <f>results!P44</f>
        <v>2</v>
      </c>
      <c r="Q47" s="2">
        <f>results!Q44</f>
        <v>1</v>
      </c>
      <c r="R47" s="2">
        <f>results!R44</f>
        <v>1</v>
      </c>
      <c r="S47" s="2">
        <f>results!S44</f>
        <v>2</v>
      </c>
      <c r="T47" s="2">
        <f>results!T44</f>
        <v>2</v>
      </c>
      <c r="U47" s="2">
        <f>IF(results!AD44="High",4,IF(results!AD44="Medium",2,0))</f>
        <v>0</v>
      </c>
      <c r="V47" s="11">
        <f t="shared" si="0"/>
        <v>1.4000000000000001</v>
      </c>
    </row>
    <row r="48" spans="1:22" ht="39" customHeight="1" x14ac:dyDescent="0.2">
      <c r="A48" s="2">
        <f>results!A45</f>
        <v>0</v>
      </c>
      <c r="B48" s="2" t="str">
        <f>results!B45</f>
        <v>BRIGHTFOX LEARNING SOLUTIONS LLP</v>
      </c>
      <c r="C48" s="2" t="str">
        <f>results!C45</f>
        <v>sridhar</v>
      </c>
      <c r="D48" s="2">
        <f>results!D45</f>
        <v>2</v>
      </c>
      <c r="E48" s="2">
        <f>results!E45</f>
        <v>1</v>
      </c>
      <c r="F48" s="2">
        <f>results!F45</f>
        <v>2</v>
      </c>
      <c r="G48" s="2">
        <f>results!G45</f>
        <v>2</v>
      </c>
      <c r="H48" s="2">
        <f>results!H45</f>
        <v>2</v>
      </c>
      <c r="I48" s="2">
        <f>results!I45</f>
        <v>2</v>
      </c>
      <c r="J48" s="2">
        <f>results!J45</f>
        <v>2</v>
      </c>
      <c r="K48" s="2">
        <f>results!K45</f>
        <v>2</v>
      </c>
      <c r="L48" s="2">
        <f>results!L45</f>
        <v>1</v>
      </c>
      <c r="M48" s="2">
        <f>results!M45</f>
        <v>1</v>
      </c>
      <c r="N48" s="2">
        <f>results!N45</f>
        <v>1</v>
      </c>
      <c r="O48" s="2">
        <f>IF(results!O45=" Somewhat relevant",2,IF(results!O45="Highly relevant ",4,0))</f>
        <v>2</v>
      </c>
      <c r="P48" s="2">
        <f>results!P45</f>
        <v>1</v>
      </c>
      <c r="Q48" s="2">
        <f>results!Q45</f>
        <v>2</v>
      </c>
      <c r="R48" s="2">
        <f>results!R45</f>
        <v>2</v>
      </c>
      <c r="S48" s="2">
        <f>results!S45</f>
        <v>1</v>
      </c>
      <c r="T48" s="2">
        <f>results!T45</f>
        <v>1</v>
      </c>
      <c r="U48" s="2">
        <f>IF(results!AD45="High",4,IF(results!AD45="Medium",2,0))</f>
        <v>0</v>
      </c>
      <c r="V48" s="11">
        <f t="shared" si="0"/>
        <v>1.25</v>
      </c>
    </row>
    <row r="49" spans="1:22" ht="27" customHeight="1" x14ac:dyDescent="0.2">
      <c r="A49" s="2">
        <f>results!A46</f>
        <v>0</v>
      </c>
      <c r="B49" s="2" t="str">
        <f>results!B46</f>
        <v>Got It</v>
      </c>
      <c r="C49" s="2" t="str">
        <f>results!C46</f>
        <v>sridhar</v>
      </c>
      <c r="D49" s="2">
        <f>results!D46</f>
        <v>4</v>
      </c>
      <c r="E49" s="2">
        <f>results!E46</f>
        <v>4</v>
      </c>
      <c r="F49" s="2">
        <f>results!F46</f>
        <v>4</v>
      </c>
      <c r="G49" s="2">
        <f>results!G46</f>
        <v>3</v>
      </c>
      <c r="H49" s="2">
        <f>results!H46</f>
        <v>3</v>
      </c>
      <c r="I49" s="2">
        <f>results!I46</f>
        <v>2</v>
      </c>
      <c r="J49" s="2">
        <f>results!J46</f>
        <v>4</v>
      </c>
      <c r="K49" s="2">
        <f>results!K46</f>
        <v>2</v>
      </c>
      <c r="L49" s="2">
        <f>results!L46</f>
        <v>2</v>
      </c>
      <c r="M49" s="2">
        <f>results!M46</f>
        <v>3</v>
      </c>
      <c r="N49" s="2">
        <f>results!N46</f>
        <v>2</v>
      </c>
      <c r="O49" s="2">
        <f>IF(results!O46=" Somewhat relevant",2,IF(results!O46="Highly relevant ",4,0))</f>
        <v>4</v>
      </c>
      <c r="P49" s="2">
        <f>results!P46</f>
        <v>3</v>
      </c>
      <c r="Q49" s="2">
        <f>results!Q46</f>
        <v>3</v>
      </c>
      <c r="R49" s="2">
        <f>results!R46</f>
        <v>2</v>
      </c>
      <c r="S49" s="2">
        <f>results!S46</f>
        <v>3</v>
      </c>
      <c r="T49" s="2">
        <f>results!T46</f>
        <v>2</v>
      </c>
      <c r="U49" s="2">
        <f>IF(results!AD46="High",4,IF(results!AD46="Medium",2,0))</f>
        <v>4</v>
      </c>
      <c r="V49" s="11">
        <f t="shared" si="0"/>
        <v>3.25</v>
      </c>
    </row>
    <row r="50" spans="1:22" ht="15" customHeight="1" x14ac:dyDescent="0.2">
      <c r="A50" s="2">
        <f>results!A47</f>
        <v>0</v>
      </c>
      <c r="B50" s="2" t="str">
        <f>results!B47</f>
        <v>Into23</v>
      </c>
      <c r="C50" s="2" t="str">
        <f>results!C47</f>
        <v>sridhar</v>
      </c>
      <c r="D50" s="2">
        <f>results!D47</f>
        <v>2</v>
      </c>
      <c r="E50" s="2">
        <f>results!E47</f>
        <v>3</v>
      </c>
      <c r="F50" s="2">
        <f>results!F47</f>
        <v>3</v>
      </c>
      <c r="G50" s="2">
        <f>results!G47</f>
        <v>2</v>
      </c>
      <c r="H50" s="2">
        <f>results!H47</f>
        <v>2</v>
      </c>
      <c r="I50" s="2">
        <f>results!I47</f>
        <v>3</v>
      </c>
      <c r="J50" s="2">
        <f>results!J47</f>
        <v>2</v>
      </c>
      <c r="K50" s="2">
        <f>results!K47</f>
        <v>2</v>
      </c>
      <c r="L50" s="2">
        <f>results!L47</f>
        <v>2</v>
      </c>
      <c r="M50" s="2">
        <f>results!M47</f>
        <v>2</v>
      </c>
      <c r="N50" s="2">
        <f>results!N47</f>
        <v>3</v>
      </c>
      <c r="O50" s="2">
        <f>IF(results!O47=" Somewhat relevant",2,IF(results!O47="Highly relevant ",4,0))</f>
        <v>2</v>
      </c>
      <c r="P50" s="2">
        <f>results!P47</f>
        <v>3</v>
      </c>
      <c r="Q50" s="2">
        <f>results!Q47</f>
        <v>2</v>
      </c>
      <c r="R50" s="2">
        <f>results!R47</f>
        <v>2</v>
      </c>
      <c r="S50" s="2">
        <f>results!S47</f>
        <v>2</v>
      </c>
      <c r="T50" s="2">
        <f>results!T47</f>
        <v>2</v>
      </c>
      <c r="U50" s="2">
        <f>IF(results!AD47="High",4,IF(results!AD47="Medium",2,0))</f>
        <v>2</v>
      </c>
      <c r="V50" s="11">
        <f t="shared" si="0"/>
        <v>2.2000000000000002</v>
      </c>
    </row>
    <row r="51" spans="1:22" ht="27" customHeight="1" x14ac:dyDescent="0.2">
      <c r="A51" s="2">
        <f>results!A48</f>
        <v>0</v>
      </c>
      <c r="B51" s="2" t="str">
        <f>results!B48</f>
        <v>CoPRO Technologies</v>
      </c>
      <c r="C51" s="2" t="str">
        <f>results!C48</f>
        <v>Himmat Singh</v>
      </c>
      <c r="D51" s="2">
        <f>results!D48</f>
        <v>3</v>
      </c>
      <c r="E51" s="2">
        <f>results!E48</f>
        <v>3</v>
      </c>
      <c r="F51" s="2">
        <f>results!F48</f>
        <v>3</v>
      </c>
      <c r="G51" s="2">
        <f>results!G48</f>
        <v>3</v>
      </c>
      <c r="H51" s="2">
        <f>results!H48</f>
        <v>3</v>
      </c>
      <c r="I51" s="2">
        <f>results!I48</f>
        <v>2</v>
      </c>
      <c r="J51" s="2">
        <f>results!J48</f>
        <v>3</v>
      </c>
      <c r="K51" s="2">
        <f>results!K48</f>
        <v>2</v>
      </c>
      <c r="L51" s="2">
        <f>results!L48</f>
        <v>2</v>
      </c>
      <c r="M51" s="2">
        <f>results!M48</f>
        <v>2</v>
      </c>
      <c r="N51" s="2">
        <f>results!N48</f>
        <v>3</v>
      </c>
      <c r="O51" s="2">
        <f>IF(results!O48=" Somewhat relevant",2,IF(results!O48="Highly relevant ",4,0))</f>
        <v>2</v>
      </c>
      <c r="P51" s="2">
        <f>results!P48</f>
        <v>2</v>
      </c>
      <c r="Q51" s="2">
        <f>results!Q48</f>
        <v>2</v>
      </c>
      <c r="R51" s="2">
        <f>results!R48</f>
        <v>3</v>
      </c>
      <c r="S51" s="2">
        <f>results!S48</f>
        <v>2</v>
      </c>
      <c r="T51" s="2">
        <f>results!T48</f>
        <v>2</v>
      </c>
      <c r="U51" s="2">
        <f>IF(results!AD48="High",4,IF(results!AD48="Medium",2,0))</f>
        <v>2</v>
      </c>
      <c r="V51" s="11">
        <f t="shared" si="0"/>
        <v>2.3500000000000005</v>
      </c>
    </row>
    <row r="52" spans="1:22" ht="15" customHeight="1" x14ac:dyDescent="0.2">
      <c r="A52" s="2">
        <f>results!A49</f>
        <v>0</v>
      </c>
      <c r="B52" s="2" t="str">
        <f>results!B49</f>
        <v>Medinfi Healthcare Pvt Ltd</v>
      </c>
      <c r="C52" s="2" t="str">
        <f>results!C49</f>
        <v>Himmat Singh</v>
      </c>
      <c r="D52" s="2">
        <f>results!D49</f>
        <v>4</v>
      </c>
      <c r="E52" s="2">
        <f>results!E49</f>
        <v>4</v>
      </c>
      <c r="F52" s="2">
        <f>results!F49</f>
        <v>4</v>
      </c>
      <c r="G52" s="2">
        <f>results!G49</f>
        <v>3</v>
      </c>
      <c r="H52" s="2">
        <f>results!H49</f>
        <v>3</v>
      </c>
      <c r="I52" s="2">
        <f>results!I49</f>
        <v>4</v>
      </c>
      <c r="J52" s="2">
        <f>results!J49</f>
        <v>4</v>
      </c>
      <c r="K52" s="2">
        <f>results!K49</f>
        <v>3</v>
      </c>
      <c r="L52" s="2">
        <f>results!L49</f>
        <v>3</v>
      </c>
      <c r="M52" s="2">
        <f>results!M49</f>
        <v>4</v>
      </c>
      <c r="N52" s="2">
        <f>results!N49</f>
        <v>3</v>
      </c>
      <c r="O52" s="2">
        <f>IF(results!O49=" Somewhat relevant",2,IF(results!O49="Highly relevant ",4,0))</f>
        <v>4</v>
      </c>
      <c r="P52" s="2">
        <f>results!P49</f>
        <v>3</v>
      </c>
      <c r="Q52" s="2">
        <f>results!Q49</f>
        <v>3</v>
      </c>
      <c r="R52" s="2">
        <f>results!R49</f>
        <v>4</v>
      </c>
      <c r="S52" s="2">
        <f>results!S49</f>
        <v>3</v>
      </c>
      <c r="T52" s="2">
        <f>results!T49</f>
        <v>4</v>
      </c>
      <c r="U52" s="2">
        <f>IF(results!AD49="High",4,IF(results!AD49="Medium",2,0))</f>
        <v>4</v>
      </c>
      <c r="V52" s="11">
        <f t="shared" si="0"/>
        <v>3.6</v>
      </c>
    </row>
    <row r="53" spans="1:22" ht="15" customHeight="1" x14ac:dyDescent="0.2">
      <c r="A53" s="2">
        <f>results!A50</f>
        <v>0</v>
      </c>
      <c r="B53" s="2" t="str">
        <f>results!B50</f>
        <v>TripUthao</v>
      </c>
      <c r="C53" s="2" t="str">
        <f>results!C50</f>
        <v>Himmat Singh</v>
      </c>
      <c r="D53" s="2">
        <f>results!D50</f>
        <v>3</v>
      </c>
      <c r="E53" s="2">
        <f>results!E50</f>
        <v>2</v>
      </c>
      <c r="F53" s="2">
        <f>results!F50</f>
        <v>3</v>
      </c>
      <c r="G53" s="2">
        <f>results!G50</f>
        <v>3</v>
      </c>
      <c r="H53" s="2">
        <f>results!H50</f>
        <v>2</v>
      </c>
      <c r="I53" s="2">
        <f>results!I50</f>
        <v>2</v>
      </c>
      <c r="J53" s="2">
        <f>results!J50</f>
        <v>2</v>
      </c>
      <c r="K53" s="2">
        <f>results!K50</f>
        <v>2</v>
      </c>
      <c r="L53" s="2">
        <f>results!L50</f>
        <v>2</v>
      </c>
      <c r="M53" s="2">
        <f>results!M50</f>
        <v>3</v>
      </c>
      <c r="N53" s="2">
        <f>results!N50</f>
        <v>2</v>
      </c>
      <c r="O53" s="2">
        <f>IF(results!O50=" Somewhat relevant",2,IF(results!O50="Highly relevant ",4,0))</f>
        <v>2</v>
      </c>
      <c r="P53" s="2">
        <f>results!P50</f>
        <v>2</v>
      </c>
      <c r="Q53" s="2">
        <f>results!Q50</f>
        <v>2</v>
      </c>
      <c r="R53" s="2">
        <f>results!R50</f>
        <v>2</v>
      </c>
      <c r="S53" s="2">
        <f>results!S50</f>
        <v>2</v>
      </c>
      <c r="T53" s="2">
        <f>results!T50</f>
        <v>2</v>
      </c>
      <c r="U53" s="2">
        <f>IF(results!AD50="High",4,IF(results!AD50="Medium",2,0))</f>
        <v>2</v>
      </c>
      <c r="V53" s="11">
        <f t="shared" si="0"/>
        <v>2.1750000000000003</v>
      </c>
    </row>
    <row r="54" spans="1:22" ht="15" customHeight="1" x14ac:dyDescent="0.2">
      <c r="A54" s="2">
        <f>results!A51</f>
        <v>0</v>
      </c>
      <c r="B54" s="2" t="str">
        <f>results!B51</f>
        <v>Juno Clinic</v>
      </c>
      <c r="C54" s="2" t="str">
        <f>results!C51</f>
        <v>Himmat Singh</v>
      </c>
      <c r="D54" s="2">
        <f>results!D51</f>
        <v>4</v>
      </c>
      <c r="E54" s="2">
        <f>results!E51</f>
        <v>4</v>
      </c>
      <c r="F54" s="2">
        <f>results!F51</f>
        <v>4</v>
      </c>
      <c r="G54" s="2">
        <f>results!G51</f>
        <v>4</v>
      </c>
      <c r="H54" s="2">
        <f>results!H51</f>
        <v>3</v>
      </c>
      <c r="I54" s="2">
        <f>results!I51</f>
        <v>4</v>
      </c>
      <c r="J54" s="2">
        <f>results!J51</f>
        <v>3</v>
      </c>
      <c r="K54" s="2">
        <f>results!K51</f>
        <v>3</v>
      </c>
      <c r="L54" s="2">
        <f>results!L51</f>
        <v>4</v>
      </c>
      <c r="M54" s="2">
        <f>results!M51</f>
        <v>4</v>
      </c>
      <c r="N54" s="2">
        <f>results!N51</f>
        <v>3</v>
      </c>
      <c r="O54" s="2">
        <f>IF(results!O51=" Somewhat relevant",2,IF(results!O51="Highly relevant ",4,0))</f>
        <v>4</v>
      </c>
      <c r="P54" s="2">
        <f>results!P51</f>
        <v>3</v>
      </c>
      <c r="Q54" s="2">
        <f>results!Q51</f>
        <v>3</v>
      </c>
      <c r="R54" s="2">
        <f>results!R51</f>
        <v>4</v>
      </c>
      <c r="S54" s="2">
        <f>results!S51</f>
        <v>3</v>
      </c>
      <c r="T54" s="2">
        <f>results!T51</f>
        <v>4</v>
      </c>
      <c r="U54" s="2">
        <f>IF(results!AD51="High",4,IF(results!AD51="Medium",2,0))</f>
        <v>4</v>
      </c>
      <c r="V54" s="11">
        <f t="shared" si="0"/>
        <v>3.6500000000000008</v>
      </c>
    </row>
    <row r="55" spans="1:22" ht="39" customHeight="1" x14ac:dyDescent="0.2">
      <c r="A55" s="2">
        <f>results!A52</f>
        <v>0</v>
      </c>
      <c r="B55" s="2" t="str">
        <f>results!B52</f>
        <v>Alakazam</v>
      </c>
      <c r="C55" s="2" t="str">
        <f>results!C52</f>
        <v>Himmat Singh</v>
      </c>
      <c r="D55" s="2">
        <f>results!D52</f>
        <v>3</v>
      </c>
      <c r="E55" s="2">
        <f>results!E52</f>
        <v>3</v>
      </c>
      <c r="F55" s="2">
        <f>results!F52</f>
        <v>4</v>
      </c>
      <c r="G55" s="2">
        <f>results!G52</f>
        <v>3</v>
      </c>
      <c r="H55" s="2">
        <f>results!H52</f>
        <v>3</v>
      </c>
      <c r="I55" s="2">
        <f>results!I52</f>
        <v>4</v>
      </c>
      <c r="J55" s="2">
        <f>results!J52</f>
        <v>3</v>
      </c>
      <c r="K55" s="2">
        <f>results!K52</f>
        <v>3</v>
      </c>
      <c r="L55" s="2">
        <f>results!L52</f>
        <v>2</v>
      </c>
      <c r="M55" s="2">
        <f>results!M52</f>
        <v>3</v>
      </c>
      <c r="N55" s="2">
        <f>results!N52</f>
        <v>4</v>
      </c>
      <c r="O55" s="2">
        <f>IF(results!O52=" Somewhat relevant",2,IF(results!O52="Highly relevant ",4,0))</f>
        <v>2</v>
      </c>
      <c r="P55" s="2">
        <f>results!P52</f>
        <v>4</v>
      </c>
      <c r="Q55" s="2">
        <f>results!Q52</f>
        <v>3</v>
      </c>
      <c r="R55" s="2">
        <f>results!R52</f>
        <v>4</v>
      </c>
      <c r="S55" s="2">
        <f>results!S52</f>
        <v>3</v>
      </c>
      <c r="T55" s="2">
        <f>results!T52</f>
        <v>3</v>
      </c>
      <c r="U55" s="2">
        <f>IF(results!AD52="High",4,IF(results!AD52="Medium",2,0))</f>
        <v>2</v>
      </c>
      <c r="V55" s="11">
        <f t="shared" si="0"/>
        <v>2.8500000000000005</v>
      </c>
    </row>
    <row r="56" spans="1:22" ht="39" customHeight="1" x14ac:dyDescent="0.2">
      <c r="A56" s="2">
        <f>results!A53</f>
        <v>0</v>
      </c>
      <c r="B56" s="2" t="str">
        <f>results!B53</f>
        <v>GetFly</v>
      </c>
      <c r="C56" s="2" t="str">
        <f>results!C53</f>
        <v>Paresh gupta</v>
      </c>
      <c r="D56" s="2">
        <f>results!D53</f>
        <v>4</v>
      </c>
      <c r="E56" s="2">
        <f>results!E53</f>
        <v>4</v>
      </c>
      <c r="F56" s="2">
        <f>results!F53</f>
        <v>4</v>
      </c>
      <c r="G56" s="2">
        <f>results!G53</f>
        <v>3</v>
      </c>
      <c r="H56" s="2">
        <f>results!H53</f>
        <v>2</v>
      </c>
      <c r="I56" s="2">
        <f>results!I53</f>
        <v>4</v>
      </c>
      <c r="J56" s="2">
        <f>results!J53</f>
        <v>4</v>
      </c>
      <c r="K56" s="2">
        <f>results!K53</f>
        <v>3</v>
      </c>
      <c r="L56" s="2">
        <f>results!L53</f>
        <v>3</v>
      </c>
      <c r="M56" s="2">
        <f>results!M53</f>
        <v>3</v>
      </c>
      <c r="N56" s="2">
        <f>results!N53</f>
        <v>3</v>
      </c>
      <c r="O56" s="2">
        <f>IF(results!O53=" Somewhat relevant",2,IF(results!O53="Highly relevant ",4,0))</f>
        <v>4</v>
      </c>
      <c r="P56" s="2">
        <f>results!P53</f>
        <v>2</v>
      </c>
      <c r="Q56" s="2">
        <f>results!Q53</f>
        <v>3</v>
      </c>
      <c r="R56" s="2">
        <f>results!R53</f>
        <v>4</v>
      </c>
      <c r="S56" s="2">
        <f>results!S53</f>
        <v>2</v>
      </c>
      <c r="T56" s="2">
        <f>results!T53</f>
        <v>3</v>
      </c>
      <c r="U56" s="2">
        <f>IF(results!AD53="High",4,IF(results!AD53="Medium",2,0))</f>
        <v>4</v>
      </c>
      <c r="V56" s="11">
        <f t="shared" si="0"/>
        <v>3.4250000000000003</v>
      </c>
    </row>
    <row r="57" spans="1:22" ht="51" customHeight="1" x14ac:dyDescent="0.2">
      <c r="A57" s="2">
        <f>results!A54</f>
        <v>0</v>
      </c>
      <c r="B57" s="2" t="str">
        <f>results!B54</f>
        <v>CoPRO Technologies</v>
      </c>
      <c r="C57" s="2" t="str">
        <f>results!C54</f>
        <v>Paresh gupta</v>
      </c>
      <c r="D57" s="2">
        <f>results!D54</f>
        <v>2</v>
      </c>
      <c r="E57" s="2">
        <f>results!E54</f>
        <v>3</v>
      </c>
      <c r="F57" s="2">
        <f>results!F54</f>
        <v>3</v>
      </c>
      <c r="G57" s="2">
        <f>results!G54</f>
        <v>2</v>
      </c>
      <c r="H57" s="2">
        <f>results!H54</f>
        <v>2</v>
      </c>
      <c r="I57" s="2">
        <f>results!I54</f>
        <v>3</v>
      </c>
      <c r="J57" s="2">
        <f>results!J54</f>
        <v>2</v>
      </c>
      <c r="K57" s="2">
        <f>results!K54</f>
        <v>3</v>
      </c>
      <c r="L57" s="2">
        <f>results!L54</f>
        <v>2</v>
      </c>
      <c r="M57" s="2">
        <f>results!M54</f>
        <v>2</v>
      </c>
      <c r="N57" s="2">
        <f>results!N54</f>
        <v>2</v>
      </c>
      <c r="O57" s="2">
        <f>IF(results!O54=" Somewhat relevant",2,IF(results!O54="Highly relevant ",4,0))</f>
        <v>2</v>
      </c>
      <c r="P57" s="2">
        <f>results!P54</f>
        <v>2</v>
      </c>
      <c r="Q57" s="2">
        <f>results!Q54</f>
        <v>2</v>
      </c>
      <c r="R57" s="2">
        <f>results!R54</f>
        <v>2</v>
      </c>
      <c r="S57" s="2">
        <f>results!S54</f>
        <v>2</v>
      </c>
      <c r="T57" s="2">
        <f>results!T54</f>
        <v>2</v>
      </c>
      <c r="U57" s="2">
        <f>IF(results!AD54="High",4,IF(results!AD54="Medium",2,0))</f>
        <v>2</v>
      </c>
      <c r="V57" s="11">
        <f t="shared" si="0"/>
        <v>2.2000000000000002</v>
      </c>
    </row>
    <row r="58" spans="1:22" ht="15" customHeight="1" x14ac:dyDescent="0.2">
      <c r="A58" s="2">
        <f>results!A55</f>
        <v>0</v>
      </c>
      <c r="B58" s="2" t="str">
        <f>results!B55</f>
        <v>Juno Clinic</v>
      </c>
      <c r="C58" s="2" t="str">
        <f>results!C55</f>
        <v>Paresh gupta</v>
      </c>
      <c r="D58" s="2">
        <f>results!D55</f>
        <v>4</v>
      </c>
      <c r="E58" s="2">
        <f>results!E55</f>
        <v>3</v>
      </c>
      <c r="F58" s="2">
        <f>results!F55</f>
        <v>3</v>
      </c>
      <c r="G58" s="2">
        <f>results!G55</f>
        <v>4</v>
      </c>
      <c r="H58" s="2">
        <f>results!H55</f>
        <v>4</v>
      </c>
      <c r="I58" s="2">
        <f>results!I55</f>
        <v>4</v>
      </c>
      <c r="J58" s="2">
        <f>results!J55</f>
        <v>3</v>
      </c>
      <c r="K58" s="2">
        <f>results!K55</f>
        <v>3</v>
      </c>
      <c r="L58" s="2">
        <f>results!L55</f>
        <v>2</v>
      </c>
      <c r="M58" s="2">
        <f>results!M55</f>
        <v>2</v>
      </c>
      <c r="N58" s="2">
        <f>results!N55</f>
        <v>2</v>
      </c>
      <c r="O58" s="2">
        <f>IF(results!O55=" Somewhat relevant",2,IF(results!O55="Highly relevant ",4,0))</f>
        <v>4</v>
      </c>
      <c r="P58" s="2">
        <f>results!P55</f>
        <v>3</v>
      </c>
      <c r="Q58" s="2">
        <f>results!Q55</f>
        <v>4</v>
      </c>
      <c r="R58" s="2">
        <f>results!R55</f>
        <v>3</v>
      </c>
      <c r="S58" s="2">
        <f>results!S55</f>
        <v>3</v>
      </c>
      <c r="T58" s="2">
        <f>results!T55</f>
        <v>3</v>
      </c>
      <c r="U58" s="2">
        <f>IF(results!AD55="High",4,IF(results!AD55="Medium",2,0))</f>
        <v>4</v>
      </c>
      <c r="V58" s="11">
        <f t="shared" si="0"/>
        <v>3.4750000000000005</v>
      </c>
    </row>
    <row r="59" spans="1:22" ht="15" customHeight="1" x14ac:dyDescent="0.2">
      <c r="A59" s="2">
        <f>results!A56</f>
        <v>0</v>
      </c>
      <c r="B59" s="2" t="str">
        <f>results!B56</f>
        <v>Woofyz Pet Services Pvt Ltd</v>
      </c>
      <c r="C59" s="2" t="str">
        <f>results!C56</f>
        <v>Paresh gupta</v>
      </c>
      <c r="D59" s="2">
        <f>results!D56</f>
        <v>3</v>
      </c>
      <c r="E59" s="2">
        <f>results!E56</f>
        <v>3</v>
      </c>
      <c r="F59" s="2">
        <f>results!F56</f>
        <v>4</v>
      </c>
      <c r="G59" s="2">
        <f>results!G56</f>
        <v>4</v>
      </c>
      <c r="H59" s="2">
        <f>results!H56</f>
        <v>3</v>
      </c>
      <c r="I59" s="2">
        <f>results!I56</f>
        <v>4</v>
      </c>
      <c r="J59" s="2">
        <f>results!J56</f>
        <v>2</v>
      </c>
      <c r="K59" s="2">
        <f>results!K56</f>
        <v>4</v>
      </c>
      <c r="L59" s="2">
        <f>results!L56</f>
        <v>2</v>
      </c>
      <c r="M59" s="2">
        <f>results!M56</f>
        <v>2</v>
      </c>
      <c r="N59" s="2">
        <f>results!N56</f>
        <v>2</v>
      </c>
      <c r="O59" s="2">
        <f>IF(results!O56=" Somewhat relevant",2,IF(results!O56="Highly relevant ",4,0))</f>
        <v>4</v>
      </c>
      <c r="P59" s="2">
        <f>results!P56</f>
        <v>3</v>
      </c>
      <c r="Q59" s="2">
        <f>results!Q56</f>
        <v>3</v>
      </c>
      <c r="R59" s="2">
        <f>results!R56</f>
        <v>3</v>
      </c>
      <c r="S59" s="2">
        <f>results!S56</f>
        <v>2</v>
      </c>
      <c r="T59" s="2">
        <f>results!T56</f>
        <v>2</v>
      </c>
      <c r="U59" s="2">
        <f>IF(results!AD56="High",4,IF(results!AD56="Medium",2,0))</f>
        <v>2</v>
      </c>
      <c r="V59" s="11">
        <f t="shared" si="0"/>
        <v>2.7500000000000004</v>
      </c>
    </row>
    <row r="60" spans="1:22" ht="39" customHeight="1" x14ac:dyDescent="0.2">
      <c r="A60" s="2">
        <f>results!A57</f>
        <v>0</v>
      </c>
      <c r="B60" s="2" t="str">
        <f>results!B57</f>
        <v>SmartClean Technologies Pte Ltd</v>
      </c>
      <c r="C60" s="2" t="str">
        <f>results!C57</f>
        <v>Paresh gupta</v>
      </c>
      <c r="D60" s="2">
        <f>results!D57</f>
        <v>3</v>
      </c>
      <c r="E60" s="2">
        <f>results!E57</f>
        <v>4</v>
      </c>
      <c r="F60" s="2">
        <f>results!F57</f>
        <v>3</v>
      </c>
      <c r="G60" s="2">
        <f>results!G57</f>
        <v>4</v>
      </c>
      <c r="H60" s="2">
        <f>results!H57</f>
        <v>4</v>
      </c>
      <c r="I60" s="2">
        <f>results!I57</f>
        <v>3</v>
      </c>
      <c r="J60" s="2">
        <f>results!J57</f>
        <v>2</v>
      </c>
      <c r="K60" s="2">
        <f>results!K57</f>
        <v>3</v>
      </c>
      <c r="L60" s="2">
        <f>results!L57</f>
        <v>3</v>
      </c>
      <c r="M60" s="2">
        <f>results!M57</f>
        <v>2</v>
      </c>
      <c r="N60" s="2">
        <f>results!N57</f>
        <v>3</v>
      </c>
      <c r="O60" s="2">
        <f>IF(results!O57=" Somewhat relevant",2,IF(results!O57="Highly relevant ",4,0))</f>
        <v>4</v>
      </c>
      <c r="P60" s="2">
        <f>results!P57</f>
        <v>4</v>
      </c>
      <c r="Q60" s="2">
        <f>results!Q57</f>
        <v>2</v>
      </c>
      <c r="R60" s="2">
        <f>results!R57</f>
        <v>3</v>
      </c>
      <c r="S60" s="2">
        <f>results!S57</f>
        <v>3</v>
      </c>
      <c r="T60" s="2">
        <f>results!T57</f>
        <v>3</v>
      </c>
      <c r="U60" s="2">
        <f>IF(results!AD57="High",4,IF(results!AD57="Medium",2,0))</f>
        <v>4</v>
      </c>
      <c r="V60" s="11">
        <f t="shared" si="0"/>
        <v>3.2749999999999999</v>
      </c>
    </row>
    <row r="61" spans="1:22" ht="15" customHeight="1" x14ac:dyDescent="0.2">
      <c r="A61" s="2">
        <f>results!A58</f>
        <v>0</v>
      </c>
      <c r="B61" s="2" t="str">
        <f>results!B58</f>
        <v>Quickscrum</v>
      </c>
      <c r="C61" s="2" t="str">
        <f>results!C58</f>
        <v>Paresh gupta</v>
      </c>
      <c r="D61" s="2">
        <f>results!D58</f>
        <v>3</v>
      </c>
      <c r="E61" s="2">
        <f>results!E58</f>
        <v>3</v>
      </c>
      <c r="F61" s="2">
        <f>results!F58</f>
        <v>3</v>
      </c>
      <c r="G61" s="2">
        <f>results!G58</f>
        <v>2</v>
      </c>
      <c r="H61" s="2">
        <f>results!H58</f>
        <v>2</v>
      </c>
      <c r="I61" s="2">
        <f>results!I58</f>
        <v>3</v>
      </c>
      <c r="J61" s="2">
        <f>results!J58</f>
        <v>1</v>
      </c>
      <c r="K61" s="2">
        <f>results!K58</f>
        <v>3</v>
      </c>
      <c r="L61" s="2">
        <f>results!L58</f>
        <v>2</v>
      </c>
      <c r="M61" s="2">
        <f>results!M58</f>
        <v>2</v>
      </c>
      <c r="N61" s="2">
        <f>results!N58</f>
        <v>2</v>
      </c>
      <c r="O61" s="2">
        <f>IF(results!O58=" Somewhat relevant",2,IF(results!O58="Highly relevant ",4,0))</f>
        <v>2</v>
      </c>
      <c r="P61" s="2">
        <f>results!P58</f>
        <v>3</v>
      </c>
      <c r="Q61" s="2">
        <f>results!Q58</f>
        <v>2</v>
      </c>
      <c r="R61" s="2">
        <f>results!R58</f>
        <v>2</v>
      </c>
      <c r="S61" s="2">
        <f>results!S58</f>
        <v>2</v>
      </c>
      <c r="T61" s="2">
        <f>results!T58</f>
        <v>2</v>
      </c>
      <c r="U61" s="2">
        <f>IF(results!AD58="High",4,IF(results!AD58="Medium",2,0))</f>
        <v>2</v>
      </c>
      <c r="V61" s="11">
        <f t="shared" si="0"/>
        <v>2.2250000000000005</v>
      </c>
    </row>
    <row r="62" spans="1:22" ht="15" customHeight="1" x14ac:dyDescent="0.2">
      <c r="A62" s="2">
        <f>results!A59</f>
        <v>0</v>
      </c>
      <c r="B62" s="2" t="str">
        <f>results!B59</f>
        <v>Onspon.com</v>
      </c>
      <c r="C62" s="2" t="str">
        <f>results!C59</f>
        <v>David Isaac</v>
      </c>
      <c r="D62" s="2">
        <f>results!D59</f>
        <v>3</v>
      </c>
      <c r="E62" s="2">
        <f>results!E59</f>
        <v>3</v>
      </c>
      <c r="F62" s="2">
        <f>results!F59</f>
        <v>3</v>
      </c>
      <c r="G62" s="2">
        <f>results!G59</f>
        <v>4</v>
      </c>
      <c r="H62" s="2">
        <f>results!H59</f>
        <v>3</v>
      </c>
      <c r="I62" s="2">
        <f>results!I59</f>
        <v>2</v>
      </c>
      <c r="J62" s="2">
        <f>results!J59</f>
        <v>2</v>
      </c>
      <c r="K62" s="2">
        <f>results!K59</f>
        <v>2</v>
      </c>
      <c r="L62" s="2">
        <f>results!L59</f>
        <v>2</v>
      </c>
      <c r="M62" s="2">
        <f>results!M59</f>
        <v>3</v>
      </c>
      <c r="N62" s="2">
        <f>results!N59</f>
        <v>4</v>
      </c>
      <c r="O62" s="2">
        <f>IF(results!O59=" Somewhat relevant",2,IF(results!O59="Highly relevant ",4,0))</f>
        <v>0</v>
      </c>
      <c r="P62" s="2">
        <f>results!P59</f>
        <v>3</v>
      </c>
      <c r="Q62" s="2">
        <f>results!Q59</f>
        <v>3</v>
      </c>
      <c r="R62" s="2">
        <f>results!R59</f>
        <v>2</v>
      </c>
      <c r="S62" s="2">
        <f>results!S59</f>
        <v>3</v>
      </c>
      <c r="T62" s="2">
        <f>results!T59</f>
        <v>3</v>
      </c>
      <c r="U62" s="2">
        <f>IF(results!AD59="High",4,IF(results!AD59="Medium",2,0))</f>
        <v>4</v>
      </c>
      <c r="V62" s="11">
        <f t="shared" si="0"/>
        <v>3.0250000000000008</v>
      </c>
    </row>
    <row r="63" spans="1:22" ht="39" customHeight="1" x14ac:dyDescent="0.2">
      <c r="A63" s="2">
        <f>results!A60</f>
        <v>0</v>
      </c>
      <c r="B63" s="2" t="str">
        <f>results!B60</f>
        <v>Stones2Milestones</v>
      </c>
      <c r="C63" s="2" t="str">
        <f>results!C60</f>
        <v>David Isaac</v>
      </c>
      <c r="D63" s="2">
        <f>results!D60</f>
        <v>3</v>
      </c>
      <c r="E63" s="2">
        <f>results!E60</f>
        <v>3</v>
      </c>
      <c r="F63" s="2">
        <f>results!F60</f>
        <v>3</v>
      </c>
      <c r="G63" s="2">
        <f>results!G60</f>
        <v>3</v>
      </c>
      <c r="H63" s="2">
        <f>results!H60</f>
        <v>3</v>
      </c>
      <c r="I63" s="2">
        <f>results!I60</f>
        <v>3</v>
      </c>
      <c r="J63" s="2">
        <f>results!J60</f>
        <v>3</v>
      </c>
      <c r="K63" s="2">
        <f>results!K60</f>
        <v>2</v>
      </c>
      <c r="L63" s="2">
        <f>results!L60</f>
        <v>2</v>
      </c>
      <c r="M63" s="2">
        <f>results!M60</f>
        <v>3</v>
      </c>
      <c r="N63" s="2">
        <f>results!N60</f>
        <v>3</v>
      </c>
      <c r="O63" s="2">
        <f>IF(results!O60=" Somewhat relevant",2,IF(results!O60="Highly relevant ",4,0))</f>
        <v>2</v>
      </c>
      <c r="P63" s="2">
        <f>results!P60</f>
        <v>3</v>
      </c>
      <c r="Q63" s="2">
        <f>results!Q60</f>
        <v>2</v>
      </c>
      <c r="R63" s="2">
        <f>results!R60</f>
        <v>2</v>
      </c>
      <c r="S63" s="2">
        <f>results!S60</f>
        <v>3</v>
      </c>
      <c r="T63" s="2">
        <f>results!T60</f>
        <v>3</v>
      </c>
      <c r="U63" s="2">
        <f>IF(results!AD60="High",4,IF(results!AD60="Medium",2,0))</f>
        <v>4</v>
      </c>
      <c r="V63" s="11">
        <f t="shared" si="0"/>
        <v>3.0000000000000004</v>
      </c>
    </row>
    <row r="64" spans="1:22" ht="39" customHeight="1" x14ac:dyDescent="0.2">
      <c r="A64" s="2">
        <f>results!A61</f>
        <v>0</v>
      </c>
      <c r="B64" s="2" t="str">
        <f>results!B61</f>
        <v>DiskountMonkey</v>
      </c>
      <c r="C64" s="2" t="str">
        <f>results!C61</f>
        <v>David Isaac</v>
      </c>
      <c r="D64" s="2">
        <f>results!D61</f>
        <v>2</v>
      </c>
      <c r="E64" s="2">
        <f>results!E61</f>
        <v>2</v>
      </c>
      <c r="F64" s="2">
        <f>results!F61</f>
        <v>2</v>
      </c>
      <c r="G64" s="2">
        <f>results!G61</f>
        <v>3</v>
      </c>
      <c r="H64" s="2">
        <f>results!H61</f>
        <v>3</v>
      </c>
      <c r="I64" s="2">
        <f>results!I61</f>
        <v>3</v>
      </c>
      <c r="J64" s="2">
        <f>results!J61</f>
        <v>3</v>
      </c>
      <c r="K64" s="2">
        <f>results!K61</f>
        <v>2</v>
      </c>
      <c r="L64" s="2">
        <f>results!L61</f>
        <v>3</v>
      </c>
      <c r="M64" s="2">
        <f>results!M61</f>
        <v>3</v>
      </c>
      <c r="N64" s="2">
        <f>results!N61</f>
        <v>3</v>
      </c>
      <c r="O64" s="2">
        <f>IF(results!O61=" Somewhat relevant",2,IF(results!O61="Highly relevant ",4,0))</f>
        <v>2</v>
      </c>
      <c r="P64" s="2">
        <f>results!P61</f>
        <v>2</v>
      </c>
      <c r="Q64" s="2">
        <f>results!Q61</f>
        <v>2</v>
      </c>
      <c r="R64" s="2">
        <f>results!R61</f>
        <v>3</v>
      </c>
      <c r="S64" s="2">
        <f>results!S61</f>
        <v>2</v>
      </c>
      <c r="T64" s="2">
        <f>results!T61</f>
        <v>3</v>
      </c>
      <c r="U64" s="2">
        <f>IF(results!AD61="High",4,IF(results!AD61="Medium",2,0))</f>
        <v>2</v>
      </c>
      <c r="V64" s="11">
        <f t="shared" si="0"/>
        <v>2.3500000000000005</v>
      </c>
    </row>
    <row r="65" spans="1:22" ht="39" customHeight="1" x14ac:dyDescent="0.2">
      <c r="A65" s="2">
        <f>results!A62</f>
        <v>0</v>
      </c>
      <c r="B65" s="2" t="str">
        <f>results!B62</f>
        <v>Waitrr</v>
      </c>
      <c r="C65" s="2" t="str">
        <f>results!C62</f>
        <v>David Isaac</v>
      </c>
      <c r="D65" s="2">
        <f>results!D62</f>
        <v>3</v>
      </c>
      <c r="E65" s="2">
        <f>results!E62</f>
        <v>3</v>
      </c>
      <c r="F65" s="2">
        <f>results!F62</f>
        <v>3</v>
      </c>
      <c r="G65" s="2">
        <f>results!G62</f>
        <v>2</v>
      </c>
      <c r="H65" s="2">
        <f>results!H62</f>
        <v>2</v>
      </c>
      <c r="I65" s="2">
        <f>results!I62</f>
        <v>2</v>
      </c>
      <c r="J65" s="2">
        <f>results!J62</f>
        <v>4</v>
      </c>
      <c r="K65" s="2">
        <f>results!K62</f>
        <v>2</v>
      </c>
      <c r="L65" s="2">
        <f>results!L62</f>
        <v>2</v>
      </c>
      <c r="M65" s="2">
        <f>results!M62</f>
        <v>4</v>
      </c>
      <c r="N65" s="2">
        <f>results!N62</f>
        <v>4</v>
      </c>
      <c r="O65" s="2">
        <f>IF(results!O62=" Somewhat relevant",2,IF(results!O62="Highly relevant ",4,0))</f>
        <v>2</v>
      </c>
      <c r="P65" s="2">
        <f>results!P62</f>
        <v>2</v>
      </c>
      <c r="Q65" s="2">
        <f>results!Q62</f>
        <v>2</v>
      </c>
      <c r="R65" s="2">
        <f>results!R62</f>
        <v>4</v>
      </c>
      <c r="S65" s="2">
        <f>results!S62</f>
        <v>2</v>
      </c>
      <c r="T65" s="2">
        <f>results!T62</f>
        <v>4</v>
      </c>
      <c r="U65" s="2">
        <f>IF(results!AD62="High",4,IF(results!AD62="Medium",2,0))</f>
        <v>4</v>
      </c>
      <c r="V65" s="11">
        <f t="shared" si="0"/>
        <v>2.9500000000000006</v>
      </c>
    </row>
    <row r="66" spans="1:22" ht="39" customHeight="1" x14ac:dyDescent="0.2">
      <c r="A66" s="2">
        <f>results!A63</f>
        <v>0</v>
      </c>
      <c r="B66" s="2" t="str">
        <f>results!B63</f>
        <v>PriceMap</v>
      </c>
      <c r="C66" s="2" t="str">
        <f>results!C63</f>
        <v>David Isaac</v>
      </c>
      <c r="D66" s="2">
        <f>results!D63</f>
        <v>3</v>
      </c>
      <c r="E66" s="2">
        <f>results!E63</f>
        <v>3</v>
      </c>
      <c r="F66" s="2">
        <f>results!F63</f>
        <v>4</v>
      </c>
      <c r="G66" s="2">
        <f>results!G63</f>
        <v>2</v>
      </c>
      <c r="H66" s="2">
        <f>results!H63</f>
        <v>3</v>
      </c>
      <c r="I66" s="2">
        <f>results!I63</f>
        <v>4</v>
      </c>
      <c r="J66" s="2">
        <f>results!J63</f>
        <v>3</v>
      </c>
      <c r="K66" s="2">
        <f>results!K63</f>
        <v>4</v>
      </c>
      <c r="L66" s="2">
        <f>results!L63</f>
        <v>3</v>
      </c>
      <c r="M66" s="2">
        <f>results!M63</f>
        <v>3</v>
      </c>
      <c r="N66" s="2">
        <f>results!N63</f>
        <v>3</v>
      </c>
      <c r="O66" s="2">
        <f>IF(results!O63=" Somewhat relevant",2,IF(results!O63="Highly relevant ",4,0))</f>
        <v>2</v>
      </c>
      <c r="P66" s="2">
        <f>results!P63</f>
        <v>3</v>
      </c>
      <c r="Q66" s="2">
        <f>results!Q63</f>
        <v>3</v>
      </c>
      <c r="R66" s="2">
        <f>results!R63</f>
        <v>2</v>
      </c>
      <c r="S66" s="2">
        <f>results!S63</f>
        <v>2</v>
      </c>
      <c r="T66" s="2">
        <f>results!T63</f>
        <v>2</v>
      </c>
      <c r="U66" s="2">
        <f>IF(results!AD63="High",4,IF(results!AD63="Medium",2,0))</f>
        <v>2</v>
      </c>
      <c r="V66" s="11">
        <f t="shared" si="0"/>
        <v>2.7250000000000001</v>
      </c>
    </row>
    <row r="67" spans="1:22" ht="39" customHeight="1" x14ac:dyDescent="0.2">
      <c r="A67" s="2">
        <f>results!A64</f>
        <v>0</v>
      </c>
      <c r="B67" s="2" t="str">
        <f>results!B64</f>
        <v>Alakazam</v>
      </c>
      <c r="C67" s="2" t="str">
        <f>results!C64</f>
        <v>David Isaac</v>
      </c>
      <c r="D67" s="2">
        <f>results!D64</f>
        <v>2</v>
      </c>
      <c r="E67" s="2">
        <f>results!E64</f>
        <v>3</v>
      </c>
      <c r="F67" s="2">
        <f>results!F64</f>
        <v>4</v>
      </c>
      <c r="G67" s="2">
        <f>results!G64</f>
        <v>1</v>
      </c>
      <c r="H67" s="2">
        <f>results!H64</f>
        <v>2</v>
      </c>
      <c r="I67" s="2">
        <f>results!I64</f>
        <v>3</v>
      </c>
      <c r="J67" s="2">
        <f>results!J64</f>
        <v>2</v>
      </c>
      <c r="K67" s="2">
        <f>results!K64</f>
        <v>2</v>
      </c>
      <c r="L67" s="2">
        <f>results!L64</f>
        <v>2</v>
      </c>
      <c r="M67" s="2">
        <f>results!M64</f>
        <v>3</v>
      </c>
      <c r="N67" s="2">
        <f>results!N64</f>
        <v>4</v>
      </c>
      <c r="O67" s="2">
        <f>IF(results!O64=" Somewhat relevant",2,IF(results!O64="Highly relevant ",4,0))</f>
        <v>2</v>
      </c>
      <c r="P67" s="2">
        <f>results!P64</f>
        <v>2</v>
      </c>
      <c r="Q67" s="2">
        <f>results!Q64</f>
        <v>2</v>
      </c>
      <c r="R67" s="2">
        <f>results!R64</f>
        <v>4</v>
      </c>
      <c r="S67" s="2">
        <f>results!S64</f>
        <v>2</v>
      </c>
      <c r="T67" s="2">
        <f>results!T64</f>
        <v>4</v>
      </c>
      <c r="U67" s="2">
        <f>IF(results!AD64="High",4,IF(results!AD64="Medium",2,0))</f>
        <v>2</v>
      </c>
      <c r="V67" s="11">
        <f t="shared" si="0"/>
        <v>2.3250000000000002</v>
      </c>
    </row>
    <row r="68" spans="1:22" ht="39" customHeight="1" x14ac:dyDescent="0.2">
      <c r="A68" s="2">
        <f>results!A65</f>
        <v>0</v>
      </c>
      <c r="B68" s="2" t="str">
        <f>results!B65</f>
        <v>Pilot Automotive Labs</v>
      </c>
      <c r="C68" s="2" t="str">
        <f>results!C65</f>
        <v>DHAVAL AGARWAL</v>
      </c>
      <c r="D68" s="2">
        <f>results!D65</f>
        <v>3</v>
      </c>
      <c r="E68" s="2">
        <f>results!E65</f>
        <v>3</v>
      </c>
      <c r="F68" s="2">
        <f>results!F65</f>
        <v>3</v>
      </c>
      <c r="G68" s="2">
        <f>results!G65</f>
        <v>2</v>
      </c>
      <c r="H68" s="2">
        <f>results!H65</f>
        <v>3</v>
      </c>
      <c r="I68" s="2">
        <f>results!I65</f>
        <v>3</v>
      </c>
      <c r="J68" s="2">
        <f>results!J65</f>
        <v>2</v>
      </c>
      <c r="K68" s="2">
        <f>results!K65</f>
        <v>2</v>
      </c>
      <c r="L68" s="2">
        <f>results!L65</f>
        <v>2</v>
      </c>
      <c r="M68" s="2">
        <f>results!M65</f>
        <v>2</v>
      </c>
      <c r="N68" s="2">
        <f>results!N65</f>
        <v>3</v>
      </c>
      <c r="O68" s="2">
        <f>IF(results!O65=" Somewhat relevant",2,IF(results!O65="Highly relevant ",4,0))</f>
        <v>2</v>
      </c>
      <c r="P68" s="2">
        <f>results!P65</f>
        <v>2</v>
      </c>
      <c r="Q68" s="2">
        <f>results!Q65</f>
        <v>2</v>
      </c>
      <c r="R68" s="2">
        <f>results!R65</f>
        <v>4</v>
      </c>
      <c r="S68" s="2">
        <f>results!S65</f>
        <v>3</v>
      </c>
      <c r="T68" s="2">
        <f>results!T65</f>
        <v>3</v>
      </c>
      <c r="U68" s="2">
        <f>IF(results!AD65="High",4,IF(results!AD65="Medium",2,0))</f>
        <v>2</v>
      </c>
      <c r="V68" s="11">
        <f t="shared" si="0"/>
        <v>2.4000000000000004</v>
      </c>
    </row>
    <row r="69" spans="1:22" ht="15" customHeight="1" x14ac:dyDescent="0.2">
      <c r="A69" s="2">
        <f>results!A66</f>
        <v>0</v>
      </c>
      <c r="B69" s="2" t="str">
        <f>results!B66</f>
        <v>Go Plus</v>
      </c>
      <c r="C69" s="2" t="str">
        <f>results!C66</f>
        <v>DHAVAL AGARWAL</v>
      </c>
      <c r="D69" s="2">
        <f>results!D66</f>
        <v>3</v>
      </c>
      <c r="E69" s="2">
        <f>results!E66</f>
        <v>3</v>
      </c>
      <c r="F69" s="2">
        <f>results!F66</f>
        <v>4</v>
      </c>
      <c r="G69" s="2">
        <f>results!G66</f>
        <v>4</v>
      </c>
      <c r="H69" s="2">
        <f>results!H66</f>
        <v>4</v>
      </c>
      <c r="I69" s="2">
        <f>results!I66</f>
        <v>4</v>
      </c>
      <c r="J69" s="2">
        <f>results!J66</f>
        <v>3</v>
      </c>
      <c r="K69" s="2">
        <f>results!K66</f>
        <v>4</v>
      </c>
      <c r="L69" s="2">
        <f>results!L66</f>
        <v>4</v>
      </c>
      <c r="M69" s="2">
        <f>results!M66</f>
        <v>4</v>
      </c>
      <c r="N69" s="2">
        <f>results!N66</f>
        <v>4</v>
      </c>
      <c r="O69" s="2">
        <f>IF(results!O66=" Somewhat relevant",2,IF(results!O66="Highly relevant ",4,0))</f>
        <v>4</v>
      </c>
      <c r="P69" s="2">
        <f>results!P66</f>
        <v>4</v>
      </c>
      <c r="Q69" s="2">
        <f>results!Q66</f>
        <v>3</v>
      </c>
      <c r="R69" s="2">
        <f>results!R66</f>
        <v>4</v>
      </c>
      <c r="S69" s="2">
        <f>results!S66</f>
        <v>4</v>
      </c>
      <c r="T69" s="2">
        <f>results!T66</f>
        <v>4</v>
      </c>
      <c r="U69" s="2">
        <f>IF(results!AD66="High",4,IF(results!AD66="Medium",2,0))</f>
        <v>2</v>
      </c>
      <c r="V69" s="11">
        <f t="shared" si="0"/>
        <v>3.2500000000000009</v>
      </c>
    </row>
    <row r="70" spans="1:22" ht="15" customHeight="1" x14ac:dyDescent="0.2">
      <c r="A70" s="2">
        <f>results!A67</f>
        <v>0</v>
      </c>
      <c r="B70" s="2" t="str">
        <f>results!B67</f>
        <v>carmen automotive pte ltd</v>
      </c>
      <c r="C70" s="2" t="str">
        <f>results!C67</f>
        <v>DHAVAL AGARWAL</v>
      </c>
      <c r="D70" s="2">
        <f>results!D67</f>
        <v>3</v>
      </c>
      <c r="E70" s="2">
        <f>results!E67</f>
        <v>3</v>
      </c>
      <c r="F70" s="2">
        <f>results!F67</f>
        <v>3</v>
      </c>
      <c r="G70" s="2">
        <f>results!G67</f>
        <v>3</v>
      </c>
      <c r="H70" s="2">
        <f>results!H67</f>
        <v>3</v>
      </c>
      <c r="I70" s="2">
        <f>results!I67</f>
        <v>4</v>
      </c>
      <c r="J70" s="2">
        <f>results!J67</f>
        <v>4</v>
      </c>
      <c r="K70" s="2">
        <f>results!K67</f>
        <v>3</v>
      </c>
      <c r="L70" s="2">
        <f>results!L67</f>
        <v>3</v>
      </c>
      <c r="M70" s="2">
        <f>results!M67</f>
        <v>4</v>
      </c>
      <c r="N70" s="2">
        <f>results!N67</f>
        <v>4</v>
      </c>
      <c r="O70" s="2">
        <f>IF(results!O67=" Somewhat relevant",2,IF(results!O67="Highly relevant ",4,0))</f>
        <v>4</v>
      </c>
      <c r="P70" s="2">
        <f>results!P67</f>
        <v>3</v>
      </c>
      <c r="Q70" s="2">
        <f>results!Q67</f>
        <v>3</v>
      </c>
      <c r="R70" s="2">
        <f>results!R67</f>
        <v>4</v>
      </c>
      <c r="S70" s="2">
        <f>results!S67</f>
        <v>3</v>
      </c>
      <c r="T70" s="2">
        <f>results!T67</f>
        <v>4</v>
      </c>
      <c r="U70" s="2">
        <f>IF(results!AD67="High",4,IF(results!AD67="Medium",2,0))</f>
        <v>4</v>
      </c>
      <c r="V70" s="11">
        <f t="shared" si="0"/>
        <v>3.4750000000000005</v>
      </c>
    </row>
    <row r="71" spans="1:22" ht="15" customHeight="1" x14ac:dyDescent="0.2">
      <c r="A71" s="2">
        <f>results!A68</f>
        <v>0</v>
      </c>
      <c r="B71" s="2" t="str">
        <f>results!B68</f>
        <v>NayaGaadi</v>
      </c>
      <c r="C71" s="2" t="str">
        <f>results!C68</f>
        <v>DHAVAL AGARWAL</v>
      </c>
      <c r="D71" s="2">
        <f>results!D68</f>
        <v>3</v>
      </c>
      <c r="E71" s="2">
        <f>results!E68</f>
        <v>3</v>
      </c>
      <c r="F71" s="2">
        <f>results!F68</f>
        <v>4</v>
      </c>
      <c r="G71" s="2">
        <f>results!G68</f>
        <v>4</v>
      </c>
      <c r="H71" s="2">
        <f>results!H68</f>
        <v>2</v>
      </c>
      <c r="I71" s="2">
        <f>results!I68</f>
        <v>4</v>
      </c>
      <c r="J71" s="2">
        <f>results!J68</f>
        <v>1</v>
      </c>
      <c r="K71" s="2">
        <f>results!K68</f>
        <v>2</v>
      </c>
      <c r="L71" s="2">
        <f>results!L68</f>
        <v>2</v>
      </c>
      <c r="M71" s="2">
        <f>results!M68</f>
        <v>2</v>
      </c>
      <c r="N71" s="2">
        <f>results!N68</f>
        <v>2</v>
      </c>
      <c r="O71" s="2">
        <f>IF(results!O68=" Somewhat relevant",2,IF(results!O68="Highly relevant ",4,0))</f>
        <v>2</v>
      </c>
      <c r="P71" s="2">
        <f>results!P68</f>
        <v>2</v>
      </c>
      <c r="Q71" s="2">
        <f>results!Q68</f>
        <v>2</v>
      </c>
      <c r="R71" s="2">
        <f>results!R68</f>
        <v>2</v>
      </c>
      <c r="S71" s="2">
        <f>results!S68</f>
        <v>2</v>
      </c>
      <c r="T71" s="2">
        <f>results!T68</f>
        <v>2</v>
      </c>
      <c r="U71" s="2">
        <f>IF(results!AD68="High",4,IF(results!AD68="Medium",2,0))</f>
        <v>2</v>
      </c>
      <c r="V71" s="11">
        <f t="shared" ref="V71:V107" si="1">SUMPRODUCT(D71:U71,D$2:U$2)</f>
        <v>2.3500000000000005</v>
      </c>
    </row>
    <row r="72" spans="1:22" ht="15" customHeight="1" x14ac:dyDescent="0.2">
      <c r="A72" s="2">
        <f>results!A69</f>
        <v>0</v>
      </c>
      <c r="B72" s="2" t="str">
        <f>results!B69</f>
        <v>Drones Tech Lab</v>
      </c>
      <c r="C72" s="2" t="str">
        <f>results!C69</f>
        <v>David Wai Lun Ng</v>
      </c>
      <c r="D72" s="2">
        <f>results!D69</f>
        <v>2</v>
      </c>
      <c r="E72" s="2">
        <f>results!E69</f>
        <v>2</v>
      </c>
      <c r="F72" s="2">
        <f>results!F69</f>
        <v>3</v>
      </c>
      <c r="G72" s="2">
        <f>results!G69</f>
        <v>2</v>
      </c>
      <c r="H72" s="2">
        <f>results!H69</f>
        <v>2</v>
      </c>
      <c r="I72" s="2">
        <f>results!I69</f>
        <v>3</v>
      </c>
      <c r="J72" s="2">
        <f>results!J69</f>
        <v>3</v>
      </c>
      <c r="K72" s="2">
        <f>results!K69</f>
        <v>2</v>
      </c>
      <c r="L72" s="2">
        <f>results!L69</f>
        <v>2</v>
      </c>
      <c r="M72" s="2">
        <f>results!M69</f>
        <v>2</v>
      </c>
      <c r="N72" s="2">
        <f>results!N69</f>
        <v>2</v>
      </c>
      <c r="O72" s="2">
        <f>IF(results!O69=" Somewhat relevant",2,IF(results!O69="Highly relevant ",4,0))</f>
        <v>2</v>
      </c>
      <c r="P72" s="2">
        <f>results!P69</f>
        <v>2</v>
      </c>
      <c r="Q72" s="2">
        <f>results!Q69</f>
        <v>3</v>
      </c>
      <c r="R72" s="2">
        <f>results!R69</f>
        <v>2</v>
      </c>
      <c r="S72" s="2">
        <f>results!S69</f>
        <v>2</v>
      </c>
      <c r="T72" s="2">
        <f>results!T69</f>
        <v>2</v>
      </c>
      <c r="U72" s="2">
        <f>IF(results!AD69="High",4,IF(results!AD69="Medium",2,0))</f>
        <v>0</v>
      </c>
      <c r="V72" s="11">
        <f t="shared" si="1"/>
        <v>1.7500000000000004</v>
      </c>
    </row>
    <row r="73" spans="1:22" ht="15" customHeight="1" x14ac:dyDescent="0.2">
      <c r="A73" s="2">
        <f>results!A70</f>
        <v>0</v>
      </c>
      <c r="B73" s="2" t="str">
        <f>results!B70</f>
        <v>Canopy Power Pte. Ltd.</v>
      </c>
      <c r="C73" s="2" t="str">
        <f>results!C70</f>
        <v>David Wai Lun Ng</v>
      </c>
      <c r="D73" s="2">
        <f>results!D70</f>
        <v>4</v>
      </c>
      <c r="E73" s="2">
        <f>results!E70</f>
        <v>3</v>
      </c>
      <c r="F73" s="2">
        <f>results!F70</f>
        <v>4</v>
      </c>
      <c r="G73" s="2">
        <f>results!G70</f>
        <v>4</v>
      </c>
      <c r="H73" s="2">
        <f>results!H70</f>
        <v>3</v>
      </c>
      <c r="I73" s="2">
        <f>results!I70</f>
        <v>4</v>
      </c>
      <c r="J73" s="2">
        <f>results!J70</f>
        <v>3</v>
      </c>
      <c r="K73" s="2">
        <f>results!K70</f>
        <v>2</v>
      </c>
      <c r="L73" s="2">
        <f>results!L70</f>
        <v>3</v>
      </c>
      <c r="M73" s="2">
        <f>results!M70</f>
        <v>3</v>
      </c>
      <c r="N73" s="2">
        <f>results!N70</f>
        <v>3</v>
      </c>
      <c r="O73" s="2">
        <f>IF(results!O70=" Somewhat relevant",2,IF(results!O70="Highly relevant ",4,0))</f>
        <v>4</v>
      </c>
      <c r="P73" s="2">
        <f>results!P70</f>
        <v>3</v>
      </c>
      <c r="Q73" s="2">
        <f>results!Q70</f>
        <v>3</v>
      </c>
      <c r="R73" s="2">
        <f>results!R70</f>
        <v>4</v>
      </c>
      <c r="S73" s="2">
        <f>results!S70</f>
        <v>3</v>
      </c>
      <c r="T73" s="2">
        <f>results!T70</f>
        <v>4</v>
      </c>
      <c r="U73" s="2">
        <f>IF(results!AD70="High",4,IF(results!AD70="Medium",2,0))</f>
        <v>2</v>
      </c>
      <c r="V73" s="11">
        <f t="shared" si="1"/>
        <v>2.9750000000000001</v>
      </c>
    </row>
    <row r="74" spans="1:22" ht="15" customHeight="1" x14ac:dyDescent="0.2">
      <c r="A74" s="2">
        <f>results!A71</f>
        <v>0</v>
      </c>
      <c r="B74" s="2" t="str">
        <f>results!B71</f>
        <v>gridComm</v>
      </c>
      <c r="C74" s="2" t="str">
        <f>results!C71</f>
        <v>David Wai Lun Ng</v>
      </c>
      <c r="D74" s="2">
        <f>results!D71</f>
        <v>4</v>
      </c>
      <c r="E74" s="2">
        <f>results!E71</f>
        <v>4</v>
      </c>
      <c r="F74" s="2">
        <f>results!F71</f>
        <v>4</v>
      </c>
      <c r="G74" s="2">
        <f>results!G71</f>
        <v>4</v>
      </c>
      <c r="H74" s="2">
        <f>results!H71</f>
        <v>3</v>
      </c>
      <c r="I74" s="2">
        <f>results!I71</f>
        <v>4</v>
      </c>
      <c r="J74" s="2">
        <f>results!J71</f>
        <v>3</v>
      </c>
      <c r="K74" s="2">
        <f>results!K71</f>
        <v>2</v>
      </c>
      <c r="L74" s="2">
        <f>results!L71</f>
        <v>3</v>
      </c>
      <c r="M74" s="2">
        <f>results!M71</f>
        <v>3</v>
      </c>
      <c r="N74" s="2">
        <f>results!N71</f>
        <v>3</v>
      </c>
      <c r="O74" s="2">
        <f>IF(results!O71=" Somewhat relevant",2,IF(results!O71="Highly relevant ",4,0))</f>
        <v>4</v>
      </c>
      <c r="P74" s="2">
        <f>results!P71</f>
        <v>2</v>
      </c>
      <c r="Q74" s="2">
        <f>results!Q71</f>
        <v>4</v>
      </c>
      <c r="R74" s="2">
        <f>results!R71</f>
        <v>3</v>
      </c>
      <c r="S74" s="2">
        <f>results!S71</f>
        <v>3</v>
      </c>
      <c r="T74" s="2">
        <f>results!T71</f>
        <v>3</v>
      </c>
      <c r="U74" s="2">
        <f>IF(results!AD71="High",4,IF(results!AD71="Medium",2,0))</f>
        <v>2</v>
      </c>
      <c r="V74" s="11">
        <f t="shared" si="1"/>
        <v>3.0500000000000007</v>
      </c>
    </row>
    <row r="75" spans="1:22" ht="15" customHeight="1" x14ac:dyDescent="0.2">
      <c r="A75" s="2">
        <f>results!A72</f>
        <v>0</v>
      </c>
      <c r="B75" s="2" t="str">
        <f>results!B72</f>
        <v>PHI</v>
      </c>
      <c r="C75" s="2" t="str">
        <f>results!C72</f>
        <v>David Wai Lun Ng</v>
      </c>
      <c r="D75" s="2">
        <f>results!D72</f>
        <v>3</v>
      </c>
      <c r="E75" s="2">
        <f>results!E72</f>
        <v>4</v>
      </c>
      <c r="F75" s="2">
        <f>results!F72</f>
        <v>4</v>
      </c>
      <c r="G75" s="2">
        <f>results!G72</f>
        <v>3</v>
      </c>
      <c r="H75" s="2">
        <f>results!H72</f>
        <v>3</v>
      </c>
      <c r="I75" s="2">
        <f>results!I72</f>
        <v>3</v>
      </c>
      <c r="J75" s="2">
        <f>results!J72</f>
        <v>2</v>
      </c>
      <c r="K75" s="2">
        <f>results!K72</f>
        <v>2</v>
      </c>
      <c r="L75" s="2">
        <f>results!L72</f>
        <v>2</v>
      </c>
      <c r="M75" s="2">
        <f>results!M72</f>
        <v>2</v>
      </c>
      <c r="N75" s="2">
        <f>results!N72</f>
        <v>3</v>
      </c>
      <c r="O75" s="2">
        <f>IF(results!O72=" Somewhat relevant",2,IF(results!O72="Highly relevant ",4,0))</f>
        <v>4</v>
      </c>
      <c r="P75" s="2">
        <f>results!P72</f>
        <v>2</v>
      </c>
      <c r="Q75" s="2">
        <f>results!Q72</f>
        <v>3</v>
      </c>
      <c r="R75" s="2">
        <f>results!R72</f>
        <v>4</v>
      </c>
      <c r="S75" s="2">
        <f>results!S72</f>
        <v>2</v>
      </c>
      <c r="T75" s="2">
        <f>results!T72</f>
        <v>3</v>
      </c>
      <c r="U75" s="2">
        <f>IF(results!AD72="High",4,IF(results!AD72="Medium",2,0))</f>
        <v>2</v>
      </c>
      <c r="V75" s="11">
        <f t="shared" si="1"/>
        <v>2.6500000000000008</v>
      </c>
    </row>
    <row r="76" spans="1:22" ht="15" customHeight="1" x14ac:dyDescent="0.2">
      <c r="A76" s="2">
        <f>results!A73</f>
        <v>0</v>
      </c>
      <c r="B76" s="2" t="str">
        <f>results!B73</f>
        <v>HeartSmart</v>
      </c>
      <c r="C76" s="2" t="str">
        <f>results!C73</f>
        <v>David Wai Lun Ng</v>
      </c>
      <c r="D76" s="2">
        <f>results!D73</f>
        <v>3</v>
      </c>
      <c r="E76" s="2">
        <f>results!E73</f>
        <v>2</v>
      </c>
      <c r="F76" s="2">
        <f>results!F73</f>
        <v>3</v>
      </c>
      <c r="G76" s="2">
        <f>results!G73</f>
        <v>4</v>
      </c>
      <c r="H76" s="2">
        <f>results!H73</f>
        <v>3</v>
      </c>
      <c r="I76" s="2">
        <f>results!I73</f>
        <v>1</v>
      </c>
      <c r="J76" s="2">
        <f>results!J73</f>
        <v>2</v>
      </c>
      <c r="K76" s="2">
        <f>results!K73</f>
        <v>2</v>
      </c>
      <c r="L76" s="2">
        <f>results!L73</f>
        <v>2</v>
      </c>
      <c r="M76" s="2">
        <f>results!M73</f>
        <v>2</v>
      </c>
      <c r="N76" s="2">
        <f>results!N73</f>
        <v>2</v>
      </c>
      <c r="O76" s="2">
        <f>IF(results!O73=" Somewhat relevant",2,IF(results!O73="Highly relevant ",4,0))</f>
        <v>2</v>
      </c>
      <c r="P76" s="2">
        <f>results!P73</f>
        <v>2</v>
      </c>
      <c r="Q76" s="2">
        <f>results!Q73</f>
        <v>2</v>
      </c>
      <c r="R76" s="2">
        <f>results!R73</f>
        <v>2</v>
      </c>
      <c r="S76" s="2">
        <f>results!S73</f>
        <v>2</v>
      </c>
      <c r="T76" s="2">
        <f>results!T73</f>
        <v>1</v>
      </c>
      <c r="U76" s="2">
        <f>IF(results!AD73="High",4,IF(results!AD73="Medium",2,0))</f>
        <v>2</v>
      </c>
      <c r="V76" s="11">
        <f t="shared" si="1"/>
        <v>2.1750000000000007</v>
      </c>
    </row>
    <row r="77" spans="1:22" ht="15" customHeight="1" x14ac:dyDescent="0.2">
      <c r="A77" s="2">
        <f>results!A74</f>
        <v>0</v>
      </c>
      <c r="B77" s="2" t="str">
        <f>results!B74</f>
        <v>PriceMap</v>
      </c>
      <c r="C77" s="2" t="str">
        <f>results!C74</f>
        <v>Vishesh Dhingra</v>
      </c>
      <c r="D77" s="2">
        <f>results!D74</f>
        <v>3</v>
      </c>
      <c r="E77" s="2">
        <f>results!E74</f>
        <v>2</v>
      </c>
      <c r="F77" s="2">
        <f>results!F74</f>
        <v>3</v>
      </c>
      <c r="G77" s="2">
        <f>results!G74</f>
        <v>3</v>
      </c>
      <c r="H77" s="2">
        <f>results!H74</f>
        <v>4</v>
      </c>
      <c r="I77" s="2">
        <f>results!I74</f>
        <v>3</v>
      </c>
      <c r="J77" s="2">
        <f>results!J74</f>
        <v>2</v>
      </c>
      <c r="K77" s="2">
        <f>results!K74</f>
        <v>3</v>
      </c>
      <c r="L77" s="2">
        <f>results!L74</f>
        <v>2</v>
      </c>
      <c r="M77" s="2">
        <f>results!M74</f>
        <v>3</v>
      </c>
      <c r="N77" s="2">
        <f>results!N74</f>
        <v>3</v>
      </c>
      <c r="O77" s="2">
        <f>IF(results!O74=" Somewhat relevant",2,IF(results!O74="Highly relevant ",4,0))</f>
        <v>2</v>
      </c>
      <c r="P77" s="2">
        <f>results!P74</f>
        <v>3</v>
      </c>
      <c r="Q77" s="2">
        <f>results!Q74</f>
        <v>2</v>
      </c>
      <c r="R77" s="2">
        <f>results!R74</f>
        <v>3</v>
      </c>
      <c r="S77" s="2">
        <f>results!S74</f>
        <v>3</v>
      </c>
      <c r="T77" s="2">
        <f>results!T74</f>
        <v>2</v>
      </c>
      <c r="U77" s="2">
        <f>IF(results!AD74="High",4,IF(results!AD74="Medium",2,0))</f>
        <v>4</v>
      </c>
      <c r="V77" s="11">
        <f t="shared" si="1"/>
        <v>3</v>
      </c>
    </row>
    <row r="78" spans="1:22" ht="15" customHeight="1" x14ac:dyDescent="0.2">
      <c r="A78" s="2">
        <f>results!A75</f>
        <v>0</v>
      </c>
      <c r="B78" s="2" t="str">
        <f>results!B75</f>
        <v>Kenyt.ai</v>
      </c>
      <c r="C78" s="2" t="str">
        <f>results!C75</f>
        <v>Vishesh Dhingra</v>
      </c>
      <c r="D78" s="2">
        <f>results!D75</f>
        <v>3</v>
      </c>
      <c r="E78" s="2">
        <f>results!E75</f>
        <v>3</v>
      </c>
      <c r="F78" s="2">
        <f>results!F75</f>
        <v>3</v>
      </c>
      <c r="G78" s="2">
        <f>results!G75</f>
        <v>3</v>
      </c>
      <c r="H78" s="2">
        <f>results!H75</f>
        <v>2</v>
      </c>
      <c r="I78" s="2">
        <f>results!I75</f>
        <v>2</v>
      </c>
      <c r="J78" s="2">
        <f>results!J75</f>
        <v>3</v>
      </c>
      <c r="K78" s="2">
        <f>results!K75</f>
        <v>3</v>
      </c>
      <c r="L78" s="2">
        <f>results!L75</f>
        <v>2</v>
      </c>
      <c r="M78" s="2">
        <f>results!M75</f>
        <v>2</v>
      </c>
      <c r="N78" s="2">
        <f>results!N75</f>
        <v>3</v>
      </c>
      <c r="O78" s="2">
        <f>IF(results!O75=" Somewhat relevant",2,IF(results!O75="Highly relevant ",4,0))</f>
        <v>2</v>
      </c>
      <c r="P78" s="2">
        <f>results!P75</f>
        <v>2</v>
      </c>
      <c r="Q78" s="2">
        <f>results!Q75</f>
        <v>3</v>
      </c>
      <c r="R78" s="2">
        <f>results!R75</f>
        <v>2</v>
      </c>
      <c r="S78" s="2">
        <f>results!S75</f>
        <v>2</v>
      </c>
      <c r="T78" s="2">
        <f>results!T75</f>
        <v>2</v>
      </c>
      <c r="U78" s="2">
        <f>IF(results!AD75="High",4,IF(results!AD75="Medium",2,0))</f>
        <v>2</v>
      </c>
      <c r="V78" s="11">
        <f t="shared" si="1"/>
        <v>2.4250000000000007</v>
      </c>
    </row>
    <row r="79" spans="1:22" ht="15" customHeight="1" x14ac:dyDescent="0.2">
      <c r="A79" s="2">
        <f>results!A76</f>
        <v>0</v>
      </c>
      <c r="B79" s="2" t="str">
        <f>results!B76</f>
        <v>Stones2Milestones</v>
      </c>
      <c r="C79" s="2" t="str">
        <f>results!C76</f>
        <v>Vishesh Dhingra</v>
      </c>
      <c r="D79" s="2">
        <f>results!D76</f>
        <v>4</v>
      </c>
      <c r="E79" s="2">
        <f>results!E76</f>
        <v>4</v>
      </c>
      <c r="F79" s="2">
        <f>results!F76</f>
        <v>4</v>
      </c>
      <c r="G79" s="2">
        <f>results!G76</f>
        <v>3</v>
      </c>
      <c r="H79" s="2">
        <f>results!H76</f>
        <v>3</v>
      </c>
      <c r="I79" s="2">
        <f>results!I76</f>
        <v>3</v>
      </c>
      <c r="J79" s="2">
        <f>results!J76</f>
        <v>4</v>
      </c>
      <c r="K79" s="2">
        <f>results!K76</f>
        <v>3</v>
      </c>
      <c r="L79" s="2">
        <f>results!L76</f>
        <v>3</v>
      </c>
      <c r="M79" s="2">
        <f>results!M76</f>
        <v>3</v>
      </c>
      <c r="N79" s="2">
        <f>results!N76</f>
        <v>3</v>
      </c>
      <c r="O79" s="2">
        <f>IF(results!O76=" Somewhat relevant",2,IF(results!O76="Highly relevant ",4,0))</f>
        <v>4</v>
      </c>
      <c r="P79" s="2">
        <f>results!P76</f>
        <v>3</v>
      </c>
      <c r="Q79" s="2">
        <f>results!Q76</f>
        <v>3</v>
      </c>
      <c r="R79" s="2">
        <f>results!R76</f>
        <v>2</v>
      </c>
      <c r="S79" s="2">
        <f>results!S76</f>
        <v>3</v>
      </c>
      <c r="T79" s="2">
        <f>results!T76</f>
        <v>2</v>
      </c>
      <c r="U79" s="2">
        <f>IF(results!AD76="High",4,IF(results!AD76="Medium",2,0))</f>
        <v>4</v>
      </c>
      <c r="V79" s="11">
        <f t="shared" si="1"/>
        <v>3.4249999999999998</v>
      </c>
    </row>
    <row r="80" spans="1:22" ht="15" customHeight="1" x14ac:dyDescent="0.2">
      <c r="A80" s="2">
        <f>results!A77</f>
        <v>0</v>
      </c>
      <c r="B80" s="2" t="str">
        <f>results!B77</f>
        <v>University Living Accommodation Pvt Ltd</v>
      </c>
      <c r="C80" s="2" t="str">
        <f>results!C77</f>
        <v>Vishesh Dhingra</v>
      </c>
      <c r="D80" s="2">
        <f>results!D77</f>
        <v>4</v>
      </c>
      <c r="E80" s="2">
        <f>results!E77</f>
        <v>3</v>
      </c>
      <c r="F80" s="2">
        <f>results!F77</f>
        <v>4</v>
      </c>
      <c r="G80" s="2">
        <f>results!G77</f>
        <v>4</v>
      </c>
      <c r="H80" s="2">
        <f>results!H77</f>
        <v>3</v>
      </c>
      <c r="I80" s="2">
        <f>results!I77</f>
        <v>3</v>
      </c>
      <c r="J80" s="2">
        <f>results!J77</f>
        <v>4</v>
      </c>
      <c r="K80" s="2">
        <f>results!K77</f>
        <v>3</v>
      </c>
      <c r="L80" s="2">
        <f>results!L77</f>
        <v>3</v>
      </c>
      <c r="M80" s="2">
        <f>results!M77</f>
        <v>3</v>
      </c>
      <c r="N80" s="2">
        <f>results!N77</f>
        <v>3</v>
      </c>
      <c r="O80" s="2">
        <f>IF(results!O77=" Somewhat relevant",2,IF(results!O77="Highly relevant ",4,0))</f>
        <v>4</v>
      </c>
      <c r="P80" s="2">
        <f>results!P77</f>
        <v>3</v>
      </c>
      <c r="Q80" s="2">
        <f>results!Q77</f>
        <v>4</v>
      </c>
      <c r="R80" s="2">
        <f>results!R77</f>
        <v>3</v>
      </c>
      <c r="S80" s="2">
        <f>results!S77</f>
        <v>3</v>
      </c>
      <c r="T80" s="2">
        <f>results!T77</f>
        <v>3</v>
      </c>
      <c r="U80" s="2">
        <f>IF(results!AD77="High",4,IF(results!AD77="Medium",2,0))</f>
        <v>4</v>
      </c>
      <c r="V80" s="11">
        <f t="shared" si="1"/>
        <v>3.5750000000000002</v>
      </c>
    </row>
    <row r="81" spans="1:22" ht="15" customHeight="1" x14ac:dyDescent="0.2">
      <c r="A81" s="2">
        <f>results!A78</f>
        <v>0</v>
      </c>
      <c r="B81" s="2" t="str">
        <f>results!B78</f>
        <v xml:space="preserve">FitThree </v>
      </c>
      <c r="C81" s="2" t="str">
        <f>results!C78</f>
        <v>Vishesh Dhingra</v>
      </c>
      <c r="D81" s="2">
        <f>results!D78</f>
        <v>3</v>
      </c>
      <c r="E81" s="2">
        <f>results!E78</f>
        <v>3</v>
      </c>
      <c r="F81" s="2">
        <f>results!F78</f>
        <v>3</v>
      </c>
      <c r="G81" s="2">
        <f>results!G78</f>
        <v>4</v>
      </c>
      <c r="H81" s="2">
        <f>results!H78</f>
        <v>4</v>
      </c>
      <c r="I81" s="2">
        <f>results!I78</f>
        <v>3</v>
      </c>
      <c r="J81" s="2">
        <f>results!J78</f>
        <v>3</v>
      </c>
      <c r="K81" s="2">
        <f>results!K78</f>
        <v>4</v>
      </c>
      <c r="L81" s="2">
        <f>results!L78</f>
        <v>3</v>
      </c>
      <c r="M81" s="2">
        <f>results!M78</f>
        <v>3</v>
      </c>
      <c r="N81" s="2">
        <f>results!N78</f>
        <v>3</v>
      </c>
      <c r="O81" s="2">
        <f>IF(results!O78=" Somewhat relevant",2,IF(results!O78="Highly relevant ",4,0))</f>
        <v>4</v>
      </c>
      <c r="P81" s="2">
        <f>results!P78</f>
        <v>3</v>
      </c>
      <c r="Q81" s="2">
        <f>results!Q78</f>
        <v>3</v>
      </c>
      <c r="R81" s="2">
        <f>results!R78</f>
        <v>3</v>
      </c>
      <c r="S81" s="2">
        <f>results!S78</f>
        <v>3</v>
      </c>
      <c r="T81" s="2">
        <f>results!T78</f>
        <v>3</v>
      </c>
      <c r="U81" s="2">
        <f>IF(results!AD78="High",4,IF(results!AD78="Medium",2,0))</f>
        <v>2</v>
      </c>
      <c r="V81" s="11">
        <f t="shared" si="1"/>
        <v>2.9250000000000003</v>
      </c>
    </row>
    <row r="82" spans="1:22" ht="15" customHeight="1" x14ac:dyDescent="0.2">
      <c r="A82" s="2">
        <f>results!A79</f>
        <v>0</v>
      </c>
      <c r="B82" s="2" t="str">
        <f>results!B79</f>
        <v>Brisil Technologies Private Limited</v>
      </c>
      <c r="C82" s="2" t="str">
        <f>results!C79</f>
        <v>Rad</v>
      </c>
      <c r="D82" s="2">
        <f>results!D79</f>
        <v>3</v>
      </c>
      <c r="E82" s="2">
        <f>results!E79</f>
        <v>3</v>
      </c>
      <c r="F82" s="2">
        <f>results!F79</f>
        <v>3</v>
      </c>
      <c r="G82" s="2">
        <f>results!G79</f>
        <v>3</v>
      </c>
      <c r="H82" s="2">
        <f>results!H79</f>
        <v>2</v>
      </c>
      <c r="I82" s="2">
        <f>results!I79</f>
        <v>2</v>
      </c>
      <c r="J82" s="2">
        <f>results!J79</f>
        <v>2</v>
      </c>
      <c r="K82" s="2">
        <f>results!K79</f>
        <v>2</v>
      </c>
      <c r="L82" s="2">
        <f>results!L79</f>
        <v>2</v>
      </c>
      <c r="M82" s="2">
        <f>results!M79</f>
        <v>2</v>
      </c>
      <c r="N82" s="2">
        <f>results!N79</f>
        <v>1</v>
      </c>
      <c r="O82" s="2">
        <f>IF(results!O79=" Somewhat relevant",2,IF(results!O79="Highly relevant ",4,0))</f>
        <v>4</v>
      </c>
      <c r="P82" s="2">
        <f>results!P79</f>
        <v>1</v>
      </c>
      <c r="Q82" s="2">
        <f>results!Q79</f>
        <v>2</v>
      </c>
      <c r="R82" s="2">
        <f>results!R79</f>
        <v>1</v>
      </c>
      <c r="S82" s="2">
        <f>results!S79</f>
        <v>1</v>
      </c>
      <c r="T82" s="2">
        <f>results!T79</f>
        <v>1</v>
      </c>
      <c r="U82" s="2">
        <f>IF(results!AD79="High",4,IF(results!AD79="Medium",2,0))</f>
        <v>0</v>
      </c>
      <c r="V82" s="11">
        <f t="shared" si="1"/>
        <v>1.5999999999999999</v>
      </c>
    </row>
    <row r="83" spans="1:22" ht="15" customHeight="1" x14ac:dyDescent="0.2">
      <c r="A83" s="2">
        <f>results!A80</f>
        <v>0</v>
      </c>
      <c r="B83" s="2" t="str">
        <f>results!B80</f>
        <v>carmen automotive pte ltd</v>
      </c>
      <c r="C83" s="2" t="str">
        <f>results!C80</f>
        <v>Rad</v>
      </c>
      <c r="D83" s="2">
        <f>results!D80</f>
        <v>3</v>
      </c>
      <c r="E83" s="2">
        <f>results!E80</f>
        <v>3</v>
      </c>
      <c r="F83" s="2">
        <f>results!F80</f>
        <v>3</v>
      </c>
      <c r="G83" s="2">
        <f>results!G80</f>
        <v>2</v>
      </c>
      <c r="H83" s="2">
        <f>results!H80</f>
        <v>2</v>
      </c>
      <c r="I83" s="2">
        <f>results!I80</f>
        <v>1</v>
      </c>
      <c r="J83" s="2">
        <f>results!J80</f>
        <v>1</v>
      </c>
      <c r="K83" s="2">
        <f>results!K80</f>
        <v>1</v>
      </c>
      <c r="L83" s="2">
        <f>results!L80</f>
        <v>2</v>
      </c>
      <c r="M83" s="2">
        <f>results!M80</f>
        <v>1</v>
      </c>
      <c r="N83" s="2">
        <f>results!N80</f>
        <v>1</v>
      </c>
      <c r="O83" s="2">
        <f>IF(results!O80=" Somewhat relevant",2,IF(results!O80="Highly relevant ",4,0))</f>
        <v>2</v>
      </c>
      <c r="P83" s="2">
        <f>results!P80</f>
        <v>1</v>
      </c>
      <c r="Q83" s="2">
        <f>results!Q80</f>
        <v>1</v>
      </c>
      <c r="R83" s="2">
        <f>results!R80</f>
        <v>1</v>
      </c>
      <c r="S83" s="2">
        <f>results!S80</f>
        <v>1</v>
      </c>
      <c r="T83" s="2">
        <f>results!T80</f>
        <v>1</v>
      </c>
      <c r="U83" s="2">
        <f>IF(results!AD80="High",4,IF(results!AD80="Medium",2,0))</f>
        <v>0</v>
      </c>
      <c r="V83" s="11">
        <f t="shared" si="1"/>
        <v>1.2250000000000001</v>
      </c>
    </row>
    <row r="84" spans="1:22" ht="15" customHeight="1" x14ac:dyDescent="0.2">
      <c r="A84" s="2">
        <f>results!A81</f>
        <v>0</v>
      </c>
      <c r="B84" s="2" t="str">
        <f>results!B81</f>
        <v>PHI</v>
      </c>
      <c r="C84" s="2" t="str">
        <f>results!C81</f>
        <v>Rad</v>
      </c>
      <c r="D84" s="2">
        <f>results!D81</f>
        <v>2</v>
      </c>
      <c r="E84" s="2">
        <f>results!E81</f>
        <v>3</v>
      </c>
      <c r="F84" s="2">
        <f>results!F81</f>
        <v>2</v>
      </c>
      <c r="G84" s="2">
        <f>results!G81</f>
        <v>2</v>
      </c>
      <c r="H84" s="2">
        <f>results!H81</f>
        <v>2</v>
      </c>
      <c r="I84" s="2">
        <f>results!I81</f>
        <v>2</v>
      </c>
      <c r="J84" s="2">
        <f>results!J81</f>
        <v>1</v>
      </c>
      <c r="K84" s="2">
        <f>results!K81</f>
        <v>1</v>
      </c>
      <c r="L84" s="2">
        <f>results!L81</f>
        <v>2</v>
      </c>
      <c r="M84" s="2">
        <f>results!M81</f>
        <v>1</v>
      </c>
      <c r="N84" s="2">
        <f>results!N81</f>
        <v>1</v>
      </c>
      <c r="O84" s="2">
        <f>IF(results!O81=" Somewhat relevant",2,IF(results!O81="Highly relevant ",4,0))</f>
        <v>2</v>
      </c>
      <c r="P84" s="2">
        <f>results!P81</f>
        <v>1</v>
      </c>
      <c r="Q84" s="2">
        <f>results!Q81</f>
        <v>2</v>
      </c>
      <c r="R84" s="2">
        <f>results!R81</f>
        <v>1</v>
      </c>
      <c r="S84" s="2">
        <f>results!S81</f>
        <v>1</v>
      </c>
      <c r="T84" s="2">
        <f>results!T81</f>
        <v>1</v>
      </c>
      <c r="U84" s="2">
        <f>IF(results!AD81="High",4,IF(results!AD81="Medium",2,0))</f>
        <v>0</v>
      </c>
      <c r="V84" s="11">
        <f t="shared" si="1"/>
        <v>1.2749999999999999</v>
      </c>
    </row>
    <row r="85" spans="1:22" ht="15" customHeight="1" x14ac:dyDescent="0.2">
      <c r="A85" s="2">
        <f>results!A82</f>
        <v>0</v>
      </c>
      <c r="B85" s="2" t="str">
        <f>results!B82</f>
        <v>HeartSmart</v>
      </c>
      <c r="C85" s="2" t="str">
        <f>results!C82</f>
        <v>Yeo Su Ling</v>
      </c>
      <c r="D85" s="2">
        <f>results!D82</f>
        <v>3</v>
      </c>
      <c r="E85" s="2">
        <f>results!E82</f>
        <v>1</v>
      </c>
      <c r="F85" s="2">
        <f>results!F82</f>
        <v>2</v>
      </c>
      <c r="G85" s="2">
        <f>results!G82</f>
        <v>2</v>
      </c>
      <c r="H85" s="2">
        <f>results!H82</f>
        <v>2</v>
      </c>
      <c r="I85" s="2">
        <f>results!I82</f>
        <v>2</v>
      </c>
      <c r="J85" s="2">
        <f>results!J82</f>
        <v>2</v>
      </c>
      <c r="K85" s="2">
        <f>results!K82</f>
        <v>2</v>
      </c>
      <c r="L85" s="2">
        <f>results!L82</f>
        <v>2</v>
      </c>
      <c r="M85" s="2">
        <f>results!M82</f>
        <v>1</v>
      </c>
      <c r="N85" s="2">
        <f>results!N82</f>
        <v>2</v>
      </c>
      <c r="O85" s="2">
        <f>IF(results!O82=" Somewhat relevant",2,IF(results!O82="Highly relevant ",4,0))</f>
        <v>2</v>
      </c>
      <c r="P85" s="2">
        <f>results!P82</f>
        <v>2</v>
      </c>
      <c r="Q85" s="2">
        <f>results!Q82</f>
        <v>2</v>
      </c>
      <c r="R85" s="2">
        <f>results!R82</f>
        <v>2</v>
      </c>
      <c r="S85" s="2">
        <f>results!S82</f>
        <v>2</v>
      </c>
      <c r="T85" s="2">
        <f>results!T82</f>
        <v>2</v>
      </c>
      <c r="U85" s="2">
        <f>IF(results!AD82="High",4,IF(results!AD82="Medium",2,0))</f>
        <v>2</v>
      </c>
      <c r="V85" s="11">
        <f t="shared" si="1"/>
        <v>1.9750000000000001</v>
      </c>
    </row>
    <row r="86" spans="1:22" ht="15" customHeight="1" x14ac:dyDescent="0.2">
      <c r="A86" s="2">
        <f>results!A83</f>
        <v>0</v>
      </c>
      <c r="B86" s="2" t="str">
        <f>results!B83</f>
        <v>Into23</v>
      </c>
      <c r="C86" s="2" t="str">
        <f>results!C83</f>
        <v>Yeo Su Ling</v>
      </c>
      <c r="D86" s="2">
        <f>results!D83</f>
        <v>2</v>
      </c>
      <c r="E86" s="2">
        <f>results!E83</f>
        <v>2</v>
      </c>
      <c r="F86" s="2">
        <f>results!F83</f>
        <v>3</v>
      </c>
      <c r="G86" s="2">
        <f>results!G83</f>
        <v>2</v>
      </c>
      <c r="H86" s="2">
        <f>results!H83</f>
        <v>2</v>
      </c>
      <c r="I86" s="2">
        <f>results!I83</f>
        <v>2</v>
      </c>
      <c r="J86" s="2">
        <f>results!J83</f>
        <v>2</v>
      </c>
      <c r="K86" s="2">
        <f>results!K83</f>
        <v>2</v>
      </c>
      <c r="L86" s="2">
        <f>results!L83</f>
        <v>2</v>
      </c>
      <c r="M86" s="2">
        <f>results!M83</f>
        <v>1</v>
      </c>
      <c r="N86" s="2">
        <f>results!N83</f>
        <v>1</v>
      </c>
      <c r="O86" s="2">
        <f>IF(results!O83=" Somewhat relevant",2,IF(results!O83="Highly relevant ",4,0))</f>
        <v>2</v>
      </c>
      <c r="P86" s="2">
        <f>results!P83</f>
        <v>1</v>
      </c>
      <c r="Q86" s="2">
        <f>results!Q83</f>
        <v>2</v>
      </c>
      <c r="R86" s="2">
        <f>results!R83</f>
        <v>2</v>
      </c>
      <c r="S86" s="2">
        <f>results!S83</f>
        <v>1</v>
      </c>
      <c r="T86" s="2">
        <f>results!T83</f>
        <v>2</v>
      </c>
      <c r="U86" s="2">
        <f>IF(results!AD83="High",4,IF(results!AD83="Medium",2,0))</f>
        <v>0</v>
      </c>
      <c r="V86" s="11">
        <f t="shared" si="1"/>
        <v>1.425</v>
      </c>
    </row>
    <row r="87" spans="1:22" ht="15" customHeight="1" x14ac:dyDescent="0.2">
      <c r="A87" s="2">
        <f>results!A84</f>
        <v>0</v>
      </c>
      <c r="B87" s="2" t="str">
        <f>results!B84</f>
        <v>AIRPORTELs</v>
      </c>
      <c r="C87" s="2" t="str">
        <f>results!C84</f>
        <v>Yeo Su Ling</v>
      </c>
      <c r="D87" s="2">
        <f>results!D84</f>
        <v>3</v>
      </c>
      <c r="E87" s="2">
        <f>results!E84</f>
        <v>2</v>
      </c>
      <c r="F87" s="2">
        <f>results!F84</f>
        <v>3</v>
      </c>
      <c r="G87" s="2">
        <f>results!G84</f>
        <v>3</v>
      </c>
      <c r="H87" s="2">
        <f>results!H84</f>
        <v>2</v>
      </c>
      <c r="I87" s="2">
        <f>results!I84</f>
        <v>2</v>
      </c>
      <c r="J87" s="2">
        <f>results!J84</f>
        <v>3</v>
      </c>
      <c r="K87" s="2">
        <f>results!K84</f>
        <v>3</v>
      </c>
      <c r="L87" s="2">
        <f>results!L84</f>
        <v>2</v>
      </c>
      <c r="M87" s="2">
        <f>results!M84</f>
        <v>3</v>
      </c>
      <c r="N87" s="2">
        <f>results!N84</f>
        <v>2</v>
      </c>
      <c r="O87" s="2">
        <f>IF(results!O84=" Somewhat relevant",2,IF(results!O84="Highly relevant ",4,0))</f>
        <v>2</v>
      </c>
      <c r="P87" s="2">
        <f>results!P84</f>
        <v>2</v>
      </c>
      <c r="Q87" s="2">
        <f>results!Q84</f>
        <v>2</v>
      </c>
      <c r="R87" s="2">
        <f>results!R84</f>
        <v>3</v>
      </c>
      <c r="S87" s="2">
        <f>results!S84</f>
        <v>2</v>
      </c>
      <c r="T87" s="2">
        <f>results!T84</f>
        <v>3</v>
      </c>
      <c r="U87" s="2">
        <f>IF(results!AD84="High",4,IF(results!AD84="Medium",2,0))</f>
        <v>4</v>
      </c>
      <c r="V87" s="11">
        <f t="shared" si="1"/>
        <v>2.8250000000000002</v>
      </c>
    </row>
    <row r="88" spans="1:22" ht="15" customHeight="1" x14ac:dyDescent="0.2">
      <c r="A88" s="2">
        <f>results!A85</f>
        <v>0</v>
      </c>
      <c r="B88" s="2" t="str">
        <f>results!B85</f>
        <v>Medinfi Healthcare Pvt Ltd</v>
      </c>
      <c r="C88" s="2" t="str">
        <f>results!C85</f>
        <v>Yeo Su Ling</v>
      </c>
      <c r="D88" s="2">
        <f>results!D85</f>
        <v>3</v>
      </c>
      <c r="E88" s="2">
        <f>results!E85</f>
        <v>3</v>
      </c>
      <c r="F88" s="2">
        <f>results!F85</f>
        <v>2</v>
      </c>
      <c r="G88" s="2">
        <f>results!G85</f>
        <v>3</v>
      </c>
      <c r="H88" s="2">
        <f>results!H85</f>
        <v>2</v>
      </c>
      <c r="I88" s="2">
        <f>results!I85</f>
        <v>3</v>
      </c>
      <c r="J88" s="2">
        <f>results!J85</f>
        <v>3</v>
      </c>
      <c r="K88" s="2">
        <f>results!K85</f>
        <v>2</v>
      </c>
      <c r="L88" s="2">
        <f>results!L85</f>
        <v>2</v>
      </c>
      <c r="M88" s="2">
        <f>results!M85</f>
        <v>2</v>
      </c>
      <c r="N88" s="2">
        <f>results!N85</f>
        <v>2</v>
      </c>
      <c r="O88" s="2">
        <f>IF(results!O85=" Somewhat relevant",2,IF(results!O85="Highly relevant ",4,0))</f>
        <v>2</v>
      </c>
      <c r="P88" s="2">
        <f>results!P85</f>
        <v>3</v>
      </c>
      <c r="Q88" s="2">
        <f>results!Q85</f>
        <v>3</v>
      </c>
      <c r="R88" s="2">
        <f>results!R85</f>
        <v>3</v>
      </c>
      <c r="S88" s="2">
        <f>results!S85</f>
        <v>3</v>
      </c>
      <c r="T88" s="2">
        <f>results!T85</f>
        <v>4</v>
      </c>
      <c r="U88" s="2">
        <f>IF(results!AD85="High",4,IF(results!AD85="Medium",2,0))</f>
        <v>4</v>
      </c>
      <c r="V88" s="11">
        <f t="shared" si="1"/>
        <v>3.0000000000000004</v>
      </c>
    </row>
    <row r="89" spans="1:22" ht="15" customHeight="1" x14ac:dyDescent="0.2">
      <c r="A89" s="2">
        <f>results!A86</f>
        <v>0</v>
      </c>
      <c r="B89" s="2" t="str">
        <f>results!B86</f>
        <v>BYKidO</v>
      </c>
      <c r="C89" s="2" t="str">
        <f>results!C86</f>
        <v>Tarun Nallu</v>
      </c>
      <c r="D89" s="2">
        <f>results!D86</f>
        <v>2</v>
      </c>
      <c r="E89" s="2">
        <f>results!E86</f>
        <v>2</v>
      </c>
      <c r="F89" s="2">
        <f>results!F86</f>
        <v>2</v>
      </c>
      <c r="G89" s="2">
        <f>results!G86</f>
        <v>1</v>
      </c>
      <c r="H89" s="2">
        <f>results!H86</f>
        <v>2</v>
      </c>
      <c r="I89" s="2">
        <f>results!I86</f>
        <v>2</v>
      </c>
      <c r="J89" s="2">
        <f>results!J86</f>
        <v>1</v>
      </c>
      <c r="K89" s="2">
        <f>results!K86</f>
        <v>2</v>
      </c>
      <c r="L89" s="2">
        <f>results!L86</f>
        <v>1</v>
      </c>
      <c r="M89" s="2">
        <f>results!M86</f>
        <v>2</v>
      </c>
      <c r="N89" s="2">
        <f>results!N86</f>
        <v>2</v>
      </c>
      <c r="O89" s="2">
        <f>IF(results!O86=" Somewhat relevant",2,IF(results!O86="Highly relevant ",4,0))</f>
        <v>2</v>
      </c>
      <c r="P89" s="2">
        <f>results!P86</f>
        <v>1</v>
      </c>
      <c r="Q89" s="2">
        <f>results!Q86</f>
        <v>2</v>
      </c>
      <c r="R89" s="2">
        <f>results!R86</f>
        <v>3</v>
      </c>
      <c r="S89" s="2">
        <f>results!S86</f>
        <v>3</v>
      </c>
      <c r="T89" s="2">
        <f>results!T86</f>
        <v>3</v>
      </c>
      <c r="U89" s="2">
        <f>IF(results!AD86="High",4,IF(results!AD86="Medium",2,0))</f>
        <v>2</v>
      </c>
      <c r="V89" s="11">
        <f t="shared" si="1"/>
        <v>1.925</v>
      </c>
    </row>
    <row r="90" spans="1:22" ht="15" customHeight="1" x14ac:dyDescent="0.2">
      <c r="A90" s="2">
        <f>results!A87</f>
        <v>0</v>
      </c>
      <c r="B90" s="2" t="str">
        <f>results!B87</f>
        <v>Eunimart Crossborder Pte Ltd</v>
      </c>
      <c r="C90" s="2" t="str">
        <f>results!C87</f>
        <v>Tarun Nallu</v>
      </c>
      <c r="D90" s="2">
        <f>results!D87</f>
        <v>3</v>
      </c>
      <c r="E90" s="2">
        <f>results!E87</f>
        <v>4</v>
      </c>
      <c r="F90" s="2">
        <f>results!F87</f>
        <v>3</v>
      </c>
      <c r="G90" s="2">
        <f>results!G87</f>
        <v>3</v>
      </c>
      <c r="H90" s="2">
        <f>results!H87</f>
        <v>2</v>
      </c>
      <c r="I90" s="2">
        <f>results!I87</f>
        <v>4</v>
      </c>
      <c r="J90" s="2">
        <f>results!J87</f>
        <v>2</v>
      </c>
      <c r="K90" s="2">
        <f>results!K87</f>
        <v>3</v>
      </c>
      <c r="L90" s="2">
        <f>results!L87</f>
        <v>3</v>
      </c>
      <c r="M90" s="2">
        <f>results!M87</f>
        <v>3</v>
      </c>
      <c r="N90" s="2">
        <f>results!N87</f>
        <v>2</v>
      </c>
      <c r="O90" s="2">
        <f>IF(results!O87=" Somewhat relevant",2,IF(results!O87="Highly relevant ",4,0))</f>
        <v>2</v>
      </c>
      <c r="P90" s="2">
        <f>results!P87</f>
        <v>2</v>
      </c>
      <c r="Q90" s="2">
        <f>results!Q87</f>
        <v>3</v>
      </c>
      <c r="R90" s="2">
        <f>results!R87</f>
        <v>3</v>
      </c>
      <c r="S90" s="2">
        <f>results!S87</f>
        <v>3</v>
      </c>
      <c r="T90" s="2">
        <f>results!T87</f>
        <v>3</v>
      </c>
      <c r="U90" s="2">
        <f>IF(results!AD87="High",4,IF(results!AD87="Medium",2,0))</f>
        <v>2</v>
      </c>
      <c r="V90" s="11">
        <f t="shared" si="1"/>
        <v>2.6750000000000003</v>
      </c>
    </row>
    <row r="91" spans="1:22" ht="15" customHeight="1" x14ac:dyDescent="0.2">
      <c r="A91" s="2">
        <f>results!A88</f>
        <v>0</v>
      </c>
      <c r="B91" s="2" t="str">
        <f>results!B88</f>
        <v>Sepio Products</v>
      </c>
      <c r="C91" s="2" t="str">
        <f>results!C88</f>
        <v>Tarun Nallu</v>
      </c>
      <c r="D91" s="2">
        <f>results!D88</f>
        <v>3</v>
      </c>
      <c r="E91" s="2">
        <f>results!E88</f>
        <v>4</v>
      </c>
      <c r="F91" s="2">
        <f>results!F88</f>
        <v>2</v>
      </c>
      <c r="G91" s="2">
        <f>results!G88</f>
        <v>2</v>
      </c>
      <c r="H91" s="2">
        <f>results!H88</f>
        <v>2</v>
      </c>
      <c r="I91" s="2">
        <f>results!I88</f>
        <v>2</v>
      </c>
      <c r="J91" s="2">
        <f>results!J88</f>
        <v>2</v>
      </c>
      <c r="K91" s="2">
        <f>results!K88</f>
        <v>4</v>
      </c>
      <c r="L91" s="2">
        <f>results!L88</f>
        <v>2</v>
      </c>
      <c r="M91" s="2">
        <f>results!M88</f>
        <v>2</v>
      </c>
      <c r="N91" s="2">
        <f>results!N88</f>
        <v>2</v>
      </c>
      <c r="O91" s="2">
        <f>IF(results!O88=" Somewhat relevant",2,IF(results!O88="Highly relevant ",4,0))</f>
        <v>2</v>
      </c>
      <c r="P91" s="2">
        <f>results!P88</f>
        <v>1</v>
      </c>
      <c r="Q91" s="2">
        <f>results!Q88</f>
        <v>2</v>
      </c>
      <c r="R91" s="2">
        <f>results!R88</f>
        <v>2</v>
      </c>
      <c r="S91" s="2">
        <f>results!S88</f>
        <v>1</v>
      </c>
      <c r="T91" s="2">
        <f>results!T88</f>
        <v>1</v>
      </c>
      <c r="U91" s="2">
        <f>IF(results!AD88="High",4,IF(results!AD88="Medium",2,0))</f>
        <v>2</v>
      </c>
      <c r="V91" s="11">
        <f t="shared" si="1"/>
        <v>2.1500000000000004</v>
      </c>
    </row>
    <row r="92" spans="1:22" ht="15" customHeight="1" x14ac:dyDescent="0.2">
      <c r="A92" s="2">
        <f>results!A89</f>
        <v>0</v>
      </c>
      <c r="B92" s="2" t="str">
        <f>results!B89</f>
        <v>Blonk</v>
      </c>
      <c r="C92" s="2" t="str">
        <f>results!C89</f>
        <v>Tarun Nallu</v>
      </c>
      <c r="D92" s="2">
        <f>results!D89</f>
        <v>2</v>
      </c>
      <c r="E92" s="2">
        <f>results!E89</f>
        <v>2</v>
      </c>
      <c r="F92" s="2">
        <f>results!F89</f>
        <v>2</v>
      </c>
      <c r="G92" s="2">
        <f>results!G89</f>
        <v>2</v>
      </c>
      <c r="H92" s="2">
        <f>results!H89</f>
        <v>3</v>
      </c>
      <c r="I92" s="2">
        <f>results!I89</f>
        <v>3</v>
      </c>
      <c r="J92" s="2">
        <f>results!J89</f>
        <v>2</v>
      </c>
      <c r="K92" s="2">
        <f>results!K89</f>
        <v>3</v>
      </c>
      <c r="L92" s="2">
        <f>results!L89</f>
        <v>2</v>
      </c>
      <c r="M92" s="2">
        <f>results!M89</f>
        <v>3</v>
      </c>
      <c r="N92" s="2">
        <f>results!N89</f>
        <v>3</v>
      </c>
      <c r="O92" s="2">
        <f>IF(results!O89=" Somewhat relevant",2,IF(results!O89="Highly relevant ",4,0))</f>
        <v>2</v>
      </c>
      <c r="P92" s="2">
        <f>results!P89</f>
        <v>2</v>
      </c>
      <c r="Q92" s="2">
        <f>results!Q89</f>
        <v>2</v>
      </c>
      <c r="R92" s="2">
        <f>results!R89</f>
        <v>3</v>
      </c>
      <c r="S92" s="2">
        <f>results!S89</f>
        <v>3</v>
      </c>
      <c r="T92" s="2">
        <f>results!T89</f>
        <v>3</v>
      </c>
      <c r="U92" s="2">
        <f>IF(results!AD89="High",4,IF(results!AD89="Medium",2,0))</f>
        <v>2</v>
      </c>
      <c r="V92" s="11">
        <f t="shared" si="1"/>
        <v>2.2999999999999998</v>
      </c>
    </row>
    <row r="93" spans="1:22" ht="15" customHeight="1" x14ac:dyDescent="0.2">
      <c r="A93" s="2">
        <f>results!A90</f>
        <v>0</v>
      </c>
      <c r="B93" s="2" t="str">
        <f>results!B90</f>
        <v>repup.co</v>
      </c>
      <c r="C93" s="2" t="str">
        <f>results!C90</f>
        <v>Tarun Nallu</v>
      </c>
      <c r="D93" s="2">
        <f>results!D90</f>
        <v>3</v>
      </c>
      <c r="E93" s="2">
        <f>results!E90</f>
        <v>3</v>
      </c>
      <c r="F93" s="2">
        <f>results!F90</f>
        <v>4</v>
      </c>
      <c r="G93" s="2">
        <f>results!G90</f>
        <v>3</v>
      </c>
      <c r="H93" s="2">
        <f>results!H90</f>
        <v>3</v>
      </c>
      <c r="I93" s="2">
        <f>results!I90</f>
        <v>3</v>
      </c>
      <c r="J93" s="2">
        <f>results!J90</f>
        <v>3</v>
      </c>
      <c r="K93" s="2">
        <f>results!K90</f>
        <v>3</v>
      </c>
      <c r="L93" s="2">
        <f>results!L90</f>
        <v>3</v>
      </c>
      <c r="M93" s="2">
        <f>results!M90</f>
        <v>3</v>
      </c>
      <c r="N93" s="2">
        <f>results!N90</f>
        <v>3</v>
      </c>
      <c r="O93" s="2">
        <f>IF(results!O90=" Somewhat relevant",2,IF(results!O90="Highly relevant ",4,0))</f>
        <v>4</v>
      </c>
      <c r="P93" s="2">
        <f>results!P90</f>
        <v>2</v>
      </c>
      <c r="Q93" s="2">
        <f>results!Q90</f>
        <v>3</v>
      </c>
      <c r="R93" s="2">
        <f>results!R90</f>
        <v>3</v>
      </c>
      <c r="S93" s="2">
        <f>results!S90</f>
        <v>4</v>
      </c>
      <c r="T93" s="2">
        <f>results!T90</f>
        <v>4</v>
      </c>
      <c r="U93" s="2">
        <f>IF(results!AD90="High",4,IF(results!AD90="Medium",2,0))</f>
        <v>4</v>
      </c>
      <c r="V93" s="11">
        <f t="shared" si="1"/>
        <v>3.3750000000000004</v>
      </c>
    </row>
    <row r="94" spans="1:22" ht="15" customHeight="1" x14ac:dyDescent="0.2">
      <c r="A94" s="2">
        <f>results!A91</f>
        <v>0</v>
      </c>
      <c r="B94" s="2" t="str">
        <f>results!B91</f>
        <v>OhPhish Technologies Private Limited</v>
      </c>
      <c r="C94" s="2" t="str">
        <f>results!C91</f>
        <v>Tarun Nallu</v>
      </c>
      <c r="D94" s="2">
        <f>results!D91</f>
        <v>2</v>
      </c>
      <c r="E94" s="2">
        <f>results!E91</f>
        <v>1</v>
      </c>
      <c r="F94" s="2">
        <f>results!F91</f>
        <v>1</v>
      </c>
      <c r="G94" s="2">
        <f>results!G91</f>
        <v>2</v>
      </c>
      <c r="H94" s="2">
        <f>results!H91</f>
        <v>2</v>
      </c>
      <c r="I94" s="2">
        <f>results!I91</f>
        <v>3</v>
      </c>
      <c r="J94" s="2">
        <f>results!J91</f>
        <v>2</v>
      </c>
      <c r="K94" s="2">
        <f>results!K91</f>
        <v>2</v>
      </c>
      <c r="L94" s="2">
        <f>results!L91</f>
        <v>2</v>
      </c>
      <c r="M94" s="2">
        <f>results!M91</f>
        <v>1</v>
      </c>
      <c r="N94" s="2">
        <f>results!N91</f>
        <v>2</v>
      </c>
      <c r="O94" s="2">
        <f>IF(results!O91=" Somewhat relevant",2,IF(results!O91="Highly relevant ",4,0))</f>
        <v>2</v>
      </c>
      <c r="P94" s="2">
        <f>results!P91</f>
        <v>1</v>
      </c>
      <c r="Q94" s="2">
        <f>results!Q91</f>
        <v>1</v>
      </c>
      <c r="R94" s="2">
        <f>results!R91</f>
        <v>2</v>
      </c>
      <c r="S94" s="2">
        <f>results!S91</f>
        <v>1</v>
      </c>
      <c r="T94" s="2">
        <f>results!T91</f>
        <v>2</v>
      </c>
      <c r="U94" s="2">
        <f>IF(results!AD91="High",4,IF(results!AD91="Medium",2,0))</f>
        <v>2</v>
      </c>
      <c r="V94" s="11">
        <f t="shared" si="1"/>
        <v>1.7500000000000002</v>
      </c>
    </row>
    <row r="95" spans="1:22" ht="15" customHeight="1" x14ac:dyDescent="0.2">
      <c r="A95" s="2">
        <f>results!A92</f>
        <v>0</v>
      </c>
      <c r="B95" s="2" t="str">
        <f>results!B92</f>
        <v>GamerHours</v>
      </c>
      <c r="C95" s="2" t="str">
        <f>results!C92</f>
        <v>Tarun Nallu</v>
      </c>
      <c r="D95" s="2">
        <f>results!D92</f>
        <v>2</v>
      </c>
      <c r="E95" s="2">
        <f>results!E92</f>
        <v>3</v>
      </c>
      <c r="F95" s="2">
        <f>results!F92</f>
        <v>3</v>
      </c>
      <c r="G95" s="2">
        <f>results!G92</f>
        <v>1</v>
      </c>
      <c r="H95" s="2">
        <f>results!H92</f>
        <v>1</v>
      </c>
      <c r="I95" s="2">
        <f>results!I92</f>
        <v>2</v>
      </c>
      <c r="J95" s="2">
        <f>results!J92</f>
        <v>1</v>
      </c>
      <c r="K95" s="2">
        <f>results!K92</f>
        <v>3</v>
      </c>
      <c r="L95" s="2">
        <f>results!L92</f>
        <v>1</v>
      </c>
      <c r="M95" s="2">
        <f>results!M92</f>
        <v>2</v>
      </c>
      <c r="N95" s="2">
        <f>results!N92</f>
        <v>2</v>
      </c>
      <c r="O95" s="2">
        <f>IF(results!O92=" Somewhat relevant",2,IF(results!O92="Highly relevant ",4,0))</f>
        <v>2</v>
      </c>
      <c r="P95" s="2">
        <f>results!P92</f>
        <v>1</v>
      </c>
      <c r="Q95" s="2">
        <f>results!Q92</f>
        <v>1</v>
      </c>
      <c r="R95" s="2">
        <f>results!R92</f>
        <v>2</v>
      </c>
      <c r="S95" s="2">
        <f>results!S92</f>
        <v>1</v>
      </c>
      <c r="T95" s="2">
        <f>results!T92</f>
        <v>3</v>
      </c>
      <c r="U95" s="2">
        <f>IF(results!AD92="High",4,IF(results!AD92="Medium",2,0))</f>
        <v>0</v>
      </c>
      <c r="V95" s="11">
        <f t="shared" si="1"/>
        <v>1.3000000000000003</v>
      </c>
    </row>
    <row r="96" spans="1:22" ht="15" customHeight="1" x14ac:dyDescent="0.2">
      <c r="A96" s="2">
        <f>results!A93</f>
        <v>0</v>
      </c>
      <c r="B96" s="2" t="str">
        <f>results!B93</f>
        <v>gridComm</v>
      </c>
      <c r="C96" s="2" t="str">
        <f>results!C93</f>
        <v>Paddy</v>
      </c>
      <c r="D96" s="2">
        <f>results!D93</f>
        <v>3</v>
      </c>
      <c r="E96" s="2">
        <f>results!E93</f>
        <v>4</v>
      </c>
      <c r="F96" s="2">
        <f>results!F93</f>
        <v>2</v>
      </c>
      <c r="G96" s="2">
        <f>results!G93</f>
        <v>4</v>
      </c>
      <c r="H96" s="2">
        <f>results!H93</f>
        <v>4</v>
      </c>
      <c r="I96" s="2">
        <f>results!I93</f>
        <v>3</v>
      </c>
      <c r="J96" s="2">
        <f>results!J93</f>
        <v>2</v>
      </c>
      <c r="K96" s="2">
        <f>results!K93</f>
        <v>4</v>
      </c>
      <c r="L96" s="2">
        <f>results!L93</f>
        <v>2</v>
      </c>
      <c r="M96" s="2">
        <f>results!M93</f>
        <v>4</v>
      </c>
      <c r="N96" s="2">
        <f>results!N93</f>
        <v>3</v>
      </c>
      <c r="O96" s="2">
        <f>IF(results!O93=" Somewhat relevant",2,IF(results!O93="Highly relevant ",4,0))</f>
        <v>4</v>
      </c>
      <c r="P96" s="2">
        <f>results!P93</f>
        <v>4</v>
      </c>
      <c r="Q96" s="2">
        <f>results!Q93</f>
        <v>2</v>
      </c>
      <c r="R96" s="2">
        <f>results!R93</f>
        <v>4</v>
      </c>
      <c r="S96" s="2">
        <f>results!S93</f>
        <v>3</v>
      </c>
      <c r="T96" s="2">
        <f>results!T93</f>
        <v>4</v>
      </c>
      <c r="U96" s="2">
        <f>IF(results!AD93="High",4,IF(results!AD93="Medium",2,0))</f>
        <v>4</v>
      </c>
      <c r="V96" s="11">
        <f t="shared" si="1"/>
        <v>3.3250000000000002</v>
      </c>
    </row>
    <row r="97" spans="1:22" ht="15" customHeight="1" x14ac:dyDescent="0.2">
      <c r="A97" s="2">
        <f>results!A94</f>
        <v>0</v>
      </c>
      <c r="B97" s="2" t="str">
        <f>results!B94</f>
        <v>Brisil Technologies Private Limited</v>
      </c>
      <c r="C97" s="2" t="str">
        <f>results!C94</f>
        <v>Paddy</v>
      </c>
      <c r="D97" s="2">
        <f>results!D94</f>
        <v>3</v>
      </c>
      <c r="E97" s="2">
        <f>results!E94</f>
        <v>3</v>
      </c>
      <c r="F97" s="2">
        <f>results!F94</f>
        <v>3</v>
      </c>
      <c r="G97" s="2">
        <f>results!G94</f>
        <v>2</v>
      </c>
      <c r="H97" s="2">
        <f>results!H94</f>
        <v>2</v>
      </c>
      <c r="I97" s="2">
        <f>results!I94</f>
        <v>3</v>
      </c>
      <c r="J97" s="2">
        <f>results!J94</f>
        <v>1</v>
      </c>
      <c r="K97" s="2">
        <f>results!K94</f>
        <v>2</v>
      </c>
      <c r="L97" s="2">
        <f>results!L94</f>
        <v>1</v>
      </c>
      <c r="M97" s="2">
        <f>results!M94</f>
        <v>2</v>
      </c>
      <c r="N97" s="2">
        <f>results!N94</f>
        <v>2</v>
      </c>
      <c r="O97" s="2">
        <f>IF(results!O94=" Somewhat relevant",2,IF(results!O94="Highly relevant ",4,0))</f>
        <v>2</v>
      </c>
      <c r="P97" s="2">
        <f>results!P94</f>
        <v>2</v>
      </c>
      <c r="Q97" s="2">
        <f>results!Q94</f>
        <v>1</v>
      </c>
      <c r="R97" s="2">
        <f>results!R94</f>
        <v>2</v>
      </c>
      <c r="S97" s="2">
        <f>results!S94</f>
        <v>2</v>
      </c>
      <c r="T97" s="2">
        <f>results!T94</f>
        <v>2</v>
      </c>
      <c r="U97" s="2">
        <f>IF(results!AD94="High",4,IF(results!AD94="Medium",2,0))</f>
        <v>2</v>
      </c>
      <c r="V97" s="11">
        <f t="shared" si="1"/>
        <v>2.0000000000000004</v>
      </c>
    </row>
    <row r="98" spans="1:22" ht="15" customHeight="1" x14ac:dyDescent="0.2">
      <c r="A98" s="2">
        <f>results!A95</f>
        <v>0</v>
      </c>
      <c r="B98" s="2" t="str">
        <f>results!B95</f>
        <v>Drones Tech Lab</v>
      </c>
      <c r="C98" s="2" t="str">
        <f>results!C95</f>
        <v>Paddy</v>
      </c>
      <c r="D98" s="2">
        <f>results!D95</f>
        <v>3</v>
      </c>
      <c r="E98" s="2">
        <f>results!E95</f>
        <v>2</v>
      </c>
      <c r="F98" s="2">
        <f>results!F95</f>
        <v>4</v>
      </c>
      <c r="G98" s="2">
        <f>results!G95</f>
        <v>2</v>
      </c>
      <c r="H98" s="2">
        <f>results!H95</f>
        <v>2</v>
      </c>
      <c r="I98" s="2">
        <f>results!I95</f>
        <v>4</v>
      </c>
      <c r="J98" s="2">
        <f>results!J95</f>
        <v>2</v>
      </c>
      <c r="K98" s="2">
        <f>results!K95</f>
        <v>2</v>
      </c>
      <c r="L98" s="2">
        <f>results!L95</f>
        <v>2</v>
      </c>
      <c r="M98" s="2">
        <f>results!M95</f>
        <v>3</v>
      </c>
      <c r="N98" s="2">
        <f>results!N95</f>
        <v>3</v>
      </c>
      <c r="O98" s="2">
        <f>IF(results!O95=" Somewhat relevant",2,IF(results!O95="Highly relevant ",4,0))</f>
        <v>2</v>
      </c>
      <c r="P98" s="2">
        <f>results!P95</f>
        <v>2</v>
      </c>
      <c r="Q98" s="2">
        <f>results!Q95</f>
        <v>3</v>
      </c>
      <c r="R98" s="2">
        <f>results!R95</f>
        <v>4</v>
      </c>
      <c r="S98" s="2">
        <f>results!S95</f>
        <v>2</v>
      </c>
      <c r="T98" s="2">
        <f>results!T95</f>
        <v>3</v>
      </c>
      <c r="U98" s="2">
        <f>IF(results!AD95="High",4,IF(results!AD95="Medium",2,0))</f>
        <v>4</v>
      </c>
      <c r="V98" s="11">
        <f t="shared" si="1"/>
        <v>2.9750000000000005</v>
      </c>
    </row>
    <row r="99" spans="1:22" ht="15" customHeight="1" x14ac:dyDescent="0.2">
      <c r="A99" s="2">
        <f>results!A96</f>
        <v>0</v>
      </c>
      <c r="B99" s="2" t="str">
        <f>results!B96</f>
        <v>Go Plus</v>
      </c>
      <c r="C99" s="2" t="str">
        <f>results!C96</f>
        <v>Paddy</v>
      </c>
      <c r="D99" s="2">
        <f>results!D96</f>
        <v>1</v>
      </c>
      <c r="E99" s="2">
        <f>results!E96</f>
        <v>1</v>
      </c>
      <c r="F99" s="2">
        <f>results!F96</f>
        <v>2</v>
      </c>
      <c r="G99" s="2">
        <f>results!G96</f>
        <v>1</v>
      </c>
      <c r="H99" s="2">
        <f>results!H96</f>
        <v>2</v>
      </c>
      <c r="I99" s="2">
        <f>results!I96</f>
        <v>1</v>
      </c>
      <c r="J99" s="2">
        <f>results!J96</f>
        <v>1</v>
      </c>
      <c r="K99" s="2">
        <f>results!K96</f>
        <v>2</v>
      </c>
      <c r="L99" s="2">
        <f>results!L96</f>
        <v>1</v>
      </c>
      <c r="M99" s="2">
        <f>results!M96</f>
        <v>1</v>
      </c>
      <c r="N99" s="2">
        <f>results!N96</f>
        <v>3</v>
      </c>
      <c r="O99" s="2">
        <f>IF(results!O96=" Somewhat relevant",2,IF(results!O96="Highly relevant ",4,0))</f>
        <v>4</v>
      </c>
      <c r="P99" s="2">
        <f>results!P96</f>
        <v>2</v>
      </c>
      <c r="Q99" s="2">
        <f>results!Q96</f>
        <v>1</v>
      </c>
      <c r="R99" s="2">
        <f>results!R96</f>
        <v>3</v>
      </c>
      <c r="S99" s="2">
        <f>results!S96</f>
        <v>2</v>
      </c>
      <c r="T99" s="2">
        <f>results!T96</f>
        <v>3</v>
      </c>
      <c r="U99" s="2">
        <f>IF(results!AD96="High",4,IF(results!AD96="Medium",2,0))</f>
        <v>2</v>
      </c>
      <c r="V99" s="11">
        <f t="shared" si="1"/>
        <v>1.7</v>
      </c>
    </row>
    <row r="100" spans="1:22" ht="15" customHeight="1" x14ac:dyDescent="0.2">
      <c r="A100" s="2">
        <f>results!A97</f>
        <v>0</v>
      </c>
      <c r="B100" s="2" t="str">
        <f>results!B97</f>
        <v>Solarite Technologies Pte. Ltd.</v>
      </c>
      <c r="C100" s="2" t="str">
        <f>results!C97</f>
        <v>Paddy</v>
      </c>
      <c r="D100" s="2">
        <f>results!D97</f>
        <v>2</v>
      </c>
      <c r="E100" s="2">
        <f>results!E97</f>
        <v>2</v>
      </c>
      <c r="F100" s="2">
        <f>results!F97</f>
        <v>3</v>
      </c>
      <c r="G100" s="2">
        <f>results!G97</f>
        <v>2</v>
      </c>
      <c r="H100" s="2">
        <f>results!H97</f>
        <v>3</v>
      </c>
      <c r="I100" s="2">
        <f>results!I97</f>
        <v>4</v>
      </c>
      <c r="J100" s="2">
        <f>results!J97</f>
        <v>1</v>
      </c>
      <c r="K100" s="2">
        <f>results!K97</f>
        <v>3</v>
      </c>
      <c r="L100" s="2">
        <f>results!L97</f>
        <v>2</v>
      </c>
      <c r="M100" s="2">
        <f>results!M97</f>
        <v>4</v>
      </c>
      <c r="N100" s="2">
        <f>results!N97</f>
        <v>4</v>
      </c>
      <c r="O100" s="2">
        <f>IF(results!O97=" Somewhat relevant",2,IF(results!O97="Highly relevant ",4,0))</f>
        <v>4</v>
      </c>
      <c r="P100" s="2">
        <f>results!P97</f>
        <v>2</v>
      </c>
      <c r="Q100" s="2">
        <f>results!Q97</f>
        <v>1</v>
      </c>
      <c r="R100" s="2">
        <f>results!R97</f>
        <v>4</v>
      </c>
      <c r="S100" s="2">
        <f>results!S97</f>
        <v>3</v>
      </c>
      <c r="T100" s="2">
        <f>results!T97</f>
        <v>4</v>
      </c>
      <c r="U100" s="2">
        <f>IF(results!AD97="High",4,IF(results!AD97="Medium",2,0))</f>
        <v>4</v>
      </c>
      <c r="V100" s="11">
        <f t="shared" si="1"/>
        <v>2.9000000000000008</v>
      </c>
    </row>
    <row r="101" spans="1:22" ht="15" customHeight="1" x14ac:dyDescent="0.2">
      <c r="A101" s="2">
        <f>results!A98</f>
        <v>0</v>
      </c>
      <c r="B101" s="2" t="str">
        <f>results!B98</f>
        <v>Luminociti Networks</v>
      </c>
      <c r="C101" s="2" t="str">
        <f>results!C98</f>
        <v>Paddy</v>
      </c>
      <c r="D101" s="2">
        <f>results!D98</f>
        <v>3</v>
      </c>
      <c r="E101" s="2">
        <f>results!E98</f>
        <v>2</v>
      </c>
      <c r="F101" s="2">
        <f>results!F98</f>
        <v>3</v>
      </c>
      <c r="G101" s="2">
        <f>results!G98</f>
        <v>2</v>
      </c>
      <c r="H101" s="2">
        <f>results!H98</f>
        <v>2</v>
      </c>
      <c r="I101" s="2">
        <f>results!I98</f>
        <v>3</v>
      </c>
      <c r="J101" s="2">
        <f>results!J98</f>
        <v>2</v>
      </c>
      <c r="K101" s="2">
        <f>results!K98</f>
        <v>1</v>
      </c>
      <c r="L101" s="2">
        <f>results!L98</f>
        <v>1</v>
      </c>
      <c r="M101" s="2">
        <f>results!M98</f>
        <v>2</v>
      </c>
      <c r="N101" s="2">
        <f>results!N98</f>
        <v>3</v>
      </c>
      <c r="O101" s="2">
        <f>IF(results!O98=" Somewhat relevant",2,IF(results!O98="Highly relevant ",4,0))</f>
        <v>2</v>
      </c>
      <c r="P101" s="2">
        <f>results!P98</f>
        <v>2</v>
      </c>
      <c r="Q101" s="2">
        <f>results!Q98</f>
        <v>2</v>
      </c>
      <c r="R101" s="2">
        <f>results!R98</f>
        <v>2</v>
      </c>
      <c r="S101" s="2">
        <f>results!S98</f>
        <v>2</v>
      </c>
      <c r="T101" s="2">
        <f>results!T98</f>
        <v>2</v>
      </c>
      <c r="U101" s="2">
        <f>IF(results!AD98="High",4,IF(results!AD98="Medium",2,0))</f>
        <v>0</v>
      </c>
      <c r="V101" s="11">
        <f t="shared" si="1"/>
        <v>1.5750000000000002</v>
      </c>
    </row>
    <row r="102" spans="1:22" ht="15" customHeight="1" x14ac:dyDescent="0.2">
      <c r="A102" s="2">
        <f>results!A99</f>
        <v>0</v>
      </c>
      <c r="B102" s="2" t="str">
        <f>results!B99</f>
        <v xml:space="preserve">FitThree </v>
      </c>
      <c r="C102" s="2" t="str">
        <f>results!C99</f>
        <v>Nandini Das Ghoshal</v>
      </c>
      <c r="D102" s="2">
        <f>results!D99</f>
        <v>4</v>
      </c>
      <c r="E102" s="2">
        <f>results!E99</f>
        <v>3</v>
      </c>
      <c r="F102" s="2">
        <f>results!F99</f>
        <v>4</v>
      </c>
      <c r="G102" s="2">
        <f>results!G99</f>
        <v>2</v>
      </c>
      <c r="H102" s="2">
        <f>results!H99</f>
        <v>3</v>
      </c>
      <c r="I102" s="2">
        <f>results!I99</f>
        <v>4</v>
      </c>
      <c r="J102" s="2">
        <f>results!J99</f>
        <v>2</v>
      </c>
      <c r="K102" s="2">
        <f>results!K99</f>
        <v>2</v>
      </c>
      <c r="L102" s="2">
        <f>results!L99</f>
        <v>2</v>
      </c>
      <c r="M102" s="2">
        <f>results!M99</f>
        <v>2</v>
      </c>
      <c r="N102" s="2">
        <f>results!N99</f>
        <v>2</v>
      </c>
      <c r="O102" s="2">
        <f>IF(results!O99=" Somewhat relevant",2,IF(results!O99="Highly relevant ",4,0))</f>
        <v>2</v>
      </c>
      <c r="P102" s="2">
        <f>results!P99</f>
        <v>3</v>
      </c>
      <c r="Q102" s="2">
        <f>results!Q99</f>
        <v>2</v>
      </c>
      <c r="R102" s="2">
        <f>results!R99</f>
        <v>3</v>
      </c>
      <c r="S102" s="2">
        <f>results!S99</f>
        <v>2</v>
      </c>
      <c r="T102" s="2">
        <f>results!T99</f>
        <v>3</v>
      </c>
      <c r="U102" s="2">
        <f>IF(results!AD99="High",4,IF(results!AD99="Medium",2,0))</f>
        <v>2</v>
      </c>
      <c r="V102" s="11">
        <f t="shared" si="1"/>
        <v>2.4750000000000005</v>
      </c>
    </row>
    <row r="103" spans="1:22" ht="39" customHeight="1" x14ac:dyDescent="0.2">
      <c r="A103" s="2">
        <f>results!A100</f>
        <v>0</v>
      </c>
      <c r="B103" s="2" t="str">
        <f>results!B100</f>
        <v>Waitrr</v>
      </c>
      <c r="C103" s="2" t="str">
        <f>results!C100</f>
        <v>Nandini Das Ghoshal</v>
      </c>
      <c r="D103" s="2">
        <f>results!D100</f>
        <v>3</v>
      </c>
      <c r="E103" s="2">
        <f>results!E100</f>
        <v>3</v>
      </c>
      <c r="F103" s="2">
        <f>results!F100</f>
        <v>4</v>
      </c>
      <c r="G103" s="2">
        <f>results!G100</f>
        <v>4</v>
      </c>
      <c r="H103" s="2">
        <f>results!H100</f>
        <v>2</v>
      </c>
      <c r="I103" s="2">
        <f>results!I100</f>
        <v>4</v>
      </c>
      <c r="J103" s="2">
        <f>results!J100</f>
        <v>3</v>
      </c>
      <c r="K103" s="2">
        <f>results!K100</f>
        <v>2</v>
      </c>
      <c r="L103" s="2">
        <f>results!L100</f>
        <v>4</v>
      </c>
      <c r="M103" s="2">
        <f>results!M100</f>
        <v>3</v>
      </c>
      <c r="N103" s="2">
        <f>results!N100</f>
        <v>4</v>
      </c>
      <c r="O103" s="2">
        <f>IF(results!O100=" Somewhat relevant",2,IF(results!O100="Highly relevant ",4,0))</f>
        <v>2</v>
      </c>
      <c r="P103" s="2">
        <f>results!P100</f>
        <v>2</v>
      </c>
      <c r="Q103" s="2">
        <f>results!Q100</f>
        <v>4</v>
      </c>
      <c r="R103" s="2">
        <f>results!R100</f>
        <v>4</v>
      </c>
      <c r="S103" s="2">
        <f>results!S100</f>
        <v>4</v>
      </c>
      <c r="T103" s="2">
        <f>results!T100</f>
        <v>4</v>
      </c>
      <c r="U103" s="2">
        <f>IF(results!AD100="High",4,IF(results!AD100="Medium",2,0))</f>
        <v>4</v>
      </c>
      <c r="V103" s="11">
        <f t="shared" si="1"/>
        <v>3.5250000000000004</v>
      </c>
    </row>
    <row r="104" spans="1:22" ht="15" customHeight="1" x14ac:dyDescent="0.2">
      <c r="A104" s="2">
        <f>results!A101</f>
        <v>0</v>
      </c>
      <c r="B104" s="2" t="str">
        <f>results!B101</f>
        <v>BRIGHTFOX LEARNING SOLUTIONS LLP</v>
      </c>
      <c r="C104" s="2" t="str">
        <f>results!C101</f>
        <v>Nandini Das Ghoshal</v>
      </c>
      <c r="D104" s="2">
        <f>results!D101</f>
        <v>3</v>
      </c>
      <c r="E104" s="2">
        <f>results!E101</f>
        <v>4</v>
      </c>
      <c r="F104" s="2">
        <f>results!F101</f>
        <v>3</v>
      </c>
      <c r="G104" s="2">
        <f>results!G101</f>
        <v>3</v>
      </c>
      <c r="H104" s="2">
        <f>results!H101</f>
        <v>3</v>
      </c>
      <c r="I104" s="2">
        <f>results!I101</f>
        <v>4</v>
      </c>
      <c r="J104" s="2">
        <f>results!J101</f>
        <v>3</v>
      </c>
      <c r="K104" s="2">
        <f>results!K101</f>
        <v>3</v>
      </c>
      <c r="L104" s="2">
        <f>results!L101</f>
        <v>4</v>
      </c>
      <c r="M104" s="2">
        <f>results!M101</f>
        <v>4</v>
      </c>
      <c r="N104" s="2">
        <f>results!N101</f>
        <v>4</v>
      </c>
      <c r="O104" s="2">
        <f>IF(results!O101=" Somewhat relevant",2,IF(results!O101="Highly relevant ",4,0))</f>
        <v>4</v>
      </c>
      <c r="P104" s="2">
        <f>results!P101</f>
        <v>4</v>
      </c>
      <c r="Q104" s="2">
        <f>results!Q101</f>
        <v>3</v>
      </c>
      <c r="R104" s="2">
        <f>results!R101</f>
        <v>4</v>
      </c>
      <c r="S104" s="2">
        <f>results!S101</f>
        <v>4</v>
      </c>
      <c r="T104" s="2">
        <f>results!T101</f>
        <v>4</v>
      </c>
      <c r="U104" s="2">
        <f>IF(results!AD101="High",4,IF(results!AD101="Medium",2,0))</f>
        <v>2</v>
      </c>
      <c r="V104" s="11">
        <f t="shared" si="1"/>
        <v>3.1000000000000005</v>
      </c>
    </row>
    <row r="105" spans="1:22" ht="15" customHeight="1" x14ac:dyDescent="0.2">
      <c r="A105" s="2">
        <f>results!A102</f>
        <v>0</v>
      </c>
      <c r="B105" s="2" t="str">
        <f>results!B102</f>
        <v>EmotionReader</v>
      </c>
      <c r="C105" s="2" t="str">
        <f>results!C102</f>
        <v>Nandini Das Ghoshal</v>
      </c>
      <c r="D105" s="2">
        <f>results!D102</f>
        <v>4</v>
      </c>
      <c r="E105" s="2">
        <f>results!E102</f>
        <v>4</v>
      </c>
      <c r="F105" s="2">
        <f>results!F102</f>
        <v>4</v>
      </c>
      <c r="G105" s="2">
        <f>results!G102</f>
        <v>4</v>
      </c>
      <c r="H105" s="2">
        <f>results!H102</f>
        <v>4</v>
      </c>
      <c r="I105" s="2">
        <f>results!I102</f>
        <v>2</v>
      </c>
      <c r="J105" s="2">
        <f>results!J102</f>
        <v>2</v>
      </c>
      <c r="K105" s="2">
        <f>results!K102</f>
        <v>3</v>
      </c>
      <c r="L105" s="2">
        <f>results!L102</f>
        <v>2</v>
      </c>
      <c r="M105" s="2">
        <f>results!M102</f>
        <v>2</v>
      </c>
      <c r="N105" s="2">
        <f>results!N102</f>
        <v>2</v>
      </c>
      <c r="O105" s="2">
        <f>IF(results!O102=" Somewhat relevant",2,IF(results!O102="Highly relevant ",4,0))</f>
        <v>2</v>
      </c>
      <c r="P105" s="2">
        <f>results!P102</f>
        <v>3</v>
      </c>
      <c r="Q105" s="2">
        <f>results!Q102</f>
        <v>2</v>
      </c>
      <c r="R105" s="2">
        <f>results!R102</f>
        <v>4</v>
      </c>
      <c r="S105" s="2">
        <f>results!S102</f>
        <v>4</v>
      </c>
      <c r="T105" s="2">
        <f>results!T102</f>
        <v>4</v>
      </c>
      <c r="U105" s="2">
        <f>IF(results!AD102="High",4,IF(results!AD102="Medium",2,0))</f>
        <v>4</v>
      </c>
      <c r="V105" s="11">
        <f t="shared" si="1"/>
        <v>3.2750000000000004</v>
      </c>
    </row>
    <row r="106" spans="1:22" ht="39" customHeight="1" x14ac:dyDescent="0.2">
      <c r="A106" s="2">
        <f>results!A103</f>
        <v>0</v>
      </c>
      <c r="B106" s="2" t="str">
        <f>results!B103</f>
        <v>DiskountMonkey</v>
      </c>
      <c r="C106" s="2" t="str">
        <f>results!C103</f>
        <v>Nandini Das Ghoshal</v>
      </c>
      <c r="D106" s="2">
        <f>results!D103</f>
        <v>3</v>
      </c>
      <c r="E106" s="2">
        <f>results!E103</f>
        <v>2</v>
      </c>
      <c r="F106" s="2">
        <f>results!F103</f>
        <v>3</v>
      </c>
      <c r="G106" s="2">
        <f>results!G103</f>
        <v>3</v>
      </c>
      <c r="H106" s="2">
        <f>results!H103</f>
        <v>4</v>
      </c>
      <c r="I106" s="2">
        <f>results!I103</f>
        <v>4</v>
      </c>
      <c r="J106" s="2">
        <f>results!J103</f>
        <v>2</v>
      </c>
      <c r="K106" s="2">
        <f>results!K103</f>
        <v>3</v>
      </c>
      <c r="L106" s="2">
        <f>results!L103</f>
        <v>4</v>
      </c>
      <c r="M106" s="2">
        <f>results!M103</f>
        <v>2</v>
      </c>
      <c r="N106" s="2">
        <f>results!N103</f>
        <v>3</v>
      </c>
      <c r="O106" s="2">
        <f>IF(results!O103=" Somewhat relevant",2,IF(results!O103="Highly relevant ",4,0))</f>
        <v>2</v>
      </c>
      <c r="P106" s="2">
        <f>results!P103</f>
        <v>3</v>
      </c>
      <c r="Q106" s="2">
        <f>results!Q103</f>
        <v>3</v>
      </c>
      <c r="R106" s="2">
        <f>results!R103</f>
        <v>4</v>
      </c>
      <c r="S106" s="2">
        <f>results!S103</f>
        <v>3</v>
      </c>
      <c r="T106" s="2">
        <f>results!T103</f>
        <v>3</v>
      </c>
      <c r="U106" s="2">
        <f>IF(results!AD103="High",4,IF(results!AD103="Medium",2,0))</f>
        <v>2</v>
      </c>
      <c r="V106" s="11">
        <f t="shared" si="1"/>
        <v>2.7750000000000004</v>
      </c>
    </row>
    <row r="107" spans="1:22" ht="63" customHeight="1" x14ac:dyDescent="0.2">
      <c r="A107" s="2">
        <f>results!A104</f>
        <v>0</v>
      </c>
      <c r="B107" s="2" t="str">
        <f>results!B104</f>
        <v>Popular Chips</v>
      </c>
      <c r="C107" s="2" t="str">
        <f>results!C104</f>
        <v>Niraj Nagpal</v>
      </c>
      <c r="D107" s="2">
        <f>results!D104</f>
        <v>2</v>
      </c>
      <c r="E107" s="2">
        <f>results!E104</f>
        <v>2</v>
      </c>
      <c r="F107" s="2">
        <f>results!F104</f>
        <v>3</v>
      </c>
      <c r="G107" s="2">
        <f>results!G104</f>
        <v>2</v>
      </c>
      <c r="H107" s="2">
        <f>results!H104</f>
        <v>2</v>
      </c>
      <c r="I107" s="2">
        <f>results!I104</f>
        <v>3</v>
      </c>
      <c r="J107" s="2">
        <f>results!J104</f>
        <v>2</v>
      </c>
      <c r="K107" s="2">
        <f>results!K104</f>
        <v>2</v>
      </c>
      <c r="L107" s="2">
        <f>results!L104</f>
        <v>2</v>
      </c>
      <c r="M107" s="2">
        <f>results!M104</f>
        <v>1</v>
      </c>
      <c r="N107" s="2">
        <f>results!N104</f>
        <v>3</v>
      </c>
      <c r="O107" s="2">
        <f>IF(results!O104=" Somewhat relevant",2,IF(results!O104="Highly relevant ",4,0))</f>
        <v>2</v>
      </c>
      <c r="P107" s="2">
        <f>results!P104</f>
        <v>2</v>
      </c>
      <c r="Q107" s="2">
        <f>results!Q104</f>
        <v>2</v>
      </c>
      <c r="R107" s="2">
        <f>results!R104</f>
        <v>2</v>
      </c>
      <c r="S107" s="2">
        <f>results!S104</f>
        <v>2</v>
      </c>
      <c r="T107" s="2">
        <f>results!T104</f>
        <v>1</v>
      </c>
      <c r="U107" s="2">
        <f>IF(results!AD104="High",4,IF(results!AD104="Medium",2,0))</f>
        <v>2</v>
      </c>
      <c r="V107" s="11">
        <f t="shared" si="1"/>
        <v>2.0750000000000002</v>
      </c>
    </row>
    <row r="108" spans="1:22" x14ac:dyDescent="0.2">
      <c r="A108" s="2">
        <f>results!A105</f>
        <v>0</v>
      </c>
      <c r="B108" s="2" t="str">
        <f>results!B105</f>
        <v>MIFON</v>
      </c>
      <c r="C108" s="2" t="str">
        <f>results!C105</f>
        <v>Niraj Nagpal</v>
      </c>
      <c r="D108" s="2">
        <f>results!D105</f>
        <v>2</v>
      </c>
      <c r="E108" s="2">
        <f>results!E105</f>
        <v>3</v>
      </c>
      <c r="F108" s="2">
        <f>results!F105</f>
        <v>3</v>
      </c>
      <c r="G108" s="2">
        <f>results!G105</f>
        <v>2</v>
      </c>
      <c r="H108" s="2">
        <f>results!H105</f>
        <v>2</v>
      </c>
      <c r="I108" s="2">
        <f>results!I105</f>
        <v>2</v>
      </c>
      <c r="J108" s="2">
        <f>results!J105</f>
        <v>2</v>
      </c>
      <c r="K108" s="2">
        <f>results!K105</f>
        <v>1</v>
      </c>
      <c r="L108" s="2">
        <f>results!L105</f>
        <v>1</v>
      </c>
      <c r="M108" s="2">
        <f>results!M105</f>
        <v>2</v>
      </c>
      <c r="N108" s="2">
        <f>results!N105</f>
        <v>2</v>
      </c>
      <c r="O108" s="2">
        <f>IF(results!O105=" Somewhat relevant",2,IF(results!O105="Highly relevant ",4,0))</f>
        <v>2</v>
      </c>
      <c r="P108" s="2">
        <f>results!P105</f>
        <v>2</v>
      </c>
      <c r="Q108" s="2">
        <f>results!Q105</f>
        <v>2</v>
      </c>
      <c r="R108" s="2">
        <f>results!R105</f>
        <v>2</v>
      </c>
      <c r="S108" s="2">
        <f>results!S105</f>
        <v>1</v>
      </c>
      <c r="T108" s="2">
        <f>results!T105</f>
        <v>2</v>
      </c>
      <c r="U108" s="2">
        <f>IF(results!AD105="High",4,IF(results!AD105="Medium",2,0))</f>
        <v>0</v>
      </c>
      <c r="V108" s="11">
        <f t="shared" ref="V108:V118" si="2">SUMPRODUCT(D108:U108,D$2:U$2)</f>
        <v>1.4500000000000002</v>
      </c>
    </row>
    <row r="109" spans="1:22" x14ac:dyDescent="0.2">
      <c r="A109" s="2">
        <f>results!A106</f>
        <v>0</v>
      </c>
      <c r="B109" s="2" t="str">
        <f>results!B106</f>
        <v>101.careers</v>
      </c>
      <c r="C109" s="2" t="str">
        <f>results!C106</f>
        <v>Niraj Nagpal</v>
      </c>
      <c r="D109" s="2">
        <f>results!D106</f>
        <v>3</v>
      </c>
      <c r="E109" s="2">
        <f>results!E106</f>
        <v>3</v>
      </c>
      <c r="F109" s="2">
        <f>results!F106</f>
        <v>4</v>
      </c>
      <c r="G109" s="2">
        <f>results!G106</f>
        <v>3</v>
      </c>
      <c r="H109" s="2">
        <f>results!H106</f>
        <v>2</v>
      </c>
      <c r="I109" s="2">
        <f>results!I106</f>
        <v>3</v>
      </c>
      <c r="J109" s="2">
        <f>results!J106</f>
        <v>2</v>
      </c>
      <c r="K109" s="2">
        <f>results!K106</f>
        <v>2</v>
      </c>
      <c r="L109" s="2">
        <f>results!L106</f>
        <v>2</v>
      </c>
      <c r="M109" s="2">
        <f>results!M106</f>
        <v>3</v>
      </c>
      <c r="N109" s="2">
        <f>results!N106</f>
        <v>3</v>
      </c>
      <c r="O109" s="2">
        <f>IF(results!O106=" Somewhat relevant",2,IF(results!O106="Highly relevant ",4,0))</f>
        <v>2</v>
      </c>
      <c r="P109" s="2">
        <f>results!P106</f>
        <v>2</v>
      </c>
      <c r="Q109" s="2">
        <f>results!Q106</f>
        <v>2</v>
      </c>
      <c r="R109" s="2">
        <f>results!R106</f>
        <v>3</v>
      </c>
      <c r="S109" s="2">
        <f>results!S106</f>
        <v>2</v>
      </c>
      <c r="T109" s="2">
        <f>results!T106</f>
        <v>2</v>
      </c>
      <c r="U109" s="2">
        <f>IF(results!AD106="High",4,IF(results!AD106="Medium",2,0))</f>
        <v>2</v>
      </c>
      <c r="V109" s="11">
        <f t="shared" si="2"/>
        <v>2.375</v>
      </c>
    </row>
    <row r="110" spans="1:22" x14ac:dyDescent="0.2">
      <c r="A110" s="2">
        <f>results!A107</f>
        <v>0</v>
      </c>
      <c r="B110" s="2" t="str">
        <f>results!B107</f>
        <v>EmotionReader</v>
      </c>
      <c r="C110" s="2" t="str">
        <f>results!C107</f>
        <v>Niraj Nagpal</v>
      </c>
      <c r="D110" s="2">
        <f>results!D107</f>
        <v>3</v>
      </c>
      <c r="E110" s="2">
        <f>results!E107</f>
        <v>3</v>
      </c>
      <c r="F110" s="2">
        <f>results!F107</f>
        <v>3</v>
      </c>
      <c r="G110" s="2">
        <f>results!G107</f>
        <v>3</v>
      </c>
      <c r="H110" s="2">
        <f>results!H107</f>
        <v>2</v>
      </c>
      <c r="I110" s="2">
        <f>results!I107</f>
        <v>3</v>
      </c>
      <c r="J110" s="2">
        <f>results!J107</f>
        <v>3</v>
      </c>
      <c r="K110" s="2">
        <f>results!K107</f>
        <v>3</v>
      </c>
      <c r="L110" s="2">
        <f>results!L107</f>
        <v>3</v>
      </c>
      <c r="M110" s="2">
        <f>results!M107</f>
        <v>3</v>
      </c>
      <c r="N110" s="2">
        <f>results!N107</f>
        <v>3</v>
      </c>
      <c r="O110" s="2">
        <f>IF(results!O107=" Somewhat relevant",2,IF(results!O107="Highly relevant ",4,0))</f>
        <v>2</v>
      </c>
      <c r="P110" s="2">
        <f>results!P107</f>
        <v>2</v>
      </c>
      <c r="Q110" s="2">
        <f>results!Q107</f>
        <v>2</v>
      </c>
      <c r="R110" s="2">
        <f>results!R107</f>
        <v>2</v>
      </c>
      <c r="S110" s="2">
        <f>results!S107</f>
        <v>2</v>
      </c>
      <c r="T110" s="2">
        <f>results!T107</f>
        <v>2</v>
      </c>
      <c r="U110" s="2">
        <f>IF(results!AD107="High",4,IF(results!AD107="Medium",2,0))</f>
        <v>2</v>
      </c>
      <c r="V110" s="11">
        <f t="shared" si="2"/>
        <v>2.4500000000000002</v>
      </c>
    </row>
    <row r="111" spans="1:22" x14ac:dyDescent="0.2">
      <c r="A111" s="2">
        <f>results!A108</f>
        <v>0</v>
      </c>
      <c r="B111" s="2" t="str">
        <f>results!B108</f>
        <v>forBinary</v>
      </c>
      <c r="C111" s="2" t="str">
        <f>results!C108</f>
        <v>Niraj Nagpal</v>
      </c>
      <c r="D111" s="2">
        <f>results!D108</f>
        <v>3</v>
      </c>
      <c r="E111" s="2">
        <f>results!E108</f>
        <v>3</v>
      </c>
      <c r="F111" s="2">
        <f>results!F108</f>
        <v>4</v>
      </c>
      <c r="G111" s="2">
        <f>results!G108</f>
        <v>4</v>
      </c>
      <c r="H111" s="2">
        <f>results!H108</f>
        <v>3</v>
      </c>
      <c r="I111" s="2">
        <f>results!I108</f>
        <v>4</v>
      </c>
      <c r="J111" s="2">
        <f>results!J108</f>
        <v>4</v>
      </c>
      <c r="K111" s="2">
        <f>results!K108</f>
        <v>4</v>
      </c>
      <c r="L111" s="2">
        <f>results!L108</f>
        <v>3</v>
      </c>
      <c r="M111" s="2">
        <f>results!M108</f>
        <v>2</v>
      </c>
      <c r="N111" s="2">
        <f>results!N108</f>
        <v>3</v>
      </c>
      <c r="O111" s="2">
        <f>IF(results!O108=" Somewhat relevant",2,IF(results!O108="Highly relevant ",4,0))</f>
        <v>4</v>
      </c>
      <c r="P111" s="2">
        <f>results!P108</f>
        <v>3</v>
      </c>
      <c r="Q111" s="2">
        <f>results!Q108</f>
        <v>4</v>
      </c>
      <c r="R111" s="2">
        <f>results!R108</f>
        <v>3</v>
      </c>
      <c r="S111" s="2">
        <f>results!S108</f>
        <v>3</v>
      </c>
      <c r="T111" s="2">
        <f>results!T108</f>
        <v>3</v>
      </c>
      <c r="U111" s="2">
        <f>IF(results!AD108="High",4,IF(results!AD108="Medium",2,0))</f>
        <v>2</v>
      </c>
      <c r="V111" s="11">
        <f t="shared" si="2"/>
        <v>3.1000000000000005</v>
      </c>
    </row>
    <row r="112" spans="1:22" x14ac:dyDescent="0.2">
      <c r="A112" s="2">
        <f>results!A109</f>
        <v>0</v>
      </c>
      <c r="B112" s="2" t="str">
        <f>results!B109</f>
        <v>hashprep</v>
      </c>
      <c r="C112" s="2" t="str">
        <f>results!C109</f>
        <v>Niraj Nagpal</v>
      </c>
      <c r="D112" s="2">
        <f>results!D109</f>
        <v>3</v>
      </c>
      <c r="E112" s="2">
        <f>results!E109</f>
        <v>3</v>
      </c>
      <c r="F112" s="2">
        <f>results!F109</f>
        <v>4</v>
      </c>
      <c r="G112" s="2">
        <f>results!G109</f>
        <v>3</v>
      </c>
      <c r="H112" s="2">
        <f>results!H109</f>
        <v>3</v>
      </c>
      <c r="I112" s="2">
        <f>results!I109</f>
        <v>3</v>
      </c>
      <c r="J112" s="2">
        <f>results!J109</f>
        <v>3</v>
      </c>
      <c r="K112" s="2">
        <f>results!K109</f>
        <v>3</v>
      </c>
      <c r="L112" s="2">
        <f>results!L109</f>
        <v>3</v>
      </c>
      <c r="M112" s="2">
        <f>results!M109</f>
        <v>2</v>
      </c>
      <c r="N112" s="2">
        <f>results!N109</f>
        <v>3</v>
      </c>
      <c r="O112" s="2">
        <f>IF(results!O109=" Somewhat relevant",2,IF(results!O109="Highly relevant ",4,0))</f>
        <v>4</v>
      </c>
      <c r="P112" s="2">
        <f>results!P109</f>
        <v>2</v>
      </c>
      <c r="Q112" s="2">
        <f>results!Q109</f>
        <v>3</v>
      </c>
      <c r="R112" s="2">
        <f>results!R109</f>
        <v>2</v>
      </c>
      <c r="S112" s="2">
        <f>results!S109</f>
        <v>2</v>
      </c>
      <c r="T112" s="2">
        <f>results!T109</f>
        <v>1</v>
      </c>
      <c r="U112" s="2">
        <f>IF(results!AD109="High",4,IF(results!AD109="Medium",2,0))</f>
        <v>4</v>
      </c>
      <c r="V112" s="11">
        <f t="shared" si="2"/>
        <v>3.15</v>
      </c>
    </row>
    <row r="113" spans="1:22" x14ac:dyDescent="0.2">
      <c r="A113" s="2">
        <f>results!A110</f>
        <v>0</v>
      </c>
      <c r="B113" s="2" t="str">
        <f>results!B110</f>
        <v>HyperXchange</v>
      </c>
      <c r="C113" s="2" t="str">
        <f>results!C110</f>
        <v>Osborne Saldanha</v>
      </c>
      <c r="D113" s="2">
        <f>results!D110</f>
        <v>2</v>
      </c>
      <c r="E113" s="2">
        <f>results!E110</f>
        <v>3</v>
      </c>
      <c r="F113" s="2">
        <f>results!F110</f>
        <v>4</v>
      </c>
      <c r="G113" s="2">
        <f>results!G110</f>
        <v>2</v>
      </c>
      <c r="H113" s="2">
        <f>results!H110</f>
        <v>1</v>
      </c>
      <c r="I113" s="2">
        <f>results!I110</f>
        <v>4</v>
      </c>
      <c r="J113" s="2">
        <f>results!J110</f>
        <v>2</v>
      </c>
      <c r="K113" s="2">
        <f>results!K110</f>
        <v>1</v>
      </c>
      <c r="L113" s="2">
        <f>results!L110</f>
        <v>2</v>
      </c>
      <c r="M113" s="2">
        <f>results!M110</f>
        <v>2</v>
      </c>
      <c r="N113" s="2">
        <f>results!N110</f>
        <v>1</v>
      </c>
      <c r="O113" s="2">
        <f>IF(results!O110=" Somewhat relevant",2,IF(results!O110="Highly relevant ",4,0))</f>
        <v>2</v>
      </c>
      <c r="P113" s="2">
        <f>results!P110</f>
        <v>1</v>
      </c>
      <c r="Q113" s="2">
        <f>results!Q110</f>
        <v>2</v>
      </c>
      <c r="R113" s="2">
        <f>results!R110</f>
        <v>2</v>
      </c>
      <c r="S113" s="2">
        <f>results!S110</f>
        <v>1</v>
      </c>
      <c r="T113" s="2">
        <f>results!T110</f>
        <v>1</v>
      </c>
      <c r="U113" s="2">
        <f>IF(results!AD110="High",4,IF(results!AD110="Medium",2,0))</f>
        <v>2</v>
      </c>
      <c r="V113" s="11">
        <f t="shared" si="2"/>
        <v>2.0249999999999999</v>
      </c>
    </row>
    <row r="114" spans="1:22" x14ac:dyDescent="0.2">
      <c r="A114" s="2">
        <f>results!A111</f>
        <v>0</v>
      </c>
      <c r="B114" s="2" t="str">
        <f>results!B111</f>
        <v>Sepio Products</v>
      </c>
      <c r="C114" s="2" t="str">
        <f>results!C111</f>
        <v>Osborne Saldanha</v>
      </c>
      <c r="D114" s="2">
        <f>results!D111</f>
        <v>2</v>
      </c>
      <c r="E114" s="2">
        <f>results!E111</f>
        <v>3</v>
      </c>
      <c r="F114" s="2">
        <f>results!F111</f>
        <v>4</v>
      </c>
      <c r="G114" s="2">
        <f>results!G111</f>
        <v>3</v>
      </c>
      <c r="H114" s="2">
        <f>results!H111</f>
        <v>1</v>
      </c>
      <c r="I114" s="2">
        <f>results!I111</f>
        <v>3</v>
      </c>
      <c r="J114" s="2">
        <f>results!J111</f>
        <v>2</v>
      </c>
      <c r="K114" s="2">
        <f>results!K111</f>
        <v>1</v>
      </c>
      <c r="L114" s="2">
        <f>results!L111</f>
        <v>2</v>
      </c>
      <c r="M114" s="2">
        <f>results!M111</f>
        <v>1</v>
      </c>
      <c r="N114" s="2">
        <f>results!N111</f>
        <v>2</v>
      </c>
      <c r="O114" s="2">
        <f>IF(results!O111=" Somewhat relevant",2,IF(results!O111="Highly relevant ",4,0))</f>
        <v>2</v>
      </c>
      <c r="P114" s="2">
        <f>results!P111</f>
        <v>1</v>
      </c>
      <c r="Q114" s="2">
        <f>results!Q111</f>
        <v>1</v>
      </c>
      <c r="R114" s="2">
        <f>results!R111</f>
        <v>3</v>
      </c>
      <c r="S114" s="2">
        <f>results!S111</f>
        <v>1</v>
      </c>
      <c r="T114" s="2">
        <f>results!T111</f>
        <v>3</v>
      </c>
      <c r="U114" s="2">
        <f>IF(results!AD111="High",4,IF(results!AD111="Medium",2,0))</f>
        <v>2</v>
      </c>
      <c r="V114" s="11">
        <f t="shared" si="2"/>
        <v>2</v>
      </c>
    </row>
    <row r="115" spans="1:22" x14ac:dyDescent="0.2">
      <c r="A115" s="2">
        <f>results!A112</f>
        <v>0</v>
      </c>
      <c r="B115" s="2" t="str">
        <f>results!B112</f>
        <v>Woofyz Pet Services Pvt Ltd</v>
      </c>
      <c r="C115" s="2" t="str">
        <f>results!C112</f>
        <v>Osborne Saldanha</v>
      </c>
      <c r="D115" s="2">
        <f>results!D112</f>
        <v>3</v>
      </c>
      <c r="E115" s="2">
        <f>results!E112</f>
        <v>3</v>
      </c>
      <c r="F115" s="2">
        <f>results!F112</f>
        <v>3</v>
      </c>
      <c r="G115" s="2">
        <f>results!G112</f>
        <v>1</v>
      </c>
      <c r="H115" s="2">
        <f>results!H112</f>
        <v>1</v>
      </c>
      <c r="I115" s="2">
        <f>results!I112</f>
        <v>4</v>
      </c>
      <c r="J115" s="2">
        <f>results!J112</f>
        <v>1</v>
      </c>
      <c r="K115" s="2">
        <f>results!K112</f>
        <v>2</v>
      </c>
      <c r="L115" s="2">
        <f>results!L112</f>
        <v>1</v>
      </c>
      <c r="M115" s="2">
        <f>results!M112</f>
        <v>1</v>
      </c>
      <c r="N115" s="2">
        <f>results!N112</f>
        <v>2</v>
      </c>
      <c r="O115" s="2">
        <f>IF(results!O112=" Somewhat relevant",2,IF(results!O112="Highly relevant ",4,0))</f>
        <v>2</v>
      </c>
      <c r="P115" s="2">
        <f>results!P112</f>
        <v>1</v>
      </c>
      <c r="Q115" s="2">
        <f>results!Q112</f>
        <v>2</v>
      </c>
      <c r="R115" s="2">
        <f>results!R112</f>
        <v>2</v>
      </c>
      <c r="S115" s="2">
        <f>results!S112</f>
        <v>1</v>
      </c>
      <c r="T115" s="2">
        <f>results!T112</f>
        <v>3</v>
      </c>
      <c r="U115" s="2">
        <f>IF(results!AD112="High",4,IF(results!AD112="Medium",2,0))</f>
        <v>2</v>
      </c>
      <c r="V115" s="11">
        <f t="shared" si="2"/>
        <v>1.9750000000000003</v>
      </c>
    </row>
    <row r="116" spans="1:22" x14ac:dyDescent="0.2">
      <c r="A116" s="2">
        <f>results!A113</f>
        <v>0</v>
      </c>
      <c r="B116" s="2" t="str">
        <f>results!B113</f>
        <v>TripUthao</v>
      </c>
      <c r="C116" s="2" t="str">
        <f>results!C113</f>
        <v>Osborne Saldanha</v>
      </c>
      <c r="D116" s="2">
        <f>results!D113</f>
        <v>2</v>
      </c>
      <c r="E116" s="2">
        <f>results!E113</f>
        <v>3</v>
      </c>
      <c r="F116" s="2">
        <f>results!F113</f>
        <v>4</v>
      </c>
      <c r="G116" s="2">
        <f>results!G113</f>
        <v>2</v>
      </c>
      <c r="H116" s="2">
        <f>results!H113</f>
        <v>1</v>
      </c>
      <c r="I116" s="2">
        <f>results!I113</f>
        <v>4</v>
      </c>
      <c r="J116" s="2">
        <f>results!J113</f>
        <v>1</v>
      </c>
      <c r="K116" s="2">
        <f>results!K113</f>
        <v>2</v>
      </c>
      <c r="L116" s="2">
        <f>results!L113</f>
        <v>1</v>
      </c>
      <c r="M116" s="2">
        <f>results!M113</f>
        <v>1</v>
      </c>
      <c r="N116" s="2">
        <f>results!N113</f>
        <v>2</v>
      </c>
      <c r="O116" s="2">
        <f>IF(results!O113=" Somewhat relevant",2,IF(results!O113="Highly relevant ",4,0))</f>
        <v>2</v>
      </c>
      <c r="P116" s="2">
        <f>results!P113</f>
        <v>1</v>
      </c>
      <c r="Q116" s="2">
        <f>results!Q113</f>
        <v>1</v>
      </c>
      <c r="R116" s="2">
        <f>results!R113</f>
        <v>3</v>
      </c>
      <c r="S116" s="2">
        <f>results!S113</f>
        <v>1</v>
      </c>
      <c r="T116" s="2">
        <f>results!T113</f>
        <v>3</v>
      </c>
      <c r="U116" s="2">
        <f>IF(results!AD113="High",4,IF(results!AD113="Medium",2,0))</f>
        <v>2</v>
      </c>
      <c r="V116" s="11">
        <f t="shared" si="2"/>
        <v>1.95</v>
      </c>
    </row>
    <row r="117" spans="1:22" x14ac:dyDescent="0.2">
      <c r="A117" s="2">
        <f>results!A114</f>
        <v>0</v>
      </c>
      <c r="B117" s="2" t="str">
        <f>results!B114</f>
        <v>Air Freight Bazaar</v>
      </c>
      <c r="C117" s="2" t="str">
        <f>results!C114</f>
        <v>Osborne Saldanha</v>
      </c>
      <c r="D117" s="2">
        <f>results!D114</f>
        <v>1</v>
      </c>
      <c r="E117" s="2">
        <f>results!E114</f>
        <v>3</v>
      </c>
      <c r="F117" s="2">
        <f>results!F114</f>
        <v>4</v>
      </c>
      <c r="G117" s="2">
        <f>results!G114</f>
        <v>3</v>
      </c>
      <c r="H117" s="2">
        <f>results!H114</f>
        <v>2</v>
      </c>
      <c r="I117" s="2">
        <f>results!I114</f>
        <v>4</v>
      </c>
      <c r="J117" s="2">
        <f>results!J114</f>
        <v>1</v>
      </c>
      <c r="K117" s="2">
        <f>results!K114</f>
        <v>1</v>
      </c>
      <c r="L117" s="2">
        <f>results!L114</f>
        <v>1</v>
      </c>
      <c r="M117" s="2">
        <f>results!M114</f>
        <v>2</v>
      </c>
      <c r="N117" s="2">
        <f>results!N114</f>
        <v>1</v>
      </c>
      <c r="O117" s="2">
        <f>IF(results!O114=" Somewhat relevant",2,IF(results!O114="Highly relevant ",4,0))</f>
        <v>2</v>
      </c>
      <c r="P117" s="2">
        <f>results!P114</f>
        <v>1</v>
      </c>
      <c r="Q117" s="2">
        <f>results!Q114</f>
        <v>3</v>
      </c>
      <c r="R117" s="2">
        <f>results!R114</f>
        <v>2</v>
      </c>
      <c r="S117" s="2">
        <f>results!S114</f>
        <v>1</v>
      </c>
      <c r="T117" s="2">
        <f>results!T114</f>
        <v>3</v>
      </c>
      <c r="U117" s="2">
        <f>IF(results!AD114="High",4,IF(results!AD114="Medium",2,0))</f>
        <v>2</v>
      </c>
      <c r="V117" s="11">
        <f t="shared" si="2"/>
        <v>2.125</v>
      </c>
    </row>
    <row r="118" spans="1:22" x14ac:dyDescent="0.2">
      <c r="A118" s="2">
        <f>results!A115</f>
        <v>0</v>
      </c>
      <c r="B118" s="2" t="str">
        <f>results!B115</f>
        <v>Astra IT, INC - Czar Securities</v>
      </c>
      <c r="C118" s="2" t="str">
        <f>results!C115</f>
        <v>Sriman Kota</v>
      </c>
      <c r="D118" s="2">
        <f>results!D115</f>
        <v>3</v>
      </c>
      <c r="E118" s="2">
        <f>results!E115</f>
        <v>2</v>
      </c>
      <c r="F118" s="2">
        <f>results!F115</f>
        <v>3</v>
      </c>
      <c r="G118" s="2">
        <f>results!G115</f>
        <v>4</v>
      </c>
      <c r="H118" s="2">
        <f>results!H115</f>
        <v>2</v>
      </c>
      <c r="I118" s="2">
        <f>results!I115</f>
        <v>4</v>
      </c>
      <c r="J118" s="2">
        <f>results!J115</f>
        <v>3</v>
      </c>
      <c r="K118" s="2">
        <f>results!K115</f>
        <v>3</v>
      </c>
      <c r="L118" s="2">
        <f>results!L115</f>
        <v>3</v>
      </c>
      <c r="M118" s="2">
        <f>results!M115</f>
        <v>3</v>
      </c>
      <c r="N118" s="2">
        <f>results!N115</f>
        <v>3</v>
      </c>
      <c r="O118" s="2">
        <f>IF(results!O115=" Somewhat relevant",2,IF(results!O115="Highly relevant ",4,0))</f>
        <v>4</v>
      </c>
      <c r="P118" s="2">
        <f>results!P115</f>
        <v>3</v>
      </c>
      <c r="Q118" s="2">
        <f>results!Q115</f>
        <v>3</v>
      </c>
      <c r="R118" s="2">
        <f>results!R115</f>
        <v>3</v>
      </c>
      <c r="S118" s="2">
        <f>results!S115</f>
        <v>2</v>
      </c>
      <c r="T118" s="2">
        <f>results!T115</f>
        <v>3</v>
      </c>
      <c r="U118" s="2">
        <f>IF(results!AD115="High",4,IF(results!AD115="Medium",2,0))</f>
        <v>2</v>
      </c>
      <c r="V118" s="11">
        <f t="shared" si="2"/>
        <v>2.7250000000000005</v>
      </c>
    </row>
    <row r="119" spans="1:22" x14ac:dyDescent="0.2">
      <c r="A119" s="2">
        <f>results!A116</f>
        <v>0</v>
      </c>
      <c r="B119" s="2" t="str">
        <f>results!B116</f>
        <v>GetPY Analytics</v>
      </c>
      <c r="C119" s="2" t="str">
        <f>results!C116</f>
        <v>Sriman Kota</v>
      </c>
      <c r="D119" s="2">
        <f>results!D116</f>
        <v>3</v>
      </c>
      <c r="E119" s="2">
        <f>results!E116</f>
        <v>3</v>
      </c>
      <c r="F119" s="2">
        <f>results!F116</f>
        <v>3</v>
      </c>
      <c r="G119" s="2">
        <f>results!G116</f>
        <v>2</v>
      </c>
      <c r="H119" s="2">
        <f>results!H116</f>
        <v>2</v>
      </c>
      <c r="I119" s="2">
        <f>results!I116</f>
        <v>3</v>
      </c>
      <c r="J119" s="2">
        <f>results!J116</f>
        <v>2</v>
      </c>
      <c r="K119" s="2">
        <f>results!K116</f>
        <v>2</v>
      </c>
      <c r="L119" s="2">
        <f>results!L116</f>
        <v>2</v>
      </c>
      <c r="M119" s="2">
        <f>results!M116</f>
        <v>2</v>
      </c>
      <c r="N119" s="2">
        <f>results!N116</f>
        <v>2</v>
      </c>
      <c r="O119" s="2">
        <f>IF(results!O116=" Somewhat relevant",2,IF(results!O116="Highly relevant ",4,0))</f>
        <v>2</v>
      </c>
      <c r="P119" s="2">
        <f>results!P116</f>
        <v>2</v>
      </c>
      <c r="Q119" s="2">
        <f>results!Q116</f>
        <v>2</v>
      </c>
      <c r="R119" s="2">
        <f>results!R116</f>
        <v>2</v>
      </c>
      <c r="S119" s="2">
        <f>results!S116</f>
        <v>2</v>
      </c>
      <c r="T119" s="2">
        <f>results!T116</f>
        <v>2</v>
      </c>
      <c r="U119" s="2">
        <f>IF(results!AD116="High",4,IF(results!AD116="Medium",2,0))</f>
        <v>2</v>
      </c>
      <c r="V119" s="11">
        <f t="shared" ref="V119:V126" si="3">SUMPRODUCT(D119:U119,D$2:U$2)</f>
        <v>2.2000000000000002</v>
      </c>
    </row>
    <row r="120" spans="1:22" x14ac:dyDescent="0.2">
      <c r="A120" s="2">
        <f>results!A117</f>
        <v>0</v>
      </c>
      <c r="B120" s="2" t="str">
        <f>results!B117</f>
        <v>Velox Network Pte Ltd</v>
      </c>
      <c r="C120" s="2" t="str">
        <f>results!C117</f>
        <v>Sriman Kota</v>
      </c>
      <c r="D120" s="2">
        <f>results!D117</f>
        <v>3</v>
      </c>
      <c r="E120" s="2">
        <f>results!E117</f>
        <v>4</v>
      </c>
      <c r="F120" s="2">
        <f>results!F117</f>
        <v>4</v>
      </c>
      <c r="G120" s="2">
        <f>results!G117</f>
        <v>4</v>
      </c>
      <c r="H120" s="2">
        <f>results!H117</f>
        <v>3</v>
      </c>
      <c r="I120" s="2">
        <f>results!I117</f>
        <v>3</v>
      </c>
      <c r="J120" s="2">
        <f>results!J117</f>
        <v>3</v>
      </c>
      <c r="K120" s="2">
        <f>results!K117</f>
        <v>4</v>
      </c>
      <c r="L120" s="2">
        <f>results!L117</f>
        <v>3</v>
      </c>
      <c r="M120" s="2">
        <f>results!M117</f>
        <v>4</v>
      </c>
      <c r="N120" s="2">
        <f>results!N117</f>
        <v>3</v>
      </c>
      <c r="O120" s="2">
        <f>IF(results!O117=" Somewhat relevant",2,IF(results!O117="Highly relevant ",4,0))</f>
        <v>4</v>
      </c>
      <c r="P120" s="2">
        <f>results!P117</f>
        <v>3</v>
      </c>
      <c r="Q120" s="2">
        <f>results!Q117</f>
        <v>3</v>
      </c>
      <c r="R120" s="2">
        <f>results!R117</f>
        <v>3</v>
      </c>
      <c r="S120" s="2">
        <f>results!S117</f>
        <v>3</v>
      </c>
      <c r="T120" s="2">
        <f>results!T117</f>
        <v>2</v>
      </c>
      <c r="U120" s="2">
        <f>IF(results!AD117="High",4,IF(results!AD117="Medium",2,0))</f>
        <v>4</v>
      </c>
      <c r="V120" s="11">
        <f t="shared" si="3"/>
        <v>3.4750000000000001</v>
      </c>
    </row>
    <row r="121" spans="1:22" x14ac:dyDescent="0.2">
      <c r="A121" s="2">
        <f>results!A118</f>
        <v>0</v>
      </c>
      <c r="B121" s="2" t="str">
        <f>results!B118</f>
        <v>101.careers</v>
      </c>
      <c r="C121" s="2" t="str">
        <f>results!C118</f>
        <v>Sriman Kota</v>
      </c>
      <c r="D121" s="2">
        <f>results!D118</f>
        <v>3</v>
      </c>
      <c r="E121" s="2">
        <f>results!E118</f>
        <v>2</v>
      </c>
      <c r="F121" s="2">
        <f>results!F118</f>
        <v>3</v>
      </c>
      <c r="G121" s="2">
        <f>results!G118</f>
        <v>3</v>
      </c>
      <c r="H121" s="2">
        <f>results!H118</f>
        <v>1</v>
      </c>
      <c r="I121" s="2">
        <f>results!I118</f>
        <v>1</v>
      </c>
      <c r="J121" s="2">
        <f>results!J118</f>
        <v>2</v>
      </c>
      <c r="K121" s="2">
        <f>results!K118</f>
        <v>1</v>
      </c>
      <c r="L121" s="2">
        <f>results!L118</f>
        <v>2</v>
      </c>
      <c r="M121" s="2">
        <f>results!M118</f>
        <v>2</v>
      </c>
      <c r="N121" s="2">
        <f>results!N118</f>
        <v>2</v>
      </c>
      <c r="O121" s="2">
        <f>IF(results!O118=" Somewhat relevant",2,IF(results!O118="Highly relevant ",4,0))</f>
        <v>2</v>
      </c>
      <c r="P121" s="2">
        <f>results!P118</f>
        <v>3</v>
      </c>
      <c r="Q121" s="2">
        <f>results!Q118</f>
        <v>2</v>
      </c>
      <c r="R121" s="2">
        <f>results!R118</f>
        <v>2</v>
      </c>
      <c r="S121" s="2">
        <f>results!S118</f>
        <v>1</v>
      </c>
      <c r="T121" s="2">
        <f>results!T118</f>
        <v>2</v>
      </c>
      <c r="U121" s="2">
        <f>IF(results!AD118="High",4,IF(results!AD118="Medium",2,0))</f>
        <v>2</v>
      </c>
      <c r="V121" s="11">
        <f t="shared" si="3"/>
        <v>1.9750000000000003</v>
      </c>
    </row>
    <row r="122" spans="1:22" x14ac:dyDescent="0.2">
      <c r="A122" s="2">
        <f>results!A119</f>
        <v>0</v>
      </c>
      <c r="B122" s="2" t="str">
        <f>results!B119</f>
        <v>Canopy Power Pte. Ltd.</v>
      </c>
      <c r="C122" s="2" t="str">
        <f>results!C119</f>
        <v>Sriman Kota</v>
      </c>
      <c r="D122" s="2">
        <f>results!D119</f>
        <v>3</v>
      </c>
      <c r="E122" s="2">
        <f>results!E119</f>
        <v>3</v>
      </c>
      <c r="F122" s="2">
        <f>results!F119</f>
        <v>3</v>
      </c>
      <c r="G122" s="2">
        <f>results!G119</f>
        <v>3</v>
      </c>
      <c r="H122" s="2">
        <f>results!H119</f>
        <v>3</v>
      </c>
      <c r="I122" s="2">
        <f>results!I119</f>
        <v>3</v>
      </c>
      <c r="J122" s="2">
        <f>results!J119</f>
        <v>2</v>
      </c>
      <c r="K122" s="2">
        <f>results!K119</f>
        <v>2</v>
      </c>
      <c r="L122" s="2">
        <f>results!L119</f>
        <v>3</v>
      </c>
      <c r="M122" s="2">
        <f>results!M119</f>
        <v>3</v>
      </c>
      <c r="N122" s="2">
        <f>results!N119</f>
        <v>3</v>
      </c>
      <c r="O122" s="2">
        <f>IF(results!O119=" Somewhat relevant",2,IF(results!O119="Highly relevant ",4,0))</f>
        <v>2</v>
      </c>
      <c r="P122" s="2">
        <f>results!P119</f>
        <v>2</v>
      </c>
      <c r="Q122" s="2">
        <f>results!Q119</f>
        <v>3</v>
      </c>
      <c r="R122" s="2">
        <f>results!R119</f>
        <v>2</v>
      </c>
      <c r="S122" s="2">
        <f>results!S119</f>
        <v>2</v>
      </c>
      <c r="T122" s="2">
        <f>results!T119</f>
        <v>3</v>
      </c>
      <c r="U122" s="2">
        <f>IF(results!AD119="High",4,IF(results!AD119="Medium",2,0))</f>
        <v>4</v>
      </c>
      <c r="V122" s="11">
        <f t="shared" si="3"/>
        <v>3.0250000000000008</v>
      </c>
    </row>
    <row r="123" spans="1:22" x14ac:dyDescent="0.2">
      <c r="A123" s="2">
        <f>results!A120</f>
        <v>0</v>
      </c>
      <c r="B123" s="2" t="str">
        <f>results!B120</f>
        <v>Ayoslide</v>
      </c>
      <c r="C123" s="2" t="str">
        <f>results!C120</f>
        <v>Shyam Ayengar</v>
      </c>
      <c r="D123" s="2">
        <f>results!D120</f>
        <v>3</v>
      </c>
      <c r="E123" s="2">
        <f>results!E120</f>
        <v>3</v>
      </c>
      <c r="F123" s="2">
        <f>results!F120</f>
        <v>3</v>
      </c>
      <c r="G123" s="2">
        <f>results!G120</f>
        <v>3</v>
      </c>
      <c r="H123" s="2">
        <f>results!H120</f>
        <v>1</v>
      </c>
      <c r="I123" s="2">
        <f>results!I120</f>
        <v>2</v>
      </c>
      <c r="J123" s="2">
        <f>results!J120</f>
        <v>3</v>
      </c>
      <c r="K123" s="2">
        <f>results!K120</f>
        <v>4</v>
      </c>
      <c r="L123" s="2">
        <f>results!L120</f>
        <v>2</v>
      </c>
      <c r="M123" s="2">
        <f>results!M120</f>
        <v>2</v>
      </c>
      <c r="N123" s="2">
        <f>results!N120</f>
        <v>2</v>
      </c>
      <c r="O123" s="2">
        <f>IF(results!O120=" Somewhat relevant",2,IF(results!O120="Highly relevant ",4,0))</f>
        <v>4</v>
      </c>
      <c r="P123" s="2">
        <f>results!P120</f>
        <v>3</v>
      </c>
      <c r="Q123" s="2">
        <f>results!Q120</f>
        <v>3</v>
      </c>
      <c r="R123" s="2">
        <f>results!R120</f>
        <v>2</v>
      </c>
      <c r="S123" s="2">
        <f>results!S120</f>
        <v>2</v>
      </c>
      <c r="T123" s="2">
        <f>results!T120</f>
        <v>2</v>
      </c>
      <c r="U123" s="2">
        <f>IF(results!AD120="High",4,IF(results!AD120="Medium",2,0))</f>
        <v>2</v>
      </c>
      <c r="V123" s="11">
        <f t="shared" si="3"/>
        <v>2.4750000000000005</v>
      </c>
    </row>
    <row r="124" spans="1:22" x14ac:dyDescent="0.2">
      <c r="A124" s="2">
        <f>results!A121</f>
        <v>0</v>
      </c>
      <c r="B124" s="2" t="str">
        <f>results!B121</f>
        <v>Limitless</v>
      </c>
      <c r="C124" s="2" t="str">
        <f>results!C121</f>
        <v>Shyam Ayengar</v>
      </c>
      <c r="D124" s="2">
        <f>results!D121</f>
        <v>4</v>
      </c>
      <c r="E124" s="2">
        <f>results!E121</f>
        <v>3</v>
      </c>
      <c r="F124" s="2">
        <f>results!F121</f>
        <v>3</v>
      </c>
      <c r="G124" s="2">
        <f>results!G121</f>
        <v>4</v>
      </c>
      <c r="H124" s="2">
        <f>results!H121</f>
        <v>2</v>
      </c>
      <c r="I124" s="2">
        <f>results!I121</f>
        <v>3</v>
      </c>
      <c r="J124" s="2">
        <f>results!J121</f>
        <v>2</v>
      </c>
      <c r="K124" s="2">
        <f>results!K121</f>
        <v>3</v>
      </c>
      <c r="L124" s="2">
        <f>results!L121</f>
        <v>3</v>
      </c>
      <c r="M124" s="2">
        <f>results!M121</f>
        <v>3</v>
      </c>
      <c r="N124" s="2">
        <f>results!N121</f>
        <v>4</v>
      </c>
      <c r="O124" s="2">
        <f>IF(results!O121=" Somewhat relevant",2,IF(results!O121="Highly relevant ",4,0))</f>
        <v>4</v>
      </c>
      <c r="P124" s="2">
        <f>results!P121</f>
        <v>2</v>
      </c>
      <c r="Q124" s="2">
        <f>results!Q121</f>
        <v>3</v>
      </c>
      <c r="R124" s="2">
        <f>results!R121</f>
        <v>4</v>
      </c>
      <c r="S124" s="2">
        <f>results!S121</f>
        <v>2</v>
      </c>
      <c r="T124" s="2">
        <f>results!T121</f>
        <v>4</v>
      </c>
      <c r="U124" s="2">
        <f>IF(results!AD121="High",4,IF(results!AD121="Medium",2,0))</f>
        <v>4</v>
      </c>
      <c r="V124" s="11">
        <f t="shared" si="3"/>
        <v>3.2750000000000004</v>
      </c>
    </row>
    <row r="125" spans="1:22" x14ac:dyDescent="0.2">
      <c r="A125" s="2">
        <f>results!A122</f>
        <v>0</v>
      </c>
      <c r="B125" s="2" t="str">
        <f>results!B122</f>
        <v>Eunimart Crossborder Pte Ltd</v>
      </c>
      <c r="C125" s="2" t="str">
        <f>results!C122</f>
        <v>Shyam Ayengar</v>
      </c>
      <c r="D125" s="2">
        <f>results!D122</f>
        <v>3</v>
      </c>
      <c r="E125" s="2">
        <f>results!E122</f>
        <v>4</v>
      </c>
      <c r="F125" s="2">
        <f>results!F122</f>
        <v>4</v>
      </c>
      <c r="G125" s="2">
        <f>results!G122</f>
        <v>3</v>
      </c>
      <c r="H125" s="2">
        <f>results!H122</f>
        <v>3</v>
      </c>
      <c r="I125" s="2">
        <f>results!I122</f>
        <v>3</v>
      </c>
      <c r="J125" s="2">
        <f>results!J122</f>
        <v>3</v>
      </c>
      <c r="K125" s="2">
        <f>results!K122</f>
        <v>2</v>
      </c>
      <c r="L125" s="2">
        <f>results!L122</f>
        <v>3</v>
      </c>
      <c r="M125" s="2">
        <f>results!M122</f>
        <v>4</v>
      </c>
      <c r="N125" s="2">
        <f>results!N122</f>
        <v>4</v>
      </c>
      <c r="O125" s="2">
        <f>IF(results!O122=" Somewhat relevant",2,IF(results!O122="Highly relevant ",4,0))</f>
        <v>4</v>
      </c>
      <c r="P125" s="2">
        <f>results!P122</f>
        <v>2</v>
      </c>
      <c r="Q125" s="2">
        <f>results!Q122</f>
        <v>3</v>
      </c>
      <c r="R125" s="2">
        <f>results!R122</f>
        <v>4</v>
      </c>
      <c r="S125" s="2">
        <f>results!S122</f>
        <v>3</v>
      </c>
      <c r="T125" s="2">
        <f>results!T122</f>
        <v>4</v>
      </c>
      <c r="U125" s="2">
        <f>IF(results!AD122="High",4,IF(results!AD122="Medium",2,0))</f>
        <v>4</v>
      </c>
      <c r="V125" s="11">
        <f t="shared" si="3"/>
        <v>3.4000000000000004</v>
      </c>
    </row>
    <row r="126" spans="1:22" x14ac:dyDescent="0.2">
      <c r="A126" s="2">
        <f>results!A123</f>
        <v>0</v>
      </c>
      <c r="B126" s="2" t="str">
        <f>results!B123</f>
        <v>Bank2grow.com</v>
      </c>
      <c r="C126" s="2" t="str">
        <f>results!C123</f>
        <v>Shyam Ayengar</v>
      </c>
      <c r="D126" s="2">
        <f>results!D123</f>
        <v>2</v>
      </c>
      <c r="E126" s="2">
        <f>results!E123</f>
        <v>2</v>
      </c>
      <c r="F126" s="2">
        <f>results!F123</f>
        <v>2</v>
      </c>
      <c r="G126" s="2">
        <f>results!G123</f>
        <v>2</v>
      </c>
      <c r="H126" s="2">
        <f>results!H123</f>
        <v>1</v>
      </c>
      <c r="I126" s="2">
        <f>results!I123</f>
        <v>3</v>
      </c>
      <c r="J126" s="2">
        <f>results!J123</f>
        <v>1</v>
      </c>
      <c r="K126" s="2">
        <f>results!K123</f>
        <v>2</v>
      </c>
      <c r="L126" s="2">
        <f>results!L123</f>
        <v>2</v>
      </c>
      <c r="M126" s="2">
        <f>results!M123</f>
        <v>3</v>
      </c>
      <c r="N126" s="2">
        <f>results!N123</f>
        <v>4</v>
      </c>
      <c r="O126" s="2">
        <f>IF(results!O123=" Somewhat relevant",2,IF(results!O123="Highly relevant ",4,0))</f>
        <v>4</v>
      </c>
      <c r="P126" s="2">
        <f>results!P123</f>
        <v>1</v>
      </c>
      <c r="Q126" s="2">
        <f>results!Q123</f>
        <v>2</v>
      </c>
      <c r="R126" s="2">
        <f>results!R123</f>
        <v>2</v>
      </c>
      <c r="S126" s="2">
        <f>results!S123</f>
        <v>2</v>
      </c>
      <c r="T126" s="2">
        <f>results!T123</f>
        <v>3</v>
      </c>
      <c r="U126" s="2">
        <f>IF(results!AD123="High",4,IF(results!AD123="Medium",2,0))</f>
        <v>2</v>
      </c>
      <c r="V126" s="11">
        <f t="shared" si="3"/>
        <v>2.0750000000000002</v>
      </c>
    </row>
    <row r="127" spans="1:22" x14ac:dyDescent="0.2">
      <c r="A127" s="2">
        <f>results!A124</f>
        <v>0</v>
      </c>
      <c r="B127" s="2" t="str">
        <f>results!B124</f>
        <v>Pingal Technologies Pvt Limited</v>
      </c>
      <c r="C127" s="2" t="str">
        <f>results!C124</f>
        <v>Shyam Ayengar</v>
      </c>
      <c r="D127" s="2">
        <f>results!D124</f>
        <v>2</v>
      </c>
      <c r="E127" s="2">
        <f>results!E124</f>
        <v>2</v>
      </c>
      <c r="F127" s="2">
        <f>results!F124</f>
        <v>3</v>
      </c>
      <c r="G127" s="2">
        <f>results!G124</f>
        <v>2</v>
      </c>
      <c r="H127" s="2">
        <f>results!H124</f>
        <v>2</v>
      </c>
      <c r="I127" s="2">
        <f>results!I124</f>
        <v>3</v>
      </c>
      <c r="J127" s="2">
        <f>results!J124</f>
        <v>2</v>
      </c>
      <c r="K127" s="2">
        <f>results!K124</f>
        <v>3</v>
      </c>
      <c r="L127" s="2">
        <f>results!L124</f>
        <v>3</v>
      </c>
      <c r="M127" s="2">
        <f>results!M124</f>
        <v>3</v>
      </c>
      <c r="N127" s="2">
        <f>results!N124</f>
        <v>3</v>
      </c>
      <c r="O127" s="2">
        <f>IF(results!O124=" Somewhat relevant",2,IF(results!O124="Highly relevant ",4,0))</f>
        <v>2</v>
      </c>
      <c r="P127" s="2">
        <f>results!P124</f>
        <v>2</v>
      </c>
      <c r="Q127" s="2">
        <f>results!Q124</f>
        <v>2</v>
      </c>
      <c r="R127" s="2">
        <f>results!R124</f>
        <v>2</v>
      </c>
      <c r="S127" s="2">
        <f>results!S124</f>
        <v>2</v>
      </c>
      <c r="T127" s="2">
        <f>results!T124</f>
        <v>2</v>
      </c>
      <c r="U127" s="2">
        <f>IF(results!AD124="High",4,IF(results!AD124="Medium",2,0))</f>
        <v>2</v>
      </c>
      <c r="V127" s="11">
        <f t="shared" ref="V127:V137" si="4">SUMPRODUCT(D127:U127,D$2:U$2)</f>
        <v>2.25</v>
      </c>
    </row>
    <row r="128" spans="1:22" x14ac:dyDescent="0.2">
      <c r="A128" s="2">
        <f>results!A125</f>
        <v>0</v>
      </c>
      <c r="B128" s="2" t="str">
        <f>results!B125</f>
        <v>Astra IT, INC - Czar Securities</v>
      </c>
      <c r="C128" s="2" t="str">
        <f>results!C125</f>
        <v>Lux Anantharaman</v>
      </c>
      <c r="D128" s="2">
        <f>results!D125</f>
        <v>2</v>
      </c>
      <c r="E128" s="2">
        <f>results!E125</f>
        <v>1</v>
      </c>
      <c r="F128" s="2">
        <f>results!F125</f>
        <v>3</v>
      </c>
      <c r="G128" s="2">
        <f>results!G125</f>
        <v>2</v>
      </c>
      <c r="H128" s="2">
        <f>results!H125</f>
        <v>1</v>
      </c>
      <c r="I128" s="2">
        <f>results!I125</f>
        <v>4</v>
      </c>
      <c r="J128" s="2">
        <f>results!J125</f>
        <v>2</v>
      </c>
      <c r="K128" s="2">
        <f>results!K125</f>
        <v>1</v>
      </c>
      <c r="L128" s="2">
        <f>results!L125</f>
        <v>2</v>
      </c>
      <c r="M128" s="2">
        <f>results!M125</f>
        <v>3</v>
      </c>
      <c r="N128" s="2">
        <f>results!N125</f>
        <v>3</v>
      </c>
      <c r="O128" s="2">
        <f>IF(results!O125=" Somewhat relevant",2,IF(results!O125="Highly relevant ",4,0))</f>
        <v>2</v>
      </c>
      <c r="P128" s="2">
        <f>results!P125</f>
        <v>1</v>
      </c>
      <c r="Q128" s="2">
        <f>results!Q125</f>
        <v>1</v>
      </c>
      <c r="R128" s="2">
        <f>results!R125</f>
        <v>1</v>
      </c>
      <c r="S128" s="2">
        <f>results!S125</f>
        <v>1</v>
      </c>
      <c r="T128" s="2">
        <f>results!T125</f>
        <v>1</v>
      </c>
      <c r="U128" s="2">
        <f>IF(results!AD125="High",4,IF(results!AD125="Medium",2,0))</f>
        <v>0</v>
      </c>
      <c r="V128" s="11">
        <f t="shared" si="4"/>
        <v>1.325</v>
      </c>
    </row>
    <row r="129" spans="1:22" x14ac:dyDescent="0.2">
      <c r="A129" s="2">
        <f>results!A126</f>
        <v>0</v>
      </c>
      <c r="B129" s="2" t="str">
        <f>results!B126</f>
        <v>SmartClean Technologies Pte Ltd</v>
      </c>
      <c r="C129" s="2" t="str">
        <f>results!C126</f>
        <v>Lux Anantharaman</v>
      </c>
      <c r="D129" s="2">
        <f>results!D126</f>
        <v>3</v>
      </c>
      <c r="E129" s="2">
        <f>results!E126</f>
        <v>4</v>
      </c>
      <c r="F129" s="2">
        <f>results!F126</f>
        <v>3</v>
      </c>
      <c r="G129" s="2">
        <f>results!G126</f>
        <v>3</v>
      </c>
      <c r="H129" s="2">
        <f>results!H126</f>
        <v>2</v>
      </c>
      <c r="I129" s="2">
        <f>results!I126</f>
        <v>4</v>
      </c>
      <c r="J129" s="2">
        <f>results!J126</f>
        <v>2</v>
      </c>
      <c r="K129" s="2">
        <f>results!K126</f>
        <v>2</v>
      </c>
      <c r="L129" s="2">
        <f>results!L126</f>
        <v>2</v>
      </c>
      <c r="M129" s="2">
        <f>results!M126</f>
        <v>4</v>
      </c>
      <c r="N129" s="2">
        <f>results!N126</f>
        <v>4</v>
      </c>
      <c r="O129" s="2">
        <f>IF(results!O126=" Somewhat relevant",2,IF(results!O126="Highly relevant ",4,0))</f>
        <v>2</v>
      </c>
      <c r="P129" s="2">
        <f>results!P126</f>
        <v>1</v>
      </c>
      <c r="Q129" s="2">
        <f>results!Q126</f>
        <v>2</v>
      </c>
      <c r="R129" s="2">
        <f>results!R126</f>
        <v>3</v>
      </c>
      <c r="S129" s="2">
        <f>results!S126</f>
        <v>2</v>
      </c>
      <c r="T129" s="2">
        <f>results!T126</f>
        <v>3</v>
      </c>
      <c r="U129" s="2">
        <f>IF(results!AD126="High",4,IF(results!AD126="Medium",2,0))</f>
        <v>2</v>
      </c>
      <c r="V129" s="11">
        <f t="shared" si="4"/>
        <v>2.4750000000000005</v>
      </c>
    </row>
    <row r="130" spans="1:22" x14ac:dyDescent="0.2">
      <c r="A130" s="2">
        <f>results!A127</f>
        <v>0</v>
      </c>
      <c r="B130" s="2" t="str">
        <f>results!B127</f>
        <v>Tesseract Global Technologies Pvt Ltd</v>
      </c>
      <c r="C130" s="2" t="str">
        <f>results!C127</f>
        <v>Lux Anantharaman</v>
      </c>
      <c r="D130" s="2">
        <f>results!D127</f>
        <v>2</v>
      </c>
      <c r="E130" s="2">
        <f>results!E127</f>
        <v>3</v>
      </c>
      <c r="F130" s="2">
        <f>results!F127</f>
        <v>2</v>
      </c>
      <c r="G130" s="2">
        <f>results!G127</f>
        <v>2</v>
      </c>
      <c r="H130" s="2">
        <f>results!H127</f>
        <v>1</v>
      </c>
      <c r="I130" s="2">
        <f>results!I127</f>
        <v>4</v>
      </c>
      <c r="J130" s="2">
        <f>results!J127</f>
        <v>2</v>
      </c>
      <c r="K130" s="2">
        <f>results!K127</f>
        <v>1</v>
      </c>
      <c r="L130" s="2">
        <f>results!L127</f>
        <v>2</v>
      </c>
      <c r="M130" s="2">
        <f>results!M127</f>
        <v>3</v>
      </c>
      <c r="N130" s="2">
        <f>results!N127</f>
        <v>3</v>
      </c>
      <c r="O130" s="2">
        <f>IF(results!O127=" Somewhat relevant",2,IF(results!O127="Highly relevant ",4,0))</f>
        <v>2</v>
      </c>
      <c r="P130" s="2">
        <f>results!P127</f>
        <v>1</v>
      </c>
      <c r="Q130" s="2">
        <f>results!Q127</f>
        <v>2</v>
      </c>
      <c r="R130" s="2">
        <f>results!R127</f>
        <v>1</v>
      </c>
      <c r="S130" s="2">
        <f>results!S127</f>
        <v>1</v>
      </c>
      <c r="T130" s="2">
        <f>results!T127</f>
        <v>1</v>
      </c>
      <c r="U130" s="2">
        <f>IF(results!AD127="High",4,IF(results!AD127="Medium",2,0))</f>
        <v>0</v>
      </c>
      <c r="V130" s="11">
        <f t="shared" si="4"/>
        <v>1.4749999999999996</v>
      </c>
    </row>
    <row r="131" spans="1:22" x14ac:dyDescent="0.2">
      <c r="A131" s="2">
        <f>results!A128</f>
        <v>0</v>
      </c>
      <c r="B131" s="2" t="str">
        <f>results!B128</f>
        <v>BlobCity, Inc</v>
      </c>
      <c r="C131" s="2" t="str">
        <f>results!C128</f>
        <v>Lux Anantharaman</v>
      </c>
      <c r="D131" s="2">
        <f>results!D128</f>
        <v>2</v>
      </c>
      <c r="E131" s="2">
        <f>results!E128</f>
        <v>1</v>
      </c>
      <c r="F131" s="2">
        <f>results!F128</f>
        <v>3</v>
      </c>
      <c r="G131" s="2">
        <f>results!G128</f>
        <v>2</v>
      </c>
      <c r="H131" s="2">
        <f>results!H128</f>
        <v>1</v>
      </c>
      <c r="I131" s="2">
        <f>results!I128</f>
        <v>4</v>
      </c>
      <c r="J131" s="2">
        <f>results!J128</f>
        <v>2</v>
      </c>
      <c r="K131" s="2">
        <f>results!K128</f>
        <v>1</v>
      </c>
      <c r="L131" s="2">
        <f>results!L128</f>
        <v>2</v>
      </c>
      <c r="M131" s="2">
        <f>results!M128</f>
        <v>2</v>
      </c>
      <c r="N131" s="2">
        <f>results!N128</f>
        <v>2</v>
      </c>
      <c r="O131" s="2">
        <f>IF(results!O128=" Somewhat relevant",2,IF(results!O128="Highly relevant ",4,0))</f>
        <v>2</v>
      </c>
      <c r="P131" s="2">
        <f>results!P128</f>
        <v>1</v>
      </c>
      <c r="Q131" s="2">
        <f>results!Q128</f>
        <v>2</v>
      </c>
      <c r="R131" s="2">
        <f>results!R128</f>
        <v>1</v>
      </c>
      <c r="S131" s="2">
        <f>results!S128</f>
        <v>1</v>
      </c>
      <c r="T131" s="2">
        <f>results!T128</f>
        <v>1</v>
      </c>
      <c r="U131" s="2">
        <f>IF(results!AD128="High",4,IF(results!AD128="Medium",2,0))</f>
        <v>0</v>
      </c>
      <c r="V131" s="11">
        <f t="shared" si="4"/>
        <v>1.3749999999999998</v>
      </c>
    </row>
    <row r="132" spans="1:22" x14ac:dyDescent="0.2">
      <c r="A132" s="2">
        <f>results!A129</f>
        <v>0</v>
      </c>
      <c r="B132" s="2" t="str">
        <f>results!B129</f>
        <v>Invento Robotics</v>
      </c>
      <c r="C132" s="2" t="str">
        <f>results!C129</f>
        <v>Lux Anantharaman</v>
      </c>
      <c r="D132" s="2">
        <f>results!D129</f>
        <v>2</v>
      </c>
      <c r="E132" s="2">
        <f>results!E129</f>
        <v>3</v>
      </c>
      <c r="F132" s="2">
        <f>results!F129</f>
        <v>4</v>
      </c>
      <c r="G132" s="2">
        <f>results!G129</f>
        <v>3</v>
      </c>
      <c r="H132" s="2">
        <f>results!H129</f>
        <v>2</v>
      </c>
      <c r="I132" s="2">
        <f>results!I129</f>
        <v>4</v>
      </c>
      <c r="J132" s="2">
        <f>results!J129</f>
        <v>4</v>
      </c>
      <c r="K132" s="2">
        <f>results!K129</f>
        <v>2</v>
      </c>
      <c r="L132" s="2">
        <f>results!L129</f>
        <v>3</v>
      </c>
      <c r="M132" s="2">
        <f>results!M129</f>
        <v>4</v>
      </c>
      <c r="N132" s="2">
        <f>results!N129</f>
        <v>4</v>
      </c>
      <c r="O132" s="2">
        <f>IF(results!O129=" Somewhat relevant",2,IF(results!O129="Highly relevant ",4,0))</f>
        <v>2</v>
      </c>
      <c r="P132" s="2">
        <f>results!P129</f>
        <v>2</v>
      </c>
      <c r="Q132" s="2">
        <f>results!Q129</f>
        <v>3</v>
      </c>
      <c r="R132" s="2">
        <f>results!R129</f>
        <v>3</v>
      </c>
      <c r="S132" s="2">
        <f>results!S129</f>
        <v>2</v>
      </c>
      <c r="T132" s="2">
        <f>results!T129</f>
        <v>2</v>
      </c>
      <c r="U132" s="2">
        <f>IF(results!AD129="High",4,IF(results!AD129="Medium",2,0))</f>
        <v>4</v>
      </c>
      <c r="V132" s="11">
        <f t="shared" si="4"/>
        <v>3.1750000000000003</v>
      </c>
    </row>
    <row r="133" spans="1:22" x14ac:dyDescent="0.2">
      <c r="A133" s="2">
        <f>results!A130</f>
        <v>0</v>
      </c>
      <c r="B133" s="2" t="str">
        <f>results!B130</f>
        <v>Luminociti Networks</v>
      </c>
      <c r="C133" s="2" t="str">
        <f>results!C130</f>
        <v>Lux Anantharaman</v>
      </c>
      <c r="D133" s="2">
        <f>results!D130</f>
        <v>2</v>
      </c>
      <c r="E133" s="2">
        <f>results!E130</f>
        <v>2</v>
      </c>
      <c r="F133" s="2">
        <f>results!F130</f>
        <v>2</v>
      </c>
      <c r="G133" s="2">
        <f>results!G130</f>
        <v>1</v>
      </c>
      <c r="H133" s="2">
        <f>results!H130</f>
        <v>2</v>
      </c>
      <c r="I133" s="2">
        <f>results!I130</f>
        <v>3</v>
      </c>
      <c r="J133" s="2">
        <f>results!J130</f>
        <v>2</v>
      </c>
      <c r="K133" s="2">
        <f>results!K130</f>
        <v>2</v>
      </c>
      <c r="L133" s="2">
        <f>results!L130</f>
        <v>2</v>
      </c>
      <c r="M133" s="2">
        <f>results!M130</f>
        <v>2</v>
      </c>
      <c r="N133" s="2">
        <f>results!N130</f>
        <v>2</v>
      </c>
      <c r="O133" s="2">
        <f>IF(results!O130=" Somewhat relevant",2,IF(results!O130="Highly relevant ",4,0))</f>
        <v>2</v>
      </c>
      <c r="P133" s="2">
        <f>results!P130</f>
        <v>1</v>
      </c>
      <c r="Q133" s="2">
        <f>results!Q130</f>
        <v>2</v>
      </c>
      <c r="R133" s="2">
        <f>results!R130</f>
        <v>2</v>
      </c>
      <c r="S133" s="2">
        <f>results!S130</f>
        <v>1</v>
      </c>
      <c r="T133" s="2">
        <f>results!T130</f>
        <v>3</v>
      </c>
      <c r="U133" s="2">
        <f>IF(results!AD130="High",4,IF(results!AD130="Medium",2,0))</f>
        <v>0</v>
      </c>
      <c r="V133" s="11">
        <f t="shared" si="4"/>
        <v>1.45</v>
      </c>
    </row>
    <row r="134" spans="1:22" x14ac:dyDescent="0.2">
      <c r="A134" s="2">
        <f>results!A131</f>
        <v>0</v>
      </c>
      <c r="B134" s="2" t="str">
        <f>results!B131</f>
        <v>Velox Network Pte Ltd</v>
      </c>
      <c r="C134" s="2" t="str">
        <f>results!C131</f>
        <v>Lux Anantharaman</v>
      </c>
      <c r="D134" s="2">
        <f>results!D131</f>
        <v>3</v>
      </c>
      <c r="E134" s="2">
        <f>results!E131</f>
        <v>1</v>
      </c>
      <c r="F134" s="2">
        <f>results!F131</f>
        <v>3</v>
      </c>
      <c r="G134" s="2">
        <f>results!G131</f>
        <v>2</v>
      </c>
      <c r="H134" s="2">
        <f>results!H131</f>
        <v>1</v>
      </c>
      <c r="I134" s="2">
        <f>results!I131</f>
        <v>3</v>
      </c>
      <c r="J134" s="2">
        <f>results!J131</f>
        <v>2</v>
      </c>
      <c r="K134" s="2">
        <f>results!K131</f>
        <v>2</v>
      </c>
      <c r="L134" s="2">
        <f>results!L131</f>
        <v>2</v>
      </c>
      <c r="M134" s="2">
        <f>results!M131</f>
        <v>2</v>
      </c>
      <c r="N134" s="2">
        <f>results!N131</f>
        <v>2</v>
      </c>
      <c r="O134" s="2">
        <f>IF(results!O131=" Somewhat relevant",2,IF(results!O131="Highly relevant ",4,0))</f>
        <v>2</v>
      </c>
      <c r="P134" s="2">
        <f>results!P131</f>
        <v>1</v>
      </c>
      <c r="Q134" s="2">
        <f>results!Q131</f>
        <v>1</v>
      </c>
      <c r="R134" s="2">
        <f>results!R131</f>
        <v>3</v>
      </c>
      <c r="S134" s="2">
        <f>results!S131</f>
        <v>1</v>
      </c>
      <c r="T134" s="2">
        <f>results!T131</f>
        <v>3</v>
      </c>
      <c r="U134" s="2">
        <f>IF(results!AD131="High",4,IF(results!AD131="Medium",2,0))</f>
        <v>2</v>
      </c>
      <c r="V134" s="11">
        <f t="shared" si="4"/>
        <v>1.925</v>
      </c>
    </row>
    <row r="135" spans="1:22" x14ac:dyDescent="0.2">
      <c r="A135" s="2">
        <f>results!A132</f>
        <v>0</v>
      </c>
      <c r="B135" s="2" t="str">
        <f>results!B132</f>
        <v>FINIZZ</v>
      </c>
      <c r="C135" s="2" t="str">
        <f>results!C132</f>
        <v>Ramm</v>
      </c>
      <c r="D135" s="2">
        <f>results!D132</f>
        <v>3</v>
      </c>
      <c r="E135" s="2">
        <f>results!E132</f>
        <v>3</v>
      </c>
      <c r="F135" s="2">
        <f>results!F132</f>
        <v>3</v>
      </c>
      <c r="G135" s="2">
        <f>results!G132</f>
        <v>3</v>
      </c>
      <c r="H135" s="2">
        <f>results!H132</f>
        <v>1</v>
      </c>
      <c r="I135" s="2">
        <f>results!I132</f>
        <v>3</v>
      </c>
      <c r="J135" s="2">
        <f>results!J132</f>
        <v>2</v>
      </c>
      <c r="K135" s="2">
        <f>results!K132</f>
        <v>4</v>
      </c>
      <c r="L135" s="2">
        <f>results!L132</f>
        <v>2</v>
      </c>
      <c r="M135" s="2">
        <f>results!M132</f>
        <v>3</v>
      </c>
      <c r="N135" s="2">
        <f>results!N132</f>
        <v>3</v>
      </c>
      <c r="O135" s="2">
        <f>IF(results!O132=" Somewhat relevant",2,IF(results!O132="Highly relevant ",4,0))</f>
        <v>2</v>
      </c>
      <c r="P135" s="2">
        <f>results!P132</f>
        <v>2</v>
      </c>
      <c r="Q135" s="2">
        <f>results!Q132</f>
        <v>2</v>
      </c>
      <c r="R135" s="2">
        <f>results!R132</f>
        <v>2</v>
      </c>
      <c r="S135" s="2">
        <f>results!S132</f>
        <v>2</v>
      </c>
      <c r="T135" s="2">
        <f>results!T132</f>
        <v>2</v>
      </c>
      <c r="U135" s="2">
        <f>IF(results!AD132="High",4,IF(results!AD132="Medium",2,0))</f>
        <v>2</v>
      </c>
      <c r="V135" s="11">
        <f t="shared" si="4"/>
        <v>2.3500000000000005</v>
      </c>
    </row>
    <row r="136" spans="1:22" x14ac:dyDescent="0.2">
      <c r="A136" s="2">
        <f>results!A133</f>
        <v>0</v>
      </c>
      <c r="B136" s="2" t="str">
        <f>results!B133</f>
        <v>Solarite Technologies Pte. Ltd.</v>
      </c>
      <c r="C136" s="2" t="str">
        <f>results!C133</f>
        <v>Ramm</v>
      </c>
      <c r="D136" s="2">
        <f>results!D133</f>
        <v>3</v>
      </c>
      <c r="E136" s="2">
        <f>results!E133</f>
        <v>3</v>
      </c>
      <c r="F136" s="2">
        <f>results!F133</f>
        <v>3</v>
      </c>
      <c r="G136" s="2">
        <f>results!G133</f>
        <v>2</v>
      </c>
      <c r="H136" s="2">
        <f>results!H133</f>
        <v>2</v>
      </c>
      <c r="I136" s="2">
        <f>results!I133</f>
        <v>3</v>
      </c>
      <c r="J136" s="2">
        <f>results!J133</f>
        <v>1</v>
      </c>
      <c r="K136" s="2">
        <f>results!K133</f>
        <v>3</v>
      </c>
      <c r="L136" s="2">
        <f>results!L133</f>
        <v>3</v>
      </c>
      <c r="M136" s="2">
        <f>results!M133</f>
        <v>3</v>
      </c>
      <c r="N136" s="2">
        <f>results!N133</f>
        <v>1</v>
      </c>
      <c r="O136" s="2">
        <f>IF(results!O133=" Somewhat relevant",2,IF(results!O133="Highly relevant ",4,0))</f>
        <v>2</v>
      </c>
      <c r="P136" s="2">
        <f>results!P133</f>
        <v>2</v>
      </c>
      <c r="Q136" s="2">
        <f>results!Q133</f>
        <v>1</v>
      </c>
      <c r="R136" s="2">
        <f>results!R133</f>
        <v>3</v>
      </c>
      <c r="S136" s="2">
        <f>results!S133</f>
        <v>2</v>
      </c>
      <c r="T136" s="2">
        <f>results!T133</f>
        <v>3</v>
      </c>
      <c r="U136" s="2">
        <f>IF(results!AD133="High",4,IF(results!AD133="Medium",2,0))</f>
        <v>2</v>
      </c>
      <c r="V136" s="11">
        <f t="shared" si="4"/>
        <v>2.2000000000000002</v>
      </c>
    </row>
    <row r="137" spans="1:22" x14ac:dyDescent="0.2">
      <c r="A137" s="2">
        <f>results!A134</f>
        <v>0</v>
      </c>
      <c r="B137" s="2" t="str">
        <f>results!B134</f>
        <v>University Living Accommodation Pvt Ltd</v>
      </c>
      <c r="C137" s="2" t="str">
        <f>results!C134</f>
        <v>Ramm</v>
      </c>
      <c r="D137" s="2">
        <f>results!D134</f>
        <v>4</v>
      </c>
      <c r="E137" s="2">
        <f>results!E134</f>
        <v>4</v>
      </c>
      <c r="F137" s="2">
        <f>results!F134</f>
        <v>4</v>
      </c>
      <c r="G137" s="2">
        <f>results!G134</f>
        <v>4</v>
      </c>
      <c r="H137" s="2">
        <f>results!H134</f>
        <v>2</v>
      </c>
      <c r="I137" s="2">
        <f>results!I134</f>
        <v>3</v>
      </c>
      <c r="J137" s="2">
        <f>results!J134</f>
        <v>3</v>
      </c>
      <c r="K137" s="2">
        <f>results!K134</f>
        <v>4</v>
      </c>
      <c r="L137" s="2">
        <f>results!L134</f>
        <v>3</v>
      </c>
      <c r="M137" s="2">
        <f>results!M134</f>
        <v>4</v>
      </c>
      <c r="N137" s="2">
        <f>results!N134</f>
        <v>3</v>
      </c>
      <c r="O137" s="2">
        <f>IF(results!O134=" Somewhat relevant",2,IF(results!O134="Highly relevant ",4,0))</f>
        <v>4</v>
      </c>
      <c r="P137" s="2">
        <f>results!P134</f>
        <v>2</v>
      </c>
      <c r="Q137" s="2">
        <f>results!Q134</f>
        <v>3</v>
      </c>
      <c r="R137" s="2">
        <f>results!R134</f>
        <v>4</v>
      </c>
      <c r="S137" s="2">
        <f>results!S134</f>
        <v>2</v>
      </c>
      <c r="T137" s="2">
        <f>results!T134</f>
        <v>4</v>
      </c>
      <c r="U137" s="2">
        <f>IF(results!AD134="High",4,IF(results!AD134="Medium",2,0))</f>
        <v>4</v>
      </c>
      <c r="V137" s="11">
        <f t="shared" si="4"/>
        <v>3.475000000000001</v>
      </c>
    </row>
    <row r="138" spans="1:22" x14ac:dyDescent="0.2">
      <c r="A138" s="2">
        <f>results!A135</f>
        <v>0</v>
      </c>
      <c r="B138" s="2" t="str">
        <f>results!B135</f>
        <v>GetPY Analytics</v>
      </c>
      <c r="C138" s="2" t="str">
        <f>results!C135</f>
        <v>Mark Florance</v>
      </c>
      <c r="D138" s="2">
        <f>results!D135</f>
        <v>2</v>
      </c>
      <c r="E138" s="2">
        <f>results!E135</f>
        <v>2</v>
      </c>
      <c r="F138" s="2">
        <f>results!F135</f>
        <v>3</v>
      </c>
      <c r="G138" s="2">
        <f>results!G135</f>
        <v>3</v>
      </c>
      <c r="H138" s="2">
        <f>results!H135</f>
        <v>2</v>
      </c>
      <c r="I138" s="2">
        <f>results!I135</f>
        <v>2</v>
      </c>
      <c r="J138" s="2">
        <f>results!J135</f>
        <v>1</v>
      </c>
      <c r="K138" s="2">
        <f>results!K135</f>
        <v>2</v>
      </c>
      <c r="L138" s="2">
        <f>results!L135</f>
        <v>1</v>
      </c>
      <c r="M138" s="2">
        <f>results!M135</f>
        <v>1</v>
      </c>
      <c r="N138" s="2">
        <f>results!N135</f>
        <v>1</v>
      </c>
      <c r="O138" s="2">
        <f>IF(results!O135=" Somewhat relevant",2,IF(results!O135="Highly relevant ",4,0))</f>
        <v>2</v>
      </c>
      <c r="P138" s="2">
        <f>results!P135</f>
        <v>1</v>
      </c>
      <c r="Q138" s="2">
        <f>results!Q135</f>
        <v>1</v>
      </c>
      <c r="R138" s="2">
        <f>results!R135</f>
        <v>2</v>
      </c>
      <c r="S138" s="2">
        <f>results!S135</f>
        <v>2</v>
      </c>
      <c r="T138" s="2">
        <f>results!T135</f>
        <v>1</v>
      </c>
      <c r="U138" s="2">
        <f>IF(results!AD135="High",4,IF(results!AD135="Medium",2,0))</f>
        <v>0</v>
      </c>
      <c r="V138" s="11">
        <f t="shared" ref="V138:V149" si="5">SUMPRODUCT(D138:U138,D$2:U$2)</f>
        <v>1.3</v>
      </c>
    </row>
    <row r="139" spans="1:22" x14ac:dyDescent="0.2">
      <c r="A139" s="2">
        <f>results!A136</f>
        <v>0</v>
      </c>
      <c r="B139" s="2" t="str">
        <f>results!B136</f>
        <v>BotFactory</v>
      </c>
      <c r="C139" s="2" t="str">
        <f>results!C136</f>
        <v>Mark Florance</v>
      </c>
      <c r="D139" s="2">
        <f>results!D136</f>
        <v>1</v>
      </c>
      <c r="E139" s="2">
        <f>results!E136</f>
        <v>2</v>
      </c>
      <c r="F139" s="2">
        <f>results!F136</f>
        <v>2</v>
      </c>
      <c r="G139" s="2">
        <f>results!G136</f>
        <v>2</v>
      </c>
      <c r="H139" s="2">
        <f>results!H136</f>
        <v>2</v>
      </c>
      <c r="I139" s="2">
        <f>results!I136</f>
        <v>3</v>
      </c>
      <c r="J139" s="2">
        <f>results!J136</f>
        <v>1</v>
      </c>
      <c r="K139" s="2">
        <f>results!K136</f>
        <v>2</v>
      </c>
      <c r="L139" s="2">
        <f>results!L136</f>
        <v>2</v>
      </c>
      <c r="M139" s="2">
        <f>results!M136</f>
        <v>3</v>
      </c>
      <c r="N139" s="2">
        <f>results!N136</f>
        <v>3</v>
      </c>
      <c r="O139" s="2">
        <f>IF(results!O136=" Somewhat relevant",2,IF(results!O136="Highly relevant ",4,0))</f>
        <v>2</v>
      </c>
      <c r="P139" s="2">
        <f>results!P136</f>
        <v>2</v>
      </c>
      <c r="Q139" s="2">
        <f>results!Q136</f>
        <v>1</v>
      </c>
      <c r="R139" s="2">
        <f>results!R136</f>
        <v>1</v>
      </c>
      <c r="S139" s="2">
        <f>results!S136</f>
        <v>2</v>
      </c>
      <c r="T139" s="2">
        <f>results!T136</f>
        <v>1</v>
      </c>
      <c r="U139" s="2">
        <f>IF(results!AD136="High",4,IF(results!AD136="Medium",2,0))</f>
        <v>0</v>
      </c>
      <c r="V139" s="11">
        <f t="shared" si="5"/>
        <v>1.35</v>
      </c>
    </row>
    <row r="140" spans="1:22" x14ac:dyDescent="0.2">
      <c r="A140" s="2">
        <f>results!A137</f>
        <v>0</v>
      </c>
      <c r="B140" s="2" t="str">
        <f>results!B137</f>
        <v>Singapore E-Business Pte Ltd</v>
      </c>
      <c r="C140" s="2" t="str">
        <f>results!C137</f>
        <v>Mark Florance</v>
      </c>
      <c r="D140" s="2">
        <f>results!D137</f>
        <v>3</v>
      </c>
      <c r="E140" s="2">
        <f>results!E137</f>
        <v>3</v>
      </c>
      <c r="F140" s="2">
        <f>results!F137</f>
        <v>3</v>
      </c>
      <c r="G140" s="2">
        <f>results!G137</f>
        <v>3</v>
      </c>
      <c r="H140" s="2">
        <f>results!H137</f>
        <v>3</v>
      </c>
      <c r="I140" s="2">
        <f>results!I137</f>
        <v>3</v>
      </c>
      <c r="J140" s="2">
        <f>results!J137</f>
        <v>3</v>
      </c>
      <c r="K140" s="2">
        <f>results!K137</f>
        <v>3</v>
      </c>
      <c r="L140" s="2">
        <f>results!L137</f>
        <v>2</v>
      </c>
      <c r="M140" s="2">
        <f>results!M137</f>
        <v>3</v>
      </c>
      <c r="N140" s="2">
        <f>results!N137</f>
        <v>3</v>
      </c>
      <c r="O140" s="2">
        <f>IF(results!O137=" Somewhat relevant",2,IF(results!O137="Highly relevant ",4,0))</f>
        <v>4</v>
      </c>
      <c r="P140" s="2">
        <f>results!P137</f>
        <v>3</v>
      </c>
      <c r="Q140" s="2">
        <f>results!Q137</f>
        <v>2</v>
      </c>
      <c r="R140" s="2">
        <f>results!R137</f>
        <v>2</v>
      </c>
      <c r="S140" s="2">
        <f>results!S137</f>
        <v>3</v>
      </c>
      <c r="T140" s="2">
        <f>results!T137</f>
        <v>2</v>
      </c>
      <c r="U140" s="2">
        <f>IF(results!AD137="High",4,IF(results!AD137="Medium",2,0))</f>
        <v>2</v>
      </c>
      <c r="V140" s="11">
        <f t="shared" si="5"/>
        <v>2.5750000000000002</v>
      </c>
    </row>
    <row r="141" spans="1:22" x14ac:dyDescent="0.2">
      <c r="A141" s="2">
        <f>results!A138</f>
        <v>0</v>
      </c>
      <c r="B141" s="2" t="str">
        <f>results!B138</f>
        <v>Onspon.com</v>
      </c>
      <c r="C141" s="2" t="str">
        <f>results!C138</f>
        <v>Mark Florance</v>
      </c>
      <c r="D141" s="2">
        <f>results!D138</f>
        <v>2</v>
      </c>
      <c r="E141" s="2">
        <f>results!E138</f>
        <v>3</v>
      </c>
      <c r="F141" s="2">
        <f>results!F138</f>
        <v>3</v>
      </c>
      <c r="G141" s="2">
        <f>results!G138</f>
        <v>3</v>
      </c>
      <c r="H141" s="2">
        <f>results!H138</f>
        <v>3</v>
      </c>
      <c r="I141" s="2">
        <f>results!I138</f>
        <v>2</v>
      </c>
      <c r="J141" s="2">
        <f>results!J138</f>
        <v>3</v>
      </c>
      <c r="K141" s="2">
        <f>results!K138</f>
        <v>3</v>
      </c>
      <c r="L141" s="2">
        <f>results!L138</f>
        <v>2</v>
      </c>
      <c r="M141" s="2">
        <f>results!M138</f>
        <v>3</v>
      </c>
      <c r="N141" s="2">
        <f>results!N138</f>
        <v>4</v>
      </c>
      <c r="O141" s="2">
        <f>IF(results!O138=" Somewhat relevant",2,IF(results!O138="Highly relevant ",4,0))</f>
        <v>4</v>
      </c>
      <c r="P141" s="2">
        <f>results!P138</f>
        <v>3</v>
      </c>
      <c r="Q141" s="2">
        <f>results!Q138</f>
        <v>3</v>
      </c>
      <c r="R141" s="2">
        <f>results!R138</f>
        <v>2</v>
      </c>
      <c r="S141" s="2">
        <f>results!S138</f>
        <v>3</v>
      </c>
      <c r="T141" s="2">
        <f>results!T138</f>
        <v>1</v>
      </c>
      <c r="U141" s="2">
        <f>IF(results!AD138="High",4,IF(results!AD138="Medium",2,0))</f>
        <v>2</v>
      </c>
      <c r="V141" s="11">
        <f t="shared" si="5"/>
        <v>2.5750000000000002</v>
      </c>
    </row>
    <row r="142" spans="1:22" x14ac:dyDescent="0.2">
      <c r="A142" s="2">
        <f>results!A139</f>
        <v>0</v>
      </c>
      <c r="B142" s="2" t="str">
        <f>results!B139</f>
        <v>BLUE LOTUS 360</v>
      </c>
      <c r="C142" s="2" t="str">
        <f>results!C139</f>
        <v>Mark Florance</v>
      </c>
      <c r="D142" s="2">
        <f>results!D139</f>
        <v>2</v>
      </c>
      <c r="E142" s="2">
        <f>results!E139</f>
        <v>2</v>
      </c>
      <c r="F142" s="2">
        <f>results!F139</f>
        <v>2</v>
      </c>
      <c r="G142" s="2">
        <f>results!G139</f>
        <v>3</v>
      </c>
      <c r="H142" s="2">
        <f>results!H139</f>
        <v>2</v>
      </c>
      <c r="I142" s="2">
        <f>results!I139</f>
        <v>2</v>
      </c>
      <c r="J142" s="2">
        <f>results!J139</f>
        <v>1</v>
      </c>
      <c r="K142" s="2">
        <f>results!K139</f>
        <v>2</v>
      </c>
      <c r="L142" s="2">
        <f>results!L139</f>
        <v>1</v>
      </c>
      <c r="M142" s="2">
        <f>results!M139</f>
        <v>2</v>
      </c>
      <c r="N142" s="2">
        <f>results!N139</f>
        <v>1</v>
      </c>
      <c r="O142" s="2">
        <f>IF(results!O139=" Somewhat relevant",2,IF(results!O139="Highly relevant ",4,0))</f>
        <v>2</v>
      </c>
      <c r="P142" s="2">
        <f>results!P139</f>
        <v>2</v>
      </c>
      <c r="Q142" s="2">
        <f>results!Q139</f>
        <v>1</v>
      </c>
      <c r="R142" s="2">
        <f>results!R139</f>
        <v>1</v>
      </c>
      <c r="S142" s="2">
        <f>results!S139</f>
        <v>1</v>
      </c>
      <c r="T142" s="2">
        <f>results!T139</f>
        <v>1</v>
      </c>
      <c r="U142" s="2">
        <f>IF(results!AD139="High",4,IF(results!AD139="Medium",2,0))</f>
        <v>0</v>
      </c>
      <c r="V142" s="11">
        <f t="shared" si="5"/>
        <v>1.2250000000000001</v>
      </c>
    </row>
    <row r="143" spans="1:22" x14ac:dyDescent="0.2">
      <c r="A143" s="2">
        <f>results!A140</f>
        <v>0</v>
      </c>
      <c r="B143" s="2" t="str">
        <f>results!B140</f>
        <v>Singapore E-Business Pte Ltd</v>
      </c>
      <c r="C143" s="2" t="str">
        <f>results!C140</f>
        <v>Mustafa Kapasi</v>
      </c>
      <c r="D143" s="2">
        <f>results!D140</f>
        <v>4</v>
      </c>
      <c r="E143" s="2">
        <f>results!E140</f>
        <v>4</v>
      </c>
      <c r="F143" s="2">
        <f>results!F140</f>
        <v>4</v>
      </c>
      <c r="G143" s="2">
        <f>results!G140</f>
        <v>4</v>
      </c>
      <c r="H143" s="2">
        <f>results!H140</f>
        <v>3</v>
      </c>
      <c r="I143" s="2">
        <f>results!I140</f>
        <v>3</v>
      </c>
      <c r="J143" s="2">
        <f>results!J140</f>
        <v>3</v>
      </c>
      <c r="K143" s="2">
        <f>results!K140</f>
        <v>2</v>
      </c>
      <c r="L143" s="2">
        <f>results!L140</f>
        <v>3</v>
      </c>
      <c r="M143" s="2">
        <f>results!M140</f>
        <v>4</v>
      </c>
      <c r="N143" s="2">
        <f>results!N140</f>
        <v>4</v>
      </c>
      <c r="O143" s="2">
        <f>IF(results!O140=" Somewhat relevant",2,IF(results!O140="Highly relevant ",4,0))</f>
        <v>4</v>
      </c>
      <c r="P143" s="2">
        <f>results!P140</f>
        <v>4</v>
      </c>
      <c r="Q143" s="2">
        <f>results!Q140</f>
        <v>4</v>
      </c>
      <c r="R143" s="2">
        <f>results!R140</f>
        <v>4</v>
      </c>
      <c r="S143" s="2">
        <f>results!S140</f>
        <v>3</v>
      </c>
      <c r="T143" s="2">
        <f>results!T140</f>
        <v>4</v>
      </c>
      <c r="U143" s="2">
        <f>IF(results!AD140="High",4,IF(results!AD140="Medium",2,0))</f>
        <v>4</v>
      </c>
      <c r="V143" s="11">
        <f t="shared" si="5"/>
        <v>3.6500000000000004</v>
      </c>
    </row>
    <row r="144" spans="1:22" x14ac:dyDescent="0.2">
      <c r="A144" s="2">
        <f>results!A141</f>
        <v>0</v>
      </c>
      <c r="B144" s="2" t="str">
        <f>results!B141</f>
        <v>CheQQme</v>
      </c>
      <c r="C144" s="2" t="str">
        <f>results!C141</f>
        <v>Mustafa Kapasi</v>
      </c>
      <c r="D144" s="2">
        <f>results!D141</f>
        <v>3</v>
      </c>
      <c r="E144" s="2">
        <f>results!E141</f>
        <v>3</v>
      </c>
      <c r="F144" s="2">
        <f>results!F141</f>
        <v>4</v>
      </c>
      <c r="G144" s="2">
        <f>results!G141</f>
        <v>4</v>
      </c>
      <c r="H144" s="2">
        <f>results!H141</f>
        <v>1</v>
      </c>
      <c r="I144" s="2">
        <f>results!I141</f>
        <v>4</v>
      </c>
      <c r="J144" s="2">
        <f>results!J141</f>
        <v>1</v>
      </c>
      <c r="K144" s="2">
        <f>results!K141</f>
        <v>4</v>
      </c>
      <c r="L144" s="2">
        <f>results!L141</f>
        <v>1</v>
      </c>
      <c r="M144" s="2">
        <f>results!M141</f>
        <v>1</v>
      </c>
      <c r="N144" s="2">
        <f>results!N141</f>
        <v>1</v>
      </c>
      <c r="O144" s="2">
        <f>IF(results!O141=" Somewhat relevant",2,IF(results!O141="Highly relevant ",4,0))</f>
        <v>2</v>
      </c>
      <c r="P144" s="2">
        <f>results!P141</f>
        <v>3</v>
      </c>
      <c r="Q144" s="2">
        <f>results!Q141</f>
        <v>1</v>
      </c>
      <c r="R144" s="2">
        <f>results!R141</f>
        <v>4</v>
      </c>
      <c r="S144" s="2">
        <f>results!S141</f>
        <v>1</v>
      </c>
      <c r="T144" s="2">
        <f>results!T141</f>
        <v>4</v>
      </c>
      <c r="U144" s="2">
        <f>IF(results!AD141="High",4,IF(results!AD141="Medium",2,0))</f>
        <v>0</v>
      </c>
      <c r="V144" s="11">
        <f t="shared" si="5"/>
        <v>1.7750000000000001</v>
      </c>
    </row>
    <row r="145" spans="1:22" x14ac:dyDescent="0.2">
      <c r="A145" s="2">
        <f>results!A142</f>
        <v>0</v>
      </c>
      <c r="B145" s="2" t="str">
        <f>results!B142</f>
        <v>BLUE LOTUS 360</v>
      </c>
      <c r="C145" s="2" t="str">
        <f>results!C142</f>
        <v>Mustafa Kapasi</v>
      </c>
      <c r="D145" s="2">
        <f>results!D142</f>
        <v>3</v>
      </c>
      <c r="E145" s="2">
        <f>results!E142</f>
        <v>2</v>
      </c>
      <c r="F145" s="2">
        <f>results!F142</f>
        <v>3</v>
      </c>
      <c r="G145" s="2">
        <f>results!G142</f>
        <v>3</v>
      </c>
      <c r="H145" s="2">
        <f>results!H142</f>
        <v>2</v>
      </c>
      <c r="I145" s="2">
        <f>results!I142</f>
        <v>3</v>
      </c>
      <c r="J145" s="2">
        <f>results!J142</f>
        <v>3</v>
      </c>
      <c r="K145" s="2">
        <f>results!K142</f>
        <v>1</v>
      </c>
      <c r="L145" s="2">
        <f>results!L142</f>
        <v>2</v>
      </c>
      <c r="M145" s="2">
        <f>results!M142</f>
        <v>2</v>
      </c>
      <c r="N145" s="2">
        <f>results!N142</f>
        <v>3</v>
      </c>
      <c r="O145" s="2">
        <f>IF(results!O142=" Somewhat relevant",2,IF(results!O142="Highly relevant ",4,0))</f>
        <v>2</v>
      </c>
      <c r="P145" s="2">
        <f>results!P142</f>
        <v>3</v>
      </c>
      <c r="Q145" s="2">
        <f>results!Q142</f>
        <v>2</v>
      </c>
      <c r="R145" s="2">
        <f>results!R142</f>
        <v>4</v>
      </c>
      <c r="S145" s="2">
        <f>results!S142</f>
        <v>2</v>
      </c>
      <c r="T145" s="2">
        <f>results!T142</f>
        <v>4</v>
      </c>
      <c r="U145" s="2">
        <f>IF(results!AD142="High",4,IF(results!AD142="Medium",2,0))</f>
        <v>2</v>
      </c>
      <c r="V145" s="11">
        <f t="shared" si="5"/>
        <v>2.3500000000000005</v>
      </c>
    </row>
    <row r="146" spans="1:22" x14ac:dyDescent="0.2">
      <c r="A146" s="2">
        <f>results!A143</f>
        <v>0</v>
      </c>
      <c r="B146" s="2" t="str">
        <f>results!B143</f>
        <v>Oh phish</v>
      </c>
      <c r="C146" s="2" t="str">
        <f>results!C143</f>
        <v xml:space="preserve">Mehul Khimasia </v>
      </c>
      <c r="D146" s="2">
        <f>results!D143</f>
        <v>2</v>
      </c>
      <c r="E146" s="2">
        <f>results!E143</f>
        <v>1</v>
      </c>
      <c r="F146" s="2">
        <f>results!F143</f>
        <v>1</v>
      </c>
      <c r="G146" s="2">
        <f>results!G143</f>
        <v>2</v>
      </c>
      <c r="H146" s="2">
        <f>results!H143</f>
        <v>2</v>
      </c>
      <c r="I146" s="2">
        <f>results!I143</f>
        <v>4</v>
      </c>
      <c r="J146" s="2">
        <f>results!J143</f>
        <v>2</v>
      </c>
      <c r="K146" s="2">
        <f>results!K143</f>
        <v>4</v>
      </c>
      <c r="L146" s="2">
        <f>results!L143</f>
        <v>2</v>
      </c>
      <c r="M146" s="2">
        <f>results!M143</f>
        <v>2</v>
      </c>
      <c r="N146" s="2">
        <f>results!N143</f>
        <v>2</v>
      </c>
      <c r="O146" s="2">
        <f>IF(results!O143=" Somewhat relevant",2,IF(results!O143="Highly relevant ",4,0))</f>
        <v>2</v>
      </c>
      <c r="P146" s="2">
        <f>results!P143</f>
        <v>1</v>
      </c>
      <c r="Q146" s="2">
        <f>results!Q143</f>
        <v>2</v>
      </c>
      <c r="R146" s="2">
        <f>results!R143</f>
        <v>2</v>
      </c>
      <c r="S146" s="2">
        <f>results!S143</f>
        <v>1</v>
      </c>
      <c r="T146" s="2">
        <f>results!T143</f>
        <v>3</v>
      </c>
      <c r="U146" s="2">
        <f>IF(results!AD143="High",4,IF(results!AD143="Medium",2,0))</f>
        <v>0</v>
      </c>
      <c r="V146" s="11">
        <f t="shared" si="5"/>
        <v>1.5500000000000003</v>
      </c>
    </row>
    <row r="147" spans="1:22" x14ac:dyDescent="0.2">
      <c r="A147" s="2">
        <f>results!A144</f>
        <v>0</v>
      </c>
      <c r="B147" s="2" t="str">
        <f>results!B144</f>
        <v>Sherpa</v>
      </c>
      <c r="C147" s="2" t="str">
        <f>results!C144</f>
        <v xml:space="preserve">Mehul Khimasia </v>
      </c>
      <c r="D147" s="2">
        <f>results!D144</f>
        <v>2</v>
      </c>
      <c r="E147" s="2">
        <f>results!E144</f>
        <v>2</v>
      </c>
      <c r="F147" s="2">
        <f>results!F144</f>
        <v>2</v>
      </c>
      <c r="G147" s="2">
        <f>results!G144</f>
        <v>2</v>
      </c>
      <c r="H147" s="2">
        <f>results!H144</f>
        <v>2</v>
      </c>
      <c r="I147" s="2">
        <f>results!I144</f>
        <v>4</v>
      </c>
      <c r="J147" s="2">
        <f>results!J144</f>
        <v>2</v>
      </c>
      <c r="K147" s="2">
        <f>results!K144</f>
        <v>3</v>
      </c>
      <c r="L147" s="2">
        <f>results!L144</f>
        <v>3</v>
      </c>
      <c r="M147" s="2">
        <f>results!M144</f>
        <v>3</v>
      </c>
      <c r="N147" s="2">
        <f>results!N144</f>
        <v>3</v>
      </c>
      <c r="O147" s="2">
        <f>IF(results!O144=" Somewhat relevant",2,IF(results!O144="Highly relevant ",4,0))</f>
        <v>2</v>
      </c>
      <c r="P147" s="2">
        <f>results!P144</f>
        <v>1</v>
      </c>
      <c r="Q147" s="2">
        <f>results!Q144</f>
        <v>2</v>
      </c>
      <c r="R147" s="2">
        <f>results!R144</f>
        <v>3</v>
      </c>
      <c r="S147" s="2">
        <f>results!S144</f>
        <v>1</v>
      </c>
      <c r="T147" s="2">
        <f>results!T144</f>
        <v>3</v>
      </c>
      <c r="U147" s="2">
        <f>IF(results!AD144="High",4,IF(results!AD144="Medium",2,0))</f>
        <v>2</v>
      </c>
      <c r="V147" s="11">
        <f t="shared" si="5"/>
        <v>2.2249999999999996</v>
      </c>
    </row>
    <row r="148" spans="1:22" x14ac:dyDescent="0.2">
      <c r="A148" s="2">
        <f>results!A145</f>
        <v>0</v>
      </c>
      <c r="B148" s="2" t="str">
        <f>results!B145</f>
        <v>Blonk</v>
      </c>
      <c r="C148" s="2" t="str">
        <f>results!C145</f>
        <v>Anuj</v>
      </c>
      <c r="D148" s="2">
        <f>results!D145</f>
        <v>3</v>
      </c>
      <c r="E148" s="2">
        <f>results!E145</f>
        <v>4</v>
      </c>
      <c r="F148" s="2">
        <f>results!F145</f>
        <v>3</v>
      </c>
      <c r="G148" s="2">
        <f>results!G145</f>
        <v>3</v>
      </c>
      <c r="H148" s="2">
        <f>results!H145</f>
        <v>3</v>
      </c>
      <c r="I148" s="2">
        <f>results!I145</f>
        <v>3</v>
      </c>
      <c r="J148" s="2">
        <f>results!J145</f>
        <v>1</v>
      </c>
      <c r="K148" s="2">
        <f>results!K145</f>
        <v>4</v>
      </c>
      <c r="L148" s="2">
        <f>results!L145</f>
        <v>2</v>
      </c>
      <c r="M148" s="2">
        <f>results!M145</f>
        <v>2</v>
      </c>
      <c r="N148" s="2">
        <f>results!N145</f>
        <v>2</v>
      </c>
      <c r="O148" s="2">
        <f>IF(results!O145=" Somewhat relevant",2,IF(results!O145="Highly relevant ",4,0))</f>
        <v>2</v>
      </c>
      <c r="P148" s="2">
        <f>results!P145</f>
        <v>2</v>
      </c>
      <c r="Q148" s="2">
        <f>results!Q145</f>
        <v>2</v>
      </c>
      <c r="R148" s="2">
        <f>results!R145</f>
        <v>3</v>
      </c>
      <c r="S148" s="2">
        <f>results!S145</f>
        <v>2</v>
      </c>
      <c r="T148" s="2">
        <f>results!T145</f>
        <v>3</v>
      </c>
      <c r="U148" s="2">
        <f>IF(results!AD145="High",4,IF(results!AD145="Medium",2,0))</f>
        <v>2</v>
      </c>
      <c r="V148" s="11">
        <f t="shared" si="5"/>
        <v>2.4500000000000002</v>
      </c>
    </row>
    <row r="149" spans="1:22" x14ac:dyDescent="0.2">
      <c r="A149" s="2">
        <f>results!A146</f>
        <v>0</v>
      </c>
      <c r="B149" s="2" t="str">
        <f>results!B146</f>
        <v>Grosum</v>
      </c>
      <c r="C149" s="2" t="str">
        <f>results!C146</f>
        <v>Anuj</v>
      </c>
      <c r="D149" s="2">
        <f>results!D146</f>
        <v>2</v>
      </c>
      <c r="E149" s="2">
        <f>results!E146</f>
        <v>2</v>
      </c>
      <c r="F149" s="2">
        <f>results!F146</f>
        <v>4</v>
      </c>
      <c r="G149" s="2">
        <f>results!G146</f>
        <v>2</v>
      </c>
      <c r="H149" s="2">
        <f>results!H146</f>
        <v>2</v>
      </c>
      <c r="I149" s="2">
        <f>results!I146</f>
        <v>3</v>
      </c>
      <c r="J149" s="2">
        <f>results!J146</f>
        <v>3</v>
      </c>
      <c r="K149" s="2">
        <f>results!K146</f>
        <v>4</v>
      </c>
      <c r="L149" s="2">
        <f>results!L146</f>
        <v>3</v>
      </c>
      <c r="M149" s="2">
        <f>results!M146</f>
        <v>1</v>
      </c>
      <c r="N149" s="2">
        <f>results!N146</f>
        <v>2</v>
      </c>
      <c r="O149" s="2">
        <f>IF(results!O146=" Somewhat relevant",2,IF(results!O146="Highly relevant ",4,0))</f>
        <v>2</v>
      </c>
      <c r="P149" s="2">
        <f>results!P146</f>
        <v>2</v>
      </c>
      <c r="Q149" s="2">
        <f>results!Q146</f>
        <v>2</v>
      </c>
      <c r="R149" s="2">
        <f>results!R146</f>
        <v>2</v>
      </c>
      <c r="S149" s="2">
        <f>results!S146</f>
        <v>2</v>
      </c>
      <c r="T149" s="2">
        <f>results!T146</f>
        <v>2</v>
      </c>
      <c r="U149" s="2">
        <f>IF(results!AD146="High",4,IF(results!AD146="Medium",2,0))</f>
        <v>2</v>
      </c>
      <c r="V149" s="11">
        <f t="shared" si="5"/>
        <v>2.3250000000000002</v>
      </c>
    </row>
    <row r="150" spans="1:22" x14ac:dyDescent="0.2">
      <c r="A150" s="2"/>
      <c r="B150" s="2"/>
      <c r="C150" s="2"/>
      <c r="D150" s="2"/>
      <c r="E150" s="2"/>
      <c r="F150" s="2"/>
      <c r="G150" s="2"/>
      <c r="H150" s="2"/>
      <c r="I150" s="2"/>
      <c r="J150" s="2"/>
      <c r="K150" s="2"/>
      <c r="L150" s="2"/>
      <c r="M150" s="2"/>
      <c r="N150" s="2"/>
      <c r="O150" s="2"/>
      <c r="P150" s="2"/>
      <c r="Q150" s="2"/>
      <c r="R150" s="2"/>
      <c r="S150" s="2"/>
      <c r="T150" s="2"/>
      <c r="U150" s="2"/>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X148"/>
  <sheetViews>
    <sheetView topLeftCell="A135" workbookViewId="0">
      <selection sqref="A1:XFD1048576"/>
    </sheetView>
  </sheetViews>
  <sheetFormatPr baseColWidth="10" defaultColWidth="8.83203125" defaultRowHeight="15" x14ac:dyDescent="0.2"/>
  <cols>
    <col min="1" max="1" width="8.83203125" style="1" customWidth="1"/>
    <col min="2" max="9" width="12.6640625" style="1" customWidth="1"/>
    <col min="10" max="10" width="8.83203125" style="11" customWidth="1"/>
    <col min="11" max="232" width="8.83203125" style="1" customWidth="1"/>
  </cols>
  <sheetData>
    <row r="2" spans="1:11" customFormat="1" x14ac:dyDescent="0.2">
      <c r="A2" s="1"/>
      <c r="B2" s="1"/>
      <c r="C2" s="8">
        <f>SUM(D2:I2)</f>
        <v>1</v>
      </c>
      <c r="D2" s="9">
        <v>0.2</v>
      </c>
      <c r="E2" s="9">
        <v>0.2</v>
      </c>
      <c r="F2" s="9">
        <v>0.1</v>
      </c>
      <c r="G2" s="9">
        <v>0.15</v>
      </c>
      <c r="H2" s="9">
        <v>0.1</v>
      </c>
      <c r="I2" s="9">
        <v>0.25</v>
      </c>
      <c r="J2" s="11"/>
      <c r="K2" s="1"/>
    </row>
    <row r="3" spans="1:11" customFormat="1" ht="25" x14ac:dyDescent="0.2">
      <c r="A3" s="2">
        <f>results!A2</f>
        <v>0</v>
      </c>
      <c r="B3" s="6" t="str">
        <f>results!B2</f>
        <v>startup_name</v>
      </c>
      <c r="C3" s="6" t="str">
        <f>results!C2</f>
        <v>expert_name</v>
      </c>
      <c r="D3" s="6" t="s">
        <v>51</v>
      </c>
      <c r="E3" s="6" t="s">
        <v>52</v>
      </c>
      <c r="F3" s="6" t="s">
        <v>53</v>
      </c>
      <c r="G3" s="6" t="s">
        <v>54</v>
      </c>
      <c r="H3" s="6" t="s">
        <v>55</v>
      </c>
      <c r="I3" s="6" t="s">
        <v>26</v>
      </c>
      <c r="J3" s="13" t="s">
        <v>56</v>
      </c>
      <c r="K3" s="14" t="s">
        <v>57</v>
      </c>
    </row>
    <row r="4" spans="1:11" customFormat="1" x14ac:dyDescent="0.2">
      <c r="A4" s="2">
        <f>results!A3</f>
        <v>0</v>
      </c>
      <c r="B4" s="2" t="str">
        <f>results!B3</f>
        <v>MIFON</v>
      </c>
      <c r="C4" s="2" t="str">
        <f>results!C3</f>
        <v>Jawahar Kanjilal</v>
      </c>
      <c r="D4" s="2">
        <f>SUMPRODUCT(Scoring!D6:G6,Scoring!D$2:G$2)</f>
        <v>0.45000000000000007</v>
      </c>
      <c r="E4" s="2">
        <f>SUMPRODUCT(Scoring!H6:K6,Scoring!H$2:K$2)</f>
        <v>0.3</v>
      </c>
      <c r="F4" s="2">
        <f>SUMPRODUCT(Scoring!L6:N6,Scoring!L$2:N$2)</f>
        <v>0.125</v>
      </c>
      <c r="G4" s="2">
        <f>SUMPRODUCT(Scoring!O6:Q6,Scoring!O$2:Q$2)</f>
        <v>0.17500000000000002</v>
      </c>
      <c r="H4" s="2">
        <f>SUMPRODUCT(Scoring!R6:T6,Scoring!R$2:T$2)</f>
        <v>0.22500000000000003</v>
      </c>
      <c r="I4" s="2">
        <f>Scoring!U6*Scoring!U$2</f>
        <v>0</v>
      </c>
      <c r="J4" s="11">
        <f t="shared" ref="J4:J35" si="0">SUM(D4:I4)</f>
        <v>1.2750000000000001</v>
      </c>
      <c r="K4" s="1">
        <f>J4-Scoring!V6</f>
        <v>0</v>
      </c>
    </row>
    <row r="5" spans="1:11" customFormat="1" ht="15" customHeight="1" x14ac:dyDescent="0.2">
      <c r="A5" s="2">
        <f>results!A4</f>
        <v>0</v>
      </c>
      <c r="B5" s="2" t="str">
        <f>results!B4</f>
        <v>101.careers</v>
      </c>
      <c r="C5" s="2" t="str">
        <f>results!C4</f>
        <v>Jawahar Kanjilal</v>
      </c>
      <c r="D5" s="2">
        <f>SUMPRODUCT(Scoring!D7:G7,Scoring!D$2:G$2)</f>
        <v>0.7</v>
      </c>
      <c r="E5" s="2">
        <f>SUMPRODUCT(Scoring!H7:K7,Scoring!H$2:K$2)</f>
        <v>0.55000000000000004</v>
      </c>
      <c r="F5" s="2">
        <f>SUMPRODUCT(Scoring!L7:N7,Scoring!L$2:N$2)</f>
        <v>0.27500000000000002</v>
      </c>
      <c r="G5" s="2">
        <f>SUMPRODUCT(Scoring!O7:Q7,Scoring!O$2:Q$2)</f>
        <v>0.42500000000000004</v>
      </c>
      <c r="H5" s="2">
        <f>SUMPRODUCT(Scoring!R7:T7,Scoring!R$2:T$2)</f>
        <v>0.32500000000000001</v>
      </c>
      <c r="I5" s="2">
        <f>Scoring!U7*Scoring!U$2</f>
        <v>0.5</v>
      </c>
      <c r="J5" s="11">
        <f t="shared" si="0"/>
        <v>2.7749999999999999</v>
      </c>
      <c r="K5" s="1">
        <f>J5-Scoring!V7</f>
        <v>0</v>
      </c>
    </row>
    <row r="6" spans="1:11" customFormat="1" ht="15" customHeight="1" x14ac:dyDescent="0.2">
      <c r="A6" s="2">
        <f>results!A5</f>
        <v>0</v>
      </c>
      <c r="B6" s="2" t="str">
        <f>results!B5</f>
        <v>Ayoslide</v>
      </c>
      <c r="C6" s="2" t="str">
        <f>results!C5</f>
        <v>Jawahar Kanjilal</v>
      </c>
      <c r="D6" s="2">
        <f>SUMPRODUCT(Scoring!D8:G8,Scoring!D$2:G$2)</f>
        <v>0.65000000000000013</v>
      </c>
      <c r="E6" s="2">
        <f>SUMPRODUCT(Scoring!H8:K8,Scoring!H$2:K$2)</f>
        <v>0.6</v>
      </c>
      <c r="F6" s="2">
        <f>SUMPRODUCT(Scoring!L8:N8,Scoring!L$2:N$2)</f>
        <v>0.25</v>
      </c>
      <c r="G6" s="2">
        <f>SUMPRODUCT(Scoring!O8:Q8,Scoring!O$2:Q$2)</f>
        <v>0.45000000000000007</v>
      </c>
      <c r="H6" s="2">
        <f>SUMPRODUCT(Scoring!R8:T8,Scoring!R$2:T$2)</f>
        <v>0.35</v>
      </c>
      <c r="I6" s="2">
        <f>Scoring!U8*Scoring!U$2</f>
        <v>1</v>
      </c>
      <c r="J6" s="11">
        <f t="shared" si="0"/>
        <v>3.3000000000000003</v>
      </c>
      <c r="K6" s="1">
        <f>J6-Scoring!V8</f>
        <v>0</v>
      </c>
    </row>
    <row r="7" spans="1:11" customFormat="1" ht="15" customHeight="1" x14ac:dyDescent="0.2">
      <c r="A7" s="2">
        <f>results!A6</f>
        <v>0</v>
      </c>
      <c r="B7" s="2" t="str">
        <f>results!B6</f>
        <v>Air Freight Bazaar</v>
      </c>
      <c r="C7" s="2" t="str">
        <f>results!C6</f>
        <v>Jawahar Kanjilal</v>
      </c>
      <c r="D7" s="2">
        <f>SUMPRODUCT(Scoring!D9:G9,Scoring!D$2:G$2)</f>
        <v>0.75000000000000011</v>
      </c>
      <c r="E7" s="2">
        <f>SUMPRODUCT(Scoring!H9:K9,Scoring!H$2:K$2)</f>
        <v>0.5</v>
      </c>
      <c r="F7" s="2">
        <f>SUMPRODUCT(Scoring!L9:N9,Scoring!L$2:N$2)</f>
        <v>0.27500000000000002</v>
      </c>
      <c r="G7" s="2">
        <f>SUMPRODUCT(Scoring!O9:Q9,Scoring!O$2:Q$2)</f>
        <v>0.375</v>
      </c>
      <c r="H7" s="2">
        <f>SUMPRODUCT(Scoring!R9:T9,Scoring!R$2:T$2)</f>
        <v>0.30000000000000004</v>
      </c>
      <c r="I7" s="2">
        <f>Scoring!U9*Scoring!U$2</f>
        <v>0.5</v>
      </c>
      <c r="J7" s="11">
        <f t="shared" si="0"/>
        <v>2.7</v>
      </c>
      <c r="K7" s="1">
        <f>J7-Scoring!V9</f>
        <v>0</v>
      </c>
    </row>
    <row r="8" spans="1:11" customFormat="1" ht="15" customHeight="1" x14ac:dyDescent="0.2">
      <c r="A8" s="2">
        <f>results!A7</f>
        <v>0</v>
      </c>
      <c r="B8" s="2" t="str">
        <f>results!B7</f>
        <v>FINIZZ</v>
      </c>
      <c r="C8" s="2" t="str">
        <f>results!C7</f>
        <v>Jawahar Kanjilal</v>
      </c>
      <c r="D8" s="2">
        <f>SUMPRODUCT(Scoring!D10:G10,Scoring!D$2:G$2)</f>
        <v>0.60000000000000009</v>
      </c>
      <c r="E8" s="2">
        <f>SUMPRODUCT(Scoring!H10:K10,Scoring!H$2:K$2)</f>
        <v>0.45000000000000007</v>
      </c>
      <c r="F8" s="2">
        <f>SUMPRODUCT(Scoring!L10:N10,Scoring!L$2:N$2)</f>
        <v>0.2</v>
      </c>
      <c r="G8" s="2">
        <f>SUMPRODUCT(Scoring!O10:Q10,Scoring!O$2:Q$2)</f>
        <v>0.35000000000000003</v>
      </c>
      <c r="H8" s="2">
        <f>SUMPRODUCT(Scoring!R10:T10,Scoring!R$2:T$2)</f>
        <v>0.27500000000000002</v>
      </c>
      <c r="I8" s="2">
        <f>Scoring!U10*Scoring!U$2</f>
        <v>1</v>
      </c>
      <c r="J8" s="11">
        <f t="shared" si="0"/>
        <v>2.8750000000000004</v>
      </c>
      <c r="K8" s="1">
        <f>J8-Scoring!V10</f>
        <v>0</v>
      </c>
    </row>
    <row r="9" spans="1:11" customFormat="1" ht="15" customHeight="1" x14ac:dyDescent="0.2">
      <c r="A9" s="2">
        <f>results!A8</f>
        <v>0</v>
      </c>
      <c r="B9" s="2" t="str">
        <f>results!B8</f>
        <v>CheQQme</v>
      </c>
      <c r="C9" s="2" t="str">
        <f>results!C8</f>
        <v>Jawahar Kanjilal</v>
      </c>
      <c r="D9" s="2">
        <f>SUMPRODUCT(Scoring!D11:G11,Scoring!D$2:G$2)</f>
        <v>0.70000000000000007</v>
      </c>
      <c r="E9" s="2">
        <f>SUMPRODUCT(Scoring!H11:K11,Scoring!H$2:K$2)</f>
        <v>0.44999999999999996</v>
      </c>
      <c r="F9" s="2">
        <f>SUMPRODUCT(Scoring!L11:N11,Scoring!L$2:N$2)</f>
        <v>0.25</v>
      </c>
      <c r="G9" s="2">
        <f>SUMPRODUCT(Scoring!O11:Q11,Scoring!O$2:Q$2)</f>
        <v>0.30000000000000004</v>
      </c>
      <c r="H9" s="2">
        <f>SUMPRODUCT(Scoring!R11:T11,Scoring!R$2:T$2)</f>
        <v>0.17500000000000002</v>
      </c>
      <c r="I9" s="2">
        <f>Scoring!U11*Scoring!U$2</f>
        <v>0</v>
      </c>
      <c r="J9" s="11">
        <f t="shared" si="0"/>
        <v>1.875</v>
      </c>
      <c r="K9" s="1">
        <f>J9-Scoring!V11</f>
        <v>0</v>
      </c>
    </row>
    <row r="10" spans="1:11" customFormat="1" ht="15" customHeight="1" x14ac:dyDescent="0.2">
      <c r="A10" s="2">
        <f>results!A9</f>
        <v>0</v>
      </c>
      <c r="B10" s="2" t="str">
        <f>results!B9</f>
        <v>Invento Robotics</v>
      </c>
      <c r="C10" s="2" t="str">
        <f>results!C9</f>
        <v>Aalok Agrawal</v>
      </c>
      <c r="D10" s="2">
        <f>SUMPRODUCT(Scoring!D12:G12,Scoring!D$2:G$2)</f>
        <v>0.65</v>
      </c>
      <c r="E10" s="2">
        <f>SUMPRODUCT(Scoring!H12:K12,Scoring!H$2:K$2)</f>
        <v>0.45</v>
      </c>
      <c r="F10" s="2">
        <f>SUMPRODUCT(Scoring!L12:N12,Scoring!L$2:N$2)</f>
        <v>0.2</v>
      </c>
      <c r="G10" s="2">
        <f>SUMPRODUCT(Scoring!O12:Q12,Scoring!O$2:Q$2)</f>
        <v>0.52500000000000002</v>
      </c>
      <c r="H10" s="2">
        <f>SUMPRODUCT(Scoring!R12:T12,Scoring!R$2:T$2)</f>
        <v>0.2</v>
      </c>
      <c r="I10" s="2">
        <f>Scoring!U12*Scoring!U$2</f>
        <v>0.5</v>
      </c>
      <c r="J10" s="11">
        <f t="shared" si="0"/>
        <v>2.5250000000000004</v>
      </c>
      <c r="K10" s="1">
        <f>J10-Scoring!V12</f>
        <v>0</v>
      </c>
    </row>
    <row r="11" spans="1:11" customFormat="1" ht="15" customHeight="1" x14ac:dyDescent="0.2">
      <c r="A11" s="2">
        <f>results!A10</f>
        <v>0</v>
      </c>
      <c r="B11" s="2" t="str">
        <f>results!B10</f>
        <v>Solarite Technologies Pte. Ltd.</v>
      </c>
      <c r="C11" s="2" t="str">
        <f>results!C10</f>
        <v>Aalok Agrawal</v>
      </c>
      <c r="D11" s="2">
        <f>SUMPRODUCT(Scoring!D13:G13,Scoring!D$2:G$2)</f>
        <v>0.55000000000000004</v>
      </c>
      <c r="E11" s="2">
        <f>SUMPRODUCT(Scoring!H13:K13,Scoring!H$2:K$2)</f>
        <v>0.5</v>
      </c>
      <c r="F11" s="2">
        <f>SUMPRODUCT(Scoring!L13:N13,Scoring!L$2:N$2)</f>
        <v>0.22500000000000003</v>
      </c>
      <c r="G11" s="2">
        <f>SUMPRODUCT(Scoring!O13:Q13,Scoring!O$2:Q$2)</f>
        <v>0.30000000000000004</v>
      </c>
      <c r="H11" s="2">
        <f>SUMPRODUCT(Scoring!R13:T13,Scoring!R$2:T$2)</f>
        <v>0.22500000000000003</v>
      </c>
      <c r="I11" s="2">
        <f>Scoring!U13*Scoring!U$2</f>
        <v>0.5</v>
      </c>
      <c r="J11" s="11">
        <f t="shared" si="0"/>
        <v>2.3000000000000003</v>
      </c>
      <c r="K11" s="1">
        <f>J11-Scoring!V13</f>
        <v>0</v>
      </c>
    </row>
    <row r="12" spans="1:11" customFormat="1" ht="15" customHeight="1" x14ac:dyDescent="0.2">
      <c r="A12" s="2">
        <f>results!A11</f>
        <v>0</v>
      </c>
      <c r="B12" s="2" t="str">
        <f>results!B11</f>
        <v>Popular Chips</v>
      </c>
      <c r="C12" s="2" t="str">
        <f>results!C11</f>
        <v>Aalok Agrawal</v>
      </c>
      <c r="D12" s="2">
        <f>SUMPRODUCT(Scoring!D14:G14,Scoring!D$2:G$2)</f>
        <v>0.5</v>
      </c>
      <c r="E12" s="2">
        <f>SUMPRODUCT(Scoring!H14:K14,Scoring!H$2:K$2)</f>
        <v>0.55000000000000004</v>
      </c>
      <c r="F12" s="2">
        <f>SUMPRODUCT(Scoring!L14:N14,Scoring!L$2:N$2)</f>
        <v>0.27500000000000002</v>
      </c>
      <c r="G12" s="2">
        <f>SUMPRODUCT(Scoring!O14:Q14,Scoring!O$2:Q$2)</f>
        <v>0.42500000000000004</v>
      </c>
      <c r="H12" s="2">
        <f>SUMPRODUCT(Scoring!R14:T14,Scoring!R$2:T$2)</f>
        <v>0.2</v>
      </c>
      <c r="I12" s="2">
        <f>Scoring!U14*Scoring!U$2</f>
        <v>0.5</v>
      </c>
      <c r="J12" s="11">
        <f t="shared" si="0"/>
        <v>2.4500000000000002</v>
      </c>
      <c r="K12" s="1">
        <f>J12-Scoring!V14</f>
        <v>0</v>
      </c>
    </row>
    <row r="13" spans="1:11" customFormat="1" x14ac:dyDescent="0.2">
      <c r="A13" s="2">
        <f>results!A12</f>
        <v>0</v>
      </c>
      <c r="B13" s="2" t="str">
        <f>results!B12</f>
        <v>SuperFan.Ai</v>
      </c>
      <c r="C13" s="2" t="str">
        <f>results!C12</f>
        <v>Aalok Agrawal</v>
      </c>
      <c r="D13" s="2">
        <f>SUMPRODUCT(Scoring!D15:G15,Scoring!D$2:G$2)</f>
        <v>0.70000000000000007</v>
      </c>
      <c r="E13" s="2">
        <f>SUMPRODUCT(Scoring!H15:K15,Scoring!H$2:K$2)</f>
        <v>0.6</v>
      </c>
      <c r="F13" s="2">
        <f>SUMPRODUCT(Scoring!L15:N15,Scoring!L$2:N$2)</f>
        <v>0.27500000000000002</v>
      </c>
      <c r="G13" s="2">
        <f>SUMPRODUCT(Scoring!O15:Q15,Scoring!O$2:Q$2)</f>
        <v>0.47500000000000009</v>
      </c>
      <c r="H13" s="2">
        <f>SUMPRODUCT(Scoring!R15:T15,Scoring!R$2:T$2)</f>
        <v>0.22500000000000003</v>
      </c>
      <c r="I13" s="2">
        <f>Scoring!U15*Scoring!U$2</f>
        <v>1</v>
      </c>
      <c r="J13" s="11">
        <f t="shared" si="0"/>
        <v>3.2750000000000004</v>
      </c>
      <c r="K13" s="1">
        <f>J13-Scoring!V15</f>
        <v>0</v>
      </c>
    </row>
    <row r="14" spans="1:11" customFormat="1" x14ac:dyDescent="0.2">
      <c r="A14" s="2">
        <f>results!A13</f>
        <v>0</v>
      </c>
      <c r="B14" s="2" t="str">
        <f>results!B13</f>
        <v>Kenyt.ai</v>
      </c>
      <c r="C14" s="2" t="str">
        <f>results!C13</f>
        <v>Prashant</v>
      </c>
      <c r="D14" s="2">
        <f>SUMPRODUCT(Scoring!D16:G16,Scoring!D$2:G$2)</f>
        <v>0.5</v>
      </c>
      <c r="E14" s="2">
        <f>SUMPRODUCT(Scoring!H16:K16,Scoring!H$2:K$2)</f>
        <v>0.55000000000000004</v>
      </c>
      <c r="F14" s="2">
        <f>SUMPRODUCT(Scoring!L16:N16,Scoring!L$2:N$2)</f>
        <v>0.22500000000000003</v>
      </c>
      <c r="G14" s="2">
        <f>SUMPRODUCT(Scoring!O16:Q16,Scoring!O$2:Q$2)</f>
        <v>0.27500000000000002</v>
      </c>
      <c r="H14" s="2">
        <f>SUMPRODUCT(Scoring!R16:T16,Scoring!R$2:T$2)</f>
        <v>0.2</v>
      </c>
      <c r="I14" s="2">
        <f>Scoring!U16*Scoring!U$2</f>
        <v>0.5</v>
      </c>
      <c r="J14" s="11">
        <f t="shared" si="0"/>
        <v>2.25</v>
      </c>
      <c r="K14" s="1">
        <f>J14-Scoring!V16</f>
        <v>0</v>
      </c>
    </row>
    <row r="15" spans="1:11" customFormat="1" ht="15" customHeight="1" x14ac:dyDescent="0.2">
      <c r="A15" s="2">
        <f>results!A14</f>
        <v>0</v>
      </c>
      <c r="B15" s="2" t="str">
        <f>results!B14</f>
        <v>Tesseract Global Technologies Pvt Ltd</v>
      </c>
      <c r="C15" s="2" t="str">
        <f>results!C14</f>
        <v>Prashant</v>
      </c>
      <c r="D15" s="2">
        <f>SUMPRODUCT(Scoring!D17:G17,Scoring!D$2:G$2)</f>
        <v>0.35000000000000003</v>
      </c>
      <c r="E15" s="2">
        <f>SUMPRODUCT(Scoring!H17:K17,Scoring!H$2:K$2)</f>
        <v>0.4</v>
      </c>
      <c r="F15" s="2">
        <f>SUMPRODUCT(Scoring!L17:N17,Scoring!L$2:N$2)</f>
        <v>0.15000000000000002</v>
      </c>
      <c r="G15" s="2">
        <f>SUMPRODUCT(Scoring!O17:Q17,Scoring!O$2:Q$2)</f>
        <v>0.125</v>
      </c>
      <c r="H15" s="2">
        <f>SUMPRODUCT(Scoring!R17:T17,Scoring!R$2:T$2)</f>
        <v>0.1</v>
      </c>
      <c r="I15" s="2">
        <f>Scoring!U17*Scoring!U$2</f>
        <v>0</v>
      </c>
      <c r="J15" s="11">
        <f t="shared" si="0"/>
        <v>1.125</v>
      </c>
      <c r="K15" s="1">
        <f>J15-Scoring!V17</f>
        <v>0</v>
      </c>
    </row>
    <row r="16" spans="1:11" customFormat="1" ht="15" customHeight="1" x14ac:dyDescent="0.2">
      <c r="A16" s="2">
        <f>results!A15</f>
        <v>0</v>
      </c>
      <c r="B16" s="2" t="str">
        <f>results!B15</f>
        <v>Sherpa Funds Technology</v>
      </c>
      <c r="C16" s="2" t="str">
        <f>results!C15</f>
        <v>Jatin Rajput</v>
      </c>
      <c r="D16" s="2">
        <f>SUMPRODUCT(Scoring!D18:G18,Scoring!D$2:G$2)</f>
        <v>0.8</v>
      </c>
      <c r="E16" s="2">
        <f>SUMPRODUCT(Scoring!H18:K18,Scoring!H$2:K$2)</f>
        <v>0.65</v>
      </c>
      <c r="F16" s="2">
        <f>SUMPRODUCT(Scoring!L18:N18,Scoring!L$2:N$2)</f>
        <v>0.30000000000000004</v>
      </c>
      <c r="G16" s="2">
        <f>SUMPRODUCT(Scoring!O18:Q18,Scoring!O$2:Q$2)</f>
        <v>0.32500000000000001</v>
      </c>
      <c r="H16" s="2">
        <f>SUMPRODUCT(Scoring!R18:T18,Scoring!R$2:T$2)</f>
        <v>0.25</v>
      </c>
      <c r="I16" s="2">
        <f>Scoring!U18*Scoring!U$2</f>
        <v>0</v>
      </c>
      <c r="J16" s="11">
        <f t="shared" si="0"/>
        <v>2.3250000000000002</v>
      </c>
      <c r="K16" s="1">
        <f>J16-Scoring!V18</f>
        <v>0</v>
      </c>
    </row>
    <row r="17" spans="1:11" customFormat="1" ht="15" customHeight="1" x14ac:dyDescent="0.2">
      <c r="A17" s="2">
        <f>results!A16</f>
        <v>0</v>
      </c>
      <c r="B17" s="2" t="str">
        <f>results!B16</f>
        <v>Pingal Technologies Pvt Limited</v>
      </c>
      <c r="C17" s="2" t="str">
        <f>results!C16</f>
        <v>Jatin Rajput</v>
      </c>
      <c r="D17" s="2">
        <f>SUMPRODUCT(Scoring!D19:G19,Scoring!D$2:G$2)</f>
        <v>0.65000000000000013</v>
      </c>
      <c r="E17" s="2">
        <f>SUMPRODUCT(Scoring!H19:K19,Scoring!H$2:K$2)</f>
        <v>0.7</v>
      </c>
      <c r="F17" s="2">
        <f>SUMPRODUCT(Scoring!L19:N19,Scoring!L$2:N$2)</f>
        <v>0.27500000000000002</v>
      </c>
      <c r="G17" s="2">
        <f>SUMPRODUCT(Scoring!O19:Q19,Scoring!O$2:Q$2)</f>
        <v>0.35000000000000003</v>
      </c>
      <c r="H17" s="2">
        <f>SUMPRODUCT(Scoring!R19:T19,Scoring!R$2:T$2)</f>
        <v>0.25</v>
      </c>
      <c r="I17" s="2">
        <f>Scoring!U19*Scoring!U$2</f>
        <v>0.5</v>
      </c>
      <c r="J17" s="11">
        <f t="shared" si="0"/>
        <v>2.7250000000000001</v>
      </c>
      <c r="K17" s="1">
        <f>J17-Scoring!V19</f>
        <v>0</v>
      </c>
    </row>
    <row r="18" spans="1:11" customFormat="1" x14ac:dyDescent="0.2">
      <c r="A18" s="2">
        <f>results!A17</f>
        <v>0</v>
      </c>
      <c r="B18" s="2" t="str">
        <f>results!B17</f>
        <v>repup.co</v>
      </c>
      <c r="C18" s="2" t="str">
        <f>results!C17</f>
        <v>Jatin Rajput</v>
      </c>
      <c r="D18" s="2">
        <f>SUMPRODUCT(Scoring!D20:G20,Scoring!D$2:G$2)</f>
        <v>0.60000000000000009</v>
      </c>
      <c r="E18" s="2">
        <f>SUMPRODUCT(Scoring!H20:K20,Scoring!H$2:K$2)</f>
        <v>0.65</v>
      </c>
      <c r="F18" s="2">
        <f>SUMPRODUCT(Scoring!L20:N20,Scoring!L$2:N$2)</f>
        <v>0.32500000000000001</v>
      </c>
      <c r="G18" s="2">
        <f>SUMPRODUCT(Scoring!O20:Q20,Scoring!O$2:Q$2)</f>
        <v>0.47500000000000009</v>
      </c>
      <c r="H18" s="2">
        <f>SUMPRODUCT(Scoring!R20:T20,Scoring!R$2:T$2)</f>
        <v>0.32500000000000007</v>
      </c>
      <c r="I18" s="2">
        <f>Scoring!U20*Scoring!U$2</f>
        <v>0.5</v>
      </c>
      <c r="J18" s="11">
        <f t="shared" si="0"/>
        <v>2.875</v>
      </c>
      <c r="K18" s="1">
        <f>J18-Scoring!V20</f>
        <v>0</v>
      </c>
    </row>
    <row r="19" spans="1:11" customFormat="1" ht="15" customHeight="1" x14ac:dyDescent="0.2">
      <c r="A19" s="2">
        <f>results!A18</f>
        <v>0</v>
      </c>
      <c r="B19" s="2" t="str">
        <f>results!B18</f>
        <v>Limitless</v>
      </c>
      <c r="C19" s="2" t="str">
        <f>results!C18</f>
        <v>Jatin Rajput</v>
      </c>
      <c r="D19" s="2">
        <f>SUMPRODUCT(Scoring!D21:G21,Scoring!D$2:G$2)</f>
        <v>0.65</v>
      </c>
      <c r="E19" s="2">
        <f>SUMPRODUCT(Scoring!H21:K21,Scoring!H$2:K$2)</f>
        <v>0.65</v>
      </c>
      <c r="F19" s="2">
        <f>SUMPRODUCT(Scoring!L21:N21,Scoring!L$2:N$2)</f>
        <v>0.35</v>
      </c>
      <c r="G19" s="2">
        <f>SUMPRODUCT(Scoring!O21:Q21,Scoring!O$2:Q$2)</f>
        <v>0.375</v>
      </c>
      <c r="H19" s="2">
        <f>SUMPRODUCT(Scoring!R21:T21,Scoring!R$2:T$2)</f>
        <v>0.35</v>
      </c>
      <c r="I19" s="2">
        <f>Scoring!U21*Scoring!U$2</f>
        <v>0.5</v>
      </c>
      <c r="J19" s="11">
        <f t="shared" si="0"/>
        <v>2.875</v>
      </c>
      <c r="K19" s="1">
        <f>J19-Scoring!V21</f>
        <v>0</v>
      </c>
    </row>
    <row r="20" spans="1:11" customFormat="1" ht="15" customHeight="1" x14ac:dyDescent="0.2">
      <c r="A20" s="2">
        <f>results!A19</f>
        <v>0</v>
      </c>
      <c r="B20" s="2" t="str">
        <f>results!B19</f>
        <v>Bank2grow.com</v>
      </c>
      <c r="C20" s="2" t="str">
        <f>results!C19</f>
        <v>Jatin Rajput</v>
      </c>
      <c r="D20" s="2">
        <f>SUMPRODUCT(Scoring!D22:G22,Scoring!D$2:G$2)</f>
        <v>0.5</v>
      </c>
      <c r="E20" s="2">
        <f>SUMPRODUCT(Scoring!H22:K22,Scoring!H$2:K$2)</f>
        <v>0.55000000000000004</v>
      </c>
      <c r="F20" s="2">
        <f>SUMPRODUCT(Scoring!L22:N22,Scoring!L$2:N$2)</f>
        <v>0.25</v>
      </c>
      <c r="G20" s="2">
        <f>SUMPRODUCT(Scoring!O22:Q22,Scoring!O$2:Q$2)</f>
        <v>0.30000000000000004</v>
      </c>
      <c r="H20" s="2">
        <f>SUMPRODUCT(Scoring!R22:T22,Scoring!R$2:T$2)</f>
        <v>0.2</v>
      </c>
      <c r="I20" s="2">
        <f>Scoring!U22*Scoring!U$2</f>
        <v>0.5</v>
      </c>
      <c r="J20" s="11">
        <f t="shared" si="0"/>
        <v>2.2999999999999998</v>
      </c>
      <c r="K20" s="1">
        <f>J20-Scoring!V22</f>
        <v>0</v>
      </c>
    </row>
    <row r="21" spans="1:11" customFormat="1" ht="15" customHeight="1" x14ac:dyDescent="0.2">
      <c r="A21" s="2">
        <f>results!A20</f>
        <v>0</v>
      </c>
      <c r="B21" s="2" t="str">
        <f>results!B20</f>
        <v>Brisil Technologies Private Limited</v>
      </c>
      <c r="C21" s="2" t="str">
        <f>results!C20</f>
        <v>Siddarth Das</v>
      </c>
      <c r="D21" s="2">
        <f>SUMPRODUCT(Scoring!D23:G23,Scoring!D$2:G$2)</f>
        <v>0.55000000000000004</v>
      </c>
      <c r="E21" s="2">
        <f>SUMPRODUCT(Scoring!H23:K23,Scoring!H$2:K$2)</f>
        <v>0.65</v>
      </c>
      <c r="F21" s="2">
        <f>SUMPRODUCT(Scoring!L23:N23,Scoring!L$2:N$2)</f>
        <v>0.30000000000000004</v>
      </c>
      <c r="G21" s="2">
        <f>SUMPRODUCT(Scoring!O23:Q23,Scoring!O$2:Q$2)</f>
        <v>0.32500000000000001</v>
      </c>
      <c r="H21" s="2">
        <f>SUMPRODUCT(Scoring!R23:T23,Scoring!R$2:T$2)</f>
        <v>0.22500000000000003</v>
      </c>
      <c r="I21" s="2">
        <f>Scoring!U23*Scoring!U$2</f>
        <v>1</v>
      </c>
      <c r="J21" s="11">
        <f t="shared" si="0"/>
        <v>3.0500000000000003</v>
      </c>
      <c r="K21" s="1">
        <f>J21-Scoring!V23</f>
        <v>0</v>
      </c>
    </row>
    <row r="22" spans="1:11" customFormat="1" ht="15" customHeight="1" x14ac:dyDescent="0.2">
      <c r="A22" s="2">
        <f>results!A21</f>
        <v>0</v>
      </c>
      <c r="B22" s="2" t="str">
        <f>results!B21</f>
        <v>EmotionReader</v>
      </c>
      <c r="C22" s="2" t="str">
        <f>results!C21</f>
        <v>Siddarth Das</v>
      </c>
      <c r="D22" s="2">
        <f>SUMPRODUCT(Scoring!D24:G24,Scoring!D$2:G$2)</f>
        <v>0.75000000000000011</v>
      </c>
      <c r="E22" s="2">
        <f>SUMPRODUCT(Scoring!H24:K24,Scoring!H$2:K$2)</f>
        <v>0.65</v>
      </c>
      <c r="F22" s="2">
        <f>SUMPRODUCT(Scoring!L24:N24,Scoring!L$2:N$2)</f>
        <v>0.32500000000000007</v>
      </c>
      <c r="G22" s="2">
        <f>SUMPRODUCT(Scoring!O24:Q24,Scoring!O$2:Q$2)</f>
        <v>0.57500000000000007</v>
      </c>
      <c r="H22" s="2">
        <f>SUMPRODUCT(Scoring!R24:T24,Scoring!R$2:T$2)</f>
        <v>0.4</v>
      </c>
      <c r="I22" s="2">
        <f>Scoring!U24*Scoring!U$2</f>
        <v>1</v>
      </c>
      <c r="J22" s="11">
        <f t="shared" si="0"/>
        <v>3.7</v>
      </c>
      <c r="K22" s="1">
        <f>J22-Scoring!V24</f>
        <v>0</v>
      </c>
    </row>
    <row r="23" spans="1:11" customFormat="1" x14ac:dyDescent="0.2">
      <c r="A23" s="2">
        <f>results!A22</f>
        <v>0</v>
      </c>
      <c r="B23" s="2" t="str">
        <f>results!B22</f>
        <v>Popular Chips</v>
      </c>
      <c r="C23" s="2" t="str">
        <f>results!C22</f>
        <v>Siddarth Das</v>
      </c>
      <c r="D23" s="2">
        <f>SUMPRODUCT(Scoring!D25:G25,Scoring!D$2:G$2)</f>
        <v>0.5</v>
      </c>
      <c r="E23" s="2">
        <f>SUMPRODUCT(Scoring!H25:K25,Scoring!H$2:K$2)</f>
        <v>0.65</v>
      </c>
      <c r="F23" s="2">
        <f>SUMPRODUCT(Scoring!L25:N25,Scoring!L$2:N$2)</f>
        <v>0.32500000000000001</v>
      </c>
      <c r="G23" s="2">
        <f>SUMPRODUCT(Scoring!O25:Q25,Scoring!O$2:Q$2)</f>
        <v>0.42500000000000004</v>
      </c>
      <c r="H23" s="2">
        <f>SUMPRODUCT(Scoring!R25:T25,Scoring!R$2:T$2)</f>
        <v>0.25</v>
      </c>
      <c r="I23" s="2">
        <f>Scoring!U25*Scoring!U$2</f>
        <v>1</v>
      </c>
      <c r="J23" s="11">
        <f t="shared" si="0"/>
        <v>3.15</v>
      </c>
      <c r="K23" s="1">
        <f>J23-Scoring!V25</f>
        <v>0</v>
      </c>
    </row>
    <row r="24" spans="1:11" customFormat="1" ht="15" customHeight="1" x14ac:dyDescent="0.2">
      <c r="A24" s="2">
        <f>results!A23</f>
        <v>0</v>
      </c>
      <c r="B24" s="2" t="str">
        <f>results!B23</f>
        <v>SuperFan.Ai</v>
      </c>
      <c r="C24" s="2" t="str">
        <f>results!C23</f>
        <v>Siddarth Das</v>
      </c>
      <c r="D24" s="2">
        <f>SUMPRODUCT(Scoring!D26:G26,Scoring!D$2:G$2)</f>
        <v>0.65</v>
      </c>
      <c r="E24" s="2">
        <f>SUMPRODUCT(Scoring!H26:K26,Scoring!H$2:K$2)</f>
        <v>0.65</v>
      </c>
      <c r="F24" s="2">
        <f>SUMPRODUCT(Scoring!L26:N26,Scoring!L$2:N$2)</f>
        <v>0.32500000000000007</v>
      </c>
      <c r="G24" s="2">
        <f>SUMPRODUCT(Scoring!O26:Q26,Scoring!O$2:Q$2)</f>
        <v>0.57500000000000007</v>
      </c>
      <c r="H24" s="2">
        <f>SUMPRODUCT(Scoring!R26:T26,Scoring!R$2:T$2)</f>
        <v>0.35</v>
      </c>
      <c r="I24" s="2">
        <f>Scoring!U26*Scoring!U$2</f>
        <v>1</v>
      </c>
      <c r="J24" s="11">
        <f t="shared" si="0"/>
        <v>3.5500000000000003</v>
      </c>
      <c r="K24" s="1">
        <f>J24-Scoring!V26</f>
        <v>0</v>
      </c>
    </row>
    <row r="25" spans="1:11" customFormat="1" ht="15" customHeight="1" x14ac:dyDescent="0.2">
      <c r="A25" s="2">
        <f>results!A24</f>
        <v>0</v>
      </c>
      <c r="B25" s="2" t="str">
        <f>results!B24</f>
        <v>hashprep</v>
      </c>
      <c r="C25" s="2" t="str">
        <f>results!C24</f>
        <v>Siddarth Das</v>
      </c>
      <c r="D25" s="2">
        <f>SUMPRODUCT(Scoring!D27:G27,Scoring!D$2:G$2)</f>
        <v>0.45000000000000007</v>
      </c>
      <c r="E25" s="2">
        <f>SUMPRODUCT(Scoring!H27:K27,Scoring!H$2:K$2)</f>
        <v>0.55000000000000004</v>
      </c>
      <c r="F25" s="2">
        <f>SUMPRODUCT(Scoring!L27:N27,Scoring!L$2:N$2)</f>
        <v>0.2</v>
      </c>
      <c r="G25" s="2">
        <f>SUMPRODUCT(Scoring!O27:Q27,Scoring!O$2:Q$2)</f>
        <v>0.30000000000000004</v>
      </c>
      <c r="H25" s="2">
        <f>SUMPRODUCT(Scoring!R27:T27,Scoring!R$2:T$2)</f>
        <v>0.15</v>
      </c>
      <c r="I25" s="2">
        <f>Scoring!U27*Scoring!U$2</f>
        <v>0.5</v>
      </c>
      <c r="J25" s="11">
        <f t="shared" si="0"/>
        <v>2.15</v>
      </c>
      <c r="K25" s="1">
        <f>J25-Scoring!V27</f>
        <v>0</v>
      </c>
    </row>
    <row r="26" spans="1:11" customFormat="1" ht="15" customHeight="1" x14ac:dyDescent="0.2">
      <c r="A26" s="2">
        <f>results!A25</f>
        <v>0</v>
      </c>
      <c r="B26" s="2" t="str">
        <f>results!B25</f>
        <v>BotFactory</v>
      </c>
      <c r="C26" s="2" t="str">
        <f>results!C25</f>
        <v>Siddarth Das</v>
      </c>
      <c r="D26" s="2">
        <f>SUMPRODUCT(Scoring!D28:G28,Scoring!D$2:G$2)</f>
        <v>0.60000000000000009</v>
      </c>
      <c r="E26" s="2">
        <f>SUMPRODUCT(Scoring!H28:K28,Scoring!H$2:K$2)</f>
        <v>0.55000000000000004</v>
      </c>
      <c r="F26" s="2">
        <f>SUMPRODUCT(Scoring!L28:N28,Scoring!L$2:N$2)</f>
        <v>0.30000000000000004</v>
      </c>
      <c r="G26" s="2">
        <f>SUMPRODUCT(Scoring!O28:Q28,Scoring!O$2:Q$2)</f>
        <v>0.45000000000000007</v>
      </c>
      <c r="H26" s="2">
        <f>SUMPRODUCT(Scoring!R28:T28,Scoring!R$2:T$2)</f>
        <v>0.30000000000000004</v>
      </c>
      <c r="I26" s="2">
        <f>Scoring!U28*Scoring!U$2</f>
        <v>1</v>
      </c>
      <c r="J26" s="11">
        <f t="shared" si="0"/>
        <v>3.2</v>
      </c>
      <c r="K26" s="1">
        <f>J26-Scoring!V28</f>
        <v>0</v>
      </c>
    </row>
    <row r="27" spans="1:11" customFormat="1" x14ac:dyDescent="0.2">
      <c r="A27" s="2">
        <f>results!A26</f>
        <v>0</v>
      </c>
      <c r="B27" s="2" t="str">
        <f>results!B26</f>
        <v>GroSum</v>
      </c>
      <c r="C27" s="2" t="str">
        <f>results!C26</f>
        <v>Sandeep Khanna</v>
      </c>
      <c r="D27" s="2">
        <f>SUMPRODUCT(Scoring!D29:G29,Scoring!D$2:G$2)</f>
        <v>0.3</v>
      </c>
      <c r="E27" s="2">
        <f>SUMPRODUCT(Scoring!H29:K29,Scoring!H$2:K$2)</f>
        <v>0.3</v>
      </c>
      <c r="F27" s="2">
        <f>SUMPRODUCT(Scoring!L29:N29,Scoring!L$2:N$2)</f>
        <v>0.125</v>
      </c>
      <c r="G27" s="2">
        <f>SUMPRODUCT(Scoring!O29:Q29,Scoring!O$2:Q$2)</f>
        <v>0.17500000000000002</v>
      </c>
      <c r="H27" s="2">
        <f>SUMPRODUCT(Scoring!R29:T29,Scoring!R$2:T$2)</f>
        <v>0.1</v>
      </c>
      <c r="I27" s="2">
        <f>Scoring!U29*Scoring!U$2</f>
        <v>0</v>
      </c>
      <c r="J27" s="11">
        <f t="shared" si="0"/>
        <v>1</v>
      </c>
      <c r="K27" s="1">
        <f>J27-Scoring!V29</f>
        <v>0</v>
      </c>
    </row>
    <row r="28" spans="1:11" customFormat="1" ht="15" customHeight="1" x14ac:dyDescent="0.2">
      <c r="A28" s="2">
        <f>results!A27</f>
        <v>0</v>
      </c>
      <c r="B28" s="2" t="str">
        <f>results!B27</f>
        <v>GamerHours</v>
      </c>
      <c r="C28" s="2" t="str">
        <f>results!C27</f>
        <v>Sandeep Khanna</v>
      </c>
      <c r="D28" s="2">
        <f>SUMPRODUCT(Scoring!D30:G30,Scoring!D$2:G$2)</f>
        <v>0.35000000000000003</v>
      </c>
      <c r="E28" s="2">
        <f>SUMPRODUCT(Scoring!H30:K30,Scoring!H$2:K$2)</f>
        <v>0.2</v>
      </c>
      <c r="F28" s="2">
        <f>SUMPRODUCT(Scoring!L30:N30,Scoring!L$2:N$2)</f>
        <v>0.15000000000000002</v>
      </c>
      <c r="G28" s="2">
        <f>SUMPRODUCT(Scoring!O30:Q30,Scoring!O$2:Q$2)</f>
        <v>0.17500000000000002</v>
      </c>
      <c r="H28" s="2">
        <f>SUMPRODUCT(Scoring!R30:T30,Scoring!R$2:T$2)</f>
        <v>0.1</v>
      </c>
      <c r="I28" s="2">
        <f>Scoring!U30*Scoring!U$2</f>
        <v>0</v>
      </c>
      <c r="J28" s="11">
        <f t="shared" si="0"/>
        <v>0.97500000000000009</v>
      </c>
      <c r="K28" s="1">
        <f>J28-Scoring!V30</f>
        <v>0</v>
      </c>
    </row>
    <row r="29" spans="1:11" customFormat="1" ht="15" customHeight="1" x14ac:dyDescent="0.2">
      <c r="A29" s="2">
        <f>results!A28</f>
        <v>0</v>
      </c>
      <c r="B29" s="2" t="str">
        <f>results!B28</f>
        <v>HyperXchange</v>
      </c>
      <c r="C29" s="2" t="str">
        <f>results!C28</f>
        <v>Sandeep Khanna</v>
      </c>
      <c r="D29" s="2">
        <f>SUMPRODUCT(Scoring!D31:G31,Scoring!D$2:G$2)</f>
        <v>0.60000000000000009</v>
      </c>
      <c r="E29" s="2">
        <f>SUMPRODUCT(Scoring!H31:K31,Scoring!H$2:K$2)</f>
        <v>0.55000000000000004</v>
      </c>
      <c r="F29" s="2">
        <f>SUMPRODUCT(Scoring!L31:N31,Scoring!L$2:N$2)</f>
        <v>0.30000000000000004</v>
      </c>
      <c r="G29" s="2">
        <f>SUMPRODUCT(Scoring!O31:Q31,Scoring!O$2:Q$2)</f>
        <v>0.47500000000000009</v>
      </c>
      <c r="H29" s="2">
        <f>SUMPRODUCT(Scoring!R31:T31,Scoring!R$2:T$2)</f>
        <v>0.27500000000000002</v>
      </c>
      <c r="I29" s="2">
        <f>Scoring!U31*Scoring!U$2</f>
        <v>1</v>
      </c>
      <c r="J29" s="11">
        <f t="shared" si="0"/>
        <v>3.2</v>
      </c>
      <c r="K29" s="1">
        <f>J29-Scoring!V31</f>
        <v>0</v>
      </c>
    </row>
    <row r="30" spans="1:11" customFormat="1" ht="15" customHeight="1" x14ac:dyDescent="0.2">
      <c r="A30" s="2">
        <f>results!A29</f>
        <v>0</v>
      </c>
      <c r="B30" s="2" t="str">
        <f>results!B29</f>
        <v>BYKidO</v>
      </c>
      <c r="C30" s="2" t="str">
        <f>results!C29</f>
        <v>Sandeep Khanna</v>
      </c>
      <c r="D30" s="2">
        <f>SUMPRODUCT(Scoring!D32:G32,Scoring!D$2:G$2)</f>
        <v>0.45000000000000007</v>
      </c>
      <c r="E30" s="2">
        <f>SUMPRODUCT(Scoring!H32:K32,Scoring!H$2:K$2)</f>
        <v>0.2</v>
      </c>
      <c r="F30" s="2">
        <f>SUMPRODUCT(Scoring!L32:N32,Scoring!L$2:N$2)</f>
        <v>0.17500000000000002</v>
      </c>
      <c r="G30" s="2">
        <f>SUMPRODUCT(Scoring!O32:Q32,Scoring!O$2:Q$2)</f>
        <v>0.17500000000000002</v>
      </c>
      <c r="H30" s="2">
        <f>SUMPRODUCT(Scoring!R32:T32,Scoring!R$2:T$2)</f>
        <v>0.1</v>
      </c>
      <c r="I30" s="2">
        <f>Scoring!U32*Scoring!U$2</f>
        <v>0</v>
      </c>
      <c r="J30" s="11">
        <f t="shared" si="0"/>
        <v>1.1000000000000003</v>
      </c>
      <c r="K30" s="1">
        <f>J30-Scoring!V32</f>
        <v>0</v>
      </c>
    </row>
    <row r="31" spans="1:11" customFormat="1" x14ac:dyDescent="0.2">
      <c r="A31" s="2">
        <f>results!A30</f>
        <v>0</v>
      </c>
      <c r="B31" s="2" t="str">
        <f>results!B30</f>
        <v>NayaGaadi</v>
      </c>
      <c r="C31" s="2" t="str">
        <f>results!C30</f>
        <v>Sandeep Khanna</v>
      </c>
      <c r="D31" s="2">
        <f>SUMPRODUCT(Scoring!D33:G33,Scoring!D$2:G$2)</f>
        <v>0.55000000000000004</v>
      </c>
      <c r="E31" s="2">
        <f>SUMPRODUCT(Scoring!H33:K33,Scoring!H$2:K$2)</f>
        <v>0.70000000000000007</v>
      </c>
      <c r="F31" s="2">
        <f>SUMPRODUCT(Scoring!L33:N33,Scoring!L$2:N$2)</f>
        <v>0.35</v>
      </c>
      <c r="G31" s="2">
        <f>SUMPRODUCT(Scoring!O33:Q33,Scoring!O$2:Q$2)</f>
        <v>0.47500000000000009</v>
      </c>
      <c r="H31" s="2">
        <f>SUMPRODUCT(Scoring!R33:T33,Scoring!R$2:T$2)</f>
        <v>0.4</v>
      </c>
      <c r="I31" s="2">
        <f>Scoring!U33*Scoring!U$2</f>
        <v>0.5</v>
      </c>
      <c r="J31" s="11">
        <f t="shared" si="0"/>
        <v>2.9750000000000001</v>
      </c>
      <c r="K31" s="1">
        <f>J31-Scoring!V33</f>
        <v>0</v>
      </c>
    </row>
    <row r="32" spans="1:11" customFormat="1" x14ac:dyDescent="0.2">
      <c r="A32" s="2">
        <f>results!A31</f>
        <v>0</v>
      </c>
      <c r="B32" s="2" t="str">
        <f>results!B31</f>
        <v>forBinary</v>
      </c>
      <c r="C32" s="2" t="str">
        <f>results!C31</f>
        <v>Aalok Doshi</v>
      </c>
      <c r="D32" s="2">
        <f>SUMPRODUCT(Scoring!D34:G34,Scoring!D$2:G$2)</f>
        <v>0.6</v>
      </c>
      <c r="E32" s="2">
        <f>SUMPRODUCT(Scoring!H34:K34,Scoring!H$2:K$2)</f>
        <v>0.44999999999999996</v>
      </c>
      <c r="F32" s="2">
        <f>SUMPRODUCT(Scoring!L34:N34,Scoring!L$2:N$2)</f>
        <v>0.25</v>
      </c>
      <c r="G32" s="2">
        <f>SUMPRODUCT(Scoring!O34:Q34,Scoring!O$2:Q$2)</f>
        <v>0.30000000000000004</v>
      </c>
      <c r="H32" s="2">
        <f>SUMPRODUCT(Scoring!R34:T34,Scoring!R$2:T$2)</f>
        <v>0.22500000000000003</v>
      </c>
      <c r="I32" s="2">
        <f>Scoring!U34*Scoring!U$2</f>
        <v>0.5</v>
      </c>
      <c r="J32" s="11">
        <f t="shared" si="0"/>
        <v>2.3250000000000002</v>
      </c>
      <c r="K32" s="1">
        <f>J32-Scoring!V34</f>
        <v>0</v>
      </c>
    </row>
    <row r="33" spans="1:11" customFormat="1" ht="15" customHeight="1" x14ac:dyDescent="0.2">
      <c r="A33" s="2">
        <f>results!A32</f>
        <v>0</v>
      </c>
      <c r="B33" s="2" t="str">
        <f>results!B32</f>
        <v>Pilot Automotive Labs</v>
      </c>
      <c r="C33" s="2" t="str">
        <f>results!C32</f>
        <v>Aalok Doshi</v>
      </c>
      <c r="D33" s="2">
        <f>SUMPRODUCT(Scoring!D35:G35,Scoring!D$2:G$2)</f>
        <v>0.7</v>
      </c>
      <c r="E33" s="2">
        <f>SUMPRODUCT(Scoring!H35:K35,Scoring!H$2:K$2)</f>
        <v>0.5</v>
      </c>
      <c r="F33" s="2">
        <f>SUMPRODUCT(Scoring!L35:N35,Scoring!L$2:N$2)</f>
        <v>0.22500000000000003</v>
      </c>
      <c r="G33" s="2">
        <f>SUMPRODUCT(Scoring!O35:Q35,Scoring!O$2:Q$2)</f>
        <v>0.30000000000000004</v>
      </c>
      <c r="H33" s="2">
        <f>SUMPRODUCT(Scoring!R35:T35,Scoring!R$2:T$2)</f>
        <v>0.17499999999999999</v>
      </c>
      <c r="I33" s="2">
        <f>Scoring!U35*Scoring!U$2</f>
        <v>0.5</v>
      </c>
      <c r="J33" s="11">
        <f t="shared" si="0"/>
        <v>2.4000000000000004</v>
      </c>
      <c r="K33" s="1">
        <f>J33-Scoring!V35</f>
        <v>0</v>
      </c>
    </row>
    <row r="34" spans="1:11" customFormat="1" ht="15" customHeight="1" x14ac:dyDescent="0.2">
      <c r="A34" s="2">
        <f>results!A33</f>
        <v>0</v>
      </c>
      <c r="B34" s="2" t="str">
        <f>results!B33</f>
        <v>Quickscrum</v>
      </c>
      <c r="C34" s="2" t="str">
        <f>results!C33</f>
        <v>Aalok Doshi</v>
      </c>
      <c r="D34" s="2">
        <f>SUMPRODUCT(Scoring!D36:G36,Scoring!D$2:G$2)</f>
        <v>0.25</v>
      </c>
      <c r="E34" s="2">
        <f>SUMPRODUCT(Scoring!H36:K36,Scoring!H$2:K$2)</f>
        <v>0.2</v>
      </c>
      <c r="F34" s="2">
        <f>SUMPRODUCT(Scoring!L36:N36,Scoring!L$2:N$2)</f>
        <v>0.1</v>
      </c>
      <c r="G34" s="2">
        <f>SUMPRODUCT(Scoring!O36:Q36,Scoring!O$2:Q$2)</f>
        <v>0.125</v>
      </c>
      <c r="H34" s="2">
        <f>SUMPRODUCT(Scoring!R36:T36,Scoring!R$2:T$2)</f>
        <v>0.1</v>
      </c>
      <c r="I34" s="2">
        <f>Scoring!U36*Scoring!U$2</f>
        <v>0</v>
      </c>
      <c r="J34" s="11">
        <f t="shared" si="0"/>
        <v>0.77500000000000002</v>
      </c>
      <c r="K34" s="1">
        <f>J34-Scoring!V36</f>
        <v>0</v>
      </c>
    </row>
    <row r="35" spans="1:11" customFormat="1" ht="15" customHeight="1" x14ac:dyDescent="0.2">
      <c r="A35" s="2">
        <f>results!A34</f>
        <v>0</v>
      </c>
      <c r="B35" s="2" t="str">
        <f>results!B34</f>
        <v>BlobCity, Inc</v>
      </c>
      <c r="C35" s="2" t="str">
        <f>results!C34</f>
        <v>Aalok Doshi</v>
      </c>
      <c r="D35" s="2">
        <f>SUMPRODUCT(Scoring!D37:G37,Scoring!D$2:G$2)</f>
        <v>0.65</v>
      </c>
      <c r="E35" s="2">
        <f>SUMPRODUCT(Scoring!H37:K37,Scoring!H$2:K$2)</f>
        <v>0.45000000000000007</v>
      </c>
      <c r="F35" s="2">
        <f>SUMPRODUCT(Scoring!L37:N37,Scoring!L$2:N$2)</f>
        <v>0.22500000000000003</v>
      </c>
      <c r="G35" s="2">
        <f>SUMPRODUCT(Scoring!O37:Q37,Scoring!O$2:Q$2)</f>
        <v>0.30000000000000004</v>
      </c>
      <c r="H35" s="2">
        <f>SUMPRODUCT(Scoring!R37:T37,Scoring!R$2:T$2)</f>
        <v>0.25</v>
      </c>
      <c r="I35" s="2">
        <f>Scoring!U37*Scoring!U$2</f>
        <v>0.5</v>
      </c>
      <c r="J35" s="11">
        <f t="shared" si="0"/>
        <v>2.375</v>
      </c>
      <c r="K35" s="1">
        <f>J35-Scoring!V37</f>
        <v>0</v>
      </c>
    </row>
    <row r="36" spans="1:11" customFormat="1" ht="15" customHeight="1" x14ac:dyDescent="0.2">
      <c r="A36" s="2">
        <f>results!A35</f>
        <v>0</v>
      </c>
      <c r="B36" s="2" t="str">
        <f>results!B35</f>
        <v>SuperFan.Ai</v>
      </c>
      <c r="C36" s="2" t="str">
        <f>results!C35</f>
        <v>Aalok Doshi</v>
      </c>
      <c r="D36" s="2">
        <f>SUMPRODUCT(Scoring!D38:G38,Scoring!D$2:G$2)</f>
        <v>0.75</v>
      </c>
      <c r="E36" s="2">
        <f>SUMPRODUCT(Scoring!H38:K38,Scoring!H$2:K$2)</f>
        <v>0.65</v>
      </c>
      <c r="F36" s="2">
        <f>SUMPRODUCT(Scoring!L38:N38,Scoring!L$2:N$2)</f>
        <v>0.27500000000000002</v>
      </c>
      <c r="G36" s="2">
        <f>SUMPRODUCT(Scoring!O38:Q38,Scoring!O$2:Q$2)</f>
        <v>0.42500000000000004</v>
      </c>
      <c r="H36" s="2">
        <f>SUMPRODUCT(Scoring!R38:T38,Scoring!R$2:T$2)</f>
        <v>0.27500000000000002</v>
      </c>
      <c r="I36" s="2">
        <f>Scoring!U38*Scoring!U$2</f>
        <v>1</v>
      </c>
      <c r="J36" s="11">
        <f t="shared" ref="J36:J67" si="1">SUM(D36:I36)</f>
        <v>3.3749999999999996</v>
      </c>
      <c r="K36" s="1">
        <f>J36-Scoring!V38</f>
        <v>0</v>
      </c>
    </row>
    <row r="37" spans="1:11" customFormat="1" x14ac:dyDescent="0.2">
      <c r="A37" s="2">
        <f>results!A36</f>
        <v>0</v>
      </c>
      <c r="B37" s="2" t="str">
        <f>results!B36</f>
        <v>Popular Chips</v>
      </c>
      <c r="C37" s="2" t="str">
        <f>results!C36</f>
        <v>Aalok Doshi</v>
      </c>
      <c r="D37" s="2">
        <f>SUMPRODUCT(Scoring!D39:G39,Scoring!D$2:G$2)</f>
        <v>0.65</v>
      </c>
      <c r="E37" s="2">
        <f>SUMPRODUCT(Scoring!H39:K39,Scoring!H$2:K$2)</f>
        <v>0.60000000000000009</v>
      </c>
      <c r="F37" s="2">
        <f>SUMPRODUCT(Scoring!L39:N39,Scoring!L$2:N$2)</f>
        <v>0.27500000000000002</v>
      </c>
      <c r="G37" s="2">
        <f>SUMPRODUCT(Scoring!O39:Q39,Scoring!O$2:Q$2)</f>
        <v>0.42500000000000004</v>
      </c>
      <c r="H37" s="2">
        <f>SUMPRODUCT(Scoring!R39:T39,Scoring!R$2:T$2)</f>
        <v>0.30000000000000004</v>
      </c>
      <c r="I37" s="2">
        <f>Scoring!U39*Scoring!U$2</f>
        <v>1</v>
      </c>
      <c r="J37" s="11">
        <f t="shared" si="1"/>
        <v>3.25</v>
      </c>
      <c r="K37" s="1">
        <f>J37-Scoring!V39</f>
        <v>0</v>
      </c>
    </row>
    <row r="38" spans="1:11" customFormat="1" ht="15" customHeight="1" x14ac:dyDescent="0.2">
      <c r="A38" s="2">
        <f>results!A37</f>
        <v>0</v>
      </c>
      <c r="B38" s="2" t="str">
        <f>results!B37</f>
        <v>forBinary</v>
      </c>
      <c r="C38" s="2" t="str">
        <f>results!C37</f>
        <v>Franklin Margolis</v>
      </c>
      <c r="D38" s="2">
        <f>SUMPRODUCT(Scoring!D40:G40,Scoring!D$2:G$2)</f>
        <v>0.45000000000000007</v>
      </c>
      <c r="E38" s="2">
        <f>SUMPRODUCT(Scoring!H40:K40,Scoring!H$2:K$2)</f>
        <v>0.5</v>
      </c>
      <c r="F38" s="2">
        <f>SUMPRODUCT(Scoring!L40:N40,Scoring!L$2:N$2)</f>
        <v>0.2</v>
      </c>
      <c r="G38" s="2">
        <f>SUMPRODUCT(Scoring!O40:Q40,Scoring!O$2:Q$2)</f>
        <v>0.27500000000000002</v>
      </c>
      <c r="H38" s="2">
        <f>SUMPRODUCT(Scoring!R40:T40,Scoring!R$2:T$2)</f>
        <v>0.15000000000000002</v>
      </c>
      <c r="I38" s="2">
        <f>Scoring!U40*Scoring!U$2</f>
        <v>0</v>
      </c>
      <c r="J38" s="11">
        <f t="shared" si="1"/>
        <v>1.5750000000000002</v>
      </c>
      <c r="K38" s="1">
        <f>J38-Scoring!V40</f>
        <v>0</v>
      </c>
    </row>
    <row r="39" spans="1:11" customFormat="1" ht="15" customHeight="1" x14ac:dyDescent="0.2">
      <c r="A39" s="2">
        <f>results!A38</f>
        <v>0</v>
      </c>
      <c r="B39" s="2" t="str">
        <f>results!B38</f>
        <v>Kenyt.ai</v>
      </c>
      <c r="C39" s="2" t="str">
        <f>results!C38</f>
        <v>Franklin Margolis</v>
      </c>
      <c r="D39" s="2">
        <f>SUMPRODUCT(Scoring!D41:G41,Scoring!D$2:G$2)</f>
        <v>0.45</v>
      </c>
      <c r="E39" s="2">
        <f>SUMPRODUCT(Scoring!H41:K41,Scoring!H$2:K$2)</f>
        <v>0.4</v>
      </c>
      <c r="F39" s="2">
        <f>SUMPRODUCT(Scoring!L41:N41,Scoring!L$2:N$2)</f>
        <v>0.22500000000000003</v>
      </c>
      <c r="G39" s="2">
        <f>SUMPRODUCT(Scoring!O41:Q41,Scoring!O$2:Q$2)</f>
        <v>0.30000000000000004</v>
      </c>
      <c r="H39" s="2">
        <f>SUMPRODUCT(Scoring!R41:T41,Scoring!R$2:T$2)</f>
        <v>0.17500000000000002</v>
      </c>
      <c r="I39" s="2">
        <f>Scoring!U41*Scoring!U$2</f>
        <v>0</v>
      </c>
      <c r="J39" s="11">
        <f t="shared" si="1"/>
        <v>1.5500000000000003</v>
      </c>
      <c r="K39" s="1">
        <f>J39-Scoring!V41</f>
        <v>0</v>
      </c>
    </row>
    <row r="40" spans="1:11" customFormat="1" ht="15" customHeight="1" x14ac:dyDescent="0.2">
      <c r="A40" s="2">
        <f>results!A39</f>
        <v>0</v>
      </c>
      <c r="B40" s="2" t="str">
        <f>results!B39</f>
        <v>AIRPORTELs</v>
      </c>
      <c r="C40" s="2" t="str">
        <f>results!C39</f>
        <v>Franklin Margolis</v>
      </c>
      <c r="D40" s="2">
        <f>SUMPRODUCT(Scoring!D42:G42,Scoring!D$2:G$2)</f>
        <v>0.65</v>
      </c>
      <c r="E40" s="2">
        <f>SUMPRODUCT(Scoring!H42:K42,Scoring!H$2:K$2)</f>
        <v>0.55000000000000004</v>
      </c>
      <c r="F40" s="2">
        <f>SUMPRODUCT(Scoring!L42:N42,Scoring!L$2:N$2)</f>
        <v>0.25</v>
      </c>
      <c r="G40" s="2">
        <f>SUMPRODUCT(Scoring!O42:Q42,Scoring!O$2:Q$2)</f>
        <v>0.45000000000000007</v>
      </c>
      <c r="H40" s="2">
        <f>SUMPRODUCT(Scoring!R42:T42,Scoring!R$2:T$2)</f>
        <v>0.30000000000000004</v>
      </c>
      <c r="I40" s="2">
        <f>Scoring!U42*Scoring!U$2</f>
        <v>1</v>
      </c>
      <c r="J40" s="11">
        <f t="shared" si="1"/>
        <v>3.2</v>
      </c>
      <c r="K40" s="1">
        <f>J40-Scoring!V42</f>
        <v>0</v>
      </c>
    </row>
    <row r="41" spans="1:11" customFormat="1" ht="15" customHeight="1" x14ac:dyDescent="0.2">
      <c r="A41" s="2">
        <f>results!A40</f>
        <v>0</v>
      </c>
      <c r="B41" s="2" t="str">
        <f>results!B40</f>
        <v>Got It</v>
      </c>
      <c r="C41" s="2" t="str">
        <f>results!C40</f>
        <v>Franklin Margolis</v>
      </c>
      <c r="D41" s="2">
        <f>SUMPRODUCT(Scoring!D43:G43,Scoring!D$2:G$2)</f>
        <v>0.60000000000000009</v>
      </c>
      <c r="E41" s="2">
        <f>SUMPRODUCT(Scoring!H43:K43,Scoring!H$2:K$2)</f>
        <v>0.65000000000000013</v>
      </c>
      <c r="F41" s="2">
        <f>SUMPRODUCT(Scoring!L43:N43,Scoring!L$2:N$2)</f>
        <v>0.17499999999999999</v>
      </c>
      <c r="G41" s="2">
        <f>SUMPRODUCT(Scoring!O43:Q43,Scoring!O$2:Q$2)</f>
        <v>0.45000000000000007</v>
      </c>
      <c r="H41" s="2">
        <f>SUMPRODUCT(Scoring!R43:T43,Scoring!R$2:T$2)</f>
        <v>0.25</v>
      </c>
      <c r="I41" s="2">
        <f>Scoring!U43*Scoring!U$2</f>
        <v>1</v>
      </c>
      <c r="J41" s="11">
        <f t="shared" si="1"/>
        <v>3.1250000000000004</v>
      </c>
      <c r="K41" s="1">
        <f>J41-Scoring!V43</f>
        <v>0</v>
      </c>
    </row>
    <row r="42" spans="1:11" customFormat="1" ht="15" customHeight="1" x14ac:dyDescent="0.2">
      <c r="A42" s="2">
        <f>results!A41</f>
        <v>0</v>
      </c>
      <c r="B42" s="2" t="str">
        <f>results!B41</f>
        <v>GetFly</v>
      </c>
      <c r="C42" s="2" t="str">
        <f>results!C41</f>
        <v>Franklin Margolis</v>
      </c>
      <c r="D42" s="2">
        <f>SUMPRODUCT(Scoring!D44:G44,Scoring!D$2:G$2)</f>
        <v>0.45000000000000007</v>
      </c>
      <c r="E42" s="2">
        <f>SUMPRODUCT(Scoring!H44:K44,Scoring!H$2:K$2)</f>
        <v>0.39999999999999997</v>
      </c>
      <c r="F42" s="2">
        <f>SUMPRODUCT(Scoring!L44:N44,Scoring!L$2:N$2)</f>
        <v>0.22500000000000003</v>
      </c>
      <c r="G42" s="2">
        <f>SUMPRODUCT(Scoring!O44:Q44,Scoring!O$2:Q$2)</f>
        <v>0.27500000000000002</v>
      </c>
      <c r="H42" s="2">
        <f>SUMPRODUCT(Scoring!R44:T44,Scoring!R$2:T$2)</f>
        <v>0.1</v>
      </c>
      <c r="I42" s="2">
        <f>Scoring!U44*Scoring!U$2</f>
        <v>0.5</v>
      </c>
      <c r="J42" s="11">
        <f t="shared" si="1"/>
        <v>1.9500000000000002</v>
      </c>
      <c r="K42" s="1">
        <f>J42-Scoring!V44</f>
        <v>0</v>
      </c>
    </row>
    <row r="43" spans="1:11" customFormat="1" ht="15" customHeight="1" x14ac:dyDescent="0.2">
      <c r="A43" s="2">
        <f>results!A42</f>
        <v>0</v>
      </c>
      <c r="B43" s="2" t="str">
        <f>results!B42</f>
        <v>MIFON</v>
      </c>
      <c r="C43" s="2" t="str">
        <f>results!C42</f>
        <v>sridhar</v>
      </c>
      <c r="D43" s="2">
        <f>SUMPRODUCT(Scoring!D45:G45,Scoring!D$2:G$2)</f>
        <v>0.55000000000000004</v>
      </c>
      <c r="E43" s="2">
        <f>SUMPRODUCT(Scoring!H45:K45,Scoring!H$2:K$2)</f>
        <v>0.4</v>
      </c>
      <c r="F43" s="2">
        <f>SUMPRODUCT(Scoring!L45:N45,Scoring!L$2:N$2)</f>
        <v>0.2</v>
      </c>
      <c r="G43" s="2">
        <f>SUMPRODUCT(Scoring!O45:Q45,Scoring!O$2:Q$2)</f>
        <v>0.30000000000000004</v>
      </c>
      <c r="H43" s="2">
        <f>SUMPRODUCT(Scoring!R45:T45,Scoring!R$2:T$2)</f>
        <v>0.22500000000000003</v>
      </c>
      <c r="I43" s="2">
        <f>Scoring!U45*Scoring!U$2</f>
        <v>0.5</v>
      </c>
      <c r="J43" s="11">
        <f t="shared" si="1"/>
        <v>2.1750000000000003</v>
      </c>
      <c r="K43" s="1">
        <f>J43-Scoring!V45</f>
        <v>0</v>
      </c>
    </row>
    <row r="44" spans="1:11" customFormat="1" x14ac:dyDescent="0.2">
      <c r="A44" s="2">
        <f>results!A43</f>
        <v>0</v>
      </c>
      <c r="B44" s="2" t="str">
        <f>results!B43</f>
        <v>hashprep</v>
      </c>
      <c r="C44" s="2" t="str">
        <f>results!C43</f>
        <v>sridhar</v>
      </c>
      <c r="D44" s="2">
        <f>SUMPRODUCT(Scoring!D46:G46,Scoring!D$2:G$2)</f>
        <v>0.75</v>
      </c>
      <c r="E44" s="2">
        <f>SUMPRODUCT(Scoring!H46:K46,Scoring!H$2:K$2)</f>
        <v>0.6</v>
      </c>
      <c r="F44" s="2">
        <f>SUMPRODUCT(Scoring!L46:N46,Scoring!L$2:N$2)</f>
        <v>0.27500000000000002</v>
      </c>
      <c r="G44" s="2">
        <f>SUMPRODUCT(Scoring!O46:Q46,Scoring!O$2:Q$2)</f>
        <v>0.47500000000000009</v>
      </c>
      <c r="H44" s="2">
        <f>SUMPRODUCT(Scoring!R46:T46,Scoring!R$2:T$2)</f>
        <v>0.35</v>
      </c>
      <c r="I44" s="2">
        <f>Scoring!U46*Scoring!U$2</f>
        <v>1</v>
      </c>
      <c r="J44" s="11">
        <f t="shared" si="1"/>
        <v>3.45</v>
      </c>
      <c r="K44" s="1">
        <f>J44-Scoring!V46</f>
        <v>0</v>
      </c>
    </row>
    <row r="45" spans="1:11" customFormat="1" ht="15" customHeight="1" x14ac:dyDescent="0.2">
      <c r="A45" s="2">
        <f>results!A44</f>
        <v>0</v>
      </c>
      <c r="B45" s="2" t="str">
        <f>results!B44</f>
        <v>HeartSmart</v>
      </c>
      <c r="C45" s="2" t="str">
        <f>results!C44</f>
        <v>sridhar</v>
      </c>
      <c r="D45" s="2">
        <f>SUMPRODUCT(Scoring!D47:G47,Scoring!D$2:G$2)</f>
        <v>0.45000000000000007</v>
      </c>
      <c r="E45" s="2">
        <f>SUMPRODUCT(Scoring!H47:K47,Scoring!H$2:K$2)</f>
        <v>0.4</v>
      </c>
      <c r="F45" s="2">
        <f>SUMPRODUCT(Scoring!L47:N47,Scoring!L$2:N$2)</f>
        <v>0.17500000000000002</v>
      </c>
      <c r="G45" s="2">
        <f>SUMPRODUCT(Scoring!O47:Q47,Scoring!O$2:Q$2)</f>
        <v>0.2</v>
      </c>
      <c r="H45" s="2">
        <f>SUMPRODUCT(Scoring!R47:T47,Scoring!R$2:T$2)</f>
        <v>0.17499999999999999</v>
      </c>
      <c r="I45" s="2">
        <f>Scoring!U47*Scoring!U$2</f>
        <v>0</v>
      </c>
      <c r="J45" s="11">
        <f t="shared" si="1"/>
        <v>1.4000000000000001</v>
      </c>
      <c r="K45" s="1">
        <f>J45-Scoring!V47</f>
        <v>0</v>
      </c>
    </row>
    <row r="46" spans="1:11" customFormat="1" x14ac:dyDescent="0.2">
      <c r="A46" s="2">
        <f>results!A45</f>
        <v>0</v>
      </c>
      <c r="B46" s="2" t="str">
        <f>results!B45</f>
        <v>BRIGHTFOX LEARNING SOLUTIONS LLP</v>
      </c>
      <c r="C46" s="2" t="str">
        <f>results!C45</f>
        <v>sridhar</v>
      </c>
      <c r="D46" s="2">
        <f>SUMPRODUCT(Scoring!D48:G48,Scoring!D$2:G$2)</f>
        <v>0.35</v>
      </c>
      <c r="E46" s="2">
        <f>SUMPRODUCT(Scoring!H48:K48,Scoring!H$2:K$2)</f>
        <v>0.4</v>
      </c>
      <c r="F46" s="2">
        <f>SUMPRODUCT(Scoring!L48:N48,Scoring!L$2:N$2)</f>
        <v>0.1</v>
      </c>
      <c r="G46" s="2">
        <f>SUMPRODUCT(Scoring!O48:Q48,Scoring!O$2:Q$2)</f>
        <v>0.27500000000000002</v>
      </c>
      <c r="H46" s="2">
        <f>SUMPRODUCT(Scoring!R48:T48,Scoring!R$2:T$2)</f>
        <v>0.125</v>
      </c>
      <c r="I46" s="2">
        <f>Scoring!U48*Scoring!U$2</f>
        <v>0</v>
      </c>
      <c r="J46" s="11">
        <f t="shared" si="1"/>
        <v>1.25</v>
      </c>
      <c r="K46" s="1">
        <f>J46-Scoring!V48</f>
        <v>0</v>
      </c>
    </row>
    <row r="47" spans="1:11" customFormat="1" x14ac:dyDescent="0.2">
      <c r="A47" s="2">
        <f>results!A46</f>
        <v>0</v>
      </c>
      <c r="B47" s="2" t="str">
        <f>results!B46</f>
        <v>Got It</v>
      </c>
      <c r="C47" s="2" t="str">
        <f>results!C46</f>
        <v>sridhar</v>
      </c>
      <c r="D47" s="2">
        <f>SUMPRODUCT(Scoring!D49:G49,Scoring!D$2:G$2)</f>
        <v>0.75000000000000011</v>
      </c>
      <c r="E47" s="2">
        <f>SUMPRODUCT(Scoring!H49:K49,Scoring!H$2:K$2)</f>
        <v>0.55000000000000004</v>
      </c>
      <c r="F47" s="2">
        <f>SUMPRODUCT(Scoring!L49:N49,Scoring!L$2:N$2)</f>
        <v>0.22500000000000003</v>
      </c>
      <c r="G47" s="2">
        <f>SUMPRODUCT(Scoring!O49:Q49,Scoring!O$2:Q$2)</f>
        <v>0.47500000000000009</v>
      </c>
      <c r="H47" s="2">
        <f>SUMPRODUCT(Scoring!R49:T49,Scoring!R$2:T$2)</f>
        <v>0.25</v>
      </c>
      <c r="I47" s="2">
        <f>Scoring!U49*Scoring!U$2</f>
        <v>1</v>
      </c>
      <c r="J47" s="11">
        <f t="shared" si="1"/>
        <v>3.2500000000000004</v>
      </c>
      <c r="K47" s="1">
        <f>J47-Scoring!V49</f>
        <v>0</v>
      </c>
    </row>
    <row r="48" spans="1:11" customFormat="1" ht="15" customHeight="1" x14ac:dyDescent="0.2">
      <c r="A48" s="2">
        <f>results!A47</f>
        <v>0</v>
      </c>
      <c r="B48" s="2" t="str">
        <f>results!B47</f>
        <v>Into23</v>
      </c>
      <c r="C48" s="2" t="str">
        <f>results!C47</f>
        <v>sridhar</v>
      </c>
      <c r="D48" s="2">
        <f>SUMPRODUCT(Scoring!D50:G50,Scoring!D$2:G$2)</f>
        <v>0.5</v>
      </c>
      <c r="E48" s="2">
        <f>SUMPRODUCT(Scoring!H50:K50,Scoring!H$2:K$2)</f>
        <v>0.44999999999999996</v>
      </c>
      <c r="F48" s="2">
        <f>SUMPRODUCT(Scoring!L50:N50,Scoring!L$2:N$2)</f>
        <v>0.22500000000000003</v>
      </c>
      <c r="G48" s="2">
        <f>SUMPRODUCT(Scoring!O50:Q50,Scoring!O$2:Q$2)</f>
        <v>0.32500000000000001</v>
      </c>
      <c r="H48" s="2">
        <f>SUMPRODUCT(Scoring!R50:T50,Scoring!R$2:T$2)</f>
        <v>0.2</v>
      </c>
      <c r="I48" s="2">
        <f>Scoring!U50*Scoring!U$2</f>
        <v>0.5</v>
      </c>
      <c r="J48" s="11">
        <f t="shared" si="1"/>
        <v>2.2000000000000002</v>
      </c>
      <c r="K48" s="1">
        <f>J48-Scoring!V50</f>
        <v>0</v>
      </c>
    </row>
    <row r="49" spans="1:11" customFormat="1" x14ac:dyDescent="0.2">
      <c r="A49" s="2">
        <f>results!A48</f>
        <v>0</v>
      </c>
      <c r="B49" s="2" t="str">
        <f>results!B48</f>
        <v>CoPRO Technologies</v>
      </c>
      <c r="C49" s="2" t="str">
        <f>results!C48</f>
        <v>Himmat Singh</v>
      </c>
      <c r="D49" s="2">
        <f>SUMPRODUCT(Scoring!D51:G51,Scoring!D$2:G$2)</f>
        <v>0.60000000000000009</v>
      </c>
      <c r="E49" s="2">
        <f>SUMPRODUCT(Scoring!H51:K51,Scoring!H$2:K$2)</f>
        <v>0.5</v>
      </c>
      <c r="F49" s="2">
        <f>SUMPRODUCT(Scoring!L51:N51,Scoring!L$2:N$2)</f>
        <v>0.22500000000000003</v>
      </c>
      <c r="G49" s="2">
        <f>SUMPRODUCT(Scoring!O51:Q51,Scoring!O$2:Q$2)</f>
        <v>0.30000000000000004</v>
      </c>
      <c r="H49" s="2">
        <f>SUMPRODUCT(Scoring!R51:T51,Scoring!R$2:T$2)</f>
        <v>0.22500000000000003</v>
      </c>
      <c r="I49" s="2">
        <f>Scoring!U51*Scoring!U$2</f>
        <v>0.5</v>
      </c>
      <c r="J49" s="11">
        <f t="shared" si="1"/>
        <v>2.3500000000000005</v>
      </c>
      <c r="K49" s="1">
        <f>J49-Scoring!V51</f>
        <v>0</v>
      </c>
    </row>
    <row r="50" spans="1:11" customFormat="1" ht="15" customHeight="1" x14ac:dyDescent="0.2">
      <c r="A50" s="2">
        <f>results!A49</f>
        <v>0</v>
      </c>
      <c r="B50" s="2" t="str">
        <f>results!B49</f>
        <v>Medinfi Healthcare Pvt Ltd</v>
      </c>
      <c r="C50" s="2" t="str">
        <f>results!C49</f>
        <v>Himmat Singh</v>
      </c>
      <c r="D50" s="2">
        <f>SUMPRODUCT(Scoring!D52:G52,Scoring!D$2:G$2)</f>
        <v>0.75000000000000011</v>
      </c>
      <c r="E50" s="2">
        <f>SUMPRODUCT(Scoring!H52:K52,Scoring!H$2:K$2)</f>
        <v>0.70000000000000007</v>
      </c>
      <c r="F50" s="2">
        <f>SUMPRODUCT(Scoring!L52:N52,Scoring!L$2:N$2)</f>
        <v>0.32500000000000001</v>
      </c>
      <c r="G50" s="2">
        <f>SUMPRODUCT(Scoring!O52:Q52,Scoring!O$2:Q$2)</f>
        <v>0.47500000000000009</v>
      </c>
      <c r="H50" s="2">
        <f>SUMPRODUCT(Scoring!R52:T52,Scoring!R$2:T$2)</f>
        <v>0.35</v>
      </c>
      <c r="I50" s="2">
        <f>Scoring!U52*Scoring!U$2</f>
        <v>1</v>
      </c>
      <c r="J50" s="11">
        <f t="shared" si="1"/>
        <v>3.6</v>
      </c>
      <c r="K50" s="1">
        <f>J50-Scoring!V52</f>
        <v>0</v>
      </c>
    </row>
    <row r="51" spans="1:11" customFormat="1" ht="15" customHeight="1" x14ac:dyDescent="0.2">
      <c r="A51" s="2">
        <f>results!A50</f>
        <v>0</v>
      </c>
      <c r="B51" s="2" t="str">
        <f>results!B50</f>
        <v>TripUthao</v>
      </c>
      <c r="C51" s="2" t="str">
        <f>results!C50</f>
        <v>Himmat Singh</v>
      </c>
      <c r="D51" s="2">
        <f>SUMPRODUCT(Scoring!D53:G53,Scoring!D$2:G$2)</f>
        <v>0.55000000000000004</v>
      </c>
      <c r="E51" s="2">
        <f>SUMPRODUCT(Scoring!H53:K53,Scoring!H$2:K$2)</f>
        <v>0.4</v>
      </c>
      <c r="F51" s="2">
        <f>SUMPRODUCT(Scoring!L53:N53,Scoring!L$2:N$2)</f>
        <v>0.22500000000000003</v>
      </c>
      <c r="G51" s="2">
        <f>SUMPRODUCT(Scoring!O53:Q53,Scoring!O$2:Q$2)</f>
        <v>0.30000000000000004</v>
      </c>
      <c r="H51" s="2">
        <f>SUMPRODUCT(Scoring!R53:T53,Scoring!R$2:T$2)</f>
        <v>0.2</v>
      </c>
      <c r="I51" s="2">
        <f>Scoring!U53*Scoring!U$2</f>
        <v>0.5</v>
      </c>
      <c r="J51" s="11">
        <f t="shared" si="1"/>
        <v>2.1749999999999998</v>
      </c>
      <c r="K51" s="1">
        <f>J51-Scoring!V53</f>
        <v>0</v>
      </c>
    </row>
    <row r="52" spans="1:11" customFormat="1" ht="15" customHeight="1" x14ac:dyDescent="0.2">
      <c r="A52" s="2">
        <f>results!A51</f>
        <v>0</v>
      </c>
      <c r="B52" s="2" t="str">
        <f>results!B51</f>
        <v>Juno Clinic</v>
      </c>
      <c r="C52" s="2" t="str">
        <f>results!C51</f>
        <v>Himmat Singh</v>
      </c>
      <c r="D52" s="2">
        <f>SUMPRODUCT(Scoring!D54:G54,Scoring!D$2:G$2)</f>
        <v>0.8</v>
      </c>
      <c r="E52" s="2">
        <f>SUMPRODUCT(Scoring!H54:K54,Scoring!H$2:K$2)</f>
        <v>0.65</v>
      </c>
      <c r="F52" s="2">
        <f>SUMPRODUCT(Scoring!L54:N54,Scoring!L$2:N$2)</f>
        <v>0.37500000000000006</v>
      </c>
      <c r="G52" s="2">
        <f>SUMPRODUCT(Scoring!O54:Q54,Scoring!O$2:Q$2)</f>
        <v>0.47500000000000009</v>
      </c>
      <c r="H52" s="2">
        <f>SUMPRODUCT(Scoring!R54:T54,Scoring!R$2:T$2)</f>
        <v>0.35</v>
      </c>
      <c r="I52" s="2">
        <f>Scoring!U54*Scoring!U$2</f>
        <v>1</v>
      </c>
      <c r="J52" s="11">
        <f t="shared" si="1"/>
        <v>3.6500000000000004</v>
      </c>
      <c r="K52" s="1">
        <f>J52-Scoring!V54</f>
        <v>0</v>
      </c>
    </row>
    <row r="53" spans="1:11" customFormat="1" x14ac:dyDescent="0.2">
      <c r="A53" s="2">
        <f>results!A52</f>
        <v>0</v>
      </c>
      <c r="B53" s="2" t="str">
        <f>results!B52</f>
        <v>Alakazam</v>
      </c>
      <c r="C53" s="2" t="str">
        <f>results!C52</f>
        <v>Himmat Singh</v>
      </c>
      <c r="D53" s="2">
        <f>SUMPRODUCT(Scoring!D55:G55,Scoring!D$2:G$2)</f>
        <v>0.65</v>
      </c>
      <c r="E53" s="2">
        <f>SUMPRODUCT(Scoring!H55:K55,Scoring!H$2:K$2)</f>
        <v>0.65</v>
      </c>
      <c r="F53" s="2">
        <f>SUMPRODUCT(Scoring!L55:N55,Scoring!L$2:N$2)</f>
        <v>0.27500000000000002</v>
      </c>
      <c r="G53" s="2">
        <f>SUMPRODUCT(Scoring!O55:Q55,Scoring!O$2:Q$2)</f>
        <v>0.45000000000000007</v>
      </c>
      <c r="H53" s="2">
        <f>SUMPRODUCT(Scoring!R55:T55,Scoring!R$2:T$2)</f>
        <v>0.32500000000000001</v>
      </c>
      <c r="I53" s="2">
        <f>Scoring!U55*Scoring!U$2</f>
        <v>0.5</v>
      </c>
      <c r="J53" s="11">
        <f t="shared" si="1"/>
        <v>2.8500000000000005</v>
      </c>
      <c r="K53" s="1">
        <f>J53-Scoring!V55</f>
        <v>0</v>
      </c>
    </row>
    <row r="54" spans="1:11" customFormat="1" x14ac:dyDescent="0.2">
      <c r="A54" s="2">
        <f>results!A53</f>
        <v>0</v>
      </c>
      <c r="B54" s="2" t="str">
        <f>results!B53</f>
        <v>GetFly</v>
      </c>
      <c r="C54" s="2" t="str">
        <f>results!C53</f>
        <v>Paresh gupta</v>
      </c>
      <c r="D54" s="2">
        <f>SUMPRODUCT(Scoring!D56:G56,Scoring!D$2:G$2)</f>
        <v>0.75000000000000011</v>
      </c>
      <c r="E54" s="2">
        <f>SUMPRODUCT(Scoring!H56:K56,Scoring!H$2:K$2)</f>
        <v>0.65</v>
      </c>
      <c r="F54" s="2">
        <f>SUMPRODUCT(Scoring!L56:N56,Scoring!L$2:N$2)</f>
        <v>0.30000000000000004</v>
      </c>
      <c r="G54" s="2">
        <f>SUMPRODUCT(Scoring!O56:Q56,Scoring!O$2:Q$2)</f>
        <v>0.45000000000000007</v>
      </c>
      <c r="H54" s="2">
        <f>SUMPRODUCT(Scoring!R56:T56,Scoring!R$2:T$2)</f>
        <v>0.27500000000000002</v>
      </c>
      <c r="I54" s="2">
        <f>Scoring!U56*Scoring!U$2</f>
        <v>1</v>
      </c>
      <c r="J54" s="11">
        <f t="shared" si="1"/>
        <v>3.4250000000000003</v>
      </c>
      <c r="K54" s="1">
        <f>J54-Scoring!V56</f>
        <v>0</v>
      </c>
    </row>
    <row r="55" spans="1:11" customFormat="1" x14ac:dyDescent="0.2">
      <c r="A55" s="2">
        <f>results!A54</f>
        <v>0</v>
      </c>
      <c r="B55" s="2" t="str">
        <f>results!B54</f>
        <v>CoPRO Technologies</v>
      </c>
      <c r="C55" s="2" t="str">
        <f>results!C54</f>
        <v>Paresh gupta</v>
      </c>
      <c r="D55" s="2">
        <f>SUMPRODUCT(Scoring!D57:G57,Scoring!D$2:G$2)</f>
        <v>0.5</v>
      </c>
      <c r="E55" s="2">
        <f>SUMPRODUCT(Scoring!H57:K57,Scoring!H$2:K$2)</f>
        <v>0.5</v>
      </c>
      <c r="F55" s="2">
        <f>SUMPRODUCT(Scoring!L57:N57,Scoring!L$2:N$2)</f>
        <v>0.2</v>
      </c>
      <c r="G55" s="2">
        <f>SUMPRODUCT(Scoring!O57:Q57,Scoring!O$2:Q$2)</f>
        <v>0.30000000000000004</v>
      </c>
      <c r="H55" s="2">
        <f>SUMPRODUCT(Scoring!R57:T57,Scoring!R$2:T$2)</f>
        <v>0.2</v>
      </c>
      <c r="I55" s="2">
        <f>Scoring!U57*Scoring!U$2</f>
        <v>0.5</v>
      </c>
      <c r="J55" s="11">
        <f t="shared" si="1"/>
        <v>2.2000000000000002</v>
      </c>
      <c r="K55" s="1">
        <f>J55-Scoring!V57</f>
        <v>0</v>
      </c>
    </row>
    <row r="56" spans="1:11" customFormat="1" ht="15" customHeight="1" x14ac:dyDescent="0.2">
      <c r="A56" s="2">
        <f>results!A55</f>
        <v>0</v>
      </c>
      <c r="B56" s="2" t="str">
        <f>results!B55</f>
        <v>Juno Clinic</v>
      </c>
      <c r="C56" s="2" t="str">
        <f>results!C55</f>
        <v>Paresh gupta</v>
      </c>
      <c r="D56" s="2">
        <f>SUMPRODUCT(Scoring!D58:G58,Scoring!D$2:G$2)</f>
        <v>0.7</v>
      </c>
      <c r="E56" s="2">
        <f>SUMPRODUCT(Scoring!H58:K58,Scoring!H$2:K$2)</f>
        <v>0.70000000000000007</v>
      </c>
      <c r="F56" s="2">
        <f>SUMPRODUCT(Scoring!L58:N58,Scoring!L$2:N$2)</f>
        <v>0.2</v>
      </c>
      <c r="G56" s="2">
        <f>SUMPRODUCT(Scoring!O58:Q58,Scoring!O$2:Q$2)</f>
        <v>0.57500000000000007</v>
      </c>
      <c r="H56" s="2">
        <f>SUMPRODUCT(Scoring!R58:T58,Scoring!R$2:T$2)</f>
        <v>0.30000000000000004</v>
      </c>
      <c r="I56" s="2">
        <f>Scoring!U58*Scoring!U$2</f>
        <v>1</v>
      </c>
      <c r="J56" s="11">
        <f t="shared" si="1"/>
        <v>3.4749999999999996</v>
      </c>
      <c r="K56" s="1">
        <f>J56-Scoring!V58</f>
        <v>0</v>
      </c>
    </row>
    <row r="57" spans="1:11" customFormat="1" ht="15" customHeight="1" x14ac:dyDescent="0.2">
      <c r="A57" s="2">
        <f>results!A56</f>
        <v>0</v>
      </c>
      <c r="B57" s="2" t="str">
        <f>results!B56</f>
        <v>Woofyz Pet Services Pvt Ltd</v>
      </c>
      <c r="C57" s="2" t="str">
        <f>results!C56</f>
        <v>Paresh gupta</v>
      </c>
      <c r="D57" s="2">
        <f>SUMPRODUCT(Scoring!D59:G59,Scoring!D$2:G$2)</f>
        <v>0.7</v>
      </c>
      <c r="E57" s="2">
        <f>SUMPRODUCT(Scoring!H59:K59,Scoring!H$2:K$2)</f>
        <v>0.65000000000000013</v>
      </c>
      <c r="F57" s="2">
        <f>SUMPRODUCT(Scoring!L59:N59,Scoring!L$2:N$2)</f>
        <v>0.2</v>
      </c>
      <c r="G57" s="2">
        <f>SUMPRODUCT(Scoring!O59:Q59,Scoring!O$2:Q$2)</f>
        <v>0.47500000000000009</v>
      </c>
      <c r="H57" s="2">
        <f>SUMPRODUCT(Scoring!R59:T59,Scoring!R$2:T$2)</f>
        <v>0.22500000000000003</v>
      </c>
      <c r="I57" s="2">
        <f>Scoring!U59*Scoring!U$2</f>
        <v>0.5</v>
      </c>
      <c r="J57" s="11">
        <f t="shared" si="1"/>
        <v>2.7500000000000004</v>
      </c>
      <c r="K57" s="1">
        <f>J57-Scoring!V59</f>
        <v>0</v>
      </c>
    </row>
    <row r="58" spans="1:11" customFormat="1" x14ac:dyDescent="0.2">
      <c r="A58" s="2">
        <f>results!A57</f>
        <v>0</v>
      </c>
      <c r="B58" s="2" t="str">
        <f>results!B57</f>
        <v>SmartClean Technologies Pte Ltd</v>
      </c>
      <c r="C58" s="2" t="str">
        <f>results!C57</f>
        <v>Paresh gupta</v>
      </c>
      <c r="D58" s="2">
        <f>SUMPRODUCT(Scoring!D60:G60,Scoring!D$2:G$2)</f>
        <v>0.7</v>
      </c>
      <c r="E58" s="2">
        <f>SUMPRODUCT(Scoring!H60:K60,Scoring!H$2:K$2)</f>
        <v>0.60000000000000009</v>
      </c>
      <c r="F58" s="2">
        <f>SUMPRODUCT(Scoring!L60:N60,Scoring!L$2:N$2)</f>
        <v>0.27500000000000002</v>
      </c>
      <c r="G58" s="2">
        <f>SUMPRODUCT(Scoring!O60:Q60,Scoring!O$2:Q$2)</f>
        <v>0.4</v>
      </c>
      <c r="H58" s="2">
        <f>SUMPRODUCT(Scoring!R60:T60,Scoring!R$2:T$2)</f>
        <v>0.30000000000000004</v>
      </c>
      <c r="I58" s="2">
        <f>Scoring!U60*Scoring!U$2</f>
        <v>1</v>
      </c>
      <c r="J58" s="11">
        <f t="shared" si="1"/>
        <v>3.2750000000000004</v>
      </c>
      <c r="K58" s="1">
        <f>J58-Scoring!V60</f>
        <v>0</v>
      </c>
    </row>
    <row r="59" spans="1:11" customFormat="1" ht="15" customHeight="1" x14ac:dyDescent="0.2">
      <c r="A59" s="2">
        <f>results!A58</f>
        <v>0</v>
      </c>
      <c r="B59" s="2" t="str">
        <f>results!B58</f>
        <v>Quickscrum</v>
      </c>
      <c r="C59" s="2" t="str">
        <f>results!C58</f>
        <v>Paresh gupta</v>
      </c>
      <c r="D59" s="2">
        <f>SUMPRODUCT(Scoring!D61:G61,Scoring!D$2:G$2)</f>
        <v>0.55000000000000004</v>
      </c>
      <c r="E59" s="2">
        <f>SUMPRODUCT(Scoring!H61:K61,Scoring!H$2:K$2)</f>
        <v>0.45</v>
      </c>
      <c r="F59" s="2">
        <f>SUMPRODUCT(Scoring!L61:N61,Scoring!L$2:N$2)</f>
        <v>0.2</v>
      </c>
      <c r="G59" s="2">
        <f>SUMPRODUCT(Scoring!O61:Q61,Scoring!O$2:Q$2)</f>
        <v>0.32500000000000001</v>
      </c>
      <c r="H59" s="2">
        <f>SUMPRODUCT(Scoring!R61:T61,Scoring!R$2:T$2)</f>
        <v>0.2</v>
      </c>
      <c r="I59" s="2">
        <f>Scoring!U61*Scoring!U$2</f>
        <v>0.5</v>
      </c>
      <c r="J59" s="11">
        <f t="shared" si="1"/>
        <v>2.2249999999999996</v>
      </c>
      <c r="K59" s="1">
        <f>J59-Scoring!V61</f>
        <v>0</v>
      </c>
    </row>
    <row r="60" spans="1:11" customFormat="1" ht="15" customHeight="1" x14ac:dyDescent="0.2">
      <c r="A60" s="2">
        <f>results!A59</f>
        <v>0</v>
      </c>
      <c r="B60" s="2" t="str">
        <f>results!B59</f>
        <v>Onspon.com</v>
      </c>
      <c r="C60" s="2" t="str">
        <f>results!C59</f>
        <v>David Isaac</v>
      </c>
      <c r="D60" s="2">
        <f>SUMPRODUCT(Scoring!D62:G62,Scoring!D$2:G$2)</f>
        <v>0.65000000000000013</v>
      </c>
      <c r="E60" s="2">
        <f>SUMPRODUCT(Scoring!H62:K62,Scoring!H$2:K$2)</f>
        <v>0.44999999999999996</v>
      </c>
      <c r="F60" s="2">
        <f>SUMPRODUCT(Scoring!L62:N62,Scoring!L$2:N$2)</f>
        <v>0.27500000000000002</v>
      </c>
      <c r="G60" s="2">
        <f>SUMPRODUCT(Scoring!O62:Q62,Scoring!O$2:Q$2)</f>
        <v>0.37500000000000006</v>
      </c>
      <c r="H60" s="2">
        <f>SUMPRODUCT(Scoring!R62:T62,Scoring!R$2:T$2)</f>
        <v>0.27500000000000002</v>
      </c>
      <c r="I60" s="2">
        <f>Scoring!U62*Scoring!U$2</f>
        <v>1</v>
      </c>
      <c r="J60" s="11">
        <f t="shared" si="1"/>
        <v>3.0249999999999999</v>
      </c>
      <c r="K60" s="1">
        <f>J60-Scoring!V62</f>
        <v>0</v>
      </c>
    </row>
    <row r="61" spans="1:11" customFormat="1" x14ac:dyDescent="0.2">
      <c r="A61" s="2">
        <f>results!A60</f>
        <v>0</v>
      </c>
      <c r="B61" s="2" t="str">
        <f>results!B60</f>
        <v>Stones2Milestones</v>
      </c>
      <c r="C61" s="2" t="str">
        <f>results!C60</f>
        <v>David Isaac</v>
      </c>
      <c r="D61" s="2">
        <f>SUMPRODUCT(Scoring!D63:G63,Scoring!D$2:G$2)</f>
        <v>0.60000000000000009</v>
      </c>
      <c r="E61" s="2">
        <f>SUMPRODUCT(Scoring!H63:K63,Scoring!H$2:K$2)</f>
        <v>0.55000000000000004</v>
      </c>
      <c r="F61" s="2">
        <f>SUMPRODUCT(Scoring!L63:N63,Scoring!L$2:N$2)</f>
        <v>0.25</v>
      </c>
      <c r="G61" s="2">
        <f>SUMPRODUCT(Scoring!O63:Q63,Scoring!O$2:Q$2)</f>
        <v>0.32500000000000001</v>
      </c>
      <c r="H61" s="2">
        <f>SUMPRODUCT(Scoring!R63:T63,Scoring!R$2:T$2)</f>
        <v>0.27500000000000002</v>
      </c>
      <c r="I61" s="2">
        <f>Scoring!U63*Scoring!U$2</f>
        <v>1</v>
      </c>
      <c r="J61" s="11">
        <f t="shared" si="1"/>
        <v>3</v>
      </c>
      <c r="K61" s="1">
        <f>J61-Scoring!V63</f>
        <v>0</v>
      </c>
    </row>
    <row r="62" spans="1:11" customFormat="1" x14ac:dyDescent="0.2">
      <c r="A62" s="2">
        <f>results!A61</f>
        <v>0</v>
      </c>
      <c r="B62" s="2" t="str">
        <f>results!B61</f>
        <v>DiskountMonkey</v>
      </c>
      <c r="C62" s="2" t="str">
        <f>results!C61</f>
        <v>David Isaac</v>
      </c>
      <c r="D62" s="2">
        <f>SUMPRODUCT(Scoring!D64:G64,Scoring!D$2:G$2)</f>
        <v>0.45000000000000007</v>
      </c>
      <c r="E62" s="2">
        <f>SUMPRODUCT(Scoring!H64:K64,Scoring!H$2:K$2)</f>
        <v>0.55000000000000004</v>
      </c>
      <c r="F62" s="2">
        <f>SUMPRODUCT(Scoring!L64:N64,Scoring!L$2:N$2)</f>
        <v>0.30000000000000004</v>
      </c>
      <c r="G62" s="2">
        <f>SUMPRODUCT(Scoring!O64:Q64,Scoring!O$2:Q$2)</f>
        <v>0.30000000000000004</v>
      </c>
      <c r="H62" s="2">
        <f>SUMPRODUCT(Scoring!R64:T64,Scoring!R$2:T$2)</f>
        <v>0.25</v>
      </c>
      <c r="I62" s="2">
        <f>Scoring!U64*Scoring!U$2</f>
        <v>0.5</v>
      </c>
      <c r="J62" s="11">
        <f t="shared" si="1"/>
        <v>2.35</v>
      </c>
      <c r="K62" s="1">
        <f>J62-Scoring!V64</f>
        <v>0</v>
      </c>
    </row>
    <row r="63" spans="1:11" customFormat="1" x14ac:dyDescent="0.2">
      <c r="A63" s="2">
        <f>results!A62</f>
        <v>0</v>
      </c>
      <c r="B63" s="2" t="str">
        <f>results!B62</f>
        <v>Waitrr</v>
      </c>
      <c r="C63" s="2" t="str">
        <f>results!C62</f>
        <v>David Isaac</v>
      </c>
      <c r="D63" s="2">
        <f>SUMPRODUCT(Scoring!D65:G65,Scoring!D$2:G$2)</f>
        <v>0.55000000000000004</v>
      </c>
      <c r="E63" s="2">
        <f>SUMPRODUCT(Scoring!H65:K65,Scoring!H$2:K$2)</f>
        <v>0.5</v>
      </c>
      <c r="F63" s="2">
        <f>SUMPRODUCT(Scoring!L65:N65,Scoring!L$2:N$2)</f>
        <v>0.30000000000000004</v>
      </c>
      <c r="G63" s="2">
        <f>SUMPRODUCT(Scoring!O65:Q65,Scoring!O$2:Q$2)</f>
        <v>0.30000000000000004</v>
      </c>
      <c r="H63" s="2">
        <f>SUMPRODUCT(Scoring!R65:T65,Scoring!R$2:T$2)</f>
        <v>0.30000000000000004</v>
      </c>
      <c r="I63" s="2">
        <f>Scoring!U65*Scoring!U$2</f>
        <v>1</v>
      </c>
      <c r="J63" s="11">
        <f t="shared" si="1"/>
        <v>2.95</v>
      </c>
      <c r="K63" s="1">
        <f>J63-Scoring!V65</f>
        <v>0</v>
      </c>
    </row>
    <row r="64" spans="1:11" customFormat="1" x14ac:dyDescent="0.2">
      <c r="A64" s="2">
        <f>results!A63</f>
        <v>0</v>
      </c>
      <c r="B64" s="2" t="str">
        <f>results!B63</f>
        <v>PriceMap</v>
      </c>
      <c r="C64" s="2" t="str">
        <f>results!C63</f>
        <v>David Isaac</v>
      </c>
      <c r="D64" s="2">
        <f>SUMPRODUCT(Scoring!D66:G66,Scoring!D$2:G$2)</f>
        <v>0.6</v>
      </c>
      <c r="E64" s="2">
        <f>SUMPRODUCT(Scoring!H66:K66,Scoring!H$2:K$2)</f>
        <v>0.7</v>
      </c>
      <c r="F64" s="2">
        <f>SUMPRODUCT(Scoring!L66:N66,Scoring!L$2:N$2)</f>
        <v>0.30000000000000004</v>
      </c>
      <c r="G64" s="2">
        <f>SUMPRODUCT(Scoring!O66:Q66,Scoring!O$2:Q$2)</f>
        <v>0.42500000000000004</v>
      </c>
      <c r="H64" s="2">
        <f>SUMPRODUCT(Scoring!R66:T66,Scoring!R$2:T$2)</f>
        <v>0.2</v>
      </c>
      <c r="I64" s="2">
        <f>Scoring!U66*Scoring!U$2</f>
        <v>0.5</v>
      </c>
      <c r="J64" s="11">
        <f t="shared" si="1"/>
        <v>2.7250000000000001</v>
      </c>
      <c r="K64" s="1">
        <f>J64-Scoring!V66</f>
        <v>0</v>
      </c>
    </row>
    <row r="65" spans="1:11" customFormat="1" x14ac:dyDescent="0.2">
      <c r="A65" s="2">
        <f>results!A64</f>
        <v>0</v>
      </c>
      <c r="B65" s="2" t="str">
        <f>results!B64</f>
        <v>Alakazam</v>
      </c>
      <c r="C65" s="2" t="str">
        <f>results!C64</f>
        <v>David Isaac</v>
      </c>
      <c r="D65" s="2">
        <f>SUMPRODUCT(Scoring!D67:G67,Scoring!D$2:G$2)</f>
        <v>0.5</v>
      </c>
      <c r="E65" s="2">
        <f>SUMPRODUCT(Scoring!H67:K67,Scoring!H$2:K$2)</f>
        <v>0.44999999999999996</v>
      </c>
      <c r="F65" s="2">
        <f>SUMPRODUCT(Scoring!L67:N67,Scoring!L$2:N$2)</f>
        <v>0.27500000000000002</v>
      </c>
      <c r="G65" s="2">
        <f>SUMPRODUCT(Scoring!O67:Q67,Scoring!O$2:Q$2)</f>
        <v>0.30000000000000004</v>
      </c>
      <c r="H65" s="2">
        <f>SUMPRODUCT(Scoring!R67:T67,Scoring!R$2:T$2)</f>
        <v>0.30000000000000004</v>
      </c>
      <c r="I65" s="2">
        <f>Scoring!U67*Scoring!U$2</f>
        <v>0.5</v>
      </c>
      <c r="J65" s="11">
        <f t="shared" si="1"/>
        <v>2.3250000000000002</v>
      </c>
      <c r="K65" s="1">
        <f>J65-Scoring!V67</f>
        <v>0</v>
      </c>
    </row>
    <row r="66" spans="1:11" customFormat="1" x14ac:dyDescent="0.2">
      <c r="A66" s="2">
        <f>results!A65</f>
        <v>0</v>
      </c>
      <c r="B66" s="2" t="str">
        <f>results!B65</f>
        <v>Pilot Automotive Labs</v>
      </c>
      <c r="C66" s="2" t="str">
        <f>results!C65</f>
        <v>DHAVAL AGARWAL</v>
      </c>
      <c r="D66" s="2">
        <f>SUMPRODUCT(Scoring!D68:G68,Scoring!D$2:G$2)</f>
        <v>0.55000000000000004</v>
      </c>
      <c r="E66" s="2">
        <f>SUMPRODUCT(Scoring!H68:K68,Scoring!H$2:K$2)</f>
        <v>0.5</v>
      </c>
      <c r="F66" s="2">
        <f>SUMPRODUCT(Scoring!L68:N68,Scoring!L$2:N$2)</f>
        <v>0.22500000000000003</v>
      </c>
      <c r="G66" s="2">
        <f>SUMPRODUCT(Scoring!O68:Q68,Scoring!O$2:Q$2)</f>
        <v>0.30000000000000004</v>
      </c>
      <c r="H66" s="2">
        <f>SUMPRODUCT(Scoring!R68:T68,Scoring!R$2:T$2)</f>
        <v>0.32500000000000001</v>
      </c>
      <c r="I66" s="2">
        <f>Scoring!U68*Scoring!U$2</f>
        <v>0.5</v>
      </c>
      <c r="J66" s="11">
        <f t="shared" si="1"/>
        <v>2.4000000000000004</v>
      </c>
      <c r="K66" s="1">
        <f>J66-Scoring!V68</f>
        <v>0</v>
      </c>
    </row>
    <row r="67" spans="1:11" customFormat="1" ht="15" customHeight="1" x14ac:dyDescent="0.2">
      <c r="A67" s="2">
        <f>results!A66</f>
        <v>0</v>
      </c>
      <c r="B67" s="2" t="str">
        <f>results!B66</f>
        <v>Go Plus</v>
      </c>
      <c r="C67" s="2" t="str">
        <f>results!C66</f>
        <v>DHAVAL AGARWAL</v>
      </c>
      <c r="D67" s="2">
        <f>SUMPRODUCT(Scoring!D69:G69,Scoring!D$2:G$2)</f>
        <v>0.7</v>
      </c>
      <c r="E67" s="2">
        <f>SUMPRODUCT(Scoring!H69:K69,Scoring!H$2:K$2)</f>
        <v>0.75</v>
      </c>
      <c r="F67" s="2">
        <f>SUMPRODUCT(Scoring!L69:N69,Scoring!L$2:N$2)</f>
        <v>0.4</v>
      </c>
      <c r="G67" s="2">
        <f>SUMPRODUCT(Scoring!O69:Q69,Scoring!O$2:Q$2)</f>
        <v>0.5</v>
      </c>
      <c r="H67" s="2">
        <f>SUMPRODUCT(Scoring!R69:T69,Scoring!R$2:T$2)</f>
        <v>0.4</v>
      </c>
      <c r="I67" s="2">
        <f>Scoring!U69*Scoring!U$2</f>
        <v>0.5</v>
      </c>
      <c r="J67" s="11">
        <f t="shared" si="1"/>
        <v>3.25</v>
      </c>
      <c r="K67" s="1">
        <f>J67-Scoring!V69</f>
        <v>0</v>
      </c>
    </row>
    <row r="68" spans="1:11" customFormat="1" ht="15" customHeight="1" x14ac:dyDescent="0.2">
      <c r="A68" s="2">
        <f>results!A67</f>
        <v>0</v>
      </c>
      <c r="B68" s="2" t="str">
        <f>results!B67</f>
        <v>carmen automotive pte ltd</v>
      </c>
      <c r="C68" s="2" t="str">
        <f>results!C67</f>
        <v>DHAVAL AGARWAL</v>
      </c>
      <c r="D68" s="2">
        <f>SUMPRODUCT(Scoring!D70:G70,Scoring!D$2:G$2)</f>
        <v>0.60000000000000009</v>
      </c>
      <c r="E68" s="2">
        <f>SUMPRODUCT(Scoring!H70:K70,Scoring!H$2:K$2)</f>
        <v>0.70000000000000007</v>
      </c>
      <c r="F68" s="2">
        <f>SUMPRODUCT(Scoring!L70:N70,Scoring!L$2:N$2)</f>
        <v>0.35</v>
      </c>
      <c r="G68" s="2">
        <f>SUMPRODUCT(Scoring!O70:Q70,Scoring!O$2:Q$2)</f>
        <v>0.47500000000000009</v>
      </c>
      <c r="H68" s="2">
        <f>SUMPRODUCT(Scoring!R70:T70,Scoring!R$2:T$2)</f>
        <v>0.35</v>
      </c>
      <c r="I68" s="2">
        <f>Scoring!U70*Scoring!U$2</f>
        <v>1</v>
      </c>
      <c r="J68" s="11">
        <f t="shared" ref="J68:J99" si="2">SUM(D68:I68)</f>
        <v>3.4750000000000005</v>
      </c>
      <c r="K68" s="1">
        <f>J68-Scoring!V70</f>
        <v>0</v>
      </c>
    </row>
    <row r="69" spans="1:11" customFormat="1" ht="15" customHeight="1" x14ac:dyDescent="0.2">
      <c r="A69" s="2">
        <f>results!A68</f>
        <v>0</v>
      </c>
      <c r="B69" s="2" t="str">
        <f>results!B68</f>
        <v>NayaGaadi</v>
      </c>
      <c r="C69" s="2" t="str">
        <f>results!C68</f>
        <v>DHAVAL AGARWAL</v>
      </c>
      <c r="D69" s="2">
        <f>SUMPRODUCT(Scoring!D71:G71,Scoring!D$2:G$2)</f>
        <v>0.7</v>
      </c>
      <c r="E69" s="2">
        <f>SUMPRODUCT(Scoring!H71:K71,Scoring!H$2:K$2)</f>
        <v>0.45000000000000007</v>
      </c>
      <c r="F69" s="2">
        <f>SUMPRODUCT(Scoring!L71:N71,Scoring!L$2:N$2)</f>
        <v>0.2</v>
      </c>
      <c r="G69" s="2">
        <f>SUMPRODUCT(Scoring!O71:Q71,Scoring!O$2:Q$2)</f>
        <v>0.30000000000000004</v>
      </c>
      <c r="H69" s="2">
        <f>SUMPRODUCT(Scoring!R71:T71,Scoring!R$2:T$2)</f>
        <v>0.2</v>
      </c>
      <c r="I69" s="2">
        <f>Scoring!U71*Scoring!U$2</f>
        <v>0.5</v>
      </c>
      <c r="J69" s="11">
        <f t="shared" si="2"/>
        <v>2.3499999999999996</v>
      </c>
      <c r="K69" s="1">
        <f>J69-Scoring!V71</f>
        <v>0</v>
      </c>
    </row>
    <row r="70" spans="1:11" customFormat="1" ht="15" customHeight="1" x14ac:dyDescent="0.2">
      <c r="A70" s="2">
        <f>results!A69</f>
        <v>0</v>
      </c>
      <c r="B70" s="2" t="str">
        <f>results!B69</f>
        <v>Drones Tech Lab</v>
      </c>
      <c r="C70" s="2" t="str">
        <f>results!C69</f>
        <v>David Wai Lun Ng</v>
      </c>
      <c r="D70" s="2">
        <f>SUMPRODUCT(Scoring!D72:G72,Scoring!D$2:G$2)</f>
        <v>0.45000000000000007</v>
      </c>
      <c r="E70" s="2">
        <f>SUMPRODUCT(Scoring!H72:K72,Scoring!H$2:K$2)</f>
        <v>0.5</v>
      </c>
      <c r="F70" s="2">
        <f>SUMPRODUCT(Scoring!L72:N72,Scoring!L$2:N$2)</f>
        <v>0.2</v>
      </c>
      <c r="G70" s="2">
        <f>SUMPRODUCT(Scoring!O72:Q72,Scoring!O$2:Q$2)</f>
        <v>0.4</v>
      </c>
      <c r="H70" s="2">
        <f>SUMPRODUCT(Scoring!R72:T72,Scoring!R$2:T$2)</f>
        <v>0.2</v>
      </c>
      <c r="I70" s="2">
        <f>Scoring!U72*Scoring!U$2</f>
        <v>0</v>
      </c>
      <c r="J70" s="11">
        <f t="shared" si="2"/>
        <v>1.7500000000000002</v>
      </c>
      <c r="K70" s="1">
        <f>J70-Scoring!V72</f>
        <v>0</v>
      </c>
    </row>
    <row r="71" spans="1:11" customFormat="1" ht="15" customHeight="1" x14ac:dyDescent="0.2">
      <c r="A71" s="2">
        <f>results!A70</f>
        <v>0</v>
      </c>
      <c r="B71" s="2" t="str">
        <f>results!B70</f>
        <v>Canopy Power Pte. Ltd.</v>
      </c>
      <c r="C71" s="2" t="str">
        <f>results!C70</f>
        <v>David Wai Lun Ng</v>
      </c>
      <c r="D71" s="2">
        <f>SUMPRODUCT(Scoring!D73:G73,Scoring!D$2:G$2)</f>
        <v>0.75</v>
      </c>
      <c r="E71" s="2">
        <f>SUMPRODUCT(Scoring!H73:K73,Scoring!H$2:K$2)</f>
        <v>0.6</v>
      </c>
      <c r="F71" s="2">
        <f>SUMPRODUCT(Scoring!L73:N73,Scoring!L$2:N$2)</f>
        <v>0.30000000000000004</v>
      </c>
      <c r="G71" s="2">
        <f>SUMPRODUCT(Scoring!O73:Q73,Scoring!O$2:Q$2)</f>
        <v>0.47500000000000009</v>
      </c>
      <c r="H71" s="2">
        <f>SUMPRODUCT(Scoring!R73:T73,Scoring!R$2:T$2)</f>
        <v>0.35</v>
      </c>
      <c r="I71" s="2">
        <f>Scoring!U73*Scoring!U$2</f>
        <v>0.5</v>
      </c>
      <c r="J71" s="11">
        <f t="shared" si="2"/>
        <v>2.9750000000000001</v>
      </c>
      <c r="K71" s="1">
        <f>J71-Scoring!V73</f>
        <v>0</v>
      </c>
    </row>
    <row r="72" spans="1:11" customFormat="1" ht="15" customHeight="1" x14ac:dyDescent="0.2">
      <c r="A72" s="2">
        <f>results!A71</f>
        <v>0</v>
      </c>
      <c r="B72" s="2" t="str">
        <f>results!B71</f>
        <v>gridComm</v>
      </c>
      <c r="C72" s="2" t="str">
        <f>results!C71</f>
        <v>David Wai Lun Ng</v>
      </c>
      <c r="D72" s="2">
        <f>SUMPRODUCT(Scoring!D74:G74,Scoring!D$2:G$2)</f>
        <v>0.8</v>
      </c>
      <c r="E72" s="2">
        <f>SUMPRODUCT(Scoring!H74:K74,Scoring!H$2:K$2)</f>
        <v>0.6</v>
      </c>
      <c r="F72" s="2">
        <f>SUMPRODUCT(Scoring!L74:N74,Scoring!L$2:N$2)</f>
        <v>0.30000000000000004</v>
      </c>
      <c r="G72" s="2">
        <f>SUMPRODUCT(Scoring!O74:Q74,Scoring!O$2:Q$2)</f>
        <v>0.55000000000000004</v>
      </c>
      <c r="H72" s="2">
        <f>SUMPRODUCT(Scoring!R74:T74,Scoring!R$2:T$2)</f>
        <v>0.30000000000000004</v>
      </c>
      <c r="I72" s="2">
        <f>Scoring!U74*Scoring!U$2</f>
        <v>0.5</v>
      </c>
      <c r="J72" s="11">
        <f t="shared" si="2"/>
        <v>3.05</v>
      </c>
      <c r="K72" s="1">
        <f>J72-Scoring!V74</f>
        <v>0</v>
      </c>
    </row>
    <row r="73" spans="1:11" customFormat="1" ht="15" customHeight="1" x14ac:dyDescent="0.2">
      <c r="A73" s="2">
        <f>results!A72</f>
        <v>0</v>
      </c>
      <c r="B73" s="2" t="str">
        <f>results!B72</f>
        <v>PHI</v>
      </c>
      <c r="C73" s="2" t="str">
        <f>results!C72</f>
        <v>David Wai Lun Ng</v>
      </c>
      <c r="D73" s="2">
        <f>SUMPRODUCT(Scoring!D75:G75,Scoring!D$2:G$2)</f>
        <v>0.70000000000000007</v>
      </c>
      <c r="E73" s="2">
        <f>SUMPRODUCT(Scoring!H75:K75,Scoring!H$2:K$2)</f>
        <v>0.5</v>
      </c>
      <c r="F73" s="2">
        <f>SUMPRODUCT(Scoring!L75:N75,Scoring!L$2:N$2)</f>
        <v>0.22500000000000003</v>
      </c>
      <c r="G73" s="2">
        <f>SUMPRODUCT(Scoring!O75:Q75,Scoring!O$2:Q$2)</f>
        <v>0.45000000000000007</v>
      </c>
      <c r="H73" s="2">
        <f>SUMPRODUCT(Scoring!R75:T75,Scoring!R$2:T$2)</f>
        <v>0.27500000000000002</v>
      </c>
      <c r="I73" s="2">
        <f>Scoring!U75*Scoring!U$2</f>
        <v>0.5</v>
      </c>
      <c r="J73" s="11">
        <f t="shared" si="2"/>
        <v>2.6500000000000004</v>
      </c>
      <c r="K73" s="1">
        <f>J73-Scoring!V75</f>
        <v>0</v>
      </c>
    </row>
    <row r="74" spans="1:11" customFormat="1" ht="15" customHeight="1" x14ac:dyDescent="0.2">
      <c r="A74" s="2">
        <f>results!A73</f>
        <v>0</v>
      </c>
      <c r="B74" s="2" t="str">
        <f>results!B73</f>
        <v>HeartSmart</v>
      </c>
      <c r="C74" s="2" t="str">
        <f>results!C73</f>
        <v>David Wai Lun Ng</v>
      </c>
      <c r="D74" s="2">
        <f>SUMPRODUCT(Scoring!D76:G76,Scoring!D$2:G$2)</f>
        <v>0.60000000000000009</v>
      </c>
      <c r="E74" s="2">
        <f>SUMPRODUCT(Scoring!H76:K76,Scoring!H$2:K$2)</f>
        <v>0.4</v>
      </c>
      <c r="F74" s="2">
        <f>SUMPRODUCT(Scoring!L76:N76,Scoring!L$2:N$2)</f>
        <v>0.2</v>
      </c>
      <c r="G74" s="2">
        <f>SUMPRODUCT(Scoring!O76:Q76,Scoring!O$2:Q$2)</f>
        <v>0.30000000000000004</v>
      </c>
      <c r="H74" s="2">
        <f>SUMPRODUCT(Scoring!R76:T76,Scoring!R$2:T$2)</f>
        <v>0.17500000000000002</v>
      </c>
      <c r="I74" s="2">
        <f>Scoring!U76*Scoring!U$2</f>
        <v>0.5</v>
      </c>
      <c r="J74" s="11">
        <f t="shared" si="2"/>
        <v>2.1749999999999998</v>
      </c>
      <c r="K74" s="1">
        <f>J74-Scoring!V76</f>
        <v>0</v>
      </c>
    </row>
    <row r="75" spans="1:11" customFormat="1" ht="15" customHeight="1" x14ac:dyDescent="0.2">
      <c r="A75" s="2">
        <f>results!A74</f>
        <v>0</v>
      </c>
      <c r="B75" s="2" t="str">
        <f>results!B74</f>
        <v>PriceMap</v>
      </c>
      <c r="C75" s="2" t="str">
        <f>results!C74</f>
        <v>Vishesh Dhingra</v>
      </c>
      <c r="D75" s="2">
        <f>SUMPRODUCT(Scoring!D77:G77,Scoring!D$2:G$2)</f>
        <v>0.55000000000000004</v>
      </c>
      <c r="E75" s="2">
        <f>SUMPRODUCT(Scoring!H77:K77,Scoring!H$2:K$2)</f>
        <v>0.60000000000000009</v>
      </c>
      <c r="F75" s="2">
        <f>SUMPRODUCT(Scoring!L77:N77,Scoring!L$2:N$2)</f>
        <v>0.25</v>
      </c>
      <c r="G75" s="2">
        <f>SUMPRODUCT(Scoring!O77:Q77,Scoring!O$2:Q$2)</f>
        <v>0.32500000000000001</v>
      </c>
      <c r="H75" s="2">
        <f>SUMPRODUCT(Scoring!R77:T77,Scoring!R$2:T$2)</f>
        <v>0.27500000000000002</v>
      </c>
      <c r="I75" s="2">
        <f>Scoring!U77*Scoring!U$2</f>
        <v>1</v>
      </c>
      <c r="J75" s="11">
        <f t="shared" si="2"/>
        <v>3</v>
      </c>
      <c r="K75" s="1">
        <f>J75-Scoring!V77</f>
        <v>0</v>
      </c>
    </row>
    <row r="76" spans="1:11" customFormat="1" ht="15" customHeight="1" x14ac:dyDescent="0.2">
      <c r="A76" s="2">
        <f>results!A75</f>
        <v>0</v>
      </c>
      <c r="B76" s="2" t="str">
        <f>results!B75</f>
        <v>Kenyt.ai</v>
      </c>
      <c r="C76" s="2" t="str">
        <f>results!C75</f>
        <v>Vishesh Dhingra</v>
      </c>
      <c r="D76" s="2">
        <f>SUMPRODUCT(Scoring!D78:G78,Scoring!D$2:G$2)</f>
        <v>0.60000000000000009</v>
      </c>
      <c r="E76" s="2">
        <f>SUMPRODUCT(Scoring!H78:K78,Scoring!H$2:K$2)</f>
        <v>0.5</v>
      </c>
      <c r="F76" s="2">
        <f>SUMPRODUCT(Scoring!L78:N78,Scoring!L$2:N$2)</f>
        <v>0.22500000000000003</v>
      </c>
      <c r="G76" s="2">
        <f>SUMPRODUCT(Scoring!O78:Q78,Scoring!O$2:Q$2)</f>
        <v>0.4</v>
      </c>
      <c r="H76" s="2">
        <f>SUMPRODUCT(Scoring!R78:T78,Scoring!R$2:T$2)</f>
        <v>0.2</v>
      </c>
      <c r="I76" s="2">
        <f>Scoring!U78*Scoring!U$2</f>
        <v>0.5</v>
      </c>
      <c r="J76" s="11">
        <f t="shared" si="2"/>
        <v>2.4249999999999998</v>
      </c>
      <c r="K76" s="1">
        <f>J76-Scoring!V78</f>
        <v>0</v>
      </c>
    </row>
    <row r="77" spans="1:11" customFormat="1" ht="15" customHeight="1" x14ac:dyDescent="0.2">
      <c r="A77" s="2">
        <f>results!A76</f>
        <v>0</v>
      </c>
      <c r="B77" s="2" t="str">
        <f>results!B76</f>
        <v>Stones2Milestones</v>
      </c>
      <c r="C77" s="2" t="str">
        <f>results!C76</f>
        <v>Vishesh Dhingra</v>
      </c>
      <c r="D77" s="2">
        <f>SUMPRODUCT(Scoring!D79:G79,Scoring!D$2:G$2)</f>
        <v>0.75000000000000011</v>
      </c>
      <c r="E77" s="2">
        <f>SUMPRODUCT(Scoring!H79:K79,Scoring!H$2:K$2)</f>
        <v>0.65</v>
      </c>
      <c r="F77" s="2">
        <f>SUMPRODUCT(Scoring!L79:N79,Scoring!L$2:N$2)</f>
        <v>0.30000000000000004</v>
      </c>
      <c r="G77" s="2">
        <f>SUMPRODUCT(Scoring!O79:Q79,Scoring!O$2:Q$2)</f>
        <v>0.47500000000000009</v>
      </c>
      <c r="H77" s="2">
        <f>SUMPRODUCT(Scoring!R79:T79,Scoring!R$2:T$2)</f>
        <v>0.25</v>
      </c>
      <c r="I77" s="2">
        <f>Scoring!U79*Scoring!U$2</f>
        <v>1</v>
      </c>
      <c r="J77" s="11">
        <f t="shared" si="2"/>
        <v>3.4250000000000003</v>
      </c>
      <c r="K77" s="1">
        <f>J77-Scoring!V79</f>
        <v>0</v>
      </c>
    </row>
    <row r="78" spans="1:11" customFormat="1" ht="15" customHeight="1" x14ac:dyDescent="0.2">
      <c r="A78" s="2">
        <f>results!A77</f>
        <v>0</v>
      </c>
      <c r="B78" s="2" t="str">
        <f>results!B77</f>
        <v>University Living Accommodation Pvt Ltd</v>
      </c>
      <c r="C78" s="2" t="str">
        <f>results!C77</f>
        <v>Vishesh Dhingra</v>
      </c>
      <c r="D78" s="2">
        <f>SUMPRODUCT(Scoring!D80:G80,Scoring!D$2:G$2)</f>
        <v>0.75</v>
      </c>
      <c r="E78" s="2">
        <f>SUMPRODUCT(Scoring!H80:K80,Scoring!H$2:K$2)</f>
        <v>0.65</v>
      </c>
      <c r="F78" s="2">
        <f>SUMPRODUCT(Scoring!L80:N80,Scoring!L$2:N$2)</f>
        <v>0.30000000000000004</v>
      </c>
      <c r="G78" s="2">
        <f>SUMPRODUCT(Scoring!O80:Q80,Scoring!O$2:Q$2)</f>
        <v>0.57500000000000007</v>
      </c>
      <c r="H78" s="2">
        <f>SUMPRODUCT(Scoring!R80:T80,Scoring!R$2:T$2)</f>
        <v>0.30000000000000004</v>
      </c>
      <c r="I78" s="2">
        <f>Scoring!U80*Scoring!U$2</f>
        <v>1</v>
      </c>
      <c r="J78" s="11">
        <f t="shared" si="2"/>
        <v>3.5750000000000002</v>
      </c>
      <c r="K78" s="1">
        <f>J78-Scoring!V80</f>
        <v>0</v>
      </c>
    </row>
    <row r="79" spans="1:11" customFormat="1" ht="15" customHeight="1" x14ac:dyDescent="0.2">
      <c r="A79" s="2">
        <f>results!A78</f>
        <v>0</v>
      </c>
      <c r="B79" s="2" t="str">
        <f>results!B78</f>
        <v xml:space="preserve">FitThree </v>
      </c>
      <c r="C79" s="2" t="str">
        <f>results!C78</f>
        <v>Vishesh Dhingra</v>
      </c>
      <c r="D79" s="2">
        <f>SUMPRODUCT(Scoring!D81:G81,Scoring!D$2:G$2)</f>
        <v>0.65000000000000013</v>
      </c>
      <c r="E79" s="2">
        <f>SUMPRODUCT(Scoring!H81:K81,Scoring!H$2:K$2)</f>
        <v>0.7</v>
      </c>
      <c r="F79" s="2">
        <f>SUMPRODUCT(Scoring!L81:N81,Scoring!L$2:N$2)</f>
        <v>0.30000000000000004</v>
      </c>
      <c r="G79" s="2">
        <f>SUMPRODUCT(Scoring!O81:Q81,Scoring!O$2:Q$2)</f>
        <v>0.47500000000000009</v>
      </c>
      <c r="H79" s="2">
        <f>SUMPRODUCT(Scoring!R81:T81,Scoring!R$2:T$2)</f>
        <v>0.30000000000000004</v>
      </c>
      <c r="I79" s="2">
        <f>Scoring!U81*Scoring!U$2</f>
        <v>0.5</v>
      </c>
      <c r="J79" s="11">
        <f t="shared" si="2"/>
        <v>2.9249999999999998</v>
      </c>
      <c r="K79" s="1">
        <f>J79-Scoring!V81</f>
        <v>0</v>
      </c>
    </row>
    <row r="80" spans="1:11" customFormat="1" ht="15" customHeight="1" x14ac:dyDescent="0.2">
      <c r="A80" s="2">
        <f>results!A79</f>
        <v>0</v>
      </c>
      <c r="B80" s="2" t="str">
        <f>results!B79</f>
        <v>Brisil Technologies Private Limited</v>
      </c>
      <c r="C80" s="2" t="str">
        <f>results!C79</f>
        <v>Rad</v>
      </c>
      <c r="D80" s="2">
        <f>SUMPRODUCT(Scoring!D82:G82,Scoring!D$2:G$2)</f>
        <v>0.60000000000000009</v>
      </c>
      <c r="E80" s="2">
        <f>SUMPRODUCT(Scoring!H82:K82,Scoring!H$2:K$2)</f>
        <v>0.4</v>
      </c>
      <c r="F80" s="2">
        <f>SUMPRODUCT(Scoring!L82:N82,Scoring!L$2:N$2)</f>
        <v>0.17500000000000002</v>
      </c>
      <c r="G80" s="2">
        <f>SUMPRODUCT(Scoring!O82:Q82,Scoring!O$2:Q$2)</f>
        <v>0.32500000000000001</v>
      </c>
      <c r="H80" s="2">
        <f>SUMPRODUCT(Scoring!R82:T82,Scoring!R$2:T$2)</f>
        <v>0.1</v>
      </c>
      <c r="I80" s="2">
        <f>Scoring!U82*Scoring!U$2</f>
        <v>0</v>
      </c>
      <c r="J80" s="11">
        <f t="shared" si="2"/>
        <v>1.6</v>
      </c>
      <c r="K80" s="1">
        <f>J80-Scoring!V82</f>
        <v>0</v>
      </c>
    </row>
    <row r="81" spans="1:11" customFormat="1" ht="15" customHeight="1" x14ac:dyDescent="0.2">
      <c r="A81" s="2">
        <f>results!A80</f>
        <v>0</v>
      </c>
      <c r="B81" s="2" t="str">
        <f>results!B80</f>
        <v>carmen automotive pte ltd</v>
      </c>
      <c r="C81" s="2" t="str">
        <f>results!C80</f>
        <v>Rad</v>
      </c>
      <c r="D81" s="2">
        <f>SUMPRODUCT(Scoring!D83:G83,Scoring!D$2:G$2)</f>
        <v>0.55000000000000004</v>
      </c>
      <c r="E81" s="2">
        <f>SUMPRODUCT(Scoring!H83:K83,Scoring!H$2:K$2)</f>
        <v>0.25</v>
      </c>
      <c r="F81" s="2">
        <f>SUMPRODUCT(Scoring!L83:N83,Scoring!L$2:N$2)</f>
        <v>0.15</v>
      </c>
      <c r="G81" s="2">
        <f>SUMPRODUCT(Scoring!O83:Q83,Scoring!O$2:Q$2)</f>
        <v>0.17500000000000002</v>
      </c>
      <c r="H81" s="2">
        <f>SUMPRODUCT(Scoring!R83:T83,Scoring!R$2:T$2)</f>
        <v>0.1</v>
      </c>
      <c r="I81" s="2">
        <f>Scoring!U83*Scoring!U$2</f>
        <v>0</v>
      </c>
      <c r="J81" s="11">
        <f t="shared" si="2"/>
        <v>1.2250000000000001</v>
      </c>
      <c r="K81" s="1">
        <f>J81-Scoring!V83</f>
        <v>0</v>
      </c>
    </row>
    <row r="82" spans="1:11" customFormat="1" ht="15" customHeight="1" x14ac:dyDescent="0.2">
      <c r="A82" s="2">
        <f>results!A81</f>
        <v>0</v>
      </c>
      <c r="B82" s="2" t="str">
        <f>results!B81</f>
        <v>PHI</v>
      </c>
      <c r="C82" s="2" t="str">
        <f>results!C81</f>
        <v>Rad</v>
      </c>
      <c r="D82" s="2">
        <f>SUMPRODUCT(Scoring!D84:G84,Scoring!D$2:G$2)</f>
        <v>0.44999999999999996</v>
      </c>
      <c r="E82" s="2">
        <f>SUMPRODUCT(Scoring!H84:K84,Scoring!H$2:K$2)</f>
        <v>0.3</v>
      </c>
      <c r="F82" s="2">
        <f>SUMPRODUCT(Scoring!L84:N84,Scoring!L$2:N$2)</f>
        <v>0.15</v>
      </c>
      <c r="G82" s="2">
        <f>SUMPRODUCT(Scoring!O84:Q84,Scoring!O$2:Q$2)</f>
        <v>0.27500000000000002</v>
      </c>
      <c r="H82" s="2">
        <f>SUMPRODUCT(Scoring!R84:T84,Scoring!R$2:T$2)</f>
        <v>0.1</v>
      </c>
      <c r="I82" s="2">
        <f>Scoring!U84*Scoring!U$2</f>
        <v>0</v>
      </c>
      <c r="J82" s="11">
        <f t="shared" si="2"/>
        <v>1.2750000000000001</v>
      </c>
      <c r="K82" s="1">
        <f>J82-Scoring!V84</f>
        <v>0</v>
      </c>
    </row>
    <row r="83" spans="1:11" customFormat="1" ht="15" customHeight="1" x14ac:dyDescent="0.2">
      <c r="A83" s="2">
        <f>results!A82</f>
        <v>0</v>
      </c>
      <c r="B83" s="2" t="str">
        <f>results!B82</f>
        <v>HeartSmart</v>
      </c>
      <c r="C83" s="2" t="str">
        <f>results!C82</f>
        <v>Yeo Su Ling</v>
      </c>
      <c r="D83" s="2">
        <f>SUMPRODUCT(Scoring!D85:G85,Scoring!D$2:G$2)</f>
        <v>0.4</v>
      </c>
      <c r="E83" s="2">
        <f>SUMPRODUCT(Scoring!H85:K85,Scoring!H$2:K$2)</f>
        <v>0.4</v>
      </c>
      <c r="F83" s="2">
        <f>SUMPRODUCT(Scoring!L85:N85,Scoring!L$2:N$2)</f>
        <v>0.17499999999999999</v>
      </c>
      <c r="G83" s="2">
        <f>SUMPRODUCT(Scoring!O85:Q85,Scoring!O$2:Q$2)</f>
        <v>0.30000000000000004</v>
      </c>
      <c r="H83" s="2">
        <f>SUMPRODUCT(Scoring!R85:T85,Scoring!R$2:T$2)</f>
        <v>0.2</v>
      </c>
      <c r="I83" s="2">
        <f>Scoring!U85*Scoring!U$2</f>
        <v>0.5</v>
      </c>
      <c r="J83" s="11">
        <f t="shared" si="2"/>
        <v>1.9750000000000001</v>
      </c>
      <c r="K83" s="1">
        <f>J83-Scoring!V85</f>
        <v>0</v>
      </c>
    </row>
    <row r="84" spans="1:11" customFormat="1" ht="15" customHeight="1" x14ac:dyDescent="0.2">
      <c r="A84" s="2">
        <f>results!A83</f>
        <v>0</v>
      </c>
      <c r="B84" s="2" t="str">
        <f>results!B83</f>
        <v>Into23</v>
      </c>
      <c r="C84" s="2" t="str">
        <f>results!C83</f>
        <v>Yeo Su Ling</v>
      </c>
      <c r="D84" s="2">
        <f>SUMPRODUCT(Scoring!D86:G86,Scoring!D$2:G$2)</f>
        <v>0.45000000000000007</v>
      </c>
      <c r="E84" s="2">
        <f>SUMPRODUCT(Scoring!H86:K86,Scoring!H$2:K$2)</f>
        <v>0.4</v>
      </c>
      <c r="F84" s="2">
        <f>SUMPRODUCT(Scoring!L86:N86,Scoring!L$2:N$2)</f>
        <v>0.15</v>
      </c>
      <c r="G84" s="2">
        <f>SUMPRODUCT(Scoring!O86:Q86,Scoring!O$2:Q$2)</f>
        <v>0.27500000000000002</v>
      </c>
      <c r="H84" s="2">
        <f>SUMPRODUCT(Scoring!R86:T86,Scoring!R$2:T$2)</f>
        <v>0.15000000000000002</v>
      </c>
      <c r="I84" s="2">
        <f>Scoring!U86*Scoring!U$2</f>
        <v>0</v>
      </c>
      <c r="J84" s="11">
        <f t="shared" si="2"/>
        <v>1.4249999999999998</v>
      </c>
      <c r="K84" s="1">
        <f>J84-Scoring!V86</f>
        <v>0</v>
      </c>
    </row>
    <row r="85" spans="1:11" customFormat="1" ht="15" customHeight="1" x14ac:dyDescent="0.2">
      <c r="A85" s="2">
        <f>results!A84</f>
        <v>0</v>
      </c>
      <c r="B85" s="2" t="str">
        <f>results!B84</f>
        <v>AIRPORTELs</v>
      </c>
      <c r="C85" s="2" t="str">
        <f>results!C84</f>
        <v>Yeo Su Ling</v>
      </c>
      <c r="D85" s="2">
        <f>SUMPRODUCT(Scoring!D87:G87,Scoring!D$2:G$2)</f>
        <v>0.55000000000000004</v>
      </c>
      <c r="E85" s="2">
        <f>SUMPRODUCT(Scoring!H87:K87,Scoring!H$2:K$2)</f>
        <v>0.5</v>
      </c>
      <c r="F85" s="2">
        <f>SUMPRODUCT(Scoring!L87:N87,Scoring!L$2:N$2)</f>
        <v>0.22500000000000003</v>
      </c>
      <c r="G85" s="2">
        <f>SUMPRODUCT(Scoring!O87:Q87,Scoring!O$2:Q$2)</f>
        <v>0.30000000000000004</v>
      </c>
      <c r="H85" s="2">
        <f>SUMPRODUCT(Scoring!R87:T87,Scoring!R$2:T$2)</f>
        <v>0.25</v>
      </c>
      <c r="I85" s="2">
        <f>Scoring!U87*Scoring!U$2</f>
        <v>1</v>
      </c>
      <c r="J85" s="11">
        <f t="shared" si="2"/>
        <v>2.8250000000000002</v>
      </c>
      <c r="K85" s="1">
        <f>J85-Scoring!V87</f>
        <v>0</v>
      </c>
    </row>
    <row r="86" spans="1:11" customFormat="1" ht="15" customHeight="1" x14ac:dyDescent="0.2">
      <c r="A86" s="2">
        <f>results!A85</f>
        <v>0</v>
      </c>
      <c r="B86" s="2" t="str">
        <f>results!B85</f>
        <v>Medinfi Healthcare Pvt Ltd</v>
      </c>
      <c r="C86" s="2" t="str">
        <f>results!C85</f>
        <v>Yeo Su Ling</v>
      </c>
      <c r="D86" s="2">
        <f>SUMPRODUCT(Scoring!D88:G88,Scoring!D$2:G$2)</f>
        <v>0.55000000000000004</v>
      </c>
      <c r="E86" s="2">
        <f>SUMPRODUCT(Scoring!H88:K88,Scoring!H$2:K$2)</f>
        <v>0.5</v>
      </c>
      <c r="F86" s="2">
        <f>SUMPRODUCT(Scoring!L88:N88,Scoring!L$2:N$2)</f>
        <v>0.2</v>
      </c>
      <c r="G86" s="2">
        <f>SUMPRODUCT(Scoring!O88:Q88,Scoring!O$2:Q$2)</f>
        <v>0.42500000000000004</v>
      </c>
      <c r="H86" s="2">
        <f>SUMPRODUCT(Scoring!R88:T88,Scoring!R$2:T$2)</f>
        <v>0.32500000000000007</v>
      </c>
      <c r="I86" s="2">
        <f>Scoring!U88*Scoring!U$2</f>
        <v>1</v>
      </c>
      <c r="J86" s="11">
        <f t="shared" si="2"/>
        <v>3</v>
      </c>
      <c r="K86" s="1">
        <f>J86-Scoring!V88</f>
        <v>0</v>
      </c>
    </row>
    <row r="87" spans="1:11" customFormat="1" ht="15" customHeight="1" x14ac:dyDescent="0.2">
      <c r="A87" s="2">
        <f>results!A86</f>
        <v>0</v>
      </c>
      <c r="B87" s="2" t="str">
        <f>results!B86</f>
        <v>BYKidO</v>
      </c>
      <c r="C87" s="2" t="str">
        <f>results!C86</f>
        <v>Tarun Nallu</v>
      </c>
      <c r="D87" s="2">
        <f>SUMPRODUCT(Scoring!D89:G89,Scoring!D$2:G$2)</f>
        <v>0.35000000000000003</v>
      </c>
      <c r="E87" s="2">
        <f>SUMPRODUCT(Scoring!H89:K89,Scoring!H$2:K$2)</f>
        <v>0.35</v>
      </c>
      <c r="F87" s="2">
        <f>SUMPRODUCT(Scoring!L89:N89,Scoring!L$2:N$2)</f>
        <v>0.15000000000000002</v>
      </c>
      <c r="G87" s="2">
        <f>SUMPRODUCT(Scoring!O89:Q89,Scoring!O$2:Q$2)</f>
        <v>0.27500000000000002</v>
      </c>
      <c r="H87" s="2">
        <f>SUMPRODUCT(Scoring!R89:T89,Scoring!R$2:T$2)</f>
        <v>0.30000000000000004</v>
      </c>
      <c r="I87" s="2">
        <f>Scoring!U89*Scoring!U$2</f>
        <v>0.5</v>
      </c>
      <c r="J87" s="11">
        <f t="shared" si="2"/>
        <v>1.925</v>
      </c>
      <c r="K87" s="1">
        <f>J87-Scoring!V89</f>
        <v>0</v>
      </c>
    </row>
    <row r="88" spans="1:11" customFormat="1" ht="15" customHeight="1" x14ac:dyDescent="0.2">
      <c r="A88" s="2">
        <f>results!A87</f>
        <v>0</v>
      </c>
      <c r="B88" s="2" t="str">
        <f>results!B87</f>
        <v>Eunimart Crossborder Pte Ltd</v>
      </c>
      <c r="C88" s="2" t="str">
        <f>results!C87</f>
        <v>Tarun Nallu</v>
      </c>
      <c r="D88" s="2">
        <f>SUMPRODUCT(Scoring!D90:G90,Scoring!D$2:G$2)</f>
        <v>0.65</v>
      </c>
      <c r="E88" s="2">
        <f>SUMPRODUCT(Scoring!H90:K90,Scoring!H$2:K$2)</f>
        <v>0.55000000000000004</v>
      </c>
      <c r="F88" s="2">
        <f>SUMPRODUCT(Scoring!L90:N90,Scoring!L$2:N$2)</f>
        <v>0.27500000000000002</v>
      </c>
      <c r="G88" s="2">
        <f>SUMPRODUCT(Scoring!O90:Q90,Scoring!O$2:Q$2)</f>
        <v>0.4</v>
      </c>
      <c r="H88" s="2">
        <f>SUMPRODUCT(Scoring!R90:T90,Scoring!R$2:T$2)</f>
        <v>0.30000000000000004</v>
      </c>
      <c r="I88" s="2">
        <f>Scoring!U90*Scoring!U$2</f>
        <v>0.5</v>
      </c>
      <c r="J88" s="11">
        <f t="shared" si="2"/>
        <v>2.6749999999999998</v>
      </c>
      <c r="K88" s="1">
        <f>J88-Scoring!V90</f>
        <v>0</v>
      </c>
    </row>
    <row r="89" spans="1:11" customFormat="1" ht="15" customHeight="1" x14ac:dyDescent="0.2">
      <c r="A89" s="2">
        <f>results!A88</f>
        <v>0</v>
      </c>
      <c r="B89" s="2" t="str">
        <f>results!B88</f>
        <v>Sepio Products</v>
      </c>
      <c r="C89" s="2" t="str">
        <f>results!C88</f>
        <v>Tarun Nallu</v>
      </c>
      <c r="D89" s="2">
        <f>SUMPRODUCT(Scoring!D91:G91,Scoring!D$2:G$2)</f>
        <v>0.55000000000000004</v>
      </c>
      <c r="E89" s="2">
        <f>SUMPRODUCT(Scoring!H91:K91,Scoring!H$2:K$2)</f>
        <v>0.5</v>
      </c>
      <c r="F89" s="2">
        <f>SUMPRODUCT(Scoring!L91:N91,Scoring!L$2:N$2)</f>
        <v>0.2</v>
      </c>
      <c r="G89" s="2">
        <f>SUMPRODUCT(Scoring!O91:Q91,Scoring!O$2:Q$2)</f>
        <v>0.27500000000000002</v>
      </c>
      <c r="H89" s="2">
        <f>SUMPRODUCT(Scoring!R91:T91,Scoring!R$2:T$2)</f>
        <v>0.125</v>
      </c>
      <c r="I89" s="2">
        <f>Scoring!U91*Scoring!U$2</f>
        <v>0.5</v>
      </c>
      <c r="J89" s="11">
        <f t="shared" si="2"/>
        <v>2.15</v>
      </c>
      <c r="K89" s="1">
        <f>J89-Scoring!V91</f>
        <v>0</v>
      </c>
    </row>
    <row r="90" spans="1:11" customFormat="1" ht="15" customHeight="1" x14ac:dyDescent="0.2">
      <c r="A90" s="2">
        <f>results!A89</f>
        <v>0</v>
      </c>
      <c r="B90" s="2" t="str">
        <f>results!B89</f>
        <v>Blonk</v>
      </c>
      <c r="C90" s="2" t="str">
        <f>results!C89</f>
        <v>Tarun Nallu</v>
      </c>
      <c r="D90" s="2">
        <f>SUMPRODUCT(Scoring!D92:G92,Scoring!D$2:G$2)</f>
        <v>0.4</v>
      </c>
      <c r="E90" s="2">
        <f>SUMPRODUCT(Scoring!H92:K92,Scoring!H$2:K$2)</f>
        <v>0.55000000000000004</v>
      </c>
      <c r="F90" s="2">
        <f>SUMPRODUCT(Scoring!L92:N92,Scoring!L$2:N$2)</f>
        <v>0.25</v>
      </c>
      <c r="G90" s="2">
        <f>SUMPRODUCT(Scoring!O92:Q92,Scoring!O$2:Q$2)</f>
        <v>0.30000000000000004</v>
      </c>
      <c r="H90" s="2">
        <f>SUMPRODUCT(Scoring!R92:T92,Scoring!R$2:T$2)</f>
        <v>0.30000000000000004</v>
      </c>
      <c r="I90" s="2">
        <f>Scoring!U92*Scoring!U$2</f>
        <v>0.5</v>
      </c>
      <c r="J90" s="11">
        <f t="shared" si="2"/>
        <v>2.3000000000000003</v>
      </c>
      <c r="K90" s="1">
        <f>J90-Scoring!V92</f>
        <v>0</v>
      </c>
    </row>
    <row r="91" spans="1:11" customFormat="1" ht="15" customHeight="1" x14ac:dyDescent="0.2">
      <c r="A91" s="2">
        <f>results!A90</f>
        <v>0</v>
      </c>
      <c r="B91" s="2" t="str">
        <f>results!B90</f>
        <v>repup.co</v>
      </c>
      <c r="C91" s="2" t="str">
        <f>results!C90</f>
        <v>Tarun Nallu</v>
      </c>
      <c r="D91" s="2">
        <f>SUMPRODUCT(Scoring!D93:G93,Scoring!D$2:G$2)</f>
        <v>0.65</v>
      </c>
      <c r="E91" s="2">
        <f>SUMPRODUCT(Scoring!H93:K93,Scoring!H$2:K$2)</f>
        <v>0.60000000000000009</v>
      </c>
      <c r="F91" s="2">
        <f>SUMPRODUCT(Scoring!L93:N93,Scoring!L$2:N$2)</f>
        <v>0.30000000000000004</v>
      </c>
      <c r="G91" s="2">
        <f>SUMPRODUCT(Scoring!O93:Q93,Scoring!O$2:Q$2)</f>
        <v>0.45000000000000007</v>
      </c>
      <c r="H91" s="2">
        <f>SUMPRODUCT(Scoring!R93:T93,Scoring!R$2:T$2)</f>
        <v>0.375</v>
      </c>
      <c r="I91" s="2">
        <f>Scoring!U93*Scoring!U$2</f>
        <v>1</v>
      </c>
      <c r="J91" s="11">
        <f t="shared" si="2"/>
        <v>3.375</v>
      </c>
      <c r="K91" s="1">
        <f>J91-Scoring!V93</f>
        <v>0</v>
      </c>
    </row>
    <row r="92" spans="1:11" customFormat="1" ht="15" customHeight="1" x14ac:dyDescent="0.2">
      <c r="A92" s="2">
        <f>results!A91</f>
        <v>0</v>
      </c>
      <c r="B92" s="2" t="str">
        <f>results!B91</f>
        <v>OhPhish Technologies Private Limited</v>
      </c>
      <c r="C92" s="2" t="str">
        <f>results!C91</f>
        <v>Tarun Nallu</v>
      </c>
      <c r="D92" s="2">
        <f>SUMPRODUCT(Scoring!D94:G94,Scoring!D$2:G$2)</f>
        <v>0.30000000000000004</v>
      </c>
      <c r="E92" s="2">
        <f>SUMPRODUCT(Scoring!H94:K94,Scoring!H$2:K$2)</f>
        <v>0.44999999999999996</v>
      </c>
      <c r="F92" s="2">
        <f>SUMPRODUCT(Scoring!L94:N94,Scoring!L$2:N$2)</f>
        <v>0.17499999999999999</v>
      </c>
      <c r="G92" s="2">
        <f>SUMPRODUCT(Scoring!O94:Q94,Scoring!O$2:Q$2)</f>
        <v>0.17500000000000002</v>
      </c>
      <c r="H92" s="2">
        <f>SUMPRODUCT(Scoring!R94:T94,Scoring!R$2:T$2)</f>
        <v>0.15000000000000002</v>
      </c>
      <c r="I92" s="2">
        <f>Scoring!U94*Scoring!U$2</f>
        <v>0.5</v>
      </c>
      <c r="J92" s="11">
        <f t="shared" si="2"/>
        <v>1.75</v>
      </c>
      <c r="K92" s="1">
        <f>J92-Scoring!V94</f>
        <v>0</v>
      </c>
    </row>
    <row r="93" spans="1:11" customFormat="1" ht="15" customHeight="1" x14ac:dyDescent="0.2">
      <c r="A93" s="2">
        <f>results!A92</f>
        <v>0</v>
      </c>
      <c r="B93" s="2" t="str">
        <f>results!B92</f>
        <v>GamerHours</v>
      </c>
      <c r="C93" s="2" t="str">
        <f>results!C92</f>
        <v>Tarun Nallu</v>
      </c>
      <c r="D93" s="2">
        <f>SUMPRODUCT(Scoring!D95:G95,Scoring!D$2:G$2)</f>
        <v>0.45</v>
      </c>
      <c r="E93" s="2">
        <f>SUMPRODUCT(Scoring!H95:K95,Scoring!H$2:K$2)</f>
        <v>0.35000000000000003</v>
      </c>
      <c r="F93" s="2">
        <f>SUMPRODUCT(Scoring!L95:N95,Scoring!L$2:N$2)</f>
        <v>0.15000000000000002</v>
      </c>
      <c r="G93" s="2">
        <f>SUMPRODUCT(Scoring!O95:Q95,Scoring!O$2:Q$2)</f>
        <v>0.17500000000000002</v>
      </c>
      <c r="H93" s="2">
        <f>SUMPRODUCT(Scoring!R95:T95,Scoring!R$2:T$2)</f>
        <v>0.17500000000000002</v>
      </c>
      <c r="I93" s="2">
        <f>Scoring!U95*Scoring!U$2</f>
        <v>0</v>
      </c>
      <c r="J93" s="11">
        <f t="shared" si="2"/>
        <v>1.3</v>
      </c>
      <c r="K93" s="1">
        <f>J93-Scoring!V95</f>
        <v>0</v>
      </c>
    </row>
    <row r="94" spans="1:11" customFormat="1" ht="15" customHeight="1" x14ac:dyDescent="0.2">
      <c r="A94" s="2">
        <f>results!A93</f>
        <v>0</v>
      </c>
      <c r="B94" s="2" t="str">
        <f>results!B93</f>
        <v>gridComm</v>
      </c>
      <c r="C94" s="2" t="str">
        <f>results!C93</f>
        <v>Paddy</v>
      </c>
      <c r="D94" s="2">
        <f>SUMPRODUCT(Scoring!D96:G96,Scoring!D$2:G$2)</f>
        <v>0.65000000000000013</v>
      </c>
      <c r="E94" s="2">
        <f>SUMPRODUCT(Scoring!H96:K96,Scoring!H$2:K$2)</f>
        <v>0.65000000000000013</v>
      </c>
      <c r="F94" s="2">
        <f>SUMPRODUCT(Scoring!L96:N96,Scoring!L$2:N$2)</f>
        <v>0.27500000000000002</v>
      </c>
      <c r="G94" s="2">
        <f>SUMPRODUCT(Scoring!O96:Q96,Scoring!O$2:Q$2)</f>
        <v>0.4</v>
      </c>
      <c r="H94" s="2">
        <f>SUMPRODUCT(Scoring!R96:T96,Scoring!R$2:T$2)</f>
        <v>0.35</v>
      </c>
      <c r="I94" s="2">
        <f>Scoring!U96*Scoring!U$2</f>
        <v>1</v>
      </c>
      <c r="J94" s="11">
        <f t="shared" si="2"/>
        <v>3.3250000000000002</v>
      </c>
      <c r="K94" s="1">
        <f>J94-Scoring!V96</f>
        <v>0</v>
      </c>
    </row>
    <row r="95" spans="1:11" customFormat="1" ht="15" customHeight="1" x14ac:dyDescent="0.2">
      <c r="A95" s="2">
        <f>results!A94</f>
        <v>0</v>
      </c>
      <c r="B95" s="2" t="str">
        <f>results!B94</f>
        <v>Brisil Technologies Private Limited</v>
      </c>
      <c r="C95" s="2" t="str">
        <f>results!C94</f>
        <v>Paddy</v>
      </c>
      <c r="D95" s="2">
        <f>SUMPRODUCT(Scoring!D97:G97,Scoring!D$2:G$2)</f>
        <v>0.55000000000000004</v>
      </c>
      <c r="E95" s="2">
        <f>SUMPRODUCT(Scoring!H97:K97,Scoring!H$2:K$2)</f>
        <v>0.4</v>
      </c>
      <c r="F95" s="2">
        <f>SUMPRODUCT(Scoring!L97:N97,Scoring!L$2:N$2)</f>
        <v>0.15000000000000002</v>
      </c>
      <c r="G95" s="2">
        <f>SUMPRODUCT(Scoring!O97:Q97,Scoring!O$2:Q$2)</f>
        <v>0.2</v>
      </c>
      <c r="H95" s="2">
        <f>SUMPRODUCT(Scoring!R97:T97,Scoring!R$2:T$2)</f>
        <v>0.2</v>
      </c>
      <c r="I95" s="2">
        <f>Scoring!U97*Scoring!U$2</f>
        <v>0.5</v>
      </c>
      <c r="J95" s="11">
        <f t="shared" si="2"/>
        <v>2</v>
      </c>
      <c r="K95" s="1">
        <f>J95-Scoring!V97</f>
        <v>0</v>
      </c>
    </row>
    <row r="96" spans="1:11" customFormat="1" ht="15" customHeight="1" x14ac:dyDescent="0.2">
      <c r="A96" s="2">
        <f>results!A95</f>
        <v>0</v>
      </c>
      <c r="B96" s="2" t="str">
        <f>results!B95</f>
        <v>Drones Tech Lab</v>
      </c>
      <c r="C96" s="2" t="str">
        <f>results!C95</f>
        <v>Paddy</v>
      </c>
      <c r="D96" s="2">
        <f>SUMPRODUCT(Scoring!D98:G98,Scoring!D$2:G$2)</f>
        <v>0.55000000000000004</v>
      </c>
      <c r="E96" s="2">
        <f>SUMPRODUCT(Scoring!H98:K98,Scoring!H$2:K$2)</f>
        <v>0.5</v>
      </c>
      <c r="F96" s="2">
        <f>SUMPRODUCT(Scoring!L98:N98,Scoring!L$2:N$2)</f>
        <v>0.25</v>
      </c>
      <c r="G96" s="2">
        <f>SUMPRODUCT(Scoring!O98:Q98,Scoring!O$2:Q$2)</f>
        <v>0.4</v>
      </c>
      <c r="H96" s="2">
        <f>SUMPRODUCT(Scoring!R98:T98,Scoring!R$2:T$2)</f>
        <v>0.27500000000000002</v>
      </c>
      <c r="I96" s="2">
        <f>Scoring!U98*Scoring!U$2</f>
        <v>1</v>
      </c>
      <c r="J96" s="11">
        <f t="shared" si="2"/>
        <v>2.9750000000000001</v>
      </c>
      <c r="K96" s="1">
        <f>J96-Scoring!V98</f>
        <v>0</v>
      </c>
    </row>
    <row r="97" spans="1:11" customFormat="1" ht="15" customHeight="1" x14ac:dyDescent="0.2">
      <c r="A97" s="2">
        <f>results!A96</f>
        <v>0</v>
      </c>
      <c r="B97" s="2" t="str">
        <f>results!B96</f>
        <v>Go Plus</v>
      </c>
      <c r="C97" s="2" t="str">
        <f>results!C96</f>
        <v>Paddy</v>
      </c>
      <c r="D97" s="2">
        <f>SUMPRODUCT(Scoring!D99:G99,Scoring!D$2:G$2)</f>
        <v>0.25</v>
      </c>
      <c r="E97" s="2">
        <f>SUMPRODUCT(Scoring!H99:K99,Scoring!H$2:K$2)</f>
        <v>0.30000000000000004</v>
      </c>
      <c r="F97" s="2">
        <f>SUMPRODUCT(Scoring!L99:N99,Scoring!L$2:N$2)</f>
        <v>0.15000000000000002</v>
      </c>
      <c r="G97" s="2">
        <f>SUMPRODUCT(Scoring!O99:Q99,Scoring!O$2:Q$2)</f>
        <v>0.25</v>
      </c>
      <c r="H97" s="2">
        <f>SUMPRODUCT(Scoring!R99:T99,Scoring!R$2:T$2)</f>
        <v>0.25</v>
      </c>
      <c r="I97" s="2">
        <f>Scoring!U99*Scoring!U$2</f>
        <v>0.5</v>
      </c>
      <c r="J97" s="11">
        <f t="shared" si="2"/>
        <v>1.7000000000000002</v>
      </c>
      <c r="K97" s="1">
        <f>J97-Scoring!V99</f>
        <v>0</v>
      </c>
    </row>
    <row r="98" spans="1:11" customFormat="1" ht="15" customHeight="1" x14ac:dyDescent="0.2">
      <c r="A98" s="2">
        <f>results!A97</f>
        <v>0</v>
      </c>
      <c r="B98" s="2" t="str">
        <f>results!B97</f>
        <v>Solarite Technologies Pte. Ltd.</v>
      </c>
      <c r="C98" s="2" t="str">
        <f>results!C97</f>
        <v>Paddy</v>
      </c>
      <c r="D98" s="2">
        <f>SUMPRODUCT(Scoring!D100:G100,Scoring!D$2:G$2)</f>
        <v>0.45000000000000007</v>
      </c>
      <c r="E98" s="2">
        <f>SUMPRODUCT(Scoring!H100:K100,Scoring!H$2:K$2)</f>
        <v>0.55000000000000004</v>
      </c>
      <c r="F98" s="2">
        <f>SUMPRODUCT(Scoring!L100:N100,Scoring!L$2:N$2)</f>
        <v>0.30000000000000004</v>
      </c>
      <c r="G98" s="2">
        <f>SUMPRODUCT(Scoring!O100:Q100,Scoring!O$2:Q$2)</f>
        <v>0.25</v>
      </c>
      <c r="H98" s="2">
        <f>SUMPRODUCT(Scoring!R100:T100,Scoring!R$2:T$2)</f>
        <v>0.35</v>
      </c>
      <c r="I98" s="2">
        <f>Scoring!U100*Scoring!U$2</f>
        <v>1</v>
      </c>
      <c r="J98" s="11">
        <f t="shared" si="2"/>
        <v>2.9</v>
      </c>
      <c r="K98" s="1">
        <f>J98-Scoring!V100</f>
        <v>0</v>
      </c>
    </row>
    <row r="99" spans="1:11" customFormat="1" ht="15" customHeight="1" x14ac:dyDescent="0.2">
      <c r="A99" s="2">
        <f>results!A98</f>
        <v>0</v>
      </c>
      <c r="B99" s="2" t="str">
        <f>results!B98</f>
        <v>Luminociti Networks</v>
      </c>
      <c r="C99" s="2" t="str">
        <f>results!C98</f>
        <v>Paddy</v>
      </c>
      <c r="D99" s="2">
        <f>SUMPRODUCT(Scoring!D101:G101,Scoring!D$2:G$2)</f>
        <v>0.5</v>
      </c>
      <c r="E99" s="2">
        <f>SUMPRODUCT(Scoring!H101:K101,Scoring!H$2:K$2)</f>
        <v>0.39999999999999997</v>
      </c>
      <c r="F99" s="2">
        <f>SUMPRODUCT(Scoring!L101:N101,Scoring!L$2:N$2)</f>
        <v>0.17500000000000002</v>
      </c>
      <c r="G99" s="2">
        <f>SUMPRODUCT(Scoring!O101:Q101,Scoring!O$2:Q$2)</f>
        <v>0.30000000000000004</v>
      </c>
      <c r="H99" s="2">
        <f>SUMPRODUCT(Scoring!R101:T101,Scoring!R$2:T$2)</f>
        <v>0.2</v>
      </c>
      <c r="I99" s="2">
        <f>Scoring!U101*Scoring!U$2</f>
        <v>0</v>
      </c>
      <c r="J99" s="11">
        <f t="shared" si="2"/>
        <v>1.575</v>
      </c>
      <c r="K99" s="1">
        <f>J99-Scoring!V101</f>
        <v>0</v>
      </c>
    </row>
    <row r="100" spans="1:11" customFormat="1" ht="15" customHeight="1" x14ac:dyDescent="0.2">
      <c r="A100" s="2">
        <f>results!A99</f>
        <v>0</v>
      </c>
      <c r="B100" s="2" t="str">
        <f>results!B99</f>
        <v xml:space="preserve">FitThree </v>
      </c>
      <c r="C100" s="2" t="str">
        <f>results!C99</f>
        <v>Nandini Das Ghoshal</v>
      </c>
      <c r="D100" s="2">
        <f>SUMPRODUCT(Scoring!D102:G102,Scoring!D$2:G$2)</f>
        <v>0.65</v>
      </c>
      <c r="E100" s="2">
        <f>SUMPRODUCT(Scoring!H102:K102,Scoring!H$2:K$2)</f>
        <v>0.55000000000000004</v>
      </c>
      <c r="F100" s="2">
        <f>SUMPRODUCT(Scoring!L102:N102,Scoring!L$2:N$2)</f>
        <v>0.2</v>
      </c>
      <c r="G100" s="2">
        <f>SUMPRODUCT(Scoring!O102:Q102,Scoring!O$2:Q$2)</f>
        <v>0.32500000000000001</v>
      </c>
      <c r="H100" s="2">
        <f>SUMPRODUCT(Scoring!R102:T102,Scoring!R$2:T$2)</f>
        <v>0.25</v>
      </c>
      <c r="I100" s="2">
        <f>Scoring!U102*Scoring!U$2</f>
        <v>0.5</v>
      </c>
      <c r="J100" s="11">
        <f t="shared" ref="J100:J119" si="3">SUM(D100:I100)</f>
        <v>2.4750000000000001</v>
      </c>
      <c r="K100" s="1">
        <f>J100-Scoring!V102</f>
        <v>0</v>
      </c>
    </row>
    <row r="101" spans="1:11" customFormat="1" x14ac:dyDescent="0.2">
      <c r="A101" s="2">
        <f>results!A100</f>
        <v>0</v>
      </c>
      <c r="B101" s="2" t="str">
        <f>results!B100</f>
        <v>Waitrr</v>
      </c>
      <c r="C101" s="2" t="str">
        <f>results!C100</f>
        <v>Nandini Das Ghoshal</v>
      </c>
      <c r="D101" s="2">
        <f>SUMPRODUCT(Scoring!D103:G103,Scoring!D$2:G$2)</f>
        <v>0.7</v>
      </c>
      <c r="E101" s="2">
        <f>SUMPRODUCT(Scoring!H103:K103,Scoring!H$2:K$2)</f>
        <v>0.55000000000000004</v>
      </c>
      <c r="F101" s="2">
        <f>SUMPRODUCT(Scoring!L103:N103,Scoring!L$2:N$2)</f>
        <v>0.375</v>
      </c>
      <c r="G101" s="2">
        <f>SUMPRODUCT(Scoring!O103:Q103,Scoring!O$2:Q$2)</f>
        <v>0.5</v>
      </c>
      <c r="H101" s="2">
        <f>SUMPRODUCT(Scoring!R103:T103,Scoring!R$2:T$2)</f>
        <v>0.4</v>
      </c>
      <c r="I101" s="2">
        <f>Scoring!U103*Scoring!U$2</f>
        <v>1</v>
      </c>
      <c r="J101" s="11">
        <f t="shared" si="3"/>
        <v>3.5249999999999999</v>
      </c>
      <c r="K101" s="1">
        <f>J101-Scoring!V103</f>
        <v>0</v>
      </c>
    </row>
    <row r="102" spans="1:11" customFormat="1" ht="15" customHeight="1" x14ac:dyDescent="0.2">
      <c r="A102" s="2">
        <f>results!A101</f>
        <v>0</v>
      </c>
      <c r="B102" s="2" t="str">
        <f>results!B101</f>
        <v>BRIGHTFOX LEARNING SOLUTIONS LLP</v>
      </c>
      <c r="C102" s="2" t="str">
        <f>results!C101</f>
        <v>Nandini Das Ghoshal</v>
      </c>
      <c r="D102" s="2">
        <f>SUMPRODUCT(Scoring!D104:G104,Scoring!D$2:G$2)</f>
        <v>0.65</v>
      </c>
      <c r="E102" s="2">
        <f>SUMPRODUCT(Scoring!H104:K104,Scoring!H$2:K$2)</f>
        <v>0.65</v>
      </c>
      <c r="F102" s="2">
        <f>SUMPRODUCT(Scoring!L104:N104,Scoring!L$2:N$2)</f>
        <v>0.4</v>
      </c>
      <c r="G102" s="2">
        <f>SUMPRODUCT(Scoring!O104:Q104,Scoring!O$2:Q$2)</f>
        <v>0.5</v>
      </c>
      <c r="H102" s="2">
        <f>SUMPRODUCT(Scoring!R104:T104,Scoring!R$2:T$2)</f>
        <v>0.4</v>
      </c>
      <c r="I102" s="2">
        <f>Scoring!U104*Scoring!U$2</f>
        <v>0.5</v>
      </c>
      <c r="J102" s="11">
        <f t="shared" si="3"/>
        <v>3.1</v>
      </c>
      <c r="K102" s="1">
        <f>J102-Scoring!V104</f>
        <v>0</v>
      </c>
    </row>
    <row r="103" spans="1:11" customFormat="1" ht="15" customHeight="1" x14ac:dyDescent="0.2">
      <c r="A103" s="2">
        <f>results!A102</f>
        <v>0</v>
      </c>
      <c r="B103" s="2" t="str">
        <f>results!B102</f>
        <v>EmotionReader</v>
      </c>
      <c r="C103" s="2" t="str">
        <f>results!C102</f>
        <v>Nandini Das Ghoshal</v>
      </c>
      <c r="D103" s="2">
        <f>SUMPRODUCT(Scoring!D105:G105,Scoring!D$2:G$2)</f>
        <v>0.8</v>
      </c>
      <c r="E103" s="2">
        <f>SUMPRODUCT(Scoring!H105:K105,Scoring!H$2:K$2)</f>
        <v>0.55000000000000004</v>
      </c>
      <c r="F103" s="2">
        <f>SUMPRODUCT(Scoring!L105:N105,Scoring!L$2:N$2)</f>
        <v>0.2</v>
      </c>
      <c r="G103" s="2">
        <f>SUMPRODUCT(Scoring!O105:Q105,Scoring!O$2:Q$2)</f>
        <v>0.32500000000000001</v>
      </c>
      <c r="H103" s="2">
        <f>SUMPRODUCT(Scoring!R105:T105,Scoring!R$2:T$2)</f>
        <v>0.4</v>
      </c>
      <c r="I103" s="2">
        <f>Scoring!U105*Scoring!U$2</f>
        <v>1</v>
      </c>
      <c r="J103" s="11">
        <f t="shared" si="3"/>
        <v>3.2749999999999999</v>
      </c>
      <c r="K103" s="1">
        <f>J103-Scoring!V105</f>
        <v>0</v>
      </c>
    </row>
    <row r="104" spans="1:11" customFormat="1" x14ac:dyDescent="0.2">
      <c r="A104" s="2">
        <f>results!A103</f>
        <v>0</v>
      </c>
      <c r="B104" s="2" t="str">
        <f>results!B103</f>
        <v>DiskountMonkey</v>
      </c>
      <c r="C104" s="2" t="str">
        <f>results!C103</f>
        <v>Nandini Das Ghoshal</v>
      </c>
      <c r="D104" s="2">
        <f>SUMPRODUCT(Scoring!D106:G106,Scoring!D$2:G$2)</f>
        <v>0.55000000000000004</v>
      </c>
      <c r="E104" s="2">
        <f>SUMPRODUCT(Scoring!H106:K106,Scoring!H$2:K$2)</f>
        <v>0.65</v>
      </c>
      <c r="F104" s="2">
        <f>SUMPRODUCT(Scoring!L106:N106,Scoring!L$2:N$2)</f>
        <v>0.32500000000000001</v>
      </c>
      <c r="G104" s="2">
        <f>SUMPRODUCT(Scoring!O106:Q106,Scoring!O$2:Q$2)</f>
        <v>0.42500000000000004</v>
      </c>
      <c r="H104" s="2">
        <f>SUMPRODUCT(Scoring!R106:T106,Scoring!R$2:T$2)</f>
        <v>0.32500000000000001</v>
      </c>
      <c r="I104" s="2">
        <f>Scoring!U106*Scoring!U$2</f>
        <v>0.5</v>
      </c>
      <c r="J104" s="11">
        <f t="shared" si="3"/>
        <v>2.7750000000000004</v>
      </c>
      <c r="K104" s="1">
        <f>J104-Scoring!V106</f>
        <v>0</v>
      </c>
    </row>
    <row r="105" spans="1:11" customFormat="1" x14ac:dyDescent="0.2">
      <c r="A105" s="2">
        <f>results!A104</f>
        <v>0</v>
      </c>
      <c r="B105" s="2" t="str">
        <f>results!B104</f>
        <v>Popular Chips</v>
      </c>
      <c r="C105" s="2" t="str">
        <f>results!C104</f>
        <v>Niraj Nagpal</v>
      </c>
      <c r="D105" s="2">
        <f>SUMPRODUCT(Scoring!D107:G107,Scoring!D$2:G$2)</f>
        <v>0.45000000000000007</v>
      </c>
      <c r="E105" s="2">
        <f>SUMPRODUCT(Scoring!H107:K107,Scoring!H$2:K$2)</f>
        <v>0.44999999999999996</v>
      </c>
      <c r="F105" s="2">
        <f>SUMPRODUCT(Scoring!L107:N107,Scoring!L$2:N$2)</f>
        <v>0.2</v>
      </c>
      <c r="G105" s="2">
        <f>SUMPRODUCT(Scoring!O107:Q107,Scoring!O$2:Q$2)</f>
        <v>0.30000000000000004</v>
      </c>
      <c r="H105" s="2">
        <f>SUMPRODUCT(Scoring!R107:T107,Scoring!R$2:T$2)</f>
        <v>0.17500000000000002</v>
      </c>
      <c r="I105" s="2">
        <f>Scoring!U107*Scoring!U$2</f>
        <v>0.5</v>
      </c>
      <c r="J105" s="11">
        <f t="shared" si="3"/>
        <v>2.0750000000000002</v>
      </c>
      <c r="K105" s="1">
        <f>J105-Scoring!V107</f>
        <v>0</v>
      </c>
    </row>
    <row r="106" spans="1:11" customFormat="1" x14ac:dyDescent="0.2">
      <c r="A106" s="2">
        <f>results!A105</f>
        <v>0</v>
      </c>
      <c r="B106" s="2" t="str">
        <f>results!B105</f>
        <v>MIFON</v>
      </c>
      <c r="C106" s="2" t="str">
        <f>results!C105</f>
        <v>Niraj Nagpal</v>
      </c>
      <c r="D106" s="2">
        <f>SUMPRODUCT(Scoring!D108:G108,Scoring!D$2:G$2)</f>
        <v>0.5</v>
      </c>
      <c r="E106" s="2">
        <f>SUMPRODUCT(Scoring!H108:K108,Scoring!H$2:K$2)</f>
        <v>0.35000000000000003</v>
      </c>
      <c r="F106" s="2">
        <f>SUMPRODUCT(Scoring!L108:N108,Scoring!L$2:N$2)</f>
        <v>0.15000000000000002</v>
      </c>
      <c r="G106" s="2">
        <f>SUMPRODUCT(Scoring!O108:Q108,Scoring!O$2:Q$2)</f>
        <v>0.30000000000000004</v>
      </c>
      <c r="H106" s="2">
        <f>SUMPRODUCT(Scoring!R108:T108,Scoring!R$2:T$2)</f>
        <v>0.15000000000000002</v>
      </c>
      <c r="I106" s="2">
        <f>Scoring!U108*Scoring!U$2</f>
        <v>0</v>
      </c>
      <c r="J106" s="11">
        <f t="shared" si="3"/>
        <v>1.4500000000000002</v>
      </c>
      <c r="K106" s="1">
        <f>J106-Scoring!V108</f>
        <v>0</v>
      </c>
    </row>
    <row r="107" spans="1:11" customFormat="1" x14ac:dyDescent="0.2">
      <c r="A107" s="2">
        <f>results!A106</f>
        <v>0</v>
      </c>
      <c r="B107" s="2" t="str">
        <f>results!B106</f>
        <v>101.careers</v>
      </c>
      <c r="C107" s="2" t="str">
        <f>results!C106</f>
        <v>Niraj Nagpal</v>
      </c>
      <c r="D107" s="2">
        <f>SUMPRODUCT(Scoring!D109:G109,Scoring!D$2:G$2)</f>
        <v>0.65</v>
      </c>
      <c r="E107" s="2">
        <f>SUMPRODUCT(Scoring!H109:K109,Scoring!H$2:K$2)</f>
        <v>0.44999999999999996</v>
      </c>
      <c r="F107" s="2">
        <f>SUMPRODUCT(Scoring!L109:N109,Scoring!L$2:N$2)</f>
        <v>0.25</v>
      </c>
      <c r="G107" s="2">
        <f>SUMPRODUCT(Scoring!O109:Q109,Scoring!O$2:Q$2)</f>
        <v>0.30000000000000004</v>
      </c>
      <c r="H107" s="2">
        <f>SUMPRODUCT(Scoring!R109:T109,Scoring!R$2:T$2)</f>
        <v>0.22500000000000003</v>
      </c>
      <c r="I107" s="2">
        <f>Scoring!U109*Scoring!U$2</f>
        <v>0.5</v>
      </c>
      <c r="J107" s="11">
        <f t="shared" si="3"/>
        <v>2.375</v>
      </c>
      <c r="K107" s="1">
        <f>J107-Scoring!V109</f>
        <v>0</v>
      </c>
    </row>
    <row r="108" spans="1:11" customFormat="1" x14ac:dyDescent="0.2">
      <c r="A108" s="2">
        <f>results!A107</f>
        <v>0</v>
      </c>
      <c r="B108" s="2" t="str">
        <f>results!B107</f>
        <v>EmotionReader</v>
      </c>
      <c r="C108" s="2" t="str">
        <f>results!C107</f>
        <v>Niraj Nagpal</v>
      </c>
      <c r="D108" s="2">
        <f>SUMPRODUCT(Scoring!D110:G110,Scoring!D$2:G$2)</f>
        <v>0.60000000000000009</v>
      </c>
      <c r="E108" s="2">
        <f>SUMPRODUCT(Scoring!H110:K110,Scoring!H$2:K$2)</f>
        <v>0.55000000000000004</v>
      </c>
      <c r="F108" s="2">
        <f>SUMPRODUCT(Scoring!L110:N110,Scoring!L$2:N$2)</f>
        <v>0.30000000000000004</v>
      </c>
      <c r="G108" s="2">
        <f>SUMPRODUCT(Scoring!O110:Q110,Scoring!O$2:Q$2)</f>
        <v>0.30000000000000004</v>
      </c>
      <c r="H108" s="2">
        <f>SUMPRODUCT(Scoring!R110:T110,Scoring!R$2:T$2)</f>
        <v>0.2</v>
      </c>
      <c r="I108" s="2">
        <f>Scoring!U110*Scoring!U$2</f>
        <v>0.5</v>
      </c>
      <c r="J108" s="11">
        <f t="shared" si="3"/>
        <v>2.4500000000000002</v>
      </c>
      <c r="K108" s="1">
        <f>J108-Scoring!V110</f>
        <v>0</v>
      </c>
    </row>
    <row r="109" spans="1:11" customFormat="1" x14ac:dyDescent="0.2">
      <c r="A109" s="2">
        <f>results!A108</f>
        <v>0</v>
      </c>
      <c r="B109" s="2" t="str">
        <f>results!B108</f>
        <v>forBinary</v>
      </c>
      <c r="C109" s="2" t="str">
        <f>results!C108</f>
        <v>Niraj Nagpal</v>
      </c>
      <c r="D109" s="2">
        <f>SUMPRODUCT(Scoring!D111:G111,Scoring!D$2:G$2)</f>
        <v>0.7</v>
      </c>
      <c r="E109" s="2">
        <f>SUMPRODUCT(Scoring!H111:K111,Scoring!H$2:K$2)</f>
        <v>0.75</v>
      </c>
      <c r="F109" s="2">
        <f>SUMPRODUCT(Scoring!L111:N111,Scoring!L$2:N$2)</f>
        <v>0.27500000000000002</v>
      </c>
      <c r="G109" s="2">
        <f>SUMPRODUCT(Scoring!O111:Q111,Scoring!O$2:Q$2)</f>
        <v>0.57500000000000007</v>
      </c>
      <c r="H109" s="2">
        <f>SUMPRODUCT(Scoring!R111:T111,Scoring!R$2:T$2)</f>
        <v>0.30000000000000004</v>
      </c>
      <c r="I109" s="2">
        <f>Scoring!U111*Scoring!U$2</f>
        <v>0.5</v>
      </c>
      <c r="J109" s="11">
        <f t="shared" si="3"/>
        <v>3.1000000000000005</v>
      </c>
      <c r="K109" s="1">
        <f>J109-Scoring!V111</f>
        <v>0</v>
      </c>
    </row>
    <row r="110" spans="1:11" customFormat="1" x14ac:dyDescent="0.2">
      <c r="A110" s="2">
        <f>results!A109</f>
        <v>0</v>
      </c>
      <c r="B110" s="2" t="str">
        <f>results!B109</f>
        <v>hashprep</v>
      </c>
      <c r="C110" s="2" t="str">
        <f>results!C109</f>
        <v>Niraj Nagpal</v>
      </c>
      <c r="D110" s="2">
        <f>SUMPRODUCT(Scoring!D112:G112,Scoring!D$2:G$2)</f>
        <v>0.65</v>
      </c>
      <c r="E110" s="2">
        <f>SUMPRODUCT(Scoring!H112:K112,Scoring!H$2:K$2)</f>
        <v>0.60000000000000009</v>
      </c>
      <c r="F110" s="2">
        <f>SUMPRODUCT(Scoring!L112:N112,Scoring!L$2:N$2)</f>
        <v>0.27500000000000002</v>
      </c>
      <c r="G110" s="2">
        <f>SUMPRODUCT(Scoring!O112:Q112,Scoring!O$2:Q$2)</f>
        <v>0.45000000000000007</v>
      </c>
      <c r="H110" s="2">
        <f>SUMPRODUCT(Scoring!R112:T112,Scoring!R$2:T$2)</f>
        <v>0.17500000000000002</v>
      </c>
      <c r="I110" s="2">
        <f>Scoring!U112*Scoring!U$2</f>
        <v>1</v>
      </c>
      <c r="J110" s="11">
        <f t="shared" si="3"/>
        <v>3.15</v>
      </c>
      <c r="K110" s="1">
        <f>J110-Scoring!V112</f>
        <v>0</v>
      </c>
    </row>
    <row r="111" spans="1:11" customFormat="1" x14ac:dyDescent="0.2">
      <c r="A111" s="2">
        <f>results!A110</f>
        <v>0</v>
      </c>
      <c r="B111" s="2" t="str">
        <f>results!B110</f>
        <v>HyperXchange</v>
      </c>
      <c r="C111" s="2" t="str">
        <f>results!C110</f>
        <v>Osborne Saldanha</v>
      </c>
      <c r="D111" s="2">
        <f>SUMPRODUCT(Scoring!D113:G113,Scoring!D$2:G$2)</f>
        <v>0.55000000000000004</v>
      </c>
      <c r="E111" s="2">
        <f>SUMPRODUCT(Scoring!H113:K113,Scoring!H$2:K$2)</f>
        <v>0.39999999999999997</v>
      </c>
      <c r="F111" s="2">
        <f>SUMPRODUCT(Scoring!L113:N113,Scoring!L$2:N$2)</f>
        <v>0.17500000000000002</v>
      </c>
      <c r="G111" s="2">
        <f>SUMPRODUCT(Scoring!O113:Q113,Scoring!O$2:Q$2)</f>
        <v>0.27500000000000002</v>
      </c>
      <c r="H111" s="2">
        <f>SUMPRODUCT(Scoring!R113:T113,Scoring!R$2:T$2)</f>
        <v>0.125</v>
      </c>
      <c r="I111" s="2">
        <f>Scoring!U113*Scoring!U$2</f>
        <v>0.5</v>
      </c>
      <c r="J111" s="11">
        <f t="shared" si="3"/>
        <v>2.0249999999999999</v>
      </c>
      <c r="K111" s="1">
        <f>J111-Scoring!V113</f>
        <v>0</v>
      </c>
    </row>
    <row r="112" spans="1:11" customFormat="1" x14ac:dyDescent="0.2">
      <c r="A112" s="2">
        <f>results!A111</f>
        <v>0</v>
      </c>
      <c r="B112" s="2" t="str">
        <f>results!B111</f>
        <v>Sepio Products</v>
      </c>
      <c r="C112" s="2" t="str">
        <f>results!C111</f>
        <v>Osborne Saldanha</v>
      </c>
      <c r="D112" s="2">
        <f>SUMPRODUCT(Scoring!D114:G114,Scoring!D$2:G$2)</f>
        <v>0.60000000000000009</v>
      </c>
      <c r="E112" s="2">
        <f>SUMPRODUCT(Scoring!H114:K114,Scoring!H$2:K$2)</f>
        <v>0.35000000000000003</v>
      </c>
      <c r="F112" s="2">
        <f>SUMPRODUCT(Scoring!L114:N114,Scoring!L$2:N$2)</f>
        <v>0.17499999999999999</v>
      </c>
      <c r="G112" s="2">
        <f>SUMPRODUCT(Scoring!O114:Q114,Scoring!O$2:Q$2)</f>
        <v>0.17500000000000002</v>
      </c>
      <c r="H112" s="2">
        <f>SUMPRODUCT(Scoring!R114:T114,Scoring!R$2:T$2)</f>
        <v>0.2</v>
      </c>
      <c r="I112" s="2">
        <f>Scoring!U114*Scoring!U$2</f>
        <v>0.5</v>
      </c>
      <c r="J112" s="11">
        <f t="shared" si="3"/>
        <v>2</v>
      </c>
      <c r="K112" s="1">
        <f>J112-Scoring!V114</f>
        <v>0</v>
      </c>
    </row>
    <row r="113" spans="1:232" x14ac:dyDescent="0.2">
      <c r="A113" s="2">
        <f>results!A112</f>
        <v>0</v>
      </c>
      <c r="B113" s="2" t="str">
        <f>results!B112</f>
        <v>Woofyz Pet Services Pvt Ltd</v>
      </c>
      <c r="C113" s="2" t="str">
        <f>results!C112</f>
        <v>Osborne Saldanha</v>
      </c>
      <c r="D113" s="2">
        <f>SUMPRODUCT(Scoring!D115:G115,Scoring!D$2:G$2)</f>
        <v>0.50000000000000011</v>
      </c>
      <c r="E113" s="2">
        <f>SUMPRODUCT(Scoring!H115:K115,Scoring!H$2:K$2)</f>
        <v>0.4</v>
      </c>
      <c r="F113" s="2">
        <f>SUMPRODUCT(Scoring!L115:N115,Scoring!L$2:N$2)</f>
        <v>0.125</v>
      </c>
      <c r="G113" s="2">
        <f>SUMPRODUCT(Scoring!O115:Q115,Scoring!O$2:Q$2)</f>
        <v>0.27500000000000002</v>
      </c>
      <c r="H113" s="2">
        <f>SUMPRODUCT(Scoring!R115:T115,Scoring!R$2:T$2)</f>
        <v>0.17500000000000002</v>
      </c>
      <c r="I113" s="2">
        <f>Scoring!U115*Scoring!U$2</f>
        <v>0.5</v>
      </c>
      <c r="J113" s="11">
        <f t="shared" si="3"/>
        <v>1.9750000000000003</v>
      </c>
      <c r="K113" s="1">
        <f>J113-Scoring!V115</f>
        <v>0</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row>
    <row r="114" spans="1:232" x14ac:dyDescent="0.2">
      <c r="A114" s="2">
        <f>results!A113</f>
        <v>0</v>
      </c>
      <c r="B114" s="2" t="str">
        <f>results!B113</f>
        <v>TripUthao</v>
      </c>
      <c r="C114" s="2" t="str">
        <f>results!C113</f>
        <v>Osborne Saldanha</v>
      </c>
      <c r="D114" s="2">
        <f>SUMPRODUCT(Scoring!D116:G116,Scoring!D$2:G$2)</f>
        <v>0.55000000000000004</v>
      </c>
      <c r="E114" s="2">
        <f>SUMPRODUCT(Scoring!H116:K116,Scoring!H$2:K$2)</f>
        <v>0.4</v>
      </c>
      <c r="F114" s="2">
        <f>SUMPRODUCT(Scoring!L116:N116,Scoring!L$2:N$2)</f>
        <v>0.125</v>
      </c>
      <c r="G114" s="2">
        <f>SUMPRODUCT(Scoring!O116:Q116,Scoring!O$2:Q$2)</f>
        <v>0.17500000000000002</v>
      </c>
      <c r="H114" s="2">
        <f>SUMPRODUCT(Scoring!R116:T116,Scoring!R$2:T$2)</f>
        <v>0.2</v>
      </c>
      <c r="I114" s="2">
        <f>Scoring!U116*Scoring!U$2</f>
        <v>0.5</v>
      </c>
      <c r="J114" s="11">
        <f t="shared" si="3"/>
        <v>1.9500000000000002</v>
      </c>
      <c r="K114" s="1">
        <f>J114-Scoring!V116</f>
        <v>0</v>
      </c>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row>
    <row r="115" spans="1:232" x14ac:dyDescent="0.2">
      <c r="A115" s="2">
        <f>results!A114</f>
        <v>0</v>
      </c>
      <c r="B115" s="2" t="str">
        <f>results!B114</f>
        <v>Air Freight Bazaar</v>
      </c>
      <c r="C115" s="2" t="str">
        <f>results!C114</f>
        <v>Osborne Saldanha</v>
      </c>
      <c r="D115" s="2">
        <f>SUMPRODUCT(Scoring!D117:G117,Scoring!D$2:G$2)</f>
        <v>0.55000000000000004</v>
      </c>
      <c r="E115" s="2">
        <f>SUMPRODUCT(Scoring!H117:K117,Scoring!H$2:K$2)</f>
        <v>0.4</v>
      </c>
      <c r="F115" s="2">
        <f>SUMPRODUCT(Scoring!L117:N117,Scoring!L$2:N$2)</f>
        <v>0.125</v>
      </c>
      <c r="G115" s="2">
        <f>SUMPRODUCT(Scoring!O117:Q117,Scoring!O$2:Q$2)</f>
        <v>0.37500000000000006</v>
      </c>
      <c r="H115" s="2">
        <f>SUMPRODUCT(Scoring!R117:T117,Scoring!R$2:T$2)</f>
        <v>0.17500000000000002</v>
      </c>
      <c r="I115" s="2">
        <f>Scoring!U117*Scoring!U$2</f>
        <v>0.5</v>
      </c>
      <c r="J115" s="11">
        <f t="shared" si="3"/>
        <v>2.125</v>
      </c>
      <c r="K115" s="1">
        <f>J115-Scoring!V117</f>
        <v>0</v>
      </c>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row>
    <row r="116" spans="1:232" x14ac:dyDescent="0.2">
      <c r="A116" s="2">
        <f>results!A115</f>
        <v>0</v>
      </c>
      <c r="B116" s="2" t="str">
        <f>results!B115</f>
        <v>Astra IT, INC - Czar Securities</v>
      </c>
      <c r="C116" s="2" t="str">
        <f>results!C115</f>
        <v>Sriman Kota</v>
      </c>
      <c r="D116" s="2">
        <f>SUMPRODUCT(Scoring!D118:G118,Scoring!D$2:G$2)</f>
        <v>0.60000000000000009</v>
      </c>
      <c r="E116" s="2">
        <f>SUMPRODUCT(Scoring!H118:K118,Scoring!H$2:K$2)</f>
        <v>0.60000000000000009</v>
      </c>
      <c r="F116" s="2">
        <f>SUMPRODUCT(Scoring!L118:N118,Scoring!L$2:N$2)</f>
        <v>0.30000000000000004</v>
      </c>
      <c r="G116" s="2">
        <f>SUMPRODUCT(Scoring!O118:Q118,Scoring!O$2:Q$2)</f>
        <v>0.47500000000000009</v>
      </c>
      <c r="H116" s="2">
        <f>SUMPRODUCT(Scoring!R118:T118,Scoring!R$2:T$2)</f>
        <v>0.25</v>
      </c>
      <c r="I116" s="2">
        <f>Scoring!U118*Scoring!U$2</f>
        <v>0.5</v>
      </c>
      <c r="J116" s="11">
        <f t="shared" si="3"/>
        <v>2.7250000000000005</v>
      </c>
      <c r="K116" s="1">
        <f>J116-Scoring!V118</f>
        <v>0</v>
      </c>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row>
    <row r="117" spans="1:232" x14ac:dyDescent="0.2">
      <c r="A117" s="2">
        <f>results!A116</f>
        <v>0</v>
      </c>
      <c r="B117" s="2" t="str">
        <f>results!B116</f>
        <v>GetPY Analytics</v>
      </c>
      <c r="C117" s="2" t="str">
        <f>results!C116</f>
        <v>Sriman Kota</v>
      </c>
      <c r="D117" s="2">
        <f>SUMPRODUCT(Scoring!D119:G119,Scoring!D$2:G$2)</f>
        <v>0.55000000000000004</v>
      </c>
      <c r="E117" s="2">
        <f>SUMPRODUCT(Scoring!H119:K119,Scoring!H$2:K$2)</f>
        <v>0.44999999999999996</v>
      </c>
      <c r="F117" s="2">
        <f>SUMPRODUCT(Scoring!L119:N119,Scoring!L$2:N$2)</f>
        <v>0.2</v>
      </c>
      <c r="G117" s="2">
        <f>SUMPRODUCT(Scoring!O119:Q119,Scoring!O$2:Q$2)</f>
        <v>0.30000000000000004</v>
      </c>
      <c r="H117" s="2">
        <f>SUMPRODUCT(Scoring!R119:T119,Scoring!R$2:T$2)</f>
        <v>0.2</v>
      </c>
      <c r="I117" s="2">
        <f>Scoring!U119*Scoring!U$2</f>
        <v>0.5</v>
      </c>
      <c r="J117" s="11">
        <f t="shared" si="3"/>
        <v>2.2000000000000002</v>
      </c>
      <c r="K117" s="1">
        <f>J117-Scoring!V119</f>
        <v>0</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row>
    <row r="118" spans="1:232" x14ac:dyDescent="0.2">
      <c r="A118" s="2">
        <f>results!A117</f>
        <v>0</v>
      </c>
      <c r="B118" s="2" t="str">
        <f>results!B117</f>
        <v>Velox Network Pte Ltd</v>
      </c>
      <c r="C118" s="2" t="str">
        <f>results!C117</f>
        <v>Sriman Kota</v>
      </c>
      <c r="D118" s="2">
        <f>SUMPRODUCT(Scoring!D120:G120,Scoring!D$2:G$2)</f>
        <v>0.75</v>
      </c>
      <c r="E118" s="2">
        <f>SUMPRODUCT(Scoring!H120:K120,Scoring!H$2:K$2)</f>
        <v>0.65000000000000013</v>
      </c>
      <c r="F118" s="2">
        <f>SUMPRODUCT(Scoring!L120:N120,Scoring!L$2:N$2)</f>
        <v>0.32500000000000001</v>
      </c>
      <c r="G118" s="2">
        <f>SUMPRODUCT(Scoring!O120:Q120,Scoring!O$2:Q$2)</f>
        <v>0.47500000000000009</v>
      </c>
      <c r="H118" s="2">
        <f>SUMPRODUCT(Scoring!R120:T120,Scoring!R$2:T$2)</f>
        <v>0.27500000000000002</v>
      </c>
      <c r="I118" s="2">
        <f>Scoring!U120*Scoring!U$2</f>
        <v>1</v>
      </c>
      <c r="J118" s="11">
        <f t="shared" si="3"/>
        <v>3.4750000000000001</v>
      </c>
      <c r="K118" s="1">
        <f>J118-Scoring!V120</f>
        <v>0</v>
      </c>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row>
    <row r="119" spans="1:232" x14ac:dyDescent="0.2">
      <c r="A119" s="2">
        <f>results!A118</f>
        <v>0</v>
      </c>
      <c r="B119" s="2" t="str">
        <f>results!B118</f>
        <v>101.careers</v>
      </c>
      <c r="C119" s="2" t="str">
        <f>results!C118</f>
        <v>Sriman Kota</v>
      </c>
      <c r="D119" s="2">
        <f>SUMPRODUCT(Scoring!D121:G121,Scoring!D$2:G$2)</f>
        <v>0.55000000000000004</v>
      </c>
      <c r="E119" s="2">
        <f>SUMPRODUCT(Scoring!H121:K121,Scoring!H$2:K$2)</f>
        <v>0.25</v>
      </c>
      <c r="F119" s="2">
        <f>SUMPRODUCT(Scoring!L121:N121,Scoring!L$2:N$2)</f>
        <v>0.2</v>
      </c>
      <c r="G119" s="2">
        <f>SUMPRODUCT(Scoring!O121:Q121,Scoring!O$2:Q$2)</f>
        <v>0.32500000000000001</v>
      </c>
      <c r="H119" s="2">
        <f>SUMPRODUCT(Scoring!R121:T121,Scoring!R$2:T$2)</f>
        <v>0.15000000000000002</v>
      </c>
      <c r="I119" s="2">
        <f>Scoring!U121*Scoring!U$2</f>
        <v>0.5</v>
      </c>
      <c r="J119" s="11">
        <f t="shared" si="3"/>
        <v>1.9750000000000001</v>
      </c>
      <c r="K119" s="1">
        <f>J119-Scoring!V121</f>
        <v>0</v>
      </c>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row>
    <row r="120" spans="1:232" x14ac:dyDescent="0.2">
      <c r="A120" s="2">
        <f>results!A119</f>
        <v>0</v>
      </c>
      <c r="B120" s="2" t="str">
        <f>results!B119</f>
        <v>Canopy Power Pte. Ltd.</v>
      </c>
      <c r="C120" s="2" t="str">
        <f>results!C119</f>
        <v>Sriman Kota</v>
      </c>
      <c r="D120" s="2">
        <f>SUMPRODUCT(Scoring!D122:G122,Scoring!D$2:G$2)</f>
        <v>0.60000000000000009</v>
      </c>
      <c r="E120" s="2">
        <f>SUMPRODUCT(Scoring!H122:K122,Scoring!H$2:K$2)</f>
        <v>0.5</v>
      </c>
      <c r="F120" s="2">
        <f>SUMPRODUCT(Scoring!L122:N122,Scoring!L$2:N$2)</f>
        <v>0.30000000000000004</v>
      </c>
      <c r="G120" s="2">
        <f>SUMPRODUCT(Scoring!O122:Q122,Scoring!O$2:Q$2)</f>
        <v>0.4</v>
      </c>
      <c r="H120" s="2">
        <f>SUMPRODUCT(Scoring!R122:T122,Scoring!R$2:T$2)</f>
        <v>0.22500000000000003</v>
      </c>
      <c r="I120" s="2">
        <f>Scoring!U122*Scoring!U$2</f>
        <v>1</v>
      </c>
      <c r="J120" s="11">
        <f t="shared" ref="J120:J128" si="4">SUM(D120:I120)</f>
        <v>3.0250000000000004</v>
      </c>
      <c r="K120" s="1">
        <f>J120-Scoring!V122</f>
        <v>0</v>
      </c>
    </row>
    <row r="121" spans="1:232" x14ac:dyDescent="0.2">
      <c r="A121" s="2">
        <f>results!A120</f>
        <v>0</v>
      </c>
      <c r="B121" s="2" t="str">
        <f>results!B120</f>
        <v>Ayoslide</v>
      </c>
      <c r="C121" s="2" t="str">
        <f>results!C120</f>
        <v>Shyam Ayengar</v>
      </c>
      <c r="D121" s="2">
        <f>SUMPRODUCT(Scoring!D123:G123,Scoring!D$2:G$2)</f>
        <v>0.60000000000000009</v>
      </c>
      <c r="E121" s="2">
        <f>SUMPRODUCT(Scoring!H123:K123,Scoring!H$2:K$2)</f>
        <v>0.5</v>
      </c>
      <c r="F121" s="2">
        <f>SUMPRODUCT(Scoring!L123:N123,Scoring!L$2:N$2)</f>
        <v>0.2</v>
      </c>
      <c r="G121" s="2">
        <f>SUMPRODUCT(Scoring!O123:Q123,Scoring!O$2:Q$2)</f>
        <v>0.47500000000000009</v>
      </c>
      <c r="H121" s="2">
        <f>SUMPRODUCT(Scoring!R123:T123,Scoring!R$2:T$2)</f>
        <v>0.2</v>
      </c>
      <c r="I121" s="2">
        <f>Scoring!U123*Scoring!U$2</f>
        <v>0.5</v>
      </c>
      <c r="J121" s="11">
        <f t="shared" si="4"/>
        <v>2.4750000000000001</v>
      </c>
      <c r="K121" s="1">
        <f>J121-Scoring!V123</f>
        <v>0</v>
      </c>
    </row>
    <row r="122" spans="1:232" x14ac:dyDescent="0.2">
      <c r="A122" s="2">
        <f>results!A121</f>
        <v>0</v>
      </c>
      <c r="B122" s="2" t="str">
        <f>results!B121</f>
        <v>Limitless</v>
      </c>
      <c r="C122" s="2" t="str">
        <f>results!C121</f>
        <v>Shyam Ayengar</v>
      </c>
      <c r="D122" s="2">
        <f>SUMPRODUCT(Scoring!D124:G124,Scoring!D$2:G$2)</f>
        <v>0.7</v>
      </c>
      <c r="E122" s="2">
        <f>SUMPRODUCT(Scoring!H124:K124,Scoring!H$2:K$2)</f>
        <v>0.5</v>
      </c>
      <c r="F122" s="2">
        <f>SUMPRODUCT(Scoring!L124:N124,Scoring!L$2:N$2)</f>
        <v>0.32500000000000007</v>
      </c>
      <c r="G122" s="2">
        <f>SUMPRODUCT(Scoring!O124:Q124,Scoring!O$2:Q$2)</f>
        <v>0.45000000000000007</v>
      </c>
      <c r="H122" s="2">
        <f>SUMPRODUCT(Scoring!R124:T124,Scoring!R$2:T$2)</f>
        <v>0.30000000000000004</v>
      </c>
      <c r="I122" s="2">
        <f>Scoring!U124*Scoring!U$2</f>
        <v>1</v>
      </c>
      <c r="J122" s="11">
        <f t="shared" si="4"/>
        <v>3.2750000000000004</v>
      </c>
      <c r="K122" s="1">
        <f>J122-Scoring!V124</f>
        <v>0</v>
      </c>
    </row>
    <row r="123" spans="1:232" x14ac:dyDescent="0.2">
      <c r="A123" s="2">
        <f>results!A122</f>
        <v>0</v>
      </c>
      <c r="B123" s="2" t="str">
        <f>results!B122</f>
        <v>Eunimart Crossborder Pte Ltd</v>
      </c>
      <c r="C123" s="2" t="str">
        <f>results!C122</f>
        <v>Shyam Ayengar</v>
      </c>
      <c r="D123" s="2">
        <f>SUMPRODUCT(Scoring!D125:G125,Scoring!D$2:G$2)</f>
        <v>0.70000000000000007</v>
      </c>
      <c r="E123" s="2">
        <f>SUMPRODUCT(Scoring!H125:K125,Scoring!H$2:K$2)</f>
        <v>0.55000000000000004</v>
      </c>
      <c r="F123" s="2">
        <f>SUMPRODUCT(Scoring!L125:N125,Scoring!L$2:N$2)</f>
        <v>0.35</v>
      </c>
      <c r="G123" s="2">
        <f>SUMPRODUCT(Scoring!O125:Q125,Scoring!O$2:Q$2)</f>
        <v>0.45000000000000007</v>
      </c>
      <c r="H123" s="2">
        <f>SUMPRODUCT(Scoring!R125:T125,Scoring!R$2:T$2)</f>
        <v>0.35</v>
      </c>
      <c r="I123" s="2">
        <f>Scoring!U125*Scoring!U$2</f>
        <v>1</v>
      </c>
      <c r="J123" s="11">
        <f t="shared" si="4"/>
        <v>3.4000000000000004</v>
      </c>
      <c r="K123" s="1">
        <f>J123-Scoring!V125</f>
        <v>0</v>
      </c>
    </row>
    <row r="124" spans="1:232" x14ac:dyDescent="0.2">
      <c r="A124" s="2">
        <f>results!A123</f>
        <v>0</v>
      </c>
      <c r="B124" s="2" t="str">
        <f>results!B123</f>
        <v>Bank2grow.com</v>
      </c>
      <c r="C124" s="2" t="str">
        <f>results!C123</f>
        <v>Shyam Ayengar</v>
      </c>
      <c r="D124" s="2">
        <f>SUMPRODUCT(Scoring!D126:G126,Scoring!D$2:G$2)</f>
        <v>0.4</v>
      </c>
      <c r="E124" s="2">
        <f>SUMPRODUCT(Scoring!H126:K126,Scoring!H$2:K$2)</f>
        <v>0.35</v>
      </c>
      <c r="F124" s="2">
        <f>SUMPRODUCT(Scoring!L126:N126,Scoring!L$2:N$2)</f>
        <v>0.27500000000000002</v>
      </c>
      <c r="G124" s="2">
        <f>SUMPRODUCT(Scoring!O126:Q126,Scoring!O$2:Q$2)</f>
        <v>0.32500000000000001</v>
      </c>
      <c r="H124" s="2">
        <f>SUMPRODUCT(Scoring!R126:T126,Scoring!R$2:T$2)</f>
        <v>0.22500000000000003</v>
      </c>
      <c r="I124" s="2">
        <f>Scoring!U126*Scoring!U$2</f>
        <v>0.5</v>
      </c>
      <c r="J124" s="11">
        <f t="shared" si="4"/>
        <v>2.0750000000000002</v>
      </c>
      <c r="K124" s="1">
        <f>J124-Scoring!V126</f>
        <v>0</v>
      </c>
    </row>
    <row r="125" spans="1:232" x14ac:dyDescent="0.2">
      <c r="A125" s="2">
        <f>results!A124</f>
        <v>0</v>
      </c>
      <c r="B125" s="2" t="str">
        <f>results!B124</f>
        <v>Pingal Technologies Pvt Limited</v>
      </c>
      <c r="C125" s="2" t="str">
        <f>results!C124</f>
        <v>Shyam Ayengar</v>
      </c>
      <c r="D125" s="2">
        <f>SUMPRODUCT(Scoring!D127:G127,Scoring!D$2:G$2)</f>
        <v>0.45000000000000007</v>
      </c>
      <c r="E125" s="2">
        <f>SUMPRODUCT(Scoring!H127:K127,Scoring!H$2:K$2)</f>
        <v>0.5</v>
      </c>
      <c r="F125" s="2">
        <f>SUMPRODUCT(Scoring!L127:N127,Scoring!L$2:N$2)</f>
        <v>0.30000000000000004</v>
      </c>
      <c r="G125" s="2">
        <f>SUMPRODUCT(Scoring!O127:Q127,Scoring!O$2:Q$2)</f>
        <v>0.30000000000000004</v>
      </c>
      <c r="H125" s="2">
        <f>SUMPRODUCT(Scoring!R127:T127,Scoring!R$2:T$2)</f>
        <v>0.2</v>
      </c>
      <c r="I125" s="2">
        <f>Scoring!U127*Scoring!U$2</f>
        <v>0.5</v>
      </c>
      <c r="J125" s="11">
        <f t="shared" si="4"/>
        <v>2.25</v>
      </c>
      <c r="K125" s="1">
        <f>J125-Scoring!V127</f>
        <v>0</v>
      </c>
    </row>
    <row r="126" spans="1:232" x14ac:dyDescent="0.2">
      <c r="A126" s="2">
        <f>results!A125</f>
        <v>0</v>
      </c>
      <c r="B126" s="2" t="str">
        <f>results!B125</f>
        <v>Astra IT, INC - Czar Securities</v>
      </c>
      <c r="C126" s="2" t="str">
        <f>results!C125</f>
        <v>Lux Anantharaman</v>
      </c>
      <c r="D126" s="2">
        <f>SUMPRODUCT(Scoring!D128:G128,Scoring!D$2:G$2)</f>
        <v>0.4</v>
      </c>
      <c r="E126" s="2">
        <f>SUMPRODUCT(Scoring!H128:K128,Scoring!H$2:K$2)</f>
        <v>0.39999999999999997</v>
      </c>
      <c r="F126" s="2">
        <f>SUMPRODUCT(Scoring!L128:N128,Scoring!L$2:N$2)</f>
        <v>0.25</v>
      </c>
      <c r="G126" s="2">
        <f>SUMPRODUCT(Scoring!O128:Q128,Scoring!O$2:Q$2)</f>
        <v>0.17500000000000002</v>
      </c>
      <c r="H126" s="2">
        <f>SUMPRODUCT(Scoring!R128:T128,Scoring!R$2:T$2)</f>
        <v>0.1</v>
      </c>
      <c r="I126" s="2">
        <f>Scoring!U128*Scoring!U$2</f>
        <v>0</v>
      </c>
      <c r="J126" s="11">
        <f t="shared" si="4"/>
        <v>1.3250000000000002</v>
      </c>
      <c r="K126" s="1">
        <f>J126-Scoring!V128</f>
        <v>0</v>
      </c>
    </row>
    <row r="127" spans="1:232" x14ac:dyDescent="0.2">
      <c r="A127" s="2">
        <f>results!A126</f>
        <v>0</v>
      </c>
      <c r="B127" s="2" t="str">
        <f>results!B126</f>
        <v>SmartClean Technologies Pte Ltd</v>
      </c>
      <c r="C127" s="2" t="str">
        <f>results!C126</f>
        <v>Lux Anantharaman</v>
      </c>
      <c r="D127" s="2">
        <f>SUMPRODUCT(Scoring!D129:G129,Scoring!D$2:G$2)</f>
        <v>0.65</v>
      </c>
      <c r="E127" s="2">
        <f>SUMPRODUCT(Scoring!H129:K129,Scoring!H$2:K$2)</f>
        <v>0.5</v>
      </c>
      <c r="F127" s="2">
        <f>SUMPRODUCT(Scoring!L129:N129,Scoring!L$2:N$2)</f>
        <v>0.30000000000000004</v>
      </c>
      <c r="G127" s="2">
        <f>SUMPRODUCT(Scoring!O129:Q129,Scoring!O$2:Q$2)</f>
        <v>0.27500000000000002</v>
      </c>
      <c r="H127" s="2">
        <f>SUMPRODUCT(Scoring!R129:T129,Scoring!R$2:T$2)</f>
        <v>0.25</v>
      </c>
      <c r="I127" s="2">
        <f>Scoring!U129*Scoring!U$2</f>
        <v>0.5</v>
      </c>
      <c r="J127" s="11">
        <f t="shared" si="4"/>
        <v>2.4750000000000001</v>
      </c>
      <c r="K127" s="1">
        <f>J127-Scoring!V129</f>
        <v>0</v>
      </c>
    </row>
    <row r="128" spans="1:232" x14ac:dyDescent="0.2">
      <c r="A128" s="2">
        <f>results!A127</f>
        <v>0</v>
      </c>
      <c r="B128" s="2" t="str">
        <f>results!B127</f>
        <v>Tesseract Global Technologies Pvt Ltd</v>
      </c>
      <c r="C128" s="2" t="str">
        <f>results!C127</f>
        <v>Lux Anantharaman</v>
      </c>
      <c r="D128" s="2">
        <f>SUMPRODUCT(Scoring!D130:G130,Scoring!D$2:G$2)</f>
        <v>0.44999999999999996</v>
      </c>
      <c r="E128" s="2">
        <f>SUMPRODUCT(Scoring!H130:K130,Scoring!H$2:K$2)</f>
        <v>0.39999999999999997</v>
      </c>
      <c r="F128" s="2">
        <f>SUMPRODUCT(Scoring!L130:N130,Scoring!L$2:N$2)</f>
        <v>0.25</v>
      </c>
      <c r="G128" s="2">
        <f>SUMPRODUCT(Scoring!O130:Q130,Scoring!O$2:Q$2)</f>
        <v>0.27500000000000002</v>
      </c>
      <c r="H128" s="2">
        <f>SUMPRODUCT(Scoring!R130:T130,Scoring!R$2:T$2)</f>
        <v>0.1</v>
      </c>
      <c r="I128" s="2">
        <f>Scoring!U130*Scoring!U$2</f>
        <v>0</v>
      </c>
      <c r="J128" s="11">
        <f t="shared" si="4"/>
        <v>1.4750000000000001</v>
      </c>
      <c r="K128" s="1">
        <f>J128-Scoring!V130</f>
        <v>0</v>
      </c>
    </row>
    <row r="129" spans="1:11" x14ac:dyDescent="0.2">
      <c r="A129" s="2">
        <f>results!A128</f>
        <v>0</v>
      </c>
      <c r="B129" s="2" t="str">
        <f>results!B128</f>
        <v>BlobCity, Inc</v>
      </c>
      <c r="C129" s="2" t="str">
        <f>results!C128</f>
        <v>Lux Anantharaman</v>
      </c>
      <c r="D129" s="2">
        <f>SUMPRODUCT(Scoring!D131:G131,Scoring!D$2:G$2)</f>
        <v>0.4</v>
      </c>
      <c r="E129" s="2">
        <f>SUMPRODUCT(Scoring!H131:K131,Scoring!H$2:K$2)</f>
        <v>0.39999999999999997</v>
      </c>
      <c r="F129" s="2">
        <f>SUMPRODUCT(Scoring!L131:N131,Scoring!L$2:N$2)</f>
        <v>0.2</v>
      </c>
      <c r="G129" s="2">
        <f>SUMPRODUCT(Scoring!O131:Q131,Scoring!O$2:Q$2)</f>
        <v>0.27500000000000002</v>
      </c>
      <c r="H129" s="2">
        <f>SUMPRODUCT(Scoring!R131:T131,Scoring!R$2:T$2)</f>
        <v>0.1</v>
      </c>
      <c r="I129" s="2">
        <f>Scoring!U131*Scoring!U$2</f>
        <v>0</v>
      </c>
      <c r="J129" s="11">
        <f t="shared" ref="J129:J147" si="5">SUM(D129:I129)</f>
        <v>1.375</v>
      </c>
      <c r="K129" s="1">
        <f>J129-Scoring!V131</f>
        <v>0</v>
      </c>
    </row>
    <row r="130" spans="1:11" x14ac:dyDescent="0.2">
      <c r="A130" s="2">
        <f>results!A129</f>
        <v>0</v>
      </c>
      <c r="B130" s="2" t="str">
        <f>results!B129</f>
        <v>Invento Robotics</v>
      </c>
      <c r="C130" s="2" t="str">
        <f>results!C129</f>
        <v>Lux Anantharaman</v>
      </c>
      <c r="D130" s="2">
        <f>SUMPRODUCT(Scoring!D132:G132,Scoring!D$2:G$2)</f>
        <v>0.60000000000000009</v>
      </c>
      <c r="E130" s="2">
        <f>SUMPRODUCT(Scoring!H132:K132,Scoring!H$2:K$2)</f>
        <v>0.6</v>
      </c>
      <c r="F130" s="2">
        <f>SUMPRODUCT(Scoring!L132:N132,Scoring!L$2:N$2)</f>
        <v>0.35</v>
      </c>
      <c r="G130" s="2">
        <f>SUMPRODUCT(Scoring!O132:Q132,Scoring!O$2:Q$2)</f>
        <v>0.4</v>
      </c>
      <c r="H130" s="2">
        <f>SUMPRODUCT(Scoring!R132:T132,Scoring!R$2:T$2)</f>
        <v>0.22500000000000003</v>
      </c>
      <c r="I130" s="2">
        <f>Scoring!U132*Scoring!U$2</f>
        <v>1</v>
      </c>
      <c r="J130" s="11">
        <f t="shared" si="5"/>
        <v>3.1750000000000003</v>
      </c>
      <c r="K130" s="1">
        <f>J130-Scoring!V132</f>
        <v>0</v>
      </c>
    </row>
    <row r="131" spans="1:11" x14ac:dyDescent="0.2">
      <c r="A131" s="2">
        <f>results!A130</f>
        <v>0</v>
      </c>
      <c r="B131" s="2" t="str">
        <f>results!B130</f>
        <v>Luminociti Networks</v>
      </c>
      <c r="C131" s="2" t="str">
        <f>results!C130</f>
        <v>Lux Anantharaman</v>
      </c>
      <c r="D131" s="2">
        <f>SUMPRODUCT(Scoring!D133:G133,Scoring!D$2:G$2)</f>
        <v>0.35000000000000003</v>
      </c>
      <c r="E131" s="2">
        <f>SUMPRODUCT(Scoring!H133:K133,Scoring!H$2:K$2)</f>
        <v>0.44999999999999996</v>
      </c>
      <c r="F131" s="2">
        <f>SUMPRODUCT(Scoring!L133:N133,Scoring!L$2:N$2)</f>
        <v>0.2</v>
      </c>
      <c r="G131" s="2">
        <f>SUMPRODUCT(Scoring!O133:Q133,Scoring!O$2:Q$2)</f>
        <v>0.27500000000000002</v>
      </c>
      <c r="H131" s="2">
        <f>SUMPRODUCT(Scoring!R133:T133,Scoring!R$2:T$2)</f>
        <v>0.17500000000000002</v>
      </c>
      <c r="I131" s="2">
        <f>Scoring!U133*Scoring!U$2</f>
        <v>0</v>
      </c>
      <c r="J131" s="11">
        <f t="shared" si="5"/>
        <v>1.45</v>
      </c>
      <c r="K131" s="1">
        <f>J131-Scoring!V133</f>
        <v>0</v>
      </c>
    </row>
    <row r="132" spans="1:11" x14ac:dyDescent="0.2">
      <c r="A132" s="2">
        <f>results!A131</f>
        <v>0</v>
      </c>
      <c r="B132" s="2" t="str">
        <f>results!B131</f>
        <v>Velox Network Pte Ltd</v>
      </c>
      <c r="C132" s="2" t="str">
        <f>results!C131</f>
        <v>Lux Anantharaman</v>
      </c>
      <c r="D132" s="2">
        <f>SUMPRODUCT(Scoring!D134:G134,Scoring!D$2:G$2)</f>
        <v>0.45000000000000007</v>
      </c>
      <c r="E132" s="2">
        <f>SUMPRODUCT(Scoring!H134:K134,Scoring!H$2:K$2)</f>
        <v>0.4</v>
      </c>
      <c r="F132" s="2">
        <f>SUMPRODUCT(Scoring!L134:N134,Scoring!L$2:N$2)</f>
        <v>0.2</v>
      </c>
      <c r="G132" s="2">
        <f>SUMPRODUCT(Scoring!O134:Q134,Scoring!O$2:Q$2)</f>
        <v>0.17500000000000002</v>
      </c>
      <c r="H132" s="2">
        <f>SUMPRODUCT(Scoring!R134:T134,Scoring!R$2:T$2)</f>
        <v>0.2</v>
      </c>
      <c r="I132" s="2">
        <f>Scoring!U134*Scoring!U$2</f>
        <v>0.5</v>
      </c>
      <c r="J132" s="11">
        <f t="shared" si="5"/>
        <v>1.925</v>
      </c>
      <c r="K132" s="1">
        <f>J132-Scoring!V134</f>
        <v>0</v>
      </c>
    </row>
    <row r="133" spans="1:11" x14ac:dyDescent="0.2">
      <c r="A133" s="2">
        <f>results!A132</f>
        <v>0</v>
      </c>
      <c r="B133" s="2" t="str">
        <f>results!B132</f>
        <v>FINIZZ</v>
      </c>
      <c r="C133" s="2" t="str">
        <f>results!C132</f>
        <v>Ramm</v>
      </c>
      <c r="D133" s="2">
        <f>SUMPRODUCT(Scoring!D135:G135,Scoring!D$2:G$2)</f>
        <v>0.60000000000000009</v>
      </c>
      <c r="E133" s="2">
        <f>SUMPRODUCT(Scoring!H135:K135,Scoring!H$2:K$2)</f>
        <v>0.5</v>
      </c>
      <c r="F133" s="2">
        <f>SUMPRODUCT(Scoring!L135:N135,Scoring!L$2:N$2)</f>
        <v>0.25</v>
      </c>
      <c r="G133" s="2">
        <f>SUMPRODUCT(Scoring!O135:Q135,Scoring!O$2:Q$2)</f>
        <v>0.30000000000000004</v>
      </c>
      <c r="H133" s="2">
        <f>SUMPRODUCT(Scoring!R135:T135,Scoring!R$2:T$2)</f>
        <v>0.2</v>
      </c>
      <c r="I133" s="2">
        <f>Scoring!U135*Scoring!U$2</f>
        <v>0.5</v>
      </c>
      <c r="J133" s="11">
        <f t="shared" si="5"/>
        <v>2.35</v>
      </c>
      <c r="K133" s="1">
        <f>J133-Scoring!V135</f>
        <v>0</v>
      </c>
    </row>
    <row r="134" spans="1:11" x14ac:dyDescent="0.2">
      <c r="A134" s="2">
        <f>results!A133</f>
        <v>0</v>
      </c>
      <c r="B134" s="2" t="str">
        <f>results!B133</f>
        <v>Solarite Technologies Pte. Ltd.</v>
      </c>
      <c r="C134" s="2" t="str">
        <f>results!C133</f>
        <v>Ramm</v>
      </c>
      <c r="D134" s="2">
        <f>SUMPRODUCT(Scoring!D136:G136,Scoring!D$2:G$2)</f>
        <v>0.55000000000000004</v>
      </c>
      <c r="E134" s="2">
        <f>SUMPRODUCT(Scoring!H136:K136,Scoring!H$2:K$2)</f>
        <v>0.45</v>
      </c>
      <c r="F134" s="2">
        <f>SUMPRODUCT(Scoring!L136:N136,Scoring!L$2:N$2)</f>
        <v>0.25000000000000006</v>
      </c>
      <c r="G134" s="2">
        <f>SUMPRODUCT(Scoring!O136:Q136,Scoring!O$2:Q$2)</f>
        <v>0.2</v>
      </c>
      <c r="H134" s="2">
        <f>SUMPRODUCT(Scoring!R136:T136,Scoring!R$2:T$2)</f>
        <v>0.25</v>
      </c>
      <c r="I134" s="2">
        <f>Scoring!U136*Scoring!U$2</f>
        <v>0.5</v>
      </c>
      <c r="J134" s="11">
        <f t="shared" si="5"/>
        <v>2.2000000000000002</v>
      </c>
      <c r="K134" s="1">
        <f>J134-Scoring!V136</f>
        <v>0</v>
      </c>
    </row>
    <row r="135" spans="1:11" x14ac:dyDescent="0.2">
      <c r="A135" s="2">
        <f>results!A134</f>
        <v>0</v>
      </c>
      <c r="B135" s="2" t="str">
        <f>results!B134</f>
        <v>University Living Accommodation Pvt Ltd</v>
      </c>
      <c r="C135" s="2" t="str">
        <f>results!C134</f>
        <v>Ramm</v>
      </c>
      <c r="D135" s="2">
        <f>SUMPRODUCT(Scoring!D137:G137,Scoring!D$2:G$2)</f>
        <v>0.8</v>
      </c>
      <c r="E135" s="2">
        <f>SUMPRODUCT(Scoring!H137:K137,Scoring!H$2:K$2)</f>
        <v>0.60000000000000009</v>
      </c>
      <c r="F135" s="2">
        <f>SUMPRODUCT(Scoring!L137:N137,Scoring!L$2:N$2)</f>
        <v>0.32500000000000001</v>
      </c>
      <c r="G135" s="2">
        <f>SUMPRODUCT(Scoring!O137:Q137,Scoring!O$2:Q$2)</f>
        <v>0.45000000000000007</v>
      </c>
      <c r="H135" s="2">
        <f>SUMPRODUCT(Scoring!R137:T137,Scoring!R$2:T$2)</f>
        <v>0.30000000000000004</v>
      </c>
      <c r="I135" s="2">
        <f>Scoring!U137*Scoring!U$2</f>
        <v>1</v>
      </c>
      <c r="J135" s="11">
        <f t="shared" si="5"/>
        <v>3.4750000000000005</v>
      </c>
      <c r="K135" s="1">
        <f>J135-Scoring!V137</f>
        <v>0</v>
      </c>
    </row>
    <row r="136" spans="1:11" x14ac:dyDescent="0.2">
      <c r="A136" s="2">
        <f>results!A135</f>
        <v>0</v>
      </c>
      <c r="B136" s="2" t="str">
        <f>results!B135</f>
        <v>GetPY Analytics</v>
      </c>
      <c r="C136" s="2" t="str">
        <f>results!C135</f>
        <v>Mark Florance</v>
      </c>
      <c r="D136" s="2">
        <f>SUMPRODUCT(Scoring!D138:G138,Scoring!D$2:G$2)</f>
        <v>0.5</v>
      </c>
      <c r="E136" s="2">
        <f>SUMPRODUCT(Scoring!H138:K138,Scoring!H$2:K$2)</f>
        <v>0.35</v>
      </c>
      <c r="F136" s="2">
        <f>SUMPRODUCT(Scoring!L138:N138,Scoring!L$2:N$2)</f>
        <v>0.1</v>
      </c>
      <c r="G136" s="2">
        <f>SUMPRODUCT(Scoring!O138:Q138,Scoring!O$2:Q$2)</f>
        <v>0.17500000000000002</v>
      </c>
      <c r="H136" s="2">
        <f>SUMPRODUCT(Scoring!R138:T138,Scoring!R$2:T$2)</f>
        <v>0.17500000000000002</v>
      </c>
      <c r="I136" s="2">
        <f>Scoring!U138*Scoring!U$2</f>
        <v>0</v>
      </c>
      <c r="J136" s="11">
        <f t="shared" si="5"/>
        <v>1.3</v>
      </c>
      <c r="K136" s="1">
        <f>J136-Scoring!V138</f>
        <v>0</v>
      </c>
    </row>
    <row r="137" spans="1:11" x14ac:dyDescent="0.2">
      <c r="A137" s="2">
        <f>results!A136</f>
        <v>0</v>
      </c>
      <c r="B137" s="2" t="str">
        <f>results!B136</f>
        <v>BotFactory</v>
      </c>
      <c r="C137" s="2" t="str">
        <f>results!C136</f>
        <v>Mark Florance</v>
      </c>
      <c r="D137" s="2">
        <f>SUMPRODUCT(Scoring!D139:G139,Scoring!D$2:G$2)</f>
        <v>0.35</v>
      </c>
      <c r="E137" s="2">
        <f>SUMPRODUCT(Scoring!H139:K139,Scoring!H$2:K$2)</f>
        <v>0.4</v>
      </c>
      <c r="F137" s="2">
        <f>SUMPRODUCT(Scoring!L139:N139,Scoring!L$2:N$2)</f>
        <v>0.25</v>
      </c>
      <c r="G137" s="2">
        <f>SUMPRODUCT(Scoring!O139:Q139,Scoring!O$2:Q$2)</f>
        <v>0.2</v>
      </c>
      <c r="H137" s="2">
        <f>SUMPRODUCT(Scoring!R139:T139,Scoring!R$2:T$2)</f>
        <v>0.15</v>
      </c>
      <c r="I137" s="2">
        <f>Scoring!U139*Scoring!U$2</f>
        <v>0</v>
      </c>
      <c r="J137" s="11">
        <f t="shared" si="5"/>
        <v>1.3499999999999999</v>
      </c>
      <c r="K137" s="1">
        <f>J137-Scoring!V139</f>
        <v>0</v>
      </c>
    </row>
    <row r="138" spans="1:11" x14ac:dyDescent="0.2">
      <c r="A138" s="2">
        <f>results!A137</f>
        <v>0</v>
      </c>
      <c r="B138" s="2" t="str">
        <f>results!B137</f>
        <v>Singapore E-Business Pte Ltd</v>
      </c>
      <c r="C138" s="2" t="str">
        <f>results!C137</f>
        <v>Mark Florance</v>
      </c>
      <c r="D138" s="2">
        <f>SUMPRODUCT(Scoring!D140:G140,Scoring!D$2:G$2)</f>
        <v>0.60000000000000009</v>
      </c>
      <c r="E138" s="2">
        <f>SUMPRODUCT(Scoring!H140:K140,Scoring!H$2:K$2)</f>
        <v>0.60000000000000009</v>
      </c>
      <c r="F138" s="2">
        <f>SUMPRODUCT(Scoring!L140:N140,Scoring!L$2:N$2)</f>
        <v>0.25</v>
      </c>
      <c r="G138" s="2">
        <f>SUMPRODUCT(Scoring!O140:Q140,Scoring!O$2:Q$2)</f>
        <v>0.375</v>
      </c>
      <c r="H138" s="2">
        <f>SUMPRODUCT(Scoring!R140:T140,Scoring!R$2:T$2)</f>
        <v>0.25</v>
      </c>
      <c r="I138" s="2">
        <f>Scoring!U140*Scoring!U$2</f>
        <v>0.5</v>
      </c>
      <c r="J138" s="11">
        <f t="shared" si="5"/>
        <v>2.5750000000000002</v>
      </c>
      <c r="K138" s="1">
        <f>J138-Scoring!V140</f>
        <v>0</v>
      </c>
    </row>
    <row r="139" spans="1:11" x14ac:dyDescent="0.2">
      <c r="A139" s="2">
        <f>results!A138</f>
        <v>0</v>
      </c>
      <c r="B139" s="2" t="str">
        <f>results!B138</f>
        <v>Onspon.com</v>
      </c>
      <c r="C139" s="2" t="str">
        <f>results!C138</f>
        <v>Mark Florance</v>
      </c>
      <c r="D139" s="2">
        <f>SUMPRODUCT(Scoring!D141:G141,Scoring!D$2:G$2)</f>
        <v>0.55000000000000004</v>
      </c>
      <c r="E139" s="2">
        <f>SUMPRODUCT(Scoring!H141:K141,Scoring!H$2:K$2)</f>
        <v>0.55000000000000004</v>
      </c>
      <c r="F139" s="2">
        <f>SUMPRODUCT(Scoring!L141:N141,Scoring!L$2:N$2)</f>
        <v>0.27500000000000002</v>
      </c>
      <c r="G139" s="2">
        <f>SUMPRODUCT(Scoring!O141:Q141,Scoring!O$2:Q$2)</f>
        <v>0.47500000000000009</v>
      </c>
      <c r="H139" s="2">
        <f>SUMPRODUCT(Scoring!R141:T141,Scoring!R$2:T$2)</f>
        <v>0.22500000000000001</v>
      </c>
      <c r="I139" s="2">
        <f>Scoring!U141*Scoring!U$2</f>
        <v>0.5</v>
      </c>
      <c r="J139" s="11">
        <f t="shared" si="5"/>
        <v>2.5750000000000002</v>
      </c>
      <c r="K139" s="1">
        <f>J139-Scoring!V141</f>
        <v>0</v>
      </c>
    </row>
    <row r="140" spans="1:11" x14ac:dyDescent="0.2">
      <c r="A140" s="2">
        <f>results!A139</f>
        <v>0</v>
      </c>
      <c r="B140" s="2" t="str">
        <f>results!B139</f>
        <v>BLUE LOTUS 360</v>
      </c>
      <c r="C140" s="2" t="str">
        <f>results!C139</f>
        <v>Mark Florance</v>
      </c>
      <c r="D140" s="2">
        <f>SUMPRODUCT(Scoring!D142:G142,Scoring!D$2:G$2)</f>
        <v>0.45000000000000007</v>
      </c>
      <c r="E140" s="2">
        <f>SUMPRODUCT(Scoring!H142:K142,Scoring!H$2:K$2)</f>
        <v>0.35</v>
      </c>
      <c r="F140" s="2">
        <f>SUMPRODUCT(Scoring!L142:N142,Scoring!L$2:N$2)</f>
        <v>0.125</v>
      </c>
      <c r="G140" s="2">
        <f>SUMPRODUCT(Scoring!O142:Q142,Scoring!O$2:Q$2)</f>
        <v>0.2</v>
      </c>
      <c r="H140" s="2">
        <f>SUMPRODUCT(Scoring!R142:T142,Scoring!R$2:T$2)</f>
        <v>0.1</v>
      </c>
      <c r="I140" s="2">
        <f>Scoring!U142*Scoring!U$2</f>
        <v>0</v>
      </c>
      <c r="J140" s="11">
        <f t="shared" si="5"/>
        <v>1.2250000000000001</v>
      </c>
      <c r="K140" s="1">
        <f>J140-Scoring!V142</f>
        <v>0</v>
      </c>
    </row>
    <row r="141" spans="1:11" x14ac:dyDescent="0.2">
      <c r="A141" s="2">
        <f>results!A140</f>
        <v>0</v>
      </c>
      <c r="B141" s="2" t="str">
        <f>results!B140</f>
        <v>Singapore E-Business Pte Ltd</v>
      </c>
      <c r="C141" s="2" t="str">
        <f>results!C140</f>
        <v>Mustafa Kapasi</v>
      </c>
      <c r="D141" s="2">
        <f>SUMPRODUCT(Scoring!D143:G143,Scoring!D$2:G$2)</f>
        <v>0.8</v>
      </c>
      <c r="E141" s="2">
        <f>SUMPRODUCT(Scoring!H143:K143,Scoring!H$2:K$2)</f>
        <v>0.55000000000000004</v>
      </c>
      <c r="F141" s="2">
        <f>SUMPRODUCT(Scoring!L143:N143,Scoring!L$2:N$2)</f>
        <v>0.35</v>
      </c>
      <c r="G141" s="2">
        <f>SUMPRODUCT(Scoring!O143:Q143,Scoring!O$2:Q$2)</f>
        <v>0.60000000000000009</v>
      </c>
      <c r="H141" s="2">
        <f>SUMPRODUCT(Scoring!R143:T143,Scoring!R$2:T$2)</f>
        <v>0.35</v>
      </c>
      <c r="I141" s="2">
        <f>Scoring!U143*Scoring!U$2</f>
        <v>1</v>
      </c>
      <c r="J141" s="11">
        <f t="shared" si="5"/>
        <v>3.6500000000000004</v>
      </c>
      <c r="K141" s="1">
        <f>J141-Scoring!V143</f>
        <v>0</v>
      </c>
    </row>
    <row r="142" spans="1:11" x14ac:dyDescent="0.2">
      <c r="A142" s="2">
        <f>results!A141</f>
        <v>0</v>
      </c>
      <c r="B142" s="2" t="str">
        <f>results!B141</f>
        <v>CheQQme</v>
      </c>
      <c r="C142" s="2" t="str">
        <f>results!C141</f>
        <v>Mustafa Kapasi</v>
      </c>
      <c r="D142" s="2">
        <f>SUMPRODUCT(Scoring!D144:G144,Scoring!D$2:G$2)</f>
        <v>0.7</v>
      </c>
      <c r="E142" s="2">
        <f>SUMPRODUCT(Scoring!H144:K144,Scoring!H$2:K$2)</f>
        <v>0.5</v>
      </c>
      <c r="F142" s="2">
        <f>SUMPRODUCT(Scoring!L144:N144,Scoring!L$2:N$2)</f>
        <v>0.1</v>
      </c>
      <c r="G142" s="2">
        <f>SUMPRODUCT(Scoring!O144:Q144,Scoring!O$2:Q$2)</f>
        <v>0.22500000000000001</v>
      </c>
      <c r="H142" s="2">
        <f>SUMPRODUCT(Scoring!R144:T144,Scoring!R$2:T$2)</f>
        <v>0.25</v>
      </c>
      <c r="I142" s="2">
        <f>Scoring!U144*Scoring!U$2</f>
        <v>0</v>
      </c>
      <c r="J142" s="11">
        <f t="shared" si="5"/>
        <v>1.7750000000000001</v>
      </c>
      <c r="K142" s="1">
        <f>J142-Scoring!V144</f>
        <v>0</v>
      </c>
    </row>
    <row r="143" spans="1:11" x14ac:dyDescent="0.2">
      <c r="A143" s="2">
        <f>results!A142</f>
        <v>0</v>
      </c>
      <c r="B143" s="2" t="str">
        <f>results!B142</f>
        <v>BLUE LOTUS 360</v>
      </c>
      <c r="C143" s="2" t="str">
        <f>results!C142</f>
        <v>Mustafa Kapasi</v>
      </c>
      <c r="D143" s="2">
        <f>SUMPRODUCT(Scoring!D145:G145,Scoring!D$2:G$2)</f>
        <v>0.55000000000000004</v>
      </c>
      <c r="E143" s="2">
        <f>SUMPRODUCT(Scoring!H145:K145,Scoring!H$2:K$2)</f>
        <v>0.45</v>
      </c>
      <c r="F143" s="2">
        <f>SUMPRODUCT(Scoring!L145:N145,Scoring!L$2:N$2)</f>
        <v>0.22500000000000003</v>
      </c>
      <c r="G143" s="2">
        <f>SUMPRODUCT(Scoring!O145:Q145,Scoring!O$2:Q$2)</f>
        <v>0.32500000000000001</v>
      </c>
      <c r="H143" s="2">
        <f>SUMPRODUCT(Scoring!R145:T145,Scoring!R$2:T$2)</f>
        <v>0.30000000000000004</v>
      </c>
      <c r="I143" s="2">
        <f>Scoring!U145*Scoring!U$2</f>
        <v>0.5</v>
      </c>
      <c r="J143" s="11">
        <f t="shared" si="5"/>
        <v>2.35</v>
      </c>
      <c r="K143" s="1">
        <f>J143-Scoring!V145</f>
        <v>0</v>
      </c>
    </row>
    <row r="144" spans="1:11" x14ac:dyDescent="0.2">
      <c r="A144" s="2">
        <f>results!A143</f>
        <v>0</v>
      </c>
      <c r="B144" s="2" t="str">
        <f>results!B143</f>
        <v>Oh phish</v>
      </c>
      <c r="C144" s="2" t="str">
        <f>results!C143</f>
        <v xml:space="preserve">Mehul Khimasia </v>
      </c>
      <c r="D144" s="2">
        <f>SUMPRODUCT(Scoring!D146:G146,Scoring!D$2:G$2)</f>
        <v>0.30000000000000004</v>
      </c>
      <c r="E144" s="2">
        <f>SUMPRODUCT(Scoring!H146:K146,Scoring!H$2:K$2)</f>
        <v>0.60000000000000009</v>
      </c>
      <c r="F144" s="2">
        <f>SUMPRODUCT(Scoring!L146:N146,Scoring!L$2:N$2)</f>
        <v>0.2</v>
      </c>
      <c r="G144" s="2">
        <f>SUMPRODUCT(Scoring!O146:Q146,Scoring!O$2:Q$2)</f>
        <v>0.27500000000000002</v>
      </c>
      <c r="H144" s="2">
        <f>SUMPRODUCT(Scoring!R146:T146,Scoring!R$2:T$2)</f>
        <v>0.17500000000000002</v>
      </c>
      <c r="I144" s="2">
        <f>Scoring!U146*Scoring!U$2</f>
        <v>0</v>
      </c>
      <c r="J144" s="11">
        <f t="shared" si="5"/>
        <v>1.55</v>
      </c>
      <c r="K144" s="1">
        <f>J144-Scoring!V146</f>
        <v>0</v>
      </c>
    </row>
    <row r="145" spans="1:11" x14ac:dyDescent="0.2">
      <c r="A145" s="2">
        <f>results!A144</f>
        <v>0</v>
      </c>
      <c r="B145" s="2" t="str">
        <f>results!B144</f>
        <v>Sherpa</v>
      </c>
      <c r="C145" s="2" t="str">
        <f>results!C144</f>
        <v xml:space="preserve">Mehul Khimasia </v>
      </c>
      <c r="D145" s="2">
        <f>SUMPRODUCT(Scoring!D147:G147,Scoring!D$2:G$2)</f>
        <v>0.4</v>
      </c>
      <c r="E145" s="2">
        <f>SUMPRODUCT(Scoring!H147:K147,Scoring!H$2:K$2)</f>
        <v>0.55000000000000004</v>
      </c>
      <c r="F145" s="2">
        <f>SUMPRODUCT(Scoring!L147:N147,Scoring!L$2:N$2)</f>
        <v>0.30000000000000004</v>
      </c>
      <c r="G145" s="2">
        <f>SUMPRODUCT(Scoring!O147:Q147,Scoring!O$2:Q$2)</f>
        <v>0.27500000000000002</v>
      </c>
      <c r="H145" s="2">
        <f>SUMPRODUCT(Scoring!R147:T147,Scoring!R$2:T$2)</f>
        <v>0.2</v>
      </c>
      <c r="I145" s="2">
        <f>Scoring!U147*Scoring!U$2</f>
        <v>0.5</v>
      </c>
      <c r="J145" s="11">
        <f t="shared" si="5"/>
        <v>2.2249999999999996</v>
      </c>
      <c r="K145" s="1">
        <f>J145-Scoring!V147</f>
        <v>0</v>
      </c>
    </row>
    <row r="146" spans="1:11" x14ac:dyDescent="0.2">
      <c r="A146" s="2">
        <f>results!A145</f>
        <v>0</v>
      </c>
      <c r="B146" s="2" t="str">
        <f>results!B145</f>
        <v>Blonk</v>
      </c>
      <c r="C146" s="2" t="str">
        <f>results!C145</f>
        <v>Anuj</v>
      </c>
      <c r="D146" s="2">
        <f>SUMPRODUCT(Scoring!D148:G148,Scoring!D$2:G$2)</f>
        <v>0.65</v>
      </c>
      <c r="E146" s="2">
        <f>SUMPRODUCT(Scoring!H148:K148,Scoring!H$2:K$2)</f>
        <v>0.55000000000000004</v>
      </c>
      <c r="F146" s="2">
        <f>SUMPRODUCT(Scoring!L148:N148,Scoring!L$2:N$2)</f>
        <v>0.2</v>
      </c>
      <c r="G146" s="2">
        <f>SUMPRODUCT(Scoring!O148:Q148,Scoring!O$2:Q$2)</f>
        <v>0.30000000000000004</v>
      </c>
      <c r="H146" s="2">
        <f>SUMPRODUCT(Scoring!R148:T148,Scoring!R$2:T$2)</f>
        <v>0.25</v>
      </c>
      <c r="I146" s="2">
        <f>Scoring!U148*Scoring!U$2</f>
        <v>0.5</v>
      </c>
      <c r="J146" s="11">
        <f t="shared" si="5"/>
        <v>2.4500000000000002</v>
      </c>
      <c r="K146" s="1">
        <f>J146-Scoring!V148</f>
        <v>0</v>
      </c>
    </row>
    <row r="147" spans="1:11" x14ac:dyDescent="0.2">
      <c r="A147" s="2">
        <f>results!A146</f>
        <v>0</v>
      </c>
      <c r="B147" s="2" t="str">
        <f>results!B146</f>
        <v>Grosum</v>
      </c>
      <c r="C147" s="2" t="str">
        <f>results!C146</f>
        <v>Anuj</v>
      </c>
      <c r="D147" s="2">
        <f>SUMPRODUCT(Scoring!D149:G149,Scoring!D$2:G$2)</f>
        <v>0.5</v>
      </c>
      <c r="E147" s="2">
        <f>SUMPRODUCT(Scoring!H149:K149,Scoring!H$2:K$2)</f>
        <v>0.60000000000000009</v>
      </c>
      <c r="F147" s="2">
        <f>SUMPRODUCT(Scoring!L149:N149,Scoring!L$2:N$2)</f>
        <v>0.22500000000000003</v>
      </c>
      <c r="G147" s="2">
        <f>SUMPRODUCT(Scoring!O149:Q149,Scoring!O$2:Q$2)</f>
        <v>0.30000000000000004</v>
      </c>
      <c r="H147" s="2">
        <f>SUMPRODUCT(Scoring!R149:T149,Scoring!R$2:T$2)</f>
        <v>0.2</v>
      </c>
      <c r="I147" s="2">
        <f>Scoring!U149*Scoring!U$2</f>
        <v>0.5</v>
      </c>
      <c r="J147" s="11">
        <f t="shared" si="5"/>
        <v>2.3250000000000002</v>
      </c>
      <c r="K147" s="1">
        <f>J147-Scoring!V149</f>
        <v>0</v>
      </c>
    </row>
    <row r="148" spans="1:11" x14ac:dyDescent="0.2">
      <c r="A148" s="2"/>
      <c r="B148" s="2"/>
      <c r="C148" s="2"/>
      <c r="D148" s="2"/>
      <c r="E148" s="2"/>
      <c r="F148" s="2"/>
      <c r="G148" s="2"/>
      <c r="H148" s="2"/>
      <c r="I148" s="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X148"/>
  <sheetViews>
    <sheetView workbookViewId="0">
      <pane xSplit="3" ySplit="3" topLeftCell="D4" activePane="bottomRight" state="frozen"/>
      <selection pane="topRight" activeCell="D1" sqref="D1"/>
      <selection pane="bottomLeft" activeCell="A4" sqref="A4"/>
      <selection pane="bottomRight" activeCell="J93" sqref="J93"/>
    </sheetView>
  </sheetViews>
  <sheetFormatPr baseColWidth="10" defaultColWidth="8.83203125" defaultRowHeight="15" x14ac:dyDescent="0.2"/>
  <cols>
    <col min="1" max="1" width="8.83203125" style="1" customWidth="1"/>
    <col min="2" max="2" width="33" style="1" bestFit="1" customWidth="1"/>
    <col min="3" max="9" width="12.6640625" style="1" customWidth="1"/>
    <col min="10" max="10" width="8.83203125" style="11" customWidth="1"/>
    <col min="11" max="232" width="8.83203125" style="1" customWidth="1"/>
  </cols>
  <sheetData>
    <row r="2" spans="1:232" x14ac:dyDescent="0.2">
      <c r="C2" s="8">
        <f>SUM(D2:I2)</f>
        <v>1</v>
      </c>
      <c r="D2" s="9">
        <v>0.2</v>
      </c>
      <c r="E2" s="9">
        <v>0.2</v>
      </c>
      <c r="F2" s="9">
        <v>0.1</v>
      </c>
      <c r="G2" s="9">
        <v>0.15</v>
      </c>
      <c r="H2" s="9">
        <v>0.1</v>
      </c>
      <c r="I2" s="9">
        <v>0.25</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row>
    <row r="3" spans="1:232" ht="25" x14ac:dyDescent="0.2">
      <c r="A3" s="2">
        <f>results!A2</f>
        <v>0</v>
      </c>
      <c r="B3" s="6" t="str">
        <f>results!B2</f>
        <v>startup_name</v>
      </c>
      <c r="C3" s="6" t="str">
        <f>results!C2</f>
        <v>expert_name</v>
      </c>
      <c r="D3" s="6" t="s">
        <v>51</v>
      </c>
      <c r="E3" s="6" t="s">
        <v>52</v>
      </c>
      <c r="F3" s="6" t="s">
        <v>53</v>
      </c>
      <c r="G3" s="6" t="s">
        <v>54</v>
      </c>
      <c r="H3" s="6" t="s">
        <v>55</v>
      </c>
      <c r="I3" s="6" t="s">
        <v>26</v>
      </c>
      <c r="J3" s="13" t="s">
        <v>56</v>
      </c>
      <c r="K3" s="14" t="s">
        <v>57</v>
      </c>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row>
    <row r="4" spans="1:232" x14ac:dyDescent="0.2">
      <c r="A4" s="2">
        <f>results!A3</f>
        <v>0</v>
      </c>
      <c r="B4" s="2" t="str">
        <f>results!B4</f>
        <v>101.careers</v>
      </c>
      <c r="C4" s="2" t="str">
        <f>results!C4</f>
        <v>Jawahar Kanjilal</v>
      </c>
      <c r="D4" s="2">
        <f>SUMPRODUCT(Scoring!D7:G7,Scoring!D$2:G$2)</f>
        <v>0.7</v>
      </c>
      <c r="E4" s="2">
        <f>SUMPRODUCT(Scoring!H7:K7,Scoring!H$2:K$2)</f>
        <v>0.55000000000000004</v>
      </c>
      <c r="F4" s="2">
        <f>SUMPRODUCT(Scoring!L7:N7,Scoring!L$2:N$2)</f>
        <v>0.27500000000000002</v>
      </c>
      <c r="G4" s="2">
        <f>SUMPRODUCT(Scoring!O7:Q7,Scoring!O$2:Q$2)</f>
        <v>0.42500000000000004</v>
      </c>
      <c r="H4" s="2">
        <f>SUMPRODUCT(Scoring!R7:T7,Scoring!R$2:T$2)</f>
        <v>0.32500000000000001</v>
      </c>
      <c r="I4" s="2">
        <f>Scoring!U7*Scoring!U$2</f>
        <v>0.5</v>
      </c>
      <c r="J4" s="11">
        <f t="shared" ref="J4:J35" si="0">SUM(D4:I4)</f>
        <v>2.7749999999999999</v>
      </c>
      <c r="K4" s="1">
        <f>J4-Scoring!V7</f>
        <v>0</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row>
    <row r="5" spans="1:232" ht="15" customHeight="1" x14ac:dyDescent="0.2">
      <c r="A5" s="2">
        <f>results!A4</f>
        <v>0</v>
      </c>
      <c r="B5" s="2" t="str">
        <f>results!B106</f>
        <v>101.careers</v>
      </c>
      <c r="C5" s="2" t="str">
        <f>results!C106</f>
        <v>Niraj Nagpal</v>
      </c>
      <c r="D5" s="2">
        <f>SUMPRODUCT(Scoring!D109:G109,Scoring!D$2:G$2)</f>
        <v>0.65</v>
      </c>
      <c r="E5" s="2">
        <f>SUMPRODUCT(Scoring!H109:K109,Scoring!H$2:K$2)</f>
        <v>0.44999999999999996</v>
      </c>
      <c r="F5" s="2">
        <f>SUMPRODUCT(Scoring!L109:N109,Scoring!L$2:N$2)</f>
        <v>0.25</v>
      </c>
      <c r="G5" s="2">
        <f>SUMPRODUCT(Scoring!O109:Q109,Scoring!O$2:Q$2)</f>
        <v>0.30000000000000004</v>
      </c>
      <c r="H5" s="2">
        <f>SUMPRODUCT(Scoring!R109:T109,Scoring!R$2:T$2)</f>
        <v>0.22500000000000003</v>
      </c>
      <c r="I5" s="2">
        <f>Scoring!U109*Scoring!U$2</f>
        <v>0.5</v>
      </c>
      <c r="J5" s="11">
        <f t="shared" si="0"/>
        <v>2.375</v>
      </c>
      <c r="K5" s="1">
        <f>J5-Scoring!V109</f>
        <v>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row>
    <row r="6" spans="1:232" ht="15" customHeight="1" x14ac:dyDescent="0.2">
      <c r="A6" s="2">
        <f>results!A5</f>
        <v>0</v>
      </c>
      <c r="B6" s="2" t="str">
        <f>results!B118</f>
        <v>101.careers</v>
      </c>
      <c r="C6" s="2" t="str">
        <f>results!C118</f>
        <v>Sriman Kota</v>
      </c>
      <c r="D6" s="2">
        <f>SUMPRODUCT(Scoring!D121:G121,Scoring!D$2:G$2)</f>
        <v>0.55000000000000004</v>
      </c>
      <c r="E6" s="2">
        <f>SUMPRODUCT(Scoring!H121:K121,Scoring!H$2:K$2)</f>
        <v>0.25</v>
      </c>
      <c r="F6" s="2">
        <f>SUMPRODUCT(Scoring!L121:N121,Scoring!L$2:N$2)</f>
        <v>0.2</v>
      </c>
      <c r="G6" s="2">
        <f>SUMPRODUCT(Scoring!O121:Q121,Scoring!O$2:Q$2)</f>
        <v>0.32500000000000001</v>
      </c>
      <c r="H6" s="2">
        <f>SUMPRODUCT(Scoring!R121:T121,Scoring!R$2:T$2)</f>
        <v>0.15000000000000002</v>
      </c>
      <c r="I6" s="2">
        <f>Scoring!U121*Scoring!U$2</f>
        <v>0.5</v>
      </c>
      <c r="J6" s="11">
        <f t="shared" si="0"/>
        <v>1.9750000000000001</v>
      </c>
      <c r="K6" s="1">
        <f>J6-Scoring!V121</f>
        <v>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row>
    <row r="7" spans="1:232" ht="15" customHeight="1" x14ac:dyDescent="0.2">
      <c r="A7" s="2">
        <f>results!A6</f>
        <v>0</v>
      </c>
      <c r="B7" s="2" t="str">
        <f>results!B6</f>
        <v>Air Freight Bazaar</v>
      </c>
      <c r="C7" s="2" t="str">
        <f>results!C6</f>
        <v>Jawahar Kanjilal</v>
      </c>
      <c r="D7" s="2">
        <f>SUMPRODUCT(Scoring!D9:G9,Scoring!D$2:G$2)</f>
        <v>0.75000000000000011</v>
      </c>
      <c r="E7" s="2">
        <f>SUMPRODUCT(Scoring!H9:K9,Scoring!H$2:K$2)</f>
        <v>0.5</v>
      </c>
      <c r="F7" s="2">
        <f>SUMPRODUCT(Scoring!L9:N9,Scoring!L$2:N$2)</f>
        <v>0.27500000000000002</v>
      </c>
      <c r="G7" s="2">
        <f>SUMPRODUCT(Scoring!O9:Q9,Scoring!O$2:Q$2)</f>
        <v>0.375</v>
      </c>
      <c r="H7" s="2">
        <f>SUMPRODUCT(Scoring!R9:T9,Scoring!R$2:T$2)</f>
        <v>0.30000000000000004</v>
      </c>
      <c r="I7" s="2">
        <f>Scoring!U9*Scoring!U$2</f>
        <v>0.5</v>
      </c>
      <c r="J7" s="11">
        <f t="shared" si="0"/>
        <v>2.7</v>
      </c>
      <c r="K7" s="1">
        <f>J7-Scoring!V9</f>
        <v>0</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row>
    <row r="8" spans="1:232" ht="15" customHeight="1" x14ac:dyDescent="0.2">
      <c r="A8" s="2">
        <f>results!A7</f>
        <v>0</v>
      </c>
      <c r="B8" s="2" t="str">
        <f>results!B114</f>
        <v>Air Freight Bazaar</v>
      </c>
      <c r="C8" s="2" t="str">
        <f>results!C114</f>
        <v>Osborne Saldanha</v>
      </c>
      <c r="D8" s="2">
        <f>SUMPRODUCT(Scoring!D117:G117,Scoring!D$2:G$2)</f>
        <v>0.55000000000000004</v>
      </c>
      <c r="E8" s="2">
        <f>SUMPRODUCT(Scoring!H117:K117,Scoring!H$2:K$2)</f>
        <v>0.4</v>
      </c>
      <c r="F8" s="2">
        <f>SUMPRODUCT(Scoring!L117:N117,Scoring!L$2:N$2)</f>
        <v>0.125</v>
      </c>
      <c r="G8" s="2">
        <f>SUMPRODUCT(Scoring!O117:Q117,Scoring!O$2:Q$2)</f>
        <v>0.37500000000000006</v>
      </c>
      <c r="H8" s="2">
        <f>SUMPRODUCT(Scoring!R117:T117,Scoring!R$2:T$2)</f>
        <v>0.17500000000000002</v>
      </c>
      <c r="I8" s="2">
        <f>Scoring!U117*Scoring!U$2</f>
        <v>0.5</v>
      </c>
      <c r="J8" s="11">
        <f t="shared" si="0"/>
        <v>2.125</v>
      </c>
      <c r="K8" s="1">
        <f>J8-Scoring!V117</f>
        <v>0</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row>
    <row r="9" spans="1:232" ht="15" customHeight="1" x14ac:dyDescent="0.2">
      <c r="A9" s="2">
        <f>results!A8</f>
        <v>0</v>
      </c>
      <c r="B9" s="2" t="str">
        <f>results!B39</f>
        <v>AIRPORTELs</v>
      </c>
      <c r="C9" s="2" t="str">
        <f>results!C39</f>
        <v>Franklin Margolis</v>
      </c>
      <c r="D9" s="2">
        <f>SUMPRODUCT(Scoring!D42:G42,Scoring!D$2:G$2)</f>
        <v>0.65</v>
      </c>
      <c r="E9" s="2">
        <f>SUMPRODUCT(Scoring!H42:K42,Scoring!H$2:K$2)</f>
        <v>0.55000000000000004</v>
      </c>
      <c r="F9" s="2">
        <f>SUMPRODUCT(Scoring!L42:N42,Scoring!L$2:N$2)</f>
        <v>0.25</v>
      </c>
      <c r="G9" s="2">
        <f>SUMPRODUCT(Scoring!O42:Q42,Scoring!O$2:Q$2)</f>
        <v>0.45000000000000007</v>
      </c>
      <c r="H9" s="2">
        <f>SUMPRODUCT(Scoring!R42:T42,Scoring!R$2:T$2)</f>
        <v>0.30000000000000004</v>
      </c>
      <c r="I9" s="2">
        <f>Scoring!U42*Scoring!U$2</f>
        <v>1</v>
      </c>
      <c r="J9" s="11">
        <f t="shared" si="0"/>
        <v>3.2</v>
      </c>
      <c r="K9" s="1">
        <f>J9-Scoring!V42</f>
        <v>0</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row>
    <row r="10" spans="1:232" ht="15" customHeight="1" x14ac:dyDescent="0.2">
      <c r="A10" s="2">
        <f>results!A9</f>
        <v>0</v>
      </c>
      <c r="B10" s="2" t="str">
        <f>results!B84</f>
        <v>AIRPORTELs</v>
      </c>
      <c r="C10" s="2" t="str">
        <f>results!C84</f>
        <v>Yeo Su Ling</v>
      </c>
      <c r="D10" s="2">
        <f>SUMPRODUCT(Scoring!D87:G87,Scoring!D$2:G$2)</f>
        <v>0.55000000000000004</v>
      </c>
      <c r="E10" s="2">
        <f>SUMPRODUCT(Scoring!H87:K87,Scoring!H$2:K$2)</f>
        <v>0.5</v>
      </c>
      <c r="F10" s="2">
        <f>SUMPRODUCT(Scoring!L87:N87,Scoring!L$2:N$2)</f>
        <v>0.22500000000000003</v>
      </c>
      <c r="G10" s="2">
        <f>SUMPRODUCT(Scoring!O87:Q87,Scoring!O$2:Q$2)</f>
        <v>0.30000000000000004</v>
      </c>
      <c r="H10" s="2">
        <f>SUMPRODUCT(Scoring!R87:T87,Scoring!R$2:T$2)</f>
        <v>0.25</v>
      </c>
      <c r="I10" s="2">
        <f>Scoring!U87*Scoring!U$2</f>
        <v>1</v>
      </c>
      <c r="J10" s="11">
        <f t="shared" si="0"/>
        <v>2.8250000000000002</v>
      </c>
      <c r="K10" s="1">
        <f>J10-Scoring!V87</f>
        <v>0</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row>
    <row r="11" spans="1:232" ht="15" customHeight="1" x14ac:dyDescent="0.2">
      <c r="A11" s="2">
        <f>results!A10</f>
        <v>0</v>
      </c>
      <c r="B11" s="2" t="str">
        <f>results!B52</f>
        <v>Alakazam</v>
      </c>
      <c r="C11" s="2" t="str">
        <f>results!C52</f>
        <v>Himmat Singh</v>
      </c>
      <c r="D11" s="2">
        <f>SUMPRODUCT(Scoring!D55:G55,Scoring!D$2:G$2)</f>
        <v>0.65</v>
      </c>
      <c r="E11" s="2">
        <f>SUMPRODUCT(Scoring!H55:K55,Scoring!H$2:K$2)</f>
        <v>0.65</v>
      </c>
      <c r="F11" s="2">
        <f>SUMPRODUCT(Scoring!L55:N55,Scoring!L$2:N$2)</f>
        <v>0.27500000000000002</v>
      </c>
      <c r="G11" s="2">
        <f>SUMPRODUCT(Scoring!O55:Q55,Scoring!O$2:Q$2)</f>
        <v>0.45000000000000007</v>
      </c>
      <c r="H11" s="2">
        <f>SUMPRODUCT(Scoring!R55:T55,Scoring!R$2:T$2)</f>
        <v>0.32500000000000001</v>
      </c>
      <c r="I11" s="2">
        <f>Scoring!U55*Scoring!U$2</f>
        <v>0.5</v>
      </c>
      <c r="J11" s="11">
        <f t="shared" si="0"/>
        <v>2.8500000000000005</v>
      </c>
      <c r="K11" s="1">
        <f>J11-Scoring!V55</f>
        <v>0</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row>
    <row r="12" spans="1:232" ht="15" customHeight="1" x14ac:dyDescent="0.2">
      <c r="A12" s="2">
        <f>results!A11</f>
        <v>0</v>
      </c>
      <c r="B12" s="2" t="str">
        <f>results!B64</f>
        <v>Alakazam</v>
      </c>
      <c r="C12" s="2" t="str">
        <f>results!C64</f>
        <v>David Isaac</v>
      </c>
      <c r="D12" s="2">
        <f>SUMPRODUCT(Scoring!D67:G67,Scoring!D$2:G$2)</f>
        <v>0.5</v>
      </c>
      <c r="E12" s="2">
        <f>SUMPRODUCT(Scoring!H67:K67,Scoring!H$2:K$2)</f>
        <v>0.44999999999999996</v>
      </c>
      <c r="F12" s="2">
        <f>SUMPRODUCT(Scoring!L67:N67,Scoring!L$2:N$2)</f>
        <v>0.27500000000000002</v>
      </c>
      <c r="G12" s="2">
        <f>SUMPRODUCT(Scoring!O67:Q67,Scoring!O$2:Q$2)</f>
        <v>0.30000000000000004</v>
      </c>
      <c r="H12" s="2">
        <f>SUMPRODUCT(Scoring!R67:T67,Scoring!R$2:T$2)</f>
        <v>0.30000000000000004</v>
      </c>
      <c r="I12" s="2">
        <f>Scoring!U67*Scoring!U$2</f>
        <v>0.5</v>
      </c>
      <c r="J12" s="11">
        <f t="shared" si="0"/>
        <v>2.3250000000000002</v>
      </c>
      <c r="K12" s="1">
        <f>J12-Scoring!V67</f>
        <v>0</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row>
    <row r="13" spans="1:232" x14ac:dyDescent="0.2">
      <c r="A13" s="2">
        <f>results!A12</f>
        <v>0</v>
      </c>
      <c r="B13" s="2" t="str">
        <f>results!B115</f>
        <v>Astra IT, INC - Czar Securities</v>
      </c>
      <c r="C13" s="2" t="str">
        <f>results!C115</f>
        <v>Sriman Kota</v>
      </c>
      <c r="D13" s="2">
        <f>SUMPRODUCT(Scoring!D118:G118,Scoring!D$2:G$2)</f>
        <v>0.60000000000000009</v>
      </c>
      <c r="E13" s="2">
        <f>SUMPRODUCT(Scoring!H118:K118,Scoring!H$2:K$2)</f>
        <v>0.60000000000000009</v>
      </c>
      <c r="F13" s="2">
        <f>SUMPRODUCT(Scoring!L118:N118,Scoring!L$2:N$2)</f>
        <v>0.30000000000000004</v>
      </c>
      <c r="G13" s="2">
        <f>SUMPRODUCT(Scoring!O118:Q118,Scoring!O$2:Q$2)</f>
        <v>0.47500000000000009</v>
      </c>
      <c r="H13" s="2">
        <f>SUMPRODUCT(Scoring!R118:T118,Scoring!R$2:T$2)</f>
        <v>0.25</v>
      </c>
      <c r="I13" s="2">
        <f>Scoring!U118*Scoring!U$2</f>
        <v>0.5</v>
      </c>
      <c r="J13" s="11">
        <f t="shared" si="0"/>
        <v>2.7250000000000005</v>
      </c>
      <c r="K13" s="1">
        <f>J13-Scoring!V118</f>
        <v>0</v>
      </c>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row>
    <row r="14" spans="1:232" x14ac:dyDescent="0.2">
      <c r="A14" s="2">
        <f>results!A13</f>
        <v>0</v>
      </c>
      <c r="B14" s="2" t="str">
        <f>results!B125</f>
        <v>Astra IT, INC - Czar Securities</v>
      </c>
      <c r="C14" s="2" t="str">
        <f>results!C125</f>
        <v>Lux Anantharaman</v>
      </c>
      <c r="D14" s="2">
        <f>SUMPRODUCT(Scoring!D128:G128,Scoring!D$2:G$2)</f>
        <v>0.4</v>
      </c>
      <c r="E14" s="2">
        <f>SUMPRODUCT(Scoring!H128:K128,Scoring!H$2:K$2)</f>
        <v>0.39999999999999997</v>
      </c>
      <c r="F14" s="2">
        <f>SUMPRODUCT(Scoring!L128:N128,Scoring!L$2:N$2)</f>
        <v>0.25</v>
      </c>
      <c r="G14" s="2">
        <f>SUMPRODUCT(Scoring!O128:Q128,Scoring!O$2:Q$2)</f>
        <v>0.17500000000000002</v>
      </c>
      <c r="H14" s="2">
        <f>SUMPRODUCT(Scoring!R128:T128,Scoring!R$2:T$2)</f>
        <v>0.1</v>
      </c>
      <c r="I14" s="2">
        <f>Scoring!U128*Scoring!U$2</f>
        <v>0</v>
      </c>
      <c r="J14" s="11">
        <f t="shared" si="0"/>
        <v>1.3250000000000002</v>
      </c>
      <c r="K14" s="1">
        <f>J14-Scoring!V128</f>
        <v>0</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row>
    <row r="15" spans="1:232" ht="15" customHeight="1" x14ac:dyDescent="0.2">
      <c r="A15" s="2">
        <f>results!A14</f>
        <v>0</v>
      </c>
      <c r="B15" s="2" t="str">
        <f>results!B5</f>
        <v>Ayoslide</v>
      </c>
      <c r="C15" s="2" t="str">
        <f>results!C5</f>
        <v>Jawahar Kanjilal</v>
      </c>
      <c r="D15" s="2">
        <f>SUMPRODUCT(Scoring!D8:G8,Scoring!D$2:G$2)</f>
        <v>0.65000000000000013</v>
      </c>
      <c r="E15" s="2">
        <f>SUMPRODUCT(Scoring!H8:K8,Scoring!H$2:K$2)</f>
        <v>0.6</v>
      </c>
      <c r="F15" s="2">
        <f>SUMPRODUCT(Scoring!L8:N8,Scoring!L$2:N$2)</f>
        <v>0.25</v>
      </c>
      <c r="G15" s="2">
        <f>SUMPRODUCT(Scoring!O8:Q8,Scoring!O$2:Q$2)</f>
        <v>0.45000000000000007</v>
      </c>
      <c r="H15" s="2">
        <f>SUMPRODUCT(Scoring!R8:T8,Scoring!R$2:T$2)</f>
        <v>0.35</v>
      </c>
      <c r="I15" s="2">
        <f>Scoring!U8*Scoring!U$2</f>
        <v>1</v>
      </c>
      <c r="J15" s="11">
        <f t="shared" si="0"/>
        <v>3.3000000000000003</v>
      </c>
      <c r="K15" s="1">
        <f>J15-Scoring!V8</f>
        <v>0</v>
      </c>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row>
    <row r="16" spans="1:232" ht="15" customHeight="1" x14ac:dyDescent="0.2">
      <c r="A16" s="2">
        <f>results!A15</f>
        <v>0</v>
      </c>
      <c r="B16" s="2" t="str">
        <f>results!B120</f>
        <v>Ayoslide</v>
      </c>
      <c r="C16" s="2" t="str">
        <f>results!C120</f>
        <v>Shyam Ayengar</v>
      </c>
      <c r="D16" s="2">
        <f>SUMPRODUCT(Scoring!D123:G123,Scoring!D$2:G$2)</f>
        <v>0.60000000000000009</v>
      </c>
      <c r="E16" s="2">
        <f>SUMPRODUCT(Scoring!H123:K123,Scoring!H$2:K$2)</f>
        <v>0.5</v>
      </c>
      <c r="F16" s="2">
        <f>SUMPRODUCT(Scoring!L123:N123,Scoring!L$2:N$2)</f>
        <v>0.2</v>
      </c>
      <c r="G16" s="2">
        <f>SUMPRODUCT(Scoring!O123:Q123,Scoring!O$2:Q$2)</f>
        <v>0.47500000000000009</v>
      </c>
      <c r="H16" s="2">
        <f>SUMPRODUCT(Scoring!R123:T123,Scoring!R$2:T$2)</f>
        <v>0.2</v>
      </c>
      <c r="I16" s="2">
        <f>Scoring!U123*Scoring!U$2</f>
        <v>0.5</v>
      </c>
      <c r="J16" s="11">
        <f t="shared" si="0"/>
        <v>2.4750000000000001</v>
      </c>
      <c r="K16" s="1">
        <f>J16-Scoring!V123</f>
        <v>0</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row>
    <row r="17" spans="1:232" ht="15" customHeight="1" x14ac:dyDescent="0.2">
      <c r="A17" s="2">
        <f>results!A16</f>
        <v>0</v>
      </c>
      <c r="B17" s="2" t="str">
        <f>results!B19</f>
        <v>Bank2grow.com</v>
      </c>
      <c r="C17" s="2" t="str">
        <f>results!C19</f>
        <v>Jatin Rajput</v>
      </c>
      <c r="D17" s="2">
        <f>SUMPRODUCT(Scoring!D22:G22,Scoring!D$2:G$2)</f>
        <v>0.5</v>
      </c>
      <c r="E17" s="2">
        <f>SUMPRODUCT(Scoring!H22:K22,Scoring!H$2:K$2)</f>
        <v>0.55000000000000004</v>
      </c>
      <c r="F17" s="2">
        <f>SUMPRODUCT(Scoring!L22:N22,Scoring!L$2:N$2)</f>
        <v>0.25</v>
      </c>
      <c r="G17" s="2">
        <f>SUMPRODUCT(Scoring!O22:Q22,Scoring!O$2:Q$2)</f>
        <v>0.30000000000000004</v>
      </c>
      <c r="H17" s="2">
        <f>SUMPRODUCT(Scoring!R22:T22,Scoring!R$2:T$2)</f>
        <v>0.2</v>
      </c>
      <c r="I17" s="2">
        <f>Scoring!U22*Scoring!U$2</f>
        <v>0.5</v>
      </c>
      <c r="J17" s="11">
        <f t="shared" si="0"/>
        <v>2.2999999999999998</v>
      </c>
      <c r="K17" s="1">
        <f>J17-Scoring!V22</f>
        <v>0</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row>
    <row r="18" spans="1:232" x14ac:dyDescent="0.2">
      <c r="A18" s="2">
        <f>results!A17</f>
        <v>0</v>
      </c>
      <c r="B18" s="2" t="str">
        <f>results!B123</f>
        <v>Bank2grow.com</v>
      </c>
      <c r="C18" s="2" t="str">
        <f>results!C123</f>
        <v>Shyam Ayengar</v>
      </c>
      <c r="D18" s="2">
        <f>SUMPRODUCT(Scoring!D126:G126,Scoring!D$2:G$2)</f>
        <v>0.4</v>
      </c>
      <c r="E18" s="2">
        <f>SUMPRODUCT(Scoring!H126:K126,Scoring!H$2:K$2)</f>
        <v>0.35</v>
      </c>
      <c r="F18" s="2">
        <f>SUMPRODUCT(Scoring!L126:N126,Scoring!L$2:N$2)</f>
        <v>0.27500000000000002</v>
      </c>
      <c r="G18" s="2">
        <f>SUMPRODUCT(Scoring!O126:Q126,Scoring!O$2:Q$2)</f>
        <v>0.32500000000000001</v>
      </c>
      <c r="H18" s="2">
        <f>SUMPRODUCT(Scoring!R126:T126,Scoring!R$2:T$2)</f>
        <v>0.22500000000000003</v>
      </c>
      <c r="I18" s="2">
        <f>Scoring!U126*Scoring!U$2</f>
        <v>0.5</v>
      </c>
      <c r="J18" s="11">
        <f t="shared" si="0"/>
        <v>2.0750000000000002</v>
      </c>
      <c r="K18" s="1">
        <f>J18-Scoring!V126</f>
        <v>0</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row>
    <row r="19" spans="1:232" ht="15" customHeight="1" x14ac:dyDescent="0.2">
      <c r="A19" s="2">
        <f>results!A18</f>
        <v>0</v>
      </c>
      <c r="B19" s="2" t="str">
        <f>results!B34</f>
        <v>BlobCity, Inc</v>
      </c>
      <c r="C19" s="2" t="str">
        <f>results!C34</f>
        <v>Aalok Doshi</v>
      </c>
      <c r="D19" s="2">
        <f>SUMPRODUCT(Scoring!D37:G37,Scoring!D$2:G$2)</f>
        <v>0.65</v>
      </c>
      <c r="E19" s="2">
        <f>SUMPRODUCT(Scoring!H37:K37,Scoring!H$2:K$2)</f>
        <v>0.45000000000000007</v>
      </c>
      <c r="F19" s="2">
        <f>SUMPRODUCT(Scoring!L37:N37,Scoring!L$2:N$2)</f>
        <v>0.22500000000000003</v>
      </c>
      <c r="G19" s="2">
        <f>SUMPRODUCT(Scoring!O37:Q37,Scoring!O$2:Q$2)</f>
        <v>0.30000000000000004</v>
      </c>
      <c r="H19" s="2">
        <f>SUMPRODUCT(Scoring!R37:T37,Scoring!R$2:T$2)</f>
        <v>0.25</v>
      </c>
      <c r="I19" s="2">
        <f>Scoring!U37*Scoring!U$2</f>
        <v>0.5</v>
      </c>
      <c r="J19" s="11">
        <f t="shared" si="0"/>
        <v>2.375</v>
      </c>
      <c r="K19" s="1">
        <f>J19-Scoring!V37</f>
        <v>0</v>
      </c>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row>
    <row r="20" spans="1:232" ht="15" customHeight="1" x14ac:dyDescent="0.2">
      <c r="A20" s="2">
        <f>results!A19</f>
        <v>0</v>
      </c>
      <c r="B20" s="2" t="str">
        <f>results!B128</f>
        <v>BlobCity, Inc</v>
      </c>
      <c r="C20" s="2" t="str">
        <f>results!C128</f>
        <v>Lux Anantharaman</v>
      </c>
      <c r="D20" s="2">
        <f>SUMPRODUCT(Scoring!D131:G131,Scoring!D$2:G$2)</f>
        <v>0.4</v>
      </c>
      <c r="E20" s="2">
        <f>SUMPRODUCT(Scoring!H131:K131,Scoring!H$2:K$2)</f>
        <v>0.39999999999999997</v>
      </c>
      <c r="F20" s="2">
        <f>SUMPRODUCT(Scoring!L131:N131,Scoring!L$2:N$2)</f>
        <v>0.2</v>
      </c>
      <c r="G20" s="2">
        <f>SUMPRODUCT(Scoring!O131:Q131,Scoring!O$2:Q$2)</f>
        <v>0.27500000000000002</v>
      </c>
      <c r="H20" s="2">
        <f>SUMPRODUCT(Scoring!R131:T131,Scoring!R$2:T$2)</f>
        <v>0.1</v>
      </c>
      <c r="I20" s="2">
        <f>Scoring!U131*Scoring!U$2</f>
        <v>0</v>
      </c>
      <c r="J20" s="11">
        <f t="shared" si="0"/>
        <v>1.375</v>
      </c>
      <c r="K20" s="1">
        <f>J20-Scoring!V131</f>
        <v>0</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row>
    <row r="21" spans="1:232" ht="15" customHeight="1" x14ac:dyDescent="0.2">
      <c r="A21" s="2">
        <f>results!A20</f>
        <v>0</v>
      </c>
      <c r="B21" s="2" t="str">
        <f>results!B89</f>
        <v>Blonk</v>
      </c>
      <c r="C21" s="2" t="str">
        <f>results!C89</f>
        <v>Tarun Nallu</v>
      </c>
      <c r="D21" s="2">
        <f>SUMPRODUCT(Scoring!D92:G92,Scoring!D$2:G$2)</f>
        <v>0.4</v>
      </c>
      <c r="E21" s="2">
        <f>SUMPRODUCT(Scoring!H92:K92,Scoring!H$2:K$2)</f>
        <v>0.55000000000000004</v>
      </c>
      <c r="F21" s="2">
        <f>SUMPRODUCT(Scoring!L92:N92,Scoring!L$2:N$2)</f>
        <v>0.25</v>
      </c>
      <c r="G21" s="2">
        <f>SUMPRODUCT(Scoring!O92:Q92,Scoring!O$2:Q$2)</f>
        <v>0.30000000000000004</v>
      </c>
      <c r="H21" s="2">
        <f>SUMPRODUCT(Scoring!R92:T92,Scoring!R$2:T$2)</f>
        <v>0.30000000000000004</v>
      </c>
      <c r="I21" s="2">
        <f>Scoring!U92*Scoring!U$2</f>
        <v>0.5</v>
      </c>
      <c r="J21" s="11">
        <f t="shared" si="0"/>
        <v>2.3000000000000003</v>
      </c>
      <c r="K21" s="1">
        <f>J21-Scoring!V92</f>
        <v>0</v>
      </c>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row>
    <row r="22" spans="1:232" ht="15" customHeight="1" x14ac:dyDescent="0.2">
      <c r="A22" s="2">
        <f>results!A21</f>
        <v>0</v>
      </c>
      <c r="B22" s="2" t="str">
        <f>results!B145</f>
        <v>Blonk</v>
      </c>
      <c r="C22" s="2" t="str">
        <f>results!C145</f>
        <v>Anuj</v>
      </c>
      <c r="D22" s="2">
        <f>SUMPRODUCT(Scoring!D148:G148,Scoring!D$2:G$2)</f>
        <v>0.65</v>
      </c>
      <c r="E22" s="2">
        <f>SUMPRODUCT(Scoring!H148:K148,Scoring!H$2:K$2)</f>
        <v>0.55000000000000004</v>
      </c>
      <c r="F22" s="2">
        <f>SUMPRODUCT(Scoring!L148:N148,Scoring!L$2:N$2)</f>
        <v>0.2</v>
      </c>
      <c r="G22" s="2">
        <f>SUMPRODUCT(Scoring!O148:Q148,Scoring!O$2:Q$2)</f>
        <v>0.30000000000000004</v>
      </c>
      <c r="H22" s="2">
        <f>SUMPRODUCT(Scoring!R148:T148,Scoring!R$2:T$2)</f>
        <v>0.25</v>
      </c>
      <c r="I22" s="2">
        <f>Scoring!U148*Scoring!U$2</f>
        <v>0.5</v>
      </c>
      <c r="J22" s="11">
        <f t="shared" si="0"/>
        <v>2.4500000000000002</v>
      </c>
      <c r="K22" s="1">
        <f>J22-Scoring!V148</f>
        <v>0</v>
      </c>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row>
    <row r="23" spans="1:232" x14ac:dyDescent="0.2">
      <c r="A23" s="2">
        <f>results!A22</f>
        <v>0</v>
      </c>
      <c r="B23" s="2" t="str">
        <f>results!B139</f>
        <v>BLUE LOTUS 360</v>
      </c>
      <c r="C23" s="2" t="str">
        <f>results!C139</f>
        <v>Mark Florance</v>
      </c>
      <c r="D23" s="2">
        <f>SUMPRODUCT(Scoring!D142:G142,Scoring!D$2:G$2)</f>
        <v>0.45000000000000007</v>
      </c>
      <c r="E23" s="2">
        <f>SUMPRODUCT(Scoring!H142:K142,Scoring!H$2:K$2)</f>
        <v>0.35</v>
      </c>
      <c r="F23" s="2">
        <f>SUMPRODUCT(Scoring!L142:N142,Scoring!L$2:N$2)</f>
        <v>0.125</v>
      </c>
      <c r="G23" s="2">
        <f>SUMPRODUCT(Scoring!O142:Q142,Scoring!O$2:Q$2)</f>
        <v>0.2</v>
      </c>
      <c r="H23" s="2">
        <f>SUMPRODUCT(Scoring!R142:T142,Scoring!R$2:T$2)</f>
        <v>0.1</v>
      </c>
      <c r="I23" s="2">
        <f>Scoring!U142*Scoring!U$2</f>
        <v>0</v>
      </c>
      <c r="J23" s="11">
        <f t="shared" si="0"/>
        <v>1.2250000000000001</v>
      </c>
      <c r="K23" s="1">
        <f>J23-Scoring!V142</f>
        <v>0</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row>
    <row r="24" spans="1:232" ht="15" customHeight="1" x14ac:dyDescent="0.2">
      <c r="A24" s="2">
        <f>results!A23</f>
        <v>0</v>
      </c>
      <c r="B24" s="2" t="str">
        <f>results!B142</f>
        <v>BLUE LOTUS 360</v>
      </c>
      <c r="C24" s="2" t="str">
        <f>results!C142</f>
        <v>Mustafa Kapasi</v>
      </c>
      <c r="D24" s="2">
        <f>SUMPRODUCT(Scoring!D145:G145,Scoring!D$2:G$2)</f>
        <v>0.55000000000000004</v>
      </c>
      <c r="E24" s="2">
        <f>SUMPRODUCT(Scoring!H145:K145,Scoring!H$2:K$2)</f>
        <v>0.45</v>
      </c>
      <c r="F24" s="2">
        <f>SUMPRODUCT(Scoring!L145:N145,Scoring!L$2:N$2)</f>
        <v>0.22500000000000003</v>
      </c>
      <c r="G24" s="2">
        <f>SUMPRODUCT(Scoring!O145:Q145,Scoring!O$2:Q$2)</f>
        <v>0.32500000000000001</v>
      </c>
      <c r="H24" s="2">
        <f>SUMPRODUCT(Scoring!R145:T145,Scoring!R$2:T$2)</f>
        <v>0.30000000000000004</v>
      </c>
      <c r="I24" s="2">
        <f>Scoring!U145*Scoring!U$2</f>
        <v>0.5</v>
      </c>
      <c r="J24" s="11">
        <f t="shared" si="0"/>
        <v>2.35</v>
      </c>
      <c r="K24" s="1">
        <f>J24-Scoring!V145</f>
        <v>0</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row>
    <row r="25" spans="1:232" ht="15" customHeight="1" x14ac:dyDescent="0.2">
      <c r="A25" s="2">
        <f>results!A24</f>
        <v>0</v>
      </c>
      <c r="B25" s="2" t="str">
        <f>results!B25</f>
        <v>BotFactory</v>
      </c>
      <c r="C25" s="2" t="str">
        <f>results!C25</f>
        <v>Siddarth Das</v>
      </c>
      <c r="D25" s="2">
        <f>SUMPRODUCT(Scoring!D28:G28,Scoring!D$2:G$2)</f>
        <v>0.60000000000000009</v>
      </c>
      <c r="E25" s="2">
        <f>SUMPRODUCT(Scoring!H28:K28,Scoring!H$2:K$2)</f>
        <v>0.55000000000000004</v>
      </c>
      <c r="F25" s="2">
        <f>SUMPRODUCT(Scoring!L28:N28,Scoring!L$2:N$2)</f>
        <v>0.30000000000000004</v>
      </c>
      <c r="G25" s="2">
        <f>SUMPRODUCT(Scoring!O28:Q28,Scoring!O$2:Q$2)</f>
        <v>0.45000000000000007</v>
      </c>
      <c r="H25" s="2">
        <f>SUMPRODUCT(Scoring!R28:T28,Scoring!R$2:T$2)</f>
        <v>0.30000000000000004</v>
      </c>
      <c r="I25" s="2">
        <f>Scoring!U28*Scoring!U$2</f>
        <v>1</v>
      </c>
      <c r="J25" s="11">
        <f t="shared" si="0"/>
        <v>3.2</v>
      </c>
      <c r="K25" s="1">
        <f>J25-Scoring!V28</f>
        <v>0</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row>
    <row r="26" spans="1:232" ht="15" customHeight="1" x14ac:dyDescent="0.2">
      <c r="A26" s="2">
        <f>results!A25</f>
        <v>0</v>
      </c>
      <c r="B26" s="2" t="str">
        <f>results!B136</f>
        <v>BotFactory</v>
      </c>
      <c r="C26" s="2" t="str">
        <f>results!C136</f>
        <v>Mark Florance</v>
      </c>
      <c r="D26" s="2">
        <f>SUMPRODUCT(Scoring!D139:G139,Scoring!D$2:G$2)</f>
        <v>0.35</v>
      </c>
      <c r="E26" s="2">
        <f>SUMPRODUCT(Scoring!H139:K139,Scoring!H$2:K$2)</f>
        <v>0.4</v>
      </c>
      <c r="F26" s="2">
        <f>SUMPRODUCT(Scoring!L139:N139,Scoring!L$2:N$2)</f>
        <v>0.25</v>
      </c>
      <c r="G26" s="2">
        <f>SUMPRODUCT(Scoring!O139:Q139,Scoring!O$2:Q$2)</f>
        <v>0.2</v>
      </c>
      <c r="H26" s="2">
        <f>SUMPRODUCT(Scoring!R139:T139,Scoring!R$2:T$2)</f>
        <v>0.15</v>
      </c>
      <c r="I26" s="2">
        <f>Scoring!U139*Scoring!U$2</f>
        <v>0</v>
      </c>
      <c r="J26" s="11">
        <f t="shared" si="0"/>
        <v>1.3499999999999999</v>
      </c>
      <c r="K26" s="1">
        <f>J26-Scoring!V139</f>
        <v>0</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row>
    <row r="27" spans="1:232" x14ac:dyDescent="0.2">
      <c r="A27" s="2">
        <f>results!A26</f>
        <v>0</v>
      </c>
      <c r="B27" s="2" t="str">
        <f>results!B45</f>
        <v>BRIGHTFOX LEARNING SOLUTIONS LLP</v>
      </c>
      <c r="C27" s="2" t="str">
        <f>results!C45</f>
        <v>sridhar</v>
      </c>
      <c r="D27" s="2">
        <f>SUMPRODUCT(Scoring!D48:G48,Scoring!D$2:G$2)</f>
        <v>0.35</v>
      </c>
      <c r="E27" s="2">
        <f>SUMPRODUCT(Scoring!H48:K48,Scoring!H$2:K$2)</f>
        <v>0.4</v>
      </c>
      <c r="F27" s="2">
        <f>SUMPRODUCT(Scoring!L48:N48,Scoring!L$2:N$2)</f>
        <v>0.1</v>
      </c>
      <c r="G27" s="2">
        <f>SUMPRODUCT(Scoring!O48:Q48,Scoring!O$2:Q$2)</f>
        <v>0.27500000000000002</v>
      </c>
      <c r="H27" s="2">
        <f>SUMPRODUCT(Scoring!R48:T48,Scoring!R$2:T$2)</f>
        <v>0.125</v>
      </c>
      <c r="I27" s="2">
        <f>Scoring!U48*Scoring!U$2</f>
        <v>0</v>
      </c>
      <c r="J27" s="11">
        <f t="shared" si="0"/>
        <v>1.25</v>
      </c>
      <c r="K27" s="1">
        <f>J27-Scoring!V48</f>
        <v>0</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row>
    <row r="28" spans="1:232" ht="15" customHeight="1" x14ac:dyDescent="0.2">
      <c r="A28" s="2">
        <f>results!A27</f>
        <v>0</v>
      </c>
      <c r="B28" s="2" t="str">
        <f>results!B101</f>
        <v>BRIGHTFOX LEARNING SOLUTIONS LLP</v>
      </c>
      <c r="C28" s="2" t="str">
        <f>results!C101</f>
        <v>Nandini Das Ghoshal</v>
      </c>
      <c r="D28" s="2">
        <f>SUMPRODUCT(Scoring!D104:G104,Scoring!D$2:G$2)</f>
        <v>0.65</v>
      </c>
      <c r="E28" s="2">
        <f>SUMPRODUCT(Scoring!H104:K104,Scoring!H$2:K$2)</f>
        <v>0.65</v>
      </c>
      <c r="F28" s="2">
        <f>SUMPRODUCT(Scoring!L104:N104,Scoring!L$2:N$2)</f>
        <v>0.4</v>
      </c>
      <c r="G28" s="2">
        <f>SUMPRODUCT(Scoring!O104:Q104,Scoring!O$2:Q$2)</f>
        <v>0.5</v>
      </c>
      <c r="H28" s="2">
        <f>SUMPRODUCT(Scoring!R104:T104,Scoring!R$2:T$2)</f>
        <v>0.4</v>
      </c>
      <c r="I28" s="2">
        <f>Scoring!U104*Scoring!U$2</f>
        <v>0.5</v>
      </c>
      <c r="J28" s="11">
        <f t="shared" si="0"/>
        <v>3.1</v>
      </c>
      <c r="K28" s="1">
        <f>J28-Scoring!V104</f>
        <v>0</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row>
    <row r="29" spans="1:232" ht="15" customHeight="1" x14ac:dyDescent="0.2">
      <c r="A29" s="2">
        <f>results!A28</f>
        <v>0</v>
      </c>
      <c r="B29" s="2" t="str">
        <f>results!B20</f>
        <v>Brisil Technologies Private Limited</v>
      </c>
      <c r="C29" s="2" t="str">
        <f>results!C20</f>
        <v>Siddarth Das</v>
      </c>
      <c r="D29" s="2">
        <f>SUMPRODUCT(Scoring!D23:G23,Scoring!D$2:G$2)</f>
        <v>0.55000000000000004</v>
      </c>
      <c r="E29" s="2">
        <f>SUMPRODUCT(Scoring!H23:K23,Scoring!H$2:K$2)</f>
        <v>0.65</v>
      </c>
      <c r="F29" s="2">
        <f>SUMPRODUCT(Scoring!L23:N23,Scoring!L$2:N$2)</f>
        <v>0.30000000000000004</v>
      </c>
      <c r="G29" s="2">
        <f>SUMPRODUCT(Scoring!O23:Q23,Scoring!O$2:Q$2)</f>
        <v>0.32500000000000001</v>
      </c>
      <c r="H29" s="2">
        <f>SUMPRODUCT(Scoring!R23:T23,Scoring!R$2:T$2)</f>
        <v>0.22500000000000003</v>
      </c>
      <c r="I29" s="2">
        <f>Scoring!U23*Scoring!U$2</f>
        <v>1</v>
      </c>
      <c r="J29" s="11">
        <f t="shared" si="0"/>
        <v>3.0500000000000003</v>
      </c>
      <c r="K29" s="1">
        <f>J29-Scoring!V23</f>
        <v>0</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row>
    <row r="30" spans="1:232" ht="15" customHeight="1" x14ac:dyDescent="0.2">
      <c r="A30" s="2">
        <f>results!A29</f>
        <v>0</v>
      </c>
      <c r="B30" s="2" t="str">
        <f>results!B79</f>
        <v>Brisil Technologies Private Limited</v>
      </c>
      <c r="C30" s="2" t="str">
        <f>results!C79</f>
        <v>Rad</v>
      </c>
      <c r="D30" s="2">
        <f>SUMPRODUCT(Scoring!D82:G82,Scoring!D$2:G$2)</f>
        <v>0.60000000000000009</v>
      </c>
      <c r="E30" s="2">
        <f>SUMPRODUCT(Scoring!H82:K82,Scoring!H$2:K$2)</f>
        <v>0.4</v>
      </c>
      <c r="F30" s="2">
        <f>SUMPRODUCT(Scoring!L82:N82,Scoring!L$2:N$2)</f>
        <v>0.17500000000000002</v>
      </c>
      <c r="G30" s="2">
        <f>SUMPRODUCT(Scoring!O82:Q82,Scoring!O$2:Q$2)</f>
        <v>0.32500000000000001</v>
      </c>
      <c r="H30" s="2">
        <f>SUMPRODUCT(Scoring!R82:T82,Scoring!R$2:T$2)</f>
        <v>0.1</v>
      </c>
      <c r="I30" s="2">
        <f>Scoring!U82*Scoring!U$2</f>
        <v>0</v>
      </c>
      <c r="J30" s="11">
        <f t="shared" si="0"/>
        <v>1.6</v>
      </c>
      <c r="K30" s="1">
        <f>J30-Scoring!V82</f>
        <v>0</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row>
    <row r="31" spans="1:232" x14ac:dyDescent="0.2">
      <c r="A31" s="2">
        <f>results!A30</f>
        <v>0</v>
      </c>
      <c r="B31" s="2" t="str">
        <f>results!B94</f>
        <v>Brisil Technologies Private Limited</v>
      </c>
      <c r="C31" s="2" t="str">
        <f>results!C94</f>
        <v>Paddy</v>
      </c>
      <c r="D31" s="2">
        <f>SUMPRODUCT(Scoring!D97:G97,Scoring!D$2:G$2)</f>
        <v>0.55000000000000004</v>
      </c>
      <c r="E31" s="2">
        <f>SUMPRODUCT(Scoring!H97:K97,Scoring!H$2:K$2)</f>
        <v>0.4</v>
      </c>
      <c r="F31" s="2">
        <f>SUMPRODUCT(Scoring!L97:N97,Scoring!L$2:N$2)</f>
        <v>0.15000000000000002</v>
      </c>
      <c r="G31" s="2">
        <f>SUMPRODUCT(Scoring!O97:Q97,Scoring!O$2:Q$2)</f>
        <v>0.2</v>
      </c>
      <c r="H31" s="2">
        <f>SUMPRODUCT(Scoring!R97:T97,Scoring!R$2:T$2)</f>
        <v>0.2</v>
      </c>
      <c r="I31" s="2">
        <f>Scoring!U97*Scoring!U$2</f>
        <v>0.5</v>
      </c>
      <c r="J31" s="11">
        <f t="shared" si="0"/>
        <v>2</v>
      </c>
      <c r="K31" s="1">
        <f>J31-Scoring!V97</f>
        <v>0</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row>
    <row r="32" spans="1:232" x14ac:dyDescent="0.2">
      <c r="A32" s="2">
        <f>results!A31</f>
        <v>0</v>
      </c>
      <c r="B32" s="2" t="str">
        <f>results!B29</f>
        <v>BYKidO</v>
      </c>
      <c r="C32" s="2" t="str">
        <f>results!C29</f>
        <v>Sandeep Khanna</v>
      </c>
      <c r="D32" s="2">
        <f>SUMPRODUCT(Scoring!D32:G32,Scoring!D$2:G$2)</f>
        <v>0.45000000000000007</v>
      </c>
      <c r="E32" s="2">
        <f>SUMPRODUCT(Scoring!H32:K32,Scoring!H$2:K$2)</f>
        <v>0.2</v>
      </c>
      <c r="F32" s="2">
        <f>SUMPRODUCT(Scoring!L32:N32,Scoring!L$2:N$2)</f>
        <v>0.17500000000000002</v>
      </c>
      <c r="G32" s="2">
        <f>SUMPRODUCT(Scoring!O32:Q32,Scoring!O$2:Q$2)</f>
        <v>0.17500000000000002</v>
      </c>
      <c r="H32" s="2">
        <f>SUMPRODUCT(Scoring!R32:T32,Scoring!R$2:T$2)</f>
        <v>0.1</v>
      </c>
      <c r="I32" s="2">
        <f>Scoring!U32*Scoring!U$2</f>
        <v>0</v>
      </c>
      <c r="J32" s="11">
        <f t="shared" si="0"/>
        <v>1.1000000000000003</v>
      </c>
      <c r="K32" s="1">
        <f>J32-Scoring!V32</f>
        <v>0</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row>
    <row r="33" spans="1:232" ht="15" customHeight="1" x14ac:dyDescent="0.2">
      <c r="A33" s="2">
        <f>results!A32</f>
        <v>0</v>
      </c>
      <c r="B33" s="2" t="str">
        <f>results!B86</f>
        <v>BYKidO</v>
      </c>
      <c r="C33" s="2" t="str">
        <f>results!C86</f>
        <v>Tarun Nallu</v>
      </c>
      <c r="D33" s="2">
        <f>SUMPRODUCT(Scoring!D89:G89,Scoring!D$2:G$2)</f>
        <v>0.35000000000000003</v>
      </c>
      <c r="E33" s="2">
        <f>SUMPRODUCT(Scoring!H89:K89,Scoring!H$2:K$2)</f>
        <v>0.35</v>
      </c>
      <c r="F33" s="2">
        <f>SUMPRODUCT(Scoring!L89:N89,Scoring!L$2:N$2)</f>
        <v>0.15000000000000002</v>
      </c>
      <c r="G33" s="2">
        <f>SUMPRODUCT(Scoring!O89:Q89,Scoring!O$2:Q$2)</f>
        <v>0.27500000000000002</v>
      </c>
      <c r="H33" s="2">
        <f>SUMPRODUCT(Scoring!R89:T89,Scoring!R$2:T$2)</f>
        <v>0.30000000000000004</v>
      </c>
      <c r="I33" s="2">
        <f>Scoring!U89*Scoring!U$2</f>
        <v>0.5</v>
      </c>
      <c r="J33" s="11">
        <f t="shared" si="0"/>
        <v>1.925</v>
      </c>
      <c r="K33" s="1">
        <f>J33-Scoring!V89</f>
        <v>0</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row>
    <row r="34" spans="1:232" ht="15" customHeight="1" x14ac:dyDescent="0.2">
      <c r="A34" s="2">
        <f>results!A33</f>
        <v>0</v>
      </c>
      <c r="B34" s="2" t="str">
        <f>results!B70</f>
        <v>Canopy Power Pte. Ltd.</v>
      </c>
      <c r="C34" s="2" t="str">
        <f>results!C70</f>
        <v>David Wai Lun Ng</v>
      </c>
      <c r="D34" s="2">
        <f>SUMPRODUCT(Scoring!D73:G73,Scoring!D$2:G$2)</f>
        <v>0.75</v>
      </c>
      <c r="E34" s="2">
        <f>SUMPRODUCT(Scoring!H73:K73,Scoring!H$2:K$2)</f>
        <v>0.6</v>
      </c>
      <c r="F34" s="2">
        <f>SUMPRODUCT(Scoring!L73:N73,Scoring!L$2:N$2)</f>
        <v>0.30000000000000004</v>
      </c>
      <c r="G34" s="2">
        <f>SUMPRODUCT(Scoring!O73:Q73,Scoring!O$2:Q$2)</f>
        <v>0.47500000000000009</v>
      </c>
      <c r="H34" s="2">
        <f>SUMPRODUCT(Scoring!R73:T73,Scoring!R$2:T$2)</f>
        <v>0.35</v>
      </c>
      <c r="I34" s="2">
        <f>Scoring!U73*Scoring!U$2</f>
        <v>0.5</v>
      </c>
      <c r="J34" s="11">
        <f t="shared" si="0"/>
        <v>2.9750000000000001</v>
      </c>
      <c r="K34" s="1">
        <f>J34-Scoring!V73</f>
        <v>0</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row>
    <row r="35" spans="1:232" ht="15" customHeight="1" x14ac:dyDescent="0.2">
      <c r="A35" s="2">
        <f>results!A34</f>
        <v>0</v>
      </c>
      <c r="B35" s="2" t="str">
        <f>results!B119</f>
        <v>Canopy Power Pte. Ltd.</v>
      </c>
      <c r="C35" s="2" t="str">
        <f>results!C119</f>
        <v>Sriman Kota</v>
      </c>
      <c r="D35" s="2">
        <f>SUMPRODUCT(Scoring!D122:G122,Scoring!D$2:G$2)</f>
        <v>0.60000000000000009</v>
      </c>
      <c r="E35" s="2">
        <f>SUMPRODUCT(Scoring!H122:K122,Scoring!H$2:K$2)</f>
        <v>0.5</v>
      </c>
      <c r="F35" s="2">
        <f>SUMPRODUCT(Scoring!L122:N122,Scoring!L$2:N$2)</f>
        <v>0.30000000000000004</v>
      </c>
      <c r="G35" s="2">
        <f>SUMPRODUCT(Scoring!O122:Q122,Scoring!O$2:Q$2)</f>
        <v>0.4</v>
      </c>
      <c r="H35" s="2">
        <f>SUMPRODUCT(Scoring!R122:T122,Scoring!R$2:T$2)</f>
        <v>0.22500000000000003</v>
      </c>
      <c r="I35" s="2">
        <f>Scoring!U122*Scoring!U$2</f>
        <v>1</v>
      </c>
      <c r="J35" s="11">
        <f t="shared" si="0"/>
        <v>3.0250000000000004</v>
      </c>
      <c r="K35" s="1">
        <f>J35-Scoring!V122</f>
        <v>0</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row>
    <row r="36" spans="1:232" ht="15" customHeight="1" x14ac:dyDescent="0.2">
      <c r="A36" s="2">
        <f>results!A35</f>
        <v>0</v>
      </c>
      <c r="B36" s="2" t="str">
        <f>results!B67</f>
        <v>carmen automotive pte ltd</v>
      </c>
      <c r="C36" s="2" t="str">
        <f>results!C67</f>
        <v>DHAVAL AGARWAL</v>
      </c>
      <c r="D36" s="2">
        <f>SUMPRODUCT(Scoring!D70:G70,Scoring!D$2:G$2)</f>
        <v>0.60000000000000009</v>
      </c>
      <c r="E36" s="2">
        <f>SUMPRODUCT(Scoring!H70:K70,Scoring!H$2:K$2)</f>
        <v>0.70000000000000007</v>
      </c>
      <c r="F36" s="2">
        <f>SUMPRODUCT(Scoring!L70:N70,Scoring!L$2:N$2)</f>
        <v>0.35</v>
      </c>
      <c r="G36" s="2">
        <f>SUMPRODUCT(Scoring!O70:Q70,Scoring!O$2:Q$2)</f>
        <v>0.47500000000000009</v>
      </c>
      <c r="H36" s="2">
        <f>SUMPRODUCT(Scoring!R70:T70,Scoring!R$2:T$2)</f>
        <v>0.35</v>
      </c>
      <c r="I36" s="2">
        <f>Scoring!U70*Scoring!U$2</f>
        <v>1</v>
      </c>
      <c r="J36" s="11">
        <f t="shared" ref="J36:J67" si="1">SUM(D36:I36)</f>
        <v>3.4750000000000005</v>
      </c>
      <c r="K36" s="1">
        <f>J36-Scoring!V70</f>
        <v>0</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row>
    <row r="37" spans="1:232" x14ac:dyDescent="0.2">
      <c r="A37" s="2">
        <f>results!A36</f>
        <v>0</v>
      </c>
      <c r="B37" s="2" t="str">
        <f>results!B80</f>
        <v>carmen automotive pte ltd</v>
      </c>
      <c r="C37" s="2" t="str">
        <f>results!C80</f>
        <v>Rad</v>
      </c>
      <c r="D37" s="2">
        <f>SUMPRODUCT(Scoring!D83:G83,Scoring!D$2:G$2)</f>
        <v>0.55000000000000004</v>
      </c>
      <c r="E37" s="2">
        <f>SUMPRODUCT(Scoring!H83:K83,Scoring!H$2:K$2)</f>
        <v>0.25</v>
      </c>
      <c r="F37" s="2">
        <f>SUMPRODUCT(Scoring!L83:N83,Scoring!L$2:N$2)</f>
        <v>0.15</v>
      </c>
      <c r="G37" s="2">
        <f>SUMPRODUCT(Scoring!O83:Q83,Scoring!O$2:Q$2)</f>
        <v>0.17500000000000002</v>
      </c>
      <c r="H37" s="2">
        <f>SUMPRODUCT(Scoring!R83:T83,Scoring!R$2:T$2)</f>
        <v>0.1</v>
      </c>
      <c r="I37" s="2">
        <f>Scoring!U83*Scoring!U$2</f>
        <v>0</v>
      </c>
      <c r="J37" s="11">
        <f t="shared" si="1"/>
        <v>1.2250000000000001</v>
      </c>
      <c r="K37" s="1">
        <f>J37-Scoring!V83</f>
        <v>0</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row>
    <row r="38" spans="1:232" ht="15" customHeight="1" x14ac:dyDescent="0.2">
      <c r="A38" s="2">
        <f>results!A37</f>
        <v>0</v>
      </c>
      <c r="B38" s="2" t="str">
        <f>results!B8</f>
        <v>CheQQme</v>
      </c>
      <c r="C38" s="2" t="str">
        <f>results!C8</f>
        <v>Jawahar Kanjilal</v>
      </c>
      <c r="D38" s="2">
        <f>SUMPRODUCT(Scoring!D11:G11,Scoring!D$2:G$2)</f>
        <v>0.70000000000000007</v>
      </c>
      <c r="E38" s="2">
        <f>SUMPRODUCT(Scoring!H11:K11,Scoring!H$2:K$2)</f>
        <v>0.44999999999999996</v>
      </c>
      <c r="F38" s="2">
        <f>SUMPRODUCT(Scoring!L11:N11,Scoring!L$2:N$2)</f>
        <v>0.25</v>
      </c>
      <c r="G38" s="2">
        <f>SUMPRODUCT(Scoring!O11:Q11,Scoring!O$2:Q$2)</f>
        <v>0.30000000000000004</v>
      </c>
      <c r="H38" s="2">
        <f>SUMPRODUCT(Scoring!R11:T11,Scoring!R$2:T$2)</f>
        <v>0.17500000000000002</v>
      </c>
      <c r="I38" s="2">
        <f>Scoring!U11*Scoring!U$2</f>
        <v>0</v>
      </c>
      <c r="J38" s="11">
        <f t="shared" si="1"/>
        <v>1.875</v>
      </c>
      <c r="K38" s="1">
        <f>J38-Scoring!V11</f>
        <v>0</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row>
    <row r="39" spans="1:232" ht="15" customHeight="1" x14ac:dyDescent="0.2">
      <c r="A39" s="2">
        <f>results!A38</f>
        <v>0</v>
      </c>
      <c r="B39" s="2" t="str">
        <f>results!B141</f>
        <v>CheQQme</v>
      </c>
      <c r="C39" s="2" t="str">
        <f>results!C141</f>
        <v>Mustafa Kapasi</v>
      </c>
      <c r="D39" s="2">
        <f>SUMPRODUCT(Scoring!D144:G144,Scoring!D$2:G$2)</f>
        <v>0.7</v>
      </c>
      <c r="E39" s="2">
        <f>SUMPRODUCT(Scoring!H144:K144,Scoring!H$2:K$2)</f>
        <v>0.5</v>
      </c>
      <c r="F39" s="2">
        <f>SUMPRODUCT(Scoring!L144:N144,Scoring!L$2:N$2)</f>
        <v>0.1</v>
      </c>
      <c r="G39" s="2">
        <f>SUMPRODUCT(Scoring!O144:Q144,Scoring!O$2:Q$2)</f>
        <v>0.22500000000000001</v>
      </c>
      <c r="H39" s="2">
        <f>SUMPRODUCT(Scoring!R144:T144,Scoring!R$2:T$2)</f>
        <v>0.25</v>
      </c>
      <c r="I39" s="2">
        <f>Scoring!U144*Scoring!U$2</f>
        <v>0</v>
      </c>
      <c r="J39" s="11">
        <f t="shared" si="1"/>
        <v>1.7750000000000001</v>
      </c>
      <c r="K39" s="1">
        <f>J39-Scoring!V144</f>
        <v>0</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row>
    <row r="40" spans="1:232" ht="15" customHeight="1" x14ac:dyDescent="0.2">
      <c r="A40" s="2">
        <f>results!A39</f>
        <v>0</v>
      </c>
      <c r="B40" s="2" t="str">
        <f>results!B48</f>
        <v>CoPRO Technologies</v>
      </c>
      <c r="C40" s="2" t="str">
        <f>results!C48</f>
        <v>Himmat Singh</v>
      </c>
      <c r="D40" s="2">
        <f>SUMPRODUCT(Scoring!D51:G51,Scoring!D$2:G$2)</f>
        <v>0.60000000000000009</v>
      </c>
      <c r="E40" s="2">
        <f>SUMPRODUCT(Scoring!H51:K51,Scoring!H$2:K$2)</f>
        <v>0.5</v>
      </c>
      <c r="F40" s="2">
        <f>SUMPRODUCT(Scoring!L51:N51,Scoring!L$2:N$2)</f>
        <v>0.22500000000000003</v>
      </c>
      <c r="G40" s="2">
        <f>SUMPRODUCT(Scoring!O51:Q51,Scoring!O$2:Q$2)</f>
        <v>0.30000000000000004</v>
      </c>
      <c r="H40" s="2">
        <f>SUMPRODUCT(Scoring!R51:T51,Scoring!R$2:T$2)</f>
        <v>0.22500000000000003</v>
      </c>
      <c r="I40" s="2">
        <f>Scoring!U51*Scoring!U$2</f>
        <v>0.5</v>
      </c>
      <c r="J40" s="11">
        <f t="shared" si="1"/>
        <v>2.3500000000000005</v>
      </c>
      <c r="K40" s="1">
        <f>J40-Scoring!V51</f>
        <v>0</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row>
    <row r="41" spans="1:232" ht="15" customHeight="1" x14ac:dyDescent="0.2">
      <c r="A41" s="2">
        <f>results!A40</f>
        <v>0</v>
      </c>
      <c r="B41" s="2" t="str">
        <f>results!B54</f>
        <v>CoPRO Technologies</v>
      </c>
      <c r="C41" s="2" t="str">
        <f>results!C54</f>
        <v>Paresh gupta</v>
      </c>
      <c r="D41" s="2">
        <f>SUMPRODUCT(Scoring!D57:G57,Scoring!D$2:G$2)</f>
        <v>0.5</v>
      </c>
      <c r="E41" s="2">
        <f>SUMPRODUCT(Scoring!H57:K57,Scoring!H$2:K$2)</f>
        <v>0.5</v>
      </c>
      <c r="F41" s="2">
        <f>SUMPRODUCT(Scoring!L57:N57,Scoring!L$2:N$2)</f>
        <v>0.2</v>
      </c>
      <c r="G41" s="2">
        <f>SUMPRODUCT(Scoring!O57:Q57,Scoring!O$2:Q$2)</f>
        <v>0.30000000000000004</v>
      </c>
      <c r="H41" s="2">
        <f>SUMPRODUCT(Scoring!R57:T57,Scoring!R$2:T$2)</f>
        <v>0.2</v>
      </c>
      <c r="I41" s="2">
        <f>Scoring!U57*Scoring!U$2</f>
        <v>0.5</v>
      </c>
      <c r="J41" s="11">
        <f t="shared" si="1"/>
        <v>2.2000000000000002</v>
      </c>
      <c r="K41" s="1">
        <f>J41-Scoring!V57</f>
        <v>0</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row>
    <row r="42" spans="1:232" ht="15" customHeight="1" x14ac:dyDescent="0.2">
      <c r="A42" s="2">
        <f>results!A41</f>
        <v>0</v>
      </c>
      <c r="B42" s="2" t="str">
        <f>results!B61</f>
        <v>DiskountMonkey</v>
      </c>
      <c r="C42" s="2" t="str">
        <f>results!C61</f>
        <v>David Isaac</v>
      </c>
      <c r="D42" s="2">
        <f>SUMPRODUCT(Scoring!D64:G64,Scoring!D$2:G$2)</f>
        <v>0.45000000000000007</v>
      </c>
      <c r="E42" s="2">
        <f>SUMPRODUCT(Scoring!H64:K64,Scoring!H$2:K$2)</f>
        <v>0.55000000000000004</v>
      </c>
      <c r="F42" s="2">
        <f>SUMPRODUCT(Scoring!L64:N64,Scoring!L$2:N$2)</f>
        <v>0.30000000000000004</v>
      </c>
      <c r="G42" s="2">
        <f>SUMPRODUCT(Scoring!O64:Q64,Scoring!O$2:Q$2)</f>
        <v>0.30000000000000004</v>
      </c>
      <c r="H42" s="2">
        <f>SUMPRODUCT(Scoring!R64:T64,Scoring!R$2:T$2)</f>
        <v>0.25</v>
      </c>
      <c r="I42" s="2">
        <f>Scoring!U64*Scoring!U$2</f>
        <v>0.5</v>
      </c>
      <c r="J42" s="11">
        <f t="shared" si="1"/>
        <v>2.35</v>
      </c>
      <c r="K42" s="1">
        <f>J42-Scoring!V64</f>
        <v>0</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row>
    <row r="43" spans="1:232" ht="15" customHeight="1" x14ac:dyDescent="0.2">
      <c r="A43" s="2">
        <f>results!A42</f>
        <v>0</v>
      </c>
      <c r="B43" s="2" t="str">
        <f>results!B103</f>
        <v>DiskountMonkey</v>
      </c>
      <c r="C43" s="2" t="str">
        <f>results!C103</f>
        <v>Nandini Das Ghoshal</v>
      </c>
      <c r="D43" s="2">
        <f>SUMPRODUCT(Scoring!D106:G106,Scoring!D$2:G$2)</f>
        <v>0.55000000000000004</v>
      </c>
      <c r="E43" s="2">
        <f>SUMPRODUCT(Scoring!H106:K106,Scoring!H$2:K$2)</f>
        <v>0.65</v>
      </c>
      <c r="F43" s="2">
        <f>SUMPRODUCT(Scoring!L106:N106,Scoring!L$2:N$2)</f>
        <v>0.32500000000000001</v>
      </c>
      <c r="G43" s="2">
        <f>SUMPRODUCT(Scoring!O106:Q106,Scoring!O$2:Q$2)</f>
        <v>0.42500000000000004</v>
      </c>
      <c r="H43" s="2">
        <f>SUMPRODUCT(Scoring!R106:T106,Scoring!R$2:T$2)</f>
        <v>0.32500000000000001</v>
      </c>
      <c r="I43" s="2">
        <f>Scoring!U106*Scoring!U$2</f>
        <v>0.5</v>
      </c>
      <c r="J43" s="11">
        <f t="shared" si="1"/>
        <v>2.7750000000000004</v>
      </c>
      <c r="K43" s="1">
        <f>J43-Scoring!V106</f>
        <v>0</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row>
    <row r="44" spans="1:232" x14ac:dyDescent="0.2">
      <c r="A44" s="2">
        <f>results!A43</f>
        <v>0</v>
      </c>
      <c r="B44" s="2" t="str">
        <f>results!B69</f>
        <v>Drones Tech Lab</v>
      </c>
      <c r="C44" s="2" t="str">
        <f>results!C69</f>
        <v>David Wai Lun Ng</v>
      </c>
      <c r="D44" s="2">
        <f>SUMPRODUCT(Scoring!D72:G72,Scoring!D$2:G$2)</f>
        <v>0.45000000000000007</v>
      </c>
      <c r="E44" s="2">
        <f>SUMPRODUCT(Scoring!H72:K72,Scoring!H$2:K$2)</f>
        <v>0.5</v>
      </c>
      <c r="F44" s="2">
        <f>SUMPRODUCT(Scoring!L72:N72,Scoring!L$2:N$2)</f>
        <v>0.2</v>
      </c>
      <c r="G44" s="2">
        <f>SUMPRODUCT(Scoring!O72:Q72,Scoring!O$2:Q$2)</f>
        <v>0.4</v>
      </c>
      <c r="H44" s="2">
        <f>SUMPRODUCT(Scoring!R72:T72,Scoring!R$2:T$2)</f>
        <v>0.2</v>
      </c>
      <c r="I44" s="2">
        <f>Scoring!U72*Scoring!U$2</f>
        <v>0</v>
      </c>
      <c r="J44" s="11">
        <f t="shared" si="1"/>
        <v>1.7500000000000002</v>
      </c>
      <c r="K44" s="1">
        <f>J44-Scoring!V72</f>
        <v>0</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row>
    <row r="45" spans="1:232" ht="15" customHeight="1" x14ac:dyDescent="0.2">
      <c r="A45" s="2">
        <f>results!A44</f>
        <v>0</v>
      </c>
      <c r="B45" s="2" t="str">
        <f>results!B95</f>
        <v>Drones Tech Lab</v>
      </c>
      <c r="C45" s="2" t="str">
        <f>results!C95</f>
        <v>Paddy</v>
      </c>
      <c r="D45" s="2">
        <f>SUMPRODUCT(Scoring!D98:G98,Scoring!D$2:G$2)</f>
        <v>0.55000000000000004</v>
      </c>
      <c r="E45" s="2">
        <f>SUMPRODUCT(Scoring!H98:K98,Scoring!H$2:K$2)</f>
        <v>0.5</v>
      </c>
      <c r="F45" s="2">
        <f>SUMPRODUCT(Scoring!L98:N98,Scoring!L$2:N$2)</f>
        <v>0.25</v>
      </c>
      <c r="G45" s="2">
        <f>SUMPRODUCT(Scoring!O98:Q98,Scoring!O$2:Q$2)</f>
        <v>0.4</v>
      </c>
      <c r="H45" s="2">
        <f>SUMPRODUCT(Scoring!R98:T98,Scoring!R$2:T$2)</f>
        <v>0.27500000000000002</v>
      </c>
      <c r="I45" s="2">
        <f>Scoring!U98*Scoring!U$2</f>
        <v>1</v>
      </c>
      <c r="J45" s="11">
        <f t="shared" si="1"/>
        <v>2.9750000000000001</v>
      </c>
      <c r="K45" s="1">
        <f>J45-Scoring!V98</f>
        <v>0</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row>
    <row r="46" spans="1:232" x14ac:dyDescent="0.2">
      <c r="A46" s="2">
        <f>results!A45</f>
        <v>0</v>
      </c>
      <c r="B46" s="2" t="str">
        <f>results!B21</f>
        <v>EmotionReader</v>
      </c>
      <c r="C46" s="2" t="str">
        <f>results!C21</f>
        <v>Siddarth Das</v>
      </c>
      <c r="D46" s="2">
        <f>SUMPRODUCT(Scoring!D24:G24,Scoring!D$2:G$2)</f>
        <v>0.75000000000000011</v>
      </c>
      <c r="E46" s="2">
        <f>SUMPRODUCT(Scoring!H24:K24,Scoring!H$2:K$2)</f>
        <v>0.65</v>
      </c>
      <c r="F46" s="2">
        <f>SUMPRODUCT(Scoring!L24:N24,Scoring!L$2:N$2)</f>
        <v>0.32500000000000007</v>
      </c>
      <c r="G46" s="2">
        <f>SUMPRODUCT(Scoring!O24:Q24,Scoring!O$2:Q$2)</f>
        <v>0.57500000000000007</v>
      </c>
      <c r="H46" s="2">
        <f>SUMPRODUCT(Scoring!R24:T24,Scoring!R$2:T$2)</f>
        <v>0.4</v>
      </c>
      <c r="I46" s="2">
        <f>Scoring!U24*Scoring!U$2</f>
        <v>1</v>
      </c>
      <c r="J46" s="11">
        <f t="shared" si="1"/>
        <v>3.7</v>
      </c>
      <c r="K46" s="1">
        <f>J46-Scoring!V24</f>
        <v>0</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row>
    <row r="47" spans="1:232" x14ac:dyDescent="0.2">
      <c r="A47" s="2">
        <f>results!A46</f>
        <v>0</v>
      </c>
      <c r="B47" s="2" t="str">
        <f>results!B102</f>
        <v>EmotionReader</v>
      </c>
      <c r="C47" s="2" t="str">
        <f>results!C102</f>
        <v>Nandini Das Ghoshal</v>
      </c>
      <c r="D47" s="2">
        <f>SUMPRODUCT(Scoring!D105:G105,Scoring!D$2:G$2)</f>
        <v>0.8</v>
      </c>
      <c r="E47" s="2">
        <f>SUMPRODUCT(Scoring!H105:K105,Scoring!H$2:K$2)</f>
        <v>0.55000000000000004</v>
      </c>
      <c r="F47" s="2">
        <f>SUMPRODUCT(Scoring!L105:N105,Scoring!L$2:N$2)</f>
        <v>0.2</v>
      </c>
      <c r="G47" s="2">
        <f>SUMPRODUCT(Scoring!O105:Q105,Scoring!O$2:Q$2)</f>
        <v>0.32500000000000001</v>
      </c>
      <c r="H47" s="2">
        <f>SUMPRODUCT(Scoring!R105:T105,Scoring!R$2:T$2)</f>
        <v>0.4</v>
      </c>
      <c r="I47" s="2">
        <f>Scoring!U105*Scoring!U$2</f>
        <v>1</v>
      </c>
      <c r="J47" s="11">
        <f t="shared" si="1"/>
        <v>3.2749999999999999</v>
      </c>
      <c r="K47" s="1">
        <f>J47-Scoring!V105</f>
        <v>0</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row>
    <row r="48" spans="1:232" ht="15" customHeight="1" x14ac:dyDescent="0.2">
      <c r="A48" s="2">
        <f>results!A47</f>
        <v>0</v>
      </c>
      <c r="B48" s="2" t="str">
        <f>results!B107</f>
        <v>EmotionReader</v>
      </c>
      <c r="C48" s="2" t="str">
        <f>results!C107</f>
        <v>Niraj Nagpal</v>
      </c>
      <c r="D48" s="2">
        <f>SUMPRODUCT(Scoring!D110:G110,Scoring!D$2:G$2)</f>
        <v>0.60000000000000009</v>
      </c>
      <c r="E48" s="2">
        <f>SUMPRODUCT(Scoring!H110:K110,Scoring!H$2:K$2)</f>
        <v>0.55000000000000004</v>
      </c>
      <c r="F48" s="2">
        <f>SUMPRODUCT(Scoring!L110:N110,Scoring!L$2:N$2)</f>
        <v>0.30000000000000004</v>
      </c>
      <c r="G48" s="2">
        <f>SUMPRODUCT(Scoring!O110:Q110,Scoring!O$2:Q$2)</f>
        <v>0.30000000000000004</v>
      </c>
      <c r="H48" s="2">
        <f>SUMPRODUCT(Scoring!R110:T110,Scoring!R$2:T$2)</f>
        <v>0.2</v>
      </c>
      <c r="I48" s="2">
        <f>Scoring!U110*Scoring!U$2</f>
        <v>0.5</v>
      </c>
      <c r="J48" s="11">
        <f t="shared" si="1"/>
        <v>2.4500000000000002</v>
      </c>
      <c r="K48" s="1">
        <f>J48-Scoring!V110</f>
        <v>0</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row>
    <row r="49" spans="1:232" x14ac:dyDescent="0.2">
      <c r="A49" s="2">
        <f>results!A48</f>
        <v>0</v>
      </c>
      <c r="B49" s="2" t="str">
        <f>results!B87</f>
        <v>Eunimart Crossborder Pte Ltd</v>
      </c>
      <c r="C49" s="2" t="str">
        <f>results!C87</f>
        <v>Tarun Nallu</v>
      </c>
      <c r="D49" s="2">
        <f>SUMPRODUCT(Scoring!D90:G90,Scoring!D$2:G$2)</f>
        <v>0.65</v>
      </c>
      <c r="E49" s="2">
        <f>SUMPRODUCT(Scoring!H90:K90,Scoring!H$2:K$2)</f>
        <v>0.55000000000000004</v>
      </c>
      <c r="F49" s="2">
        <f>SUMPRODUCT(Scoring!L90:N90,Scoring!L$2:N$2)</f>
        <v>0.27500000000000002</v>
      </c>
      <c r="G49" s="2">
        <f>SUMPRODUCT(Scoring!O90:Q90,Scoring!O$2:Q$2)</f>
        <v>0.4</v>
      </c>
      <c r="H49" s="2">
        <f>SUMPRODUCT(Scoring!R90:T90,Scoring!R$2:T$2)</f>
        <v>0.30000000000000004</v>
      </c>
      <c r="I49" s="2">
        <f>Scoring!U90*Scoring!U$2</f>
        <v>0.5</v>
      </c>
      <c r="J49" s="11">
        <f t="shared" si="1"/>
        <v>2.6749999999999998</v>
      </c>
      <c r="K49" s="1">
        <f>J49-Scoring!V90</f>
        <v>0</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row>
    <row r="50" spans="1:232" ht="15" customHeight="1" x14ac:dyDescent="0.2">
      <c r="A50" s="2">
        <f>results!A49</f>
        <v>0</v>
      </c>
      <c r="B50" s="2" t="str">
        <f>results!B122</f>
        <v>Eunimart Crossborder Pte Ltd</v>
      </c>
      <c r="C50" s="2" t="str">
        <f>results!C122</f>
        <v>Shyam Ayengar</v>
      </c>
      <c r="D50" s="2">
        <f>SUMPRODUCT(Scoring!D125:G125,Scoring!D$2:G$2)</f>
        <v>0.70000000000000007</v>
      </c>
      <c r="E50" s="2">
        <f>SUMPRODUCT(Scoring!H125:K125,Scoring!H$2:K$2)</f>
        <v>0.55000000000000004</v>
      </c>
      <c r="F50" s="2">
        <f>SUMPRODUCT(Scoring!L125:N125,Scoring!L$2:N$2)</f>
        <v>0.35</v>
      </c>
      <c r="G50" s="2">
        <f>SUMPRODUCT(Scoring!O125:Q125,Scoring!O$2:Q$2)</f>
        <v>0.45000000000000007</v>
      </c>
      <c r="H50" s="2">
        <f>SUMPRODUCT(Scoring!R125:T125,Scoring!R$2:T$2)</f>
        <v>0.35</v>
      </c>
      <c r="I50" s="2">
        <f>Scoring!U125*Scoring!U$2</f>
        <v>1</v>
      </c>
      <c r="J50" s="11">
        <f t="shared" si="1"/>
        <v>3.4000000000000004</v>
      </c>
      <c r="K50" s="1">
        <f>J50-Scoring!V125</f>
        <v>0</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row>
    <row r="51" spans="1:232" ht="15" customHeight="1" x14ac:dyDescent="0.2">
      <c r="A51" s="2">
        <f>results!A50</f>
        <v>0</v>
      </c>
      <c r="B51" s="2" t="str">
        <f>results!B7</f>
        <v>FINIZZ</v>
      </c>
      <c r="C51" s="2" t="str">
        <f>results!C7</f>
        <v>Jawahar Kanjilal</v>
      </c>
      <c r="D51" s="2">
        <f>SUMPRODUCT(Scoring!D10:G10,Scoring!D$2:G$2)</f>
        <v>0.60000000000000009</v>
      </c>
      <c r="E51" s="2">
        <f>SUMPRODUCT(Scoring!H10:K10,Scoring!H$2:K$2)</f>
        <v>0.45000000000000007</v>
      </c>
      <c r="F51" s="2">
        <f>SUMPRODUCT(Scoring!L10:N10,Scoring!L$2:N$2)</f>
        <v>0.2</v>
      </c>
      <c r="G51" s="2">
        <f>SUMPRODUCT(Scoring!O10:Q10,Scoring!O$2:Q$2)</f>
        <v>0.35000000000000003</v>
      </c>
      <c r="H51" s="2">
        <f>SUMPRODUCT(Scoring!R10:T10,Scoring!R$2:T$2)</f>
        <v>0.27500000000000002</v>
      </c>
      <c r="I51" s="2">
        <f>Scoring!U10*Scoring!U$2</f>
        <v>1</v>
      </c>
      <c r="J51" s="11">
        <f t="shared" si="1"/>
        <v>2.8750000000000004</v>
      </c>
      <c r="K51" s="1">
        <f>J51-Scoring!V10</f>
        <v>0</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row>
    <row r="52" spans="1:232" ht="15" customHeight="1" x14ac:dyDescent="0.2">
      <c r="A52" s="2">
        <f>results!A51</f>
        <v>0</v>
      </c>
      <c r="B52" s="2" t="str">
        <f>results!B132</f>
        <v>FINIZZ</v>
      </c>
      <c r="C52" s="2" t="str">
        <f>results!C132</f>
        <v>Ramm</v>
      </c>
      <c r="D52" s="2">
        <f>SUMPRODUCT(Scoring!D135:G135,Scoring!D$2:G$2)</f>
        <v>0.60000000000000009</v>
      </c>
      <c r="E52" s="2">
        <f>SUMPRODUCT(Scoring!H135:K135,Scoring!H$2:K$2)</f>
        <v>0.5</v>
      </c>
      <c r="F52" s="2">
        <f>SUMPRODUCT(Scoring!L135:N135,Scoring!L$2:N$2)</f>
        <v>0.25</v>
      </c>
      <c r="G52" s="2">
        <f>SUMPRODUCT(Scoring!O135:Q135,Scoring!O$2:Q$2)</f>
        <v>0.30000000000000004</v>
      </c>
      <c r="H52" s="2">
        <f>SUMPRODUCT(Scoring!R135:T135,Scoring!R$2:T$2)</f>
        <v>0.2</v>
      </c>
      <c r="I52" s="2">
        <f>Scoring!U135*Scoring!U$2</f>
        <v>0.5</v>
      </c>
      <c r="J52" s="11">
        <f t="shared" si="1"/>
        <v>2.35</v>
      </c>
      <c r="K52" s="1">
        <f>J52-Scoring!V135</f>
        <v>0</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row>
    <row r="53" spans="1:232" x14ac:dyDescent="0.2">
      <c r="A53" s="2">
        <f>results!A52</f>
        <v>0</v>
      </c>
      <c r="B53" s="2" t="str">
        <f>results!B78</f>
        <v xml:space="preserve">FitThree </v>
      </c>
      <c r="C53" s="2" t="str">
        <f>results!C78</f>
        <v>Vishesh Dhingra</v>
      </c>
      <c r="D53" s="2">
        <f>SUMPRODUCT(Scoring!D81:G81,Scoring!D$2:G$2)</f>
        <v>0.65000000000000013</v>
      </c>
      <c r="E53" s="2">
        <f>SUMPRODUCT(Scoring!H81:K81,Scoring!H$2:K$2)</f>
        <v>0.7</v>
      </c>
      <c r="F53" s="2">
        <f>SUMPRODUCT(Scoring!L81:N81,Scoring!L$2:N$2)</f>
        <v>0.30000000000000004</v>
      </c>
      <c r="G53" s="2">
        <f>SUMPRODUCT(Scoring!O81:Q81,Scoring!O$2:Q$2)</f>
        <v>0.47500000000000009</v>
      </c>
      <c r="H53" s="2">
        <f>SUMPRODUCT(Scoring!R81:T81,Scoring!R$2:T$2)</f>
        <v>0.30000000000000004</v>
      </c>
      <c r="I53" s="2">
        <f>Scoring!U81*Scoring!U$2</f>
        <v>0.5</v>
      </c>
      <c r="J53" s="11">
        <f t="shared" si="1"/>
        <v>2.9249999999999998</v>
      </c>
      <c r="K53" s="1">
        <f>J53-Scoring!V81</f>
        <v>0</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row>
    <row r="54" spans="1:232" x14ac:dyDescent="0.2">
      <c r="A54" s="2">
        <f>results!A53</f>
        <v>0</v>
      </c>
      <c r="B54" s="2" t="str">
        <f>results!B99</f>
        <v xml:space="preserve">FitThree </v>
      </c>
      <c r="C54" s="2" t="str">
        <f>results!C99</f>
        <v>Nandini Das Ghoshal</v>
      </c>
      <c r="D54" s="2">
        <f>SUMPRODUCT(Scoring!D102:G102,Scoring!D$2:G$2)</f>
        <v>0.65</v>
      </c>
      <c r="E54" s="2">
        <f>SUMPRODUCT(Scoring!H102:K102,Scoring!H$2:K$2)</f>
        <v>0.55000000000000004</v>
      </c>
      <c r="F54" s="2">
        <f>SUMPRODUCT(Scoring!L102:N102,Scoring!L$2:N$2)</f>
        <v>0.2</v>
      </c>
      <c r="G54" s="2">
        <f>SUMPRODUCT(Scoring!O102:Q102,Scoring!O$2:Q$2)</f>
        <v>0.32500000000000001</v>
      </c>
      <c r="H54" s="2">
        <f>SUMPRODUCT(Scoring!R102:T102,Scoring!R$2:T$2)</f>
        <v>0.25</v>
      </c>
      <c r="I54" s="2">
        <f>Scoring!U102*Scoring!U$2</f>
        <v>0.5</v>
      </c>
      <c r="J54" s="11">
        <f t="shared" si="1"/>
        <v>2.4750000000000001</v>
      </c>
      <c r="K54" s="1">
        <f>J54-Scoring!V102</f>
        <v>0</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row>
    <row r="55" spans="1:232" x14ac:dyDescent="0.2">
      <c r="A55" s="2">
        <f>results!A54</f>
        <v>0</v>
      </c>
      <c r="B55" s="2" t="str">
        <f>results!B31</f>
        <v>forBinary</v>
      </c>
      <c r="C55" s="2" t="str">
        <f>results!C31</f>
        <v>Aalok Doshi</v>
      </c>
      <c r="D55" s="2">
        <f>SUMPRODUCT(Scoring!D34:G34,Scoring!D$2:G$2)</f>
        <v>0.6</v>
      </c>
      <c r="E55" s="2">
        <f>SUMPRODUCT(Scoring!H34:K34,Scoring!H$2:K$2)</f>
        <v>0.44999999999999996</v>
      </c>
      <c r="F55" s="2">
        <f>SUMPRODUCT(Scoring!L34:N34,Scoring!L$2:N$2)</f>
        <v>0.25</v>
      </c>
      <c r="G55" s="2">
        <f>SUMPRODUCT(Scoring!O34:Q34,Scoring!O$2:Q$2)</f>
        <v>0.30000000000000004</v>
      </c>
      <c r="H55" s="2">
        <f>SUMPRODUCT(Scoring!R34:T34,Scoring!R$2:T$2)</f>
        <v>0.22500000000000003</v>
      </c>
      <c r="I55" s="2">
        <f>Scoring!U34*Scoring!U$2</f>
        <v>0.5</v>
      </c>
      <c r="J55" s="11">
        <f t="shared" si="1"/>
        <v>2.3250000000000002</v>
      </c>
      <c r="K55" s="1">
        <f>J55-Scoring!V34</f>
        <v>0</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row>
    <row r="56" spans="1:232" ht="15" customHeight="1" x14ac:dyDescent="0.2">
      <c r="A56" s="2">
        <f>results!A55</f>
        <v>0</v>
      </c>
      <c r="B56" s="2" t="str">
        <f>results!B37</f>
        <v>forBinary</v>
      </c>
      <c r="C56" s="2" t="str">
        <f>results!C37</f>
        <v>Franklin Margolis</v>
      </c>
      <c r="D56" s="2">
        <f>SUMPRODUCT(Scoring!D40:G40,Scoring!D$2:G$2)</f>
        <v>0.45000000000000007</v>
      </c>
      <c r="E56" s="2">
        <f>SUMPRODUCT(Scoring!H40:K40,Scoring!H$2:K$2)</f>
        <v>0.5</v>
      </c>
      <c r="F56" s="2">
        <f>SUMPRODUCT(Scoring!L40:N40,Scoring!L$2:N$2)</f>
        <v>0.2</v>
      </c>
      <c r="G56" s="2">
        <f>SUMPRODUCT(Scoring!O40:Q40,Scoring!O$2:Q$2)</f>
        <v>0.27500000000000002</v>
      </c>
      <c r="H56" s="2">
        <f>SUMPRODUCT(Scoring!R40:T40,Scoring!R$2:T$2)</f>
        <v>0.15000000000000002</v>
      </c>
      <c r="I56" s="2">
        <f>Scoring!U40*Scoring!U$2</f>
        <v>0</v>
      </c>
      <c r="J56" s="11">
        <f t="shared" si="1"/>
        <v>1.5750000000000002</v>
      </c>
      <c r="K56" s="1">
        <f>J56-Scoring!V40</f>
        <v>0</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row>
    <row r="57" spans="1:232" ht="15" customHeight="1" x14ac:dyDescent="0.2">
      <c r="A57" s="2">
        <f>results!A56</f>
        <v>0</v>
      </c>
      <c r="B57" s="2" t="str">
        <f>results!B108</f>
        <v>forBinary</v>
      </c>
      <c r="C57" s="2" t="str">
        <f>results!C108</f>
        <v>Niraj Nagpal</v>
      </c>
      <c r="D57" s="2">
        <f>SUMPRODUCT(Scoring!D111:G111,Scoring!D$2:G$2)</f>
        <v>0.7</v>
      </c>
      <c r="E57" s="2">
        <f>SUMPRODUCT(Scoring!H111:K111,Scoring!H$2:K$2)</f>
        <v>0.75</v>
      </c>
      <c r="F57" s="2">
        <f>SUMPRODUCT(Scoring!L111:N111,Scoring!L$2:N$2)</f>
        <v>0.27500000000000002</v>
      </c>
      <c r="G57" s="2">
        <f>SUMPRODUCT(Scoring!O111:Q111,Scoring!O$2:Q$2)</f>
        <v>0.57500000000000007</v>
      </c>
      <c r="H57" s="2">
        <f>SUMPRODUCT(Scoring!R111:T111,Scoring!R$2:T$2)</f>
        <v>0.30000000000000004</v>
      </c>
      <c r="I57" s="2">
        <f>Scoring!U111*Scoring!U$2</f>
        <v>0.5</v>
      </c>
      <c r="J57" s="11">
        <f t="shared" si="1"/>
        <v>3.1000000000000005</v>
      </c>
      <c r="K57" s="1">
        <f>J57-Scoring!V111</f>
        <v>0</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row>
    <row r="58" spans="1:232" x14ac:dyDescent="0.2">
      <c r="A58" s="2">
        <f>results!A57</f>
        <v>0</v>
      </c>
      <c r="B58" s="2" t="str">
        <f>results!B27</f>
        <v>GamerHours</v>
      </c>
      <c r="C58" s="2" t="str">
        <f>results!C27</f>
        <v>Sandeep Khanna</v>
      </c>
      <c r="D58" s="2">
        <f>SUMPRODUCT(Scoring!D30:G30,Scoring!D$2:G$2)</f>
        <v>0.35000000000000003</v>
      </c>
      <c r="E58" s="2">
        <f>SUMPRODUCT(Scoring!H30:K30,Scoring!H$2:K$2)</f>
        <v>0.2</v>
      </c>
      <c r="F58" s="2">
        <f>SUMPRODUCT(Scoring!L30:N30,Scoring!L$2:N$2)</f>
        <v>0.15000000000000002</v>
      </c>
      <c r="G58" s="2">
        <f>SUMPRODUCT(Scoring!O30:Q30,Scoring!O$2:Q$2)</f>
        <v>0.17500000000000002</v>
      </c>
      <c r="H58" s="2">
        <f>SUMPRODUCT(Scoring!R30:T30,Scoring!R$2:T$2)</f>
        <v>0.1</v>
      </c>
      <c r="I58" s="2">
        <f>Scoring!U30*Scoring!U$2</f>
        <v>0</v>
      </c>
      <c r="J58" s="11">
        <f t="shared" si="1"/>
        <v>0.97500000000000009</v>
      </c>
      <c r="K58" s="1">
        <f>J58-Scoring!V30</f>
        <v>0</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row>
    <row r="59" spans="1:232" ht="15" customHeight="1" x14ac:dyDescent="0.2">
      <c r="A59" s="2">
        <f>results!A58</f>
        <v>0</v>
      </c>
      <c r="B59" s="2" t="str">
        <f>results!B92</f>
        <v>GamerHours</v>
      </c>
      <c r="C59" s="2" t="str">
        <f>results!C92</f>
        <v>Tarun Nallu</v>
      </c>
      <c r="D59" s="2">
        <f>SUMPRODUCT(Scoring!D95:G95,Scoring!D$2:G$2)</f>
        <v>0.45</v>
      </c>
      <c r="E59" s="2">
        <f>SUMPRODUCT(Scoring!H95:K95,Scoring!H$2:K$2)</f>
        <v>0.35000000000000003</v>
      </c>
      <c r="F59" s="2">
        <f>SUMPRODUCT(Scoring!L95:N95,Scoring!L$2:N$2)</f>
        <v>0.15000000000000002</v>
      </c>
      <c r="G59" s="2">
        <f>SUMPRODUCT(Scoring!O95:Q95,Scoring!O$2:Q$2)</f>
        <v>0.17500000000000002</v>
      </c>
      <c r="H59" s="2">
        <f>SUMPRODUCT(Scoring!R95:T95,Scoring!R$2:T$2)</f>
        <v>0.17500000000000002</v>
      </c>
      <c r="I59" s="2">
        <f>Scoring!U95*Scoring!U$2</f>
        <v>0</v>
      </c>
      <c r="J59" s="11">
        <f t="shared" si="1"/>
        <v>1.3</v>
      </c>
      <c r="K59" s="1">
        <f>J59-Scoring!V95</f>
        <v>0</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row>
    <row r="60" spans="1:232" ht="15" customHeight="1" x14ac:dyDescent="0.2">
      <c r="A60" s="2">
        <f>results!A59</f>
        <v>0</v>
      </c>
      <c r="B60" s="2" t="str">
        <f>results!B41</f>
        <v>GetFly</v>
      </c>
      <c r="C60" s="2" t="str">
        <f>results!C41</f>
        <v>Franklin Margolis</v>
      </c>
      <c r="D60" s="2">
        <f>SUMPRODUCT(Scoring!D44:G44,Scoring!D$2:G$2)</f>
        <v>0.45000000000000007</v>
      </c>
      <c r="E60" s="2">
        <f>SUMPRODUCT(Scoring!H44:K44,Scoring!H$2:K$2)</f>
        <v>0.39999999999999997</v>
      </c>
      <c r="F60" s="2">
        <f>SUMPRODUCT(Scoring!L44:N44,Scoring!L$2:N$2)</f>
        <v>0.22500000000000003</v>
      </c>
      <c r="G60" s="2">
        <f>SUMPRODUCT(Scoring!O44:Q44,Scoring!O$2:Q$2)</f>
        <v>0.27500000000000002</v>
      </c>
      <c r="H60" s="2">
        <f>SUMPRODUCT(Scoring!R44:T44,Scoring!R$2:T$2)</f>
        <v>0.1</v>
      </c>
      <c r="I60" s="2">
        <f>Scoring!U44*Scoring!U$2</f>
        <v>0.5</v>
      </c>
      <c r="J60" s="11">
        <f t="shared" si="1"/>
        <v>1.9500000000000002</v>
      </c>
      <c r="K60" s="1">
        <f>J60-Scoring!V44</f>
        <v>0</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row>
    <row r="61" spans="1:232" x14ac:dyDescent="0.2">
      <c r="A61" s="2">
        <f>results!A60</f>
        <v>0</v>
      </c>
      <c r="B61" s="2" t="str">
        <f>results!B53</f>
        <v>GetFly</v>
      </c>
      <c r="C61" s="2" t="str">
        <f>results!C53</f>
        <v>Paresh gupta</v>
      </c>
      <c r="D61" s="2">
        <f>SUMPRODUCT(Scoring!D56:G56,Scoring!D$2:G$2)</f>
        <v>0.75000000000000011</v>
      </c>
      <c r="E61" s="2">
        <f>SUMPRODUCT(Scoring!H56:K56,Scoring!H$2:K$2)</f>
        <v>0.65</v>
      </c>
      <c r="F61" s="2">
        <f>SUMPRODUCT(Scoring!L56:N56,Scoring!L$2:N$2)</f>
        <v>0.30000000000000004</v>
      </c>
      <c r="G61" s="2">
        <f>SUMPRODUCT(Scoring!O56:Q56,Scoring!O$2:Q$2)</f>
        <v>0.45000000000000007</v>
      </c>
      <c r="H61" s="2">
        <f>SUMPRODUCT(Scoring!R56:T56,Scoring!R$2:T$2)</f>
        <v>0.27500000000000002</v>
      </c>
      <c r="I61" s="2">
        <f>Scoring!U56*Scoring!U$2</f>
        <v>1</v>
      </c>
      <c r="J61" s="11">
        <f t="shared" si="1"/>
        <v>3.4250000000000003</v>
      </c>
      <c r="K61" s="1">
        <f>J61-Scoring!V56</f>
        <v>0</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row>
    <row r="62" spans="1:232" x14ac:dyDescent="0.2">
      <c r="A62" s="2">
        <f>results!A61</f>
        <v>0</v>
      </c>
      <c r="B62" s="2" t="str">
        <f>results!B116</f>
        <v>GetPY Analytics</v>
      </c>
      <c r="C62" s="2" t="str">
        <f>results!C116</f>
        <v>Sriman Kota</v>
      </c>
      <c r="D62" s="2">
        <f>SUMPRODUCT(Scoring!D119:G119,Scoring!D$2:G$2)</f>
        <v>0.55000000000000004</v>
      </c>
      <c r="E62" s="2">
        <f>SUMPRODUCT(Scoring!H119:K119,Scoring!H$2:K$2)</f>
        <v>0.44999999999999996</v>
      </c>
      <c r="F62" s="2">
        <f>SUMPRODUCT(Scoring!L119:N119,Scoring!L$2:N$2)</f>
        <v>0.2</v>
      </c>
      <c r="G62" s="2">
        <f>SUMPRODUCT(Scoring!O119:Q119,Scoring!O$2:Q$2)</f>
        <v>0.30000000000000004</v>
      </c>
      <c r="H62" s="2">
        <f>SUMPRODUCT(Scoring!R119:T119,Scoring!R$2:T$2)</f>
        <v>0.2</v>
      </c>
      <c r="I62" s="2">
        <f>Scoring!U119*Scoring!U$2</f>
        <v>0.5</v>
      </c>
      <c r="J62" s="11">
        <f t="shared" si="1"/>
        <v>2.2000000000000002</v>
      </c>
      <c r="K62" s="1">
        <f>J62-Scoring!V119</f>
        <v>0</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row>
    <row r="63" spans="1:232" x14ac:dyDescent="0.2">
      <c r="A63" s="2">
        <f>results!A62</f>
        <v>0</v>
      </c>
      <c r="B63" s="2" t="str">
        <f>results!B135</f>
        <v>GetPY Analytics</v>
      </c>
      <c r="C63" s="2" t="str">
        <f>results!C135</f>
        <v>Mark Florance</v>
      </c>
      <c r="D63" s="2">
        <f>SUMPRODUCT(Scoring!D138:G138,Scoring!D$2:G$2)</f>
        <v>0.5</v>
      </c>
      <c r="E63" s="2">
        <f>SUMPRODUCT(Scoring!H138:K138,Scoring!H$2:K$2)</f>
        <v>0.35</v>
      </c>
      <c r="F63" s="2">
        <f>SUMPRODUCT(Scoring!L138:N138,Scoring!L$2:N$2)</f>
        <v>0.1</v>
      </c>
      <c r="G63" s="2">
        <f>SUMPRODUCT(Scoring!O138:Q138,Scoring!O$2:Q$2)</f>
        <v>0.17500000000000002</v>
      </c>
      <c r="H63" s="2">
        <f>SUMPRODUCT(Scoring!R138:T138,Scoring!R$2:T$2)</f>
        <v>0.17500000000000002</v>
      </c>
      <c r="I63" s="2">
        <f>Scoring!U138*Scoring!U$2</f>
        <v>0</v>
      </c>
      <c r="J63" s="11">
        <f t="shared" si="1"/>
        <v>1.3</v>
      </c>
      <c r="K63" s="1">
        <f>J63-Scoring!V138</f>
        <v>0</v>
      </c>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row>
    <row r="64" spans="1:232" x14ac:dyDescent="0.2">
      <c r="A64" s="2">
        <f>results!A63</f>
        <v>0</v>
      </c>
      <c r="B64" s="2" t="str">
        <f>results!B66</f>
        <v>Go Plus</v>
      </c>
      <c r="C64" s="2" t="str">
        <f>results!C66</f>
        <v>DHAVAL AGARWAL</v>
      </c>
      <c r="D64" s="2">
        <f>SUMPRODUCT(Scoring!D69:G69,Scoring!D$2:G$2)</f>
        <v>0.7</v>
      </c>
      <c r="E64" s="2">
        <f>SUMPRODUCT(Scoring!H69:K69,Scoring!H$2:K$2)</f>
        <v>0.75</v>
      </c>
      <c r="F64" s="2">
        <f>SUMPRODUCT(Scoring!L69:N69,Scoring!L$2:N$2)</f>
        <v>0.4</v>
      </c>
      <c r="G64" s="2">
        <f>SUMPRODUCT(Scoring!O69:Q69,Scoring!O$2:Q$2)</f>
        <v>0.5</v>
      </c>
      <c r="H64" s="2">
        <f>SUMPRODUCT(Scoring!R69:T69,Scoring!R$2:T$2)</f>
        <v>0.4</v>
      </c>
      <c r="I64" s="2">
        <f>Scoring!U69*Scoring!U$2</f>
        <v>0.5</v>
      </c>
      <c r="J64" s="11">
        <f t="shared" si="1"/>
        <v>3.25</v>
      </c>
      <c r="K64" s="1">
        <f>J64-Scoring!V69</f>
        <v>0</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row>
    <row r="65" spans="1:232" x14ac:dyDescent="0.2">
      <c r="A65" s="2">
        <f>results!A64</f>
        <v>0</v>
      </c>
      <c r="B65" s="2" t="str">
        <f>results!B96</f>
        <v>Go Plus</v>
      </c>
      <c r="C65" s="2" t="str">
        <f>results!C96</f>
        <v>Paddy</v>
      </c>
      <c r="D65" s="2">
        <f>SUMPRODUCT(Scoring!D99:G99,Scoring!D$2:G$2)</f>
        <v>0.25</v>
      </c>
      <c r="E65" s="2">
        <f>SUMPRODUCT(Scoring!H99:K99,Scoring!H$2:K$2)</f>
        <v>0.30000000000000004</v>
      </c>
      <c r="F65" s="2">
        <f>SUMPRODUCT(Scoring!L99:N99,Scoring!L$2:N$2)</f>
        <v>0.15000000000000002</v>
      </c>
      <c r="G65" s="2">
        <f>SUMPRODUCT(Scoring!O99:Q99,Scoring!O$2:Q$2)</f>
        <v>0.25</v>
      </c>
      <c r="H65" s="2">
        <f>SUMPRODUCT(Scoring!R99:T99,Scoring!R$2:T$2)</f>
        <v>0.25</v>
      </c>
      <c r="I65" s="2">
        <f>Scoring!U99*Scoring!U$2</f>
        <v>0.5</v>
      </c>
      <c r="J65" s="11">
        <f t="shared" si="1"/>
        <v>1.7000000000000002</v>
      </c>
      <c r="K65" s="1">
        <f>J65-Scoring!V99</f>
        <v>0</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row>
    <row r="66" spans="1:232" x14ac:dyDescent="0.2">
      <c r="A66" s="2">
        <f>results!A65</f>
        <v>0</v>
      </c>
      <c r="B66" s="2" t="str">
        <f>results!B40</f>
        <v>Got It</v>
      </c>
      <c r="C66" s="2" t="str">
        <f>results!C40</f>
        <v>Franklin Margolis</v>
      </c>
      <c r="D66" s="2">
        <f>SUMPRODUCT(Scoring!D43:G43,Scoring!D$2:G$2)</f>
        <v>0.60000000000000009</v>
      </c>
      <c r="E66" s="2">
        <f>SUMPRODUCT(Scoring!H43:K43,Scoring!H$2:K$2)</f>
        <v>0.65000000000000013</v>
      </c>
      <c r="F66" s="2">
        <f>SUMPRODUCT(Scoring!L43:N43,Scoring!L$2:N$2)</f>
        <v>0.17499999999999999</v>
      </c>
      <c r="G66" s="2">
        <f>SUMPRODUCT(Scoring!O43:Q43,Scoring!O$2:Q$2)</f>
        <v>0.45000000000000007</v>
      </c>
      <c r="H66" s="2">
        <f>SUMPRODUCT(Scoring!R43:T43,Scoring!R$2:T$2)</f>
        <v>0.25</v>
      </c>
      <c r="I66" s="2">
        <f>Scoring!U43*Scoring!U$2</f>
        <v>1</v>
      </c>
      <c r="J66" s="11">
        <f t="shared" si="1"/>
        <v>3.1250000000000004</v>
      </c>
      <c r="K66" s="1">
        <f>J66-Scoring!V43</f>
        <v>0</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row>
    <row r="67" spans="1:232" ht="15" customHeight="1" x14ac:dyDescent="0.2">
      <c r="A67" s="2">
        <f>results!A66</f>
        <v>0</v>
      </c>
      <c r="B67" s="2" t="str">
        <f>results!B46</f>
        <v>Got It</v>
      </c>
      <c r="C67" s="2" t="str">
        <f>results!C46</f>
        <v>sridhar</v>
      </c>
      <c r="D67" s="2">
        <f>SUMPRODUCT(Scoring!D49:G49,Scoring!D$2:G$2)</f>
        <v>0.75000000000000011</v>
      </c>
      <c r="E67" s="2">
        <f>SUMPRODUCT(Scoring!H49:K49,Scoring!H$2:K$2)</f>
        <v>0.55000000000000004</v>
      </c>
      <c r="F67" s="2">
        <f>SUMPRODUCT(Scoring!L49:N49,Scoring!L$2:N$2)</f>
        <v>0.22500000000000003</v>
      </c>
      <c r="G67" s="2">
        <f>SUMPRODUCT(Scoring!O49:Q49,Scoring!O$2:Q$2)</f>
        <v>0.47500000000000009</v>
      </c>
      <c r="H67" s="2">
        <f>SUMPRODUCT(Scoring!R49:T49,Scoring!R$2:T$2)</f>
        <v>0.25</v>
      </c>
      <c r="I67" s="2">
        <f>Scoring!U49*Scoring!U$2</f>
        <v>1</v>
      </c>
      <c r="J67" s="11">
        <f t="shared" si="1"/>
        <v>3.2500000000000004</v>
      </c>
      <c r="K67" s="1">
        <f>J67-Scoring!V49</f>
        <v>0</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row>
    <row r="68" spans="1:232" ht="15" customHeight="1" x14ac:dyDescent="0.2">
      <c r="A68" s="2">
        <f>results!A67</f>
        <v>0</v>
      </c>
      <c r="B68" s="2" t="str">
        <f>results!B71</f>
        <v>gridComm</v>
      </c>
      <c r="C68" s="2" t="str">
        <f>results!C71</f>
        <v>David Wai Lun Ng</v>
      </c>
      <c r="D68" s="2">
        <f>SUMPRODUCT(Scoring!D74:G74,Scoring!D$2:G$2)</f>
        <v>0.8</v>
      </c>
      <c r="E68" s="2">
        <f>SUMPRODUCT(Scoring!H74:K74,Scoring!H$2:K$2)</f>
        <v>0.6</v>
      </c>
      <c r="F68" s="2">
        <f>SUMPRODUCT(Scoring!L74:N74,Scoring!L$2:N$2)</f>
        <v>0.30000000000000004</v>
      </c>
      <c r="G68" s="2">
        <f>SUMPRODUCT(Scoring!O74:Q74,Scoring!O$2:Q$2)</f>
        <v>0.55000000000000004</v>
      </c>
      <c r="H68" s="2">
        <f>SUMPRODUCT(Scoring!R74:T74,Scoring!R$2:T$2)</f>
        <v>0.30000000000000004</v>
      </c>
      <c r="I68" s="2">
        <f>Scoring!U74*Scoring!U$2</f>
        <v>0.5</v>
      </c>
      <c r="J68" s="11">
        <f t="shared" ref="J68:J99" si="2">SUM(D68:I68)</f>
        <v>3.05</v>
      </c>
      <c r="K68" s="1">
        <f>J68-Scoring!V74</f>
        <v>0</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row>
    <row r="69" spans="1:232" ht="15" customHeight="1" x14ac:dyDescent="0.2">
      <c r="A69" s="2">
        <f>results!A68</f>
        <v>0</v>
      </c>
      <c r="B69" s="2" t="str">
        <f>results!B93</f>
        <v>gridComm</v>
      </c>
      <c r="C69" s="2" t="str">
        <f>results!C93</f>
        <v>Paddy</v>
      </c>
      <c r="D69" s="2">
        <f>SUMPRODUCT(Scoring!D96:G96,Scoring!D$2:G$2)</f>
        <v>0.65000000000000013</v>
      </c>
      <c r="E69" s="2">
        <f>SUMPRODUCT(Scoring!H96:K96,Scoring!H$2:K$2)</f>
        <v>0.65000000000000013</v>
      </c>
      <c r="F69" s="2">
        <f>SUMPRODUCT(Scoring!L96:N96,Scoring!L$2:N$2)</f>
        <v>0.27500000000000002</v>
      </c>
      <c r="G69" s="2">
        <f>SUMPRODUCT(Scoring!O96:Q96,Scoring!O$2:Q$2)</f>
        <v>0.4</v>
      </c>
      <c r="H69" s="2">
        <f>SUMPRODUCT(Scoring!R96:T96,Scoring!R$2:T$2)</f>
        <v>0.35</v>
      </c>
      <c r="I69" s="2">
        <f>Scoring!U96*Scoring!U$2</f>
        <v>1</v>
      </c>
      <c r="J69" s="11">
        <f t="shared" si="2"/>
        <v>3.3250000000000002</v>
      </c>
      <c r="K69" s="1">
        <f>J69-Scoring!V96</f>
        <v>0</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row>
    <row r="70" spans="1:232" ht="15" customHeight="1" x14ac:dyDescent="0.2">
      <c r="A70" s="2">
        <f>results!A69</f>
        <v>0</v>
      </c>
      <c r="B70" s="2" t="str">
        <f>results!B26</f>
        <v>GroSum</v>
      </c>
      <c r="C70" s="2" t="str">
        <f>results!C26</f>
        <v>Sandeep Khanna</v>
      </c>
      <c r="D70" s="2">
        <f>SUMPRODUCT(Scoring!D29:G29,Scoring!D$2:G$2)</f>
        <v>0.3</v>
      </c>
      <c r="E70" s="2">
        <f>SUMPRODUCT(Scoring!H29:K29,Scoring!H$2:K$2)</f>
        <v>0.3</v>
      </c>
      <c r="F70" s="2">
        <f>SUMPRODUCT(Scoring!L29:N29,Scoring!L$2:N$2)</f>
        <v>0.125</v>
      </c>
      <c r="G70" s="2">
        <f>SUMPRODUCT(Scoring!O29:Q29,Scoring!O$2:Q$2)</f>
        <v>0.17500000000000002</v>
      </c>
      <c r="H70" s="2">
        <f>SUMPRODUCT(Scoring!R29:T29,Scoring!R$2:T$2)</f>
        <v>0.1</v>
      </c>
      <c r="I70" s="2">
        <f>Scoring!U29*Scoring!U$2</f>
        <v>0</v>
      </c>
      <c r="J70" s="11">
        <f t="shared" si="2"/>
        <v>1</v>
      </c>
      <c r="K70" s="1">
        <f>J70-Scoring!V29</f>
        <v>0</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row>
    <row r="71" spans="1:232" ht="15" customHeight="1" x14ac:dyDescent="0.2">
      <c r="A71" s="2">
        <f>results!A70</f>
        <v>0</v>
      </c>
      <c r="B71" s="2" t="str">
        <f>results!B146</f>
        <v>Grosum</v>
      </c>
      <c r="C71" s="2" t="str">
        <f>results!C146</f>
        <v>Anuj</v>
      </c>
      <c r="D71" s="2">
        <f>SUMPRODUCT(Scoring!D149:G149,Scoring!D$2:G$2)</f>
        <v>0.5</v>
      </c>
      <c r="E71" s="2">
        <f>SUMPRODUCT(Scoring!H149:K149,Scoring!H$2:K$2)</f>
        <v>0.60000000000000009</v>
      </c>
      <c r="F71" s="2">
        <f>SUMPRODUCT(Scoring!L149:N149,Scoring!L$2:N$2)</f>
        <v>0.22500000000000003</v>
      </c>
      <c r="G71" s="2">
        <f>SUMPRODUCT(Scoring!O149:Q149,Scoring!O$2:Q$2)</f>
        <v>0.30000000000000004</v>
      </c>
      <c r="H71" s="2">
        <f>SUMPRODUCT(Scoring!R149:T149,Scoring!R$2:T$2)</f>
        <v>0.2</v>
      </c>
      <c r="I71" s="2">
        <f>Scoring!U149*Scoring!U$2</f>
        <v>0.5</v>
      </c>
      <c r="J71" s="11">
        <f t="shared" si="2"/>
        <v>2.3250000000000002</v>
      </c>
      <c r="K71" s="1">
        <f>J71-Scoring!V149</f>
        <v>0</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row>
    <row r="72" spans="1:232" ht="15" customHeight="1" x14ac:dyDescent="0.2">
      <c r="A72" s="2">
        <f>results!A71</f>
        <v>0</v>
      </c>
      <c r="B72" s="2" t="str">
        <f>results!B24</f>
        <v>hashprep</v>
      </c>
      <c r="C72" s="2" t="str">
        <f>results!C24</f>
        <v>Siddarth Das</v>
      </c>
      <c r="D72" s="2">
        <f>SUMPRODUCT(Scoring!D27:G27,Scoring!D$2:G$2)</f>
        <v>0.45000000000000007</v>
      </c>
      <c r="E72" s="2">
        <f>SUMPRODUCT(Scoring!H27:K27,Scoring!H$2:K$2)</f>
        <v>0.55000000000000004</v>
      </c>
      <c r="F72" s="2">
        <f>SUMPRODUCT(Scoring!L27:N27,Scoring!L$2:N$2)</f>
        <v>0.2</v>
      </c>
      <c r="G72" s="2">
        <f>SUMPRODUCT(Scoring!O27:Q27,Scoring!O$2:Q$2)</f>
        <v>0.30000000000000004</v>
      </c>
      <c r="H72" s="2">
        <f>SUMPRODUCT(Scoring!R27:T27,Scoring!R$2:T$2)</f>
        <v>0.15</v>
      </c>
      <c r="I72" s="2">
        <f>Scoring!U27*Scoring!U$2</f>
        <v>0.5</v>
      </c>
      <c r="J72" s="11">
        <f t="shared" si="2"/>
        <v>2.15</v>
      </c>
      <c r="K72" s="1">
        <f>J72-Scoring!V27</f>
        <v>0</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row>
    <row r="73" spans="1:232" ht="15" customHeight="1" x14ac:dyDescent="0.2">
      <c r="A73" s="2">
        <f>results!A72</f>
        <v>0</v>
      </c>
      <c r="B73" s="2" t="str">
        <f>results!B43</f>
        <v>hashprep</v>
      </c>
      <c r="C73" s="2" t="str">
        <f>results!C43</f>
        <v>sridhar</v>
      </c>
      <c r="D73" s="2">
        <f>SUMPRODUCT(Scoring!D46:G46,Scoring!D$2:G$2)</f>
        <v>0.75</v>
      </c>
      <c r="E73" s="2">
        <f>SUMPRODUCT(Scoring!H46:K46,Scoring!H$2:K$2)</f>
        <v>0.6</v>
      </c>
      <c r="F73" s="2">
        <f>SUMPRODUCT(Scoring!L46:N46,Scoring!L$2:N$2)</f>
        <v>0.27500000000000002</v>
      </c>
      <c r="G73" s="2">
        <f>SUMPRODUCT(Scoring!O46:Q46,Scoring!O$2:Q$2)</f>
        <v>0.47500000000000009</v>
      </c>
      <c r="H73" s="2">
        <f>SUMPRODUCT(Scoring!R46:T46,Scoring!R$2:T$2)</f>
        <v>0.35</v>
      </c>
      <c r="I73" s="2">
        <f>Scoring!U46*Scoring!U$2</f>
        <v>1</v>
      </c>
      <c r="J73" s="11">
        <f t="shared" si="2"/>
        <v>3.45</v>
      </c>
      <c r="K73" s="1">
        <f>J73-Scoring!V46</f>
        <v>0</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row>
    <row r="74" spans="1:232" ht="15" customHeight="1" x14ac:dyDescent="0.2">
      <c r="A74" s="2">
        <f>results!A73</f>
        <v>0</v>
      </c>
      <c r="B74" s="2" t="str">
        <f>results!B109</f>
        <v>hashprep</v>
      </c>
      <c r="C74" s="2" t="str">
        <f>results!C109</f>
        <v>Niraj Nagpal</v>
      </c>
      <c r="D74" s="2">
        <f>SUMPRODUCT(Scoring!D112:G112,Scoring!D$2:G$2)</f>
        <v>0.65</v>
      </c>
      <c r="E74" s="2">
        <f>SUMPRODUCT(Scoring!H112:K112,Scoring!H$2:K$2)</f>
        <v>0.60000000000000009</v>
      </c>
      <c r="F74" s="2">
        <f>SUMPRODUCT(Scoring!L112:N112,Scoring!L$2:N$2)</f>
        <v>0.27500000000000002</v>
      </c>
      <c r="G74" s="2">
        <f>SUMPRODUCT(Scoring!O112:Q112,Scoring!O$2:Q$2)</f>
        <v>0.45000000000000007</v>
      </c>
      <c r="H74" s="2">
        <f>SUMPRODUCT(Scoring!R112:T112,Scoring!R$2:T$2)</f>
        <v>0.17500000000000002</v>
      </c>
      <c r="I74" s="2">
        <f>Scoring!U112*Scoring!U$2</f>
        <v>1</v>
      </c>
      <c r="J74" s="11">
        <f t="shared" si="2"/>
        <v>3.15</v>
      </c>
      <c r="K74" s="1">
        <f>J74-Scoring!V112</f>
        <v>0</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row>
    <row r="75" spans="1:232" ht="15" customHeight="1" x14ac:dyDescent="0.2">
      <c r="A75" s="2">
        <f>results!A74</f>
        <v>0</v>
      </c>
      <c r="B75" s="2" t="str">
        <f>results!B44</f>
        <v>HeartSmart</v>
      </c>
      <c r="C75" s="2" t="str">
        <f>results!C44</f>
        <v>sridhar</v>
      </c>
      <c r="D75" s="2">
        <f>SUMPRODUCT(Scoring!D47:G47,Scoring!D$2:G$2)</f>
        <v>0.45000000000000007</v>
      </c>
      <c r="E75" s="2">
        <f>SUMPRODUCT(Scoring!H47:K47,Scoring!H$2:K$2)</f>
        <v>0.4</v>
      </c>
      <c r="F75" s="2">
        <f>SUMPRODUCT(Scoring!L47:N47,Scoring!L$2:N$2)</f>
        <v>0.17500000000000002</v>
      </c>
      <c r="G75" s="2">
        <f>SUMPRODUCT(Scoring!O47:Q47,Scoring!O$2:Q$2)</f>
        <v>0.2</v>
      </c>
      <c r="H75" s="2">
        <f>SUMPRODUCT(Scoring!R47:T47,Scoring!R$2:T$2)</f>
        <v>0.17499999999999999</v>
      </c>
      <c r="I75" s="2">
        <f>Scoring!U47*Scoring!U$2</f>
        <v>0</v>
      </c>
      <c r="J75" s="11">
        <f t="shared" si="2"/>
        <v>1.4000000000000001</v>
      </c>
      <c r="K75" s="1">
        <f>J75-Scoring!V47</f>
        <v>0</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row>
    <row r="76" spans="1:232" ht="15" customHeight="1" x14ac:dyDescent="0.2">
      <c r="A76" s="2">
        <f>results!A75</f>
        <v>0</v>
      </c>
      <c r="B76" s="2" t="str">
        <f>results!B73</f>
        <v>HeartSmart</v>
      </c>
      <c r="C76" s="2" t="str">
        <f>results!C73</f>
        <v>David Wai Lun Ng</v>
      </c>
      <c r="D76" s="2">
        <f>SUMPRODUCT(Scoring!D76:G76,Scoring!D$2:G$2)</f>
        <v>0.60000000000000009</v>
      </c>
      <c r="E76" s="2">
        <f>SUMPRODUCT(Scoring!H76:K76,Scoring!H$2:K$2)</f>
        <v>0.4</v>
      </c>
      <c r="F76" s="2">
        <f>SUMPRODUCT(Scoring!L76:N76,Scoring!L$2:N$2)</f>
        <v>0.2</v>
      </c>
      <c r="G76" s="2">
        <f>SUMPRODUCT(Scoring!O76:Q76,Scoring!O$2:Q$2)</f>
        <v>0.30000000000000004</v>
      </c>
      <c r="H76" s="2">
        <f>SUMPRODUCT(Scoring!R76:T76,Scoring!R$2:T$2)</f>
        <v>0.17500000000000002</v>
      </c>
      <c r="I76" s="2">
        <f>Scoring!U76*Scoring!U$2</f>
        <v>0.5</v>
      </c>
      <c r="J76" s="11">
        <f t="shared" si="2"/>
        <v>2.1749999999999998</v>
      </c>
      <c r="K76" s="1">
        <f>J76-Scoring!V76</f>
        <v>0</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row>
    <row r="77" spans="1:232" ht="15" customHeight="1" x14ac:dyDescent="0.2">
      <c r="A77" s="2">
        <f>results!A76</f>
        <v>0</v>
      </c>
      <c r="B77" s="2" t="str">
        <f>results!B82</f>
        <v>HeartSmart</v>
      </c>
      <c r="C77" s="2" t="str">
        <f>results!C82</f>
        <v>Yeo Su Ling</v>
      </c>
      <c r="D77" s="2">
        <f>SUMPRODUCT(Scoring!D85:G85,Scoring!D$2:G$2)</f>
        <v>0.4</v>
      </c>
      <c r="E77" s="2">
        <f>SUMPRODUCT(Scoring!H85:K85,Scoring!H$2:K$2)</f>
        <v>0.4</v>
      </c>
      <c r="F77" s="2">
        <f>SUMPRODUCT(Scoring!L85:N85,Scoring!L$2:N$2)</f>
        <v>0.17499999999999999</v>
      </c>
      <c r="G77" s="2">
        <f>SUMPRODUCT(Scoring!O85:Q85,Scoring!O$2:Q$2)</f>
        <v>0.30000000000000004</v>
      </c>
      <c r="H77" s="2">
        <f>SUMPRODUCT(Scoring!R85:T85,Scoring!R$2:T$2)</f>
        <v>0.2</v>
      </c>
      <c r="I77" s="2">
        <f>Scoring!U85*Scoring!U$2</f>
        <v>0.5</v>
      </c>
      <c r="J77" s="11">
        <f t="shared" si="2"/>
        <v>1.9750000000000001</v>
      </c>
      <c r="K77" s="1">
        <f>J77-Scoring!V85</f>
        <v>0</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row>
    <row r="78" spans="1:232" ht="15" customHeight="1" x14ac:dyDescent="0.2">
      <c r="A78" s="2">
        <f>results!A77</f>
        <v>0</v>
      </c>
      <c r="B78" s="2" t="str">
        <f>results!B28</f>
        <v>HyperXchange</v>
      </c>
      <c r="C78" s="2" t="str">
        <f>results!C28</f>
        <v>Sandeep Khanna</v>
      </c>
      <c r="D78" s="2">
        <f>SUMPRODUCT(Scoring!D31:G31,Scoring!D$2:G$2)</f>
        <v>0.60000000000000009</v>
      </c>
      <c r="E78" s="2">
        <f>SUMPRODUCT(Scoring!H31:K31,Scoring!H$2:K$2)</f>
        <v>0.55000000000000004</v>
      </c>
      <c r="F78" s="2">
        <f>SUMPRODUCT(Scoring!L31:N31,Scoring!L$2:N$2)</f>
        <v>0.30000000000000004</v>
      </c>
      <c r="G78" s="2">
        <f>SUMPRODUCT(Scoring!O31:Q31,Scoring!O$2:Q$2)</f>
        <v>0.47500000000000009</v>
      </c>
      <c r="H78" s="2">
        <f>SUMPRODUCT(Scoring!R31:T31,Scoring!R$2:T$2)</f>
        <v>0.27500000000000002</v>
      </c>
      <c r="I78" s="2">
        <f>Scoring!U31*Scoring!U$2</f>
        <v>1</v>
      </c>
      <c r="J78" s="11">
        <f t="shared" si="2"/>
        <v>3.2</v>
      </c>
      <c r="K78" s="1">
        <f>J78-Scoring!V31</f>
        <v>0</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row>
    <row r="79" spans="1:232" ht="15" customHeight="1" x14ac:dyDescent="0.2">
      <c r="A79" s="2">
        <f>results!A78</f>
        <v>0</v>
      </c>
      <c r="B79" s="2" t="str">
        <f>results!B110</f>
        <v>HyperXchange</v>
      </c>
      <c r="C79" s="2" t="str">
        <f>results!C110</f>
        <v>Osborne Saldanha</v>
      </c>
      <c r="D79" s="2">
        <f>SUMPRODUCT(Scoring!D113:G113,Scoring!D$2:G$2)</f>
        <v>0.55000000000000004</v>
      </c>
      <c r="E79" s="2">
        <f>SUMPRODUCT(Scoring!H113:K113,Scoring!H$2:K$2)</f>
        <v>0.39999999999999997</v>
      </c>
      <c r="F79" s="2">
        <f>SUMPRODUCT(Scoring!L113:N113,Scoring!L$2:N$2)</f>
        <v>0.17500000000000002</v>
      </c>
      <c r="G79" s="2">
        <f>SUMPRODUCT(Scoring!O113:Q113,Scoring!O$2:Q$2)</f>
        <v>0.27500000000000002</v>
      </c>
      <c r="H79" s="2">
        <f>SUMPRODUCT(Scoring!R113:T113,Scoring!R$2:T$2)</f>
        <v>0.125</v>
      </c>
      <c r="I79" s="2">
        <f>Scoring!U113*Scoring!U$2</f>
        <v>0.5</v>
      </c>
      <c r="J79" s="11">
        <f t="shared" si="2"/>
        <v>2.0249999999999999</v>
      </c>
      <c r="K79" s="1">
        <f>J79-Scoring!V113</f>
        <v>0</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row>
    <row r="80" spans="1:232" ht="15" customHeight="1" x14ac:dyDescent="0.2">
      <c r="A80" s="2">
        <f>results!A79</f>
        <v>0</v>
      </c>
      <c r="B80" s="2" t="str">
        <f>results!B47</f>
        <v>Into23</v>
      </c>
      <c r="C80" s="2" t="str">
        <f>results!C47</f>
        <v>sridhar</v>
      </c>
      <c r="D80" s="2">
        <f>SUMPRODUCT(Scoring!D50:G50,Scoring!D$2:G$2)</f>
        <v>0.5</v>
      </c>
      <c r="E80" s="2">
        <f>SUMPRODUCT(Scoring!H50:K50,Scoring!H$2:K$2)</f>
        <v>0.44999999999999996</v>
      </c>
      <c r="F80" s="2">
        <f>SUMPRODUCT(Scoring!L50:N50,Scoring!L$2:N$2)</f>
        <v>0.22500000000000003</v>
      </c>
      <c r="G80" s="2">
        <f>SUMPRODUCT(Scoring!O50:Q50,Scoring!O$2:Q$2)</f>
        <v>0.32500000000000001</v>
      </c>
      <c r="H80" s="2">
        <f>SUMPRODUCT(Scoring!R50:T50,Scoring!R$2:T$2)</f>
        <v>0.2</v>
      </c>
      <c r="I80" s="2">
        <f>Scoring!U50*Scoring!U$2</f>
        <v>0.5</v>
      </c>
      <c r="J80" s="11">
        <f t="shared" si="2"/>
        <v>2.2000000000000002</v>
      </c>
      <c r="K80" s="1">
        <f>J80-Scoring!V50</f>
        <v>0</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row>
    <row r="81" spans="1:232" ht="15" customHeight="1" x14ac:dyDescent="0.2">
      <c r="A81" s="2">
        <f>results!A80</f>
        <v>0</v>
      </c>
      <c r="B81" s="2" t="str">
        <f>results!B83</f>
        <v>Into23</v>
      </c>
      <c r="C81" s="2" t="str">
        <f>results!C83</f>
        <v>Yeo Su Ling</v>
      </c>
      <c r="D81" s="2">
        <f>SUMPRODUCT(Scoring!D86:G86,Scoring!D$2:G$2)</f>
        <v>0.45000000000000007</v>
      </c>
      <c r="E81" s="2">
        <f>SUMPRODUCT(Scoring!H86:K86,Scoring!H$2:K$2)</f>
        <v>0.4</v>
      </c>
      <c r="F81" s="2">
        <f>SUMPRODUCT(Scoring!L86:N86,Scoring!L$2:N$2)</f>
        <v>0.15</v>
      </c>
      <c r="G81" s="2">
        <f>SUMPRODUCT(Scoring!O86:Q86,Scoring!O$2:Q$2)</f>
        <v>0.27500000000000002</v>
      </c>
      <c r="H81" s="2">
        <f>SUMPRODUCT(Scoring!R86:T86,Scoring!R$2:T$2)</f>
        <v>0.15000000000000002</v>
      </c>
      <c r="I81" s="2">
        <f>Scoring!U86*Scoring!U$2</f>
        <v>0</v>
      </c>
      <c r="J81" s="11">
        <f t="shared" si="2"/>
        <v>1.4249999999999998</v>
      </c>
      <c r="K81" s="1">
        <f>J81-Scoring!V86</f>
        <v>0</v>
      </c>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row>
    <row r="82" spans="1:232" ht="15" customHeight="1" x14ac:dyDescent="0.2">
      <c r="A82" s="2">
        <f>results!A81</f>
        <v>0</v>
      </c>
      <c r="B82" s="2" t="str">
        <f>results!B9</f>
        <v>Invento Robotics</v>
      </c>
      <c r="C82" s="2" t="str">
        <f>results!C9</f>
        <v>Aalok Agrawal</v>
      </c>
      <c r="D82" s="2">
        <f>SUMPRODUCT(Scoring!D12:G12,Scoring!D$2:G$2)</f>
        <v>0.65</v>
      </c>
      <c r="E82" s="2">
        <f>SUMPRODUCT(Scoring!H12:K12,Scoring!H$2:K$2)</f>
        <v>0.45</v>
      </c>
      <c r="F82" s="2">
        <f>SUMPRODUCT(Scoring!L12:N12,Scoring!L$2:N$2)</f>
        <v>0.2</v>
      </c>
      <c r="G82" s="2">
        <f>SUMPRODUCT(Scoring!O12:Q12,Scoring!O$2:Q$2)</f>
        <v>0.52500000000000002</v>
      </c>
      <c r="H82" s="2">
        <f>SUMPRODUCT(Scoring!R12:T12,Scoring!R$2:T$2)</f>
        <v>0.2</v>
      </c>
      <c r="I82" s="2">
        <f>Scoring!U12*Scoring!U$2</f>
        <v>0.5</v>
      </c>
      <c r="J82" s="11">
        <f t="shared" si="2"/>
        <v>2.5250000000000004</v>
      </c>
      <c r="K82" s="1">
        <f>J82-Scoring!V12</f>
        <v>0</v>
      </c>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row>
    <row r="83" spans="1:232" ht="15" customHeight="1" x14ac:dyDescent="0.2">
      <c r="A83" s="2">
        <f>results!A82</f>
        <v>0</v>
      </c>
      <c r="B83" s="2" t="str">
        <f>results!B129</f>
        <v>Invento Robotics</v>
      </c>
      <c r="C83" s="2" t="str">
        <f>results!C129</f>
        <v>Lux Anantharaman</v>
      </c>
      <c r="D83" s="2">
        <f>SUMPRODUCT(Scoring!D132:G132,Scoring!D$2:G$2)</f>
        <v>0.60000000000000009</v>
      </c>
      <c r="E83" s="2">
        <f>SUMPRODUCT(Scoring!H132:K132,Scoring!H$2:K$2)</f>
        <v>0.6</v>
      </c>
      <c r="F83" s="2">
        <f>SUMPRODUCT(Scoring!L132:N132,Scoring!L$2:N$2)</f>
        <v>0.35</v>
      </c>
      <c r="G83" s="2">
        <f>SUMPRODUCT(Scoring!O132:Q132,Scoring!O$2:Q$2)</f>
        <v>0.4</v>
      </c>
      <c r="H83" s="2">
        <f>SUMPRODUCT(Scoring!R132:T132,Scoring!R$2:T$2)</f>
        <v>0.22500000000000003</v>
      </c>
      <c r="I83" s="2">
        <f>Scoring!U132*Scoring!U$2</f>
        <v>1</v>
      </c>
      <c r="J83" s="11">
        <f t="shared" si="2"/>
        <v>3.1750000000000003</v>
      </c>
      <c r="K83" s="1">
        <f>J83-Scoring!V132</f>
        <v>0</v>
      </c>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row>
    <row r="84" spans="1:232" ht="15" customHeight="1" x14ac:dyDescent="0.2">
      <c r="A84" s="2">
        <f>results!A83</f>
        <v>0</v>
      </c>
      <c r="B84" s="2" t="str">
        <f>results!B51</f>
        <v>Juno Clinic</v>
      </c>
      <c r="C84" s="2" t="str">
        <f>results!C51</f>
        <v>Himmat Singh</v>
      </c>
      <c r="D84" s="2">
        <f>SUMPRODUCT(Scoring!D54:G54,Scoring!D$2:G$2)</f>
        <v>0.8</v>
      </c>
      <c r="E84" s="2">
        <f>SUMPRODUCT(Scoring!H54:K54,Scoring!H$2:K$2)</f>
        <v>0.65</v>
      </c>
      <c r="F84" s="2">
        <f>SUMPRODUCT(Scoring!L54:N54,Scoring!L$2:N$2)</f>
        <v>0.37500000000000006</v>
      </c>
      <c r="G84" s="2">
        <f>SUMPRODUCT(Scoring!O54:Q54,Scoring!O$2:Q$2)</f>
        <v>0.47500000000000009</v>
      </c>
      <c r="H84" s="2">
        <f>SUMPRODUCT(Scoring!R54:T54,Scoring!R$2:T$2)</f>
        <v>0.35</v>
      </c>
      <c r="I84" s="2">
        <f>Scoring!U54*Scoring!U$2</f>
        <v>1</v>
      </c>
      <c r="J84" s="11">
        <f t="shared" si="2"/>
        <v>3.6500000000000004</v>
      </c>
      <c r="K84" s="1">
        <f>J84-Scoring!V54</f>
        <v>0</v>
      </c>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row>
    <row r="85" spans="1:232" ht="15" customHeight="1" x14ac:dyDescent="0.2">
      <c r="A85" s="2">
        <f>results!A84</f>
        <v>0</v>
      </c>
      <c r="B85" s="2" t="str">
        <f>results!B55</f>
        <v>Juno Clinic</v>
      </c>
      <c r="C85" s="2" t="str">
        <f>results!C55</f>
        <v>Paresh gupta</v>
      </c>
      <c r="D85" s="2">
        <f>SUMPRODUCT(Scoring!D58:G58,Scoring!D$2:G$2)</f>
        <v>0.7</v>
      </c>
      <c r="E85" s="2">
        <f>SUMPRODUCT(Scoring!H58:K58,Scoring!H$2:K$2)</f>
        <v>0.70000000000000007</v>
      </c>
      <c r="F85" s="2">
        <f>SUMPRODUCT(Scoring!L58:N58,Scoring!L$2:N$2)</f>
        <v>0.2</v>
      </c>
      <c r="G85" s="2">
        <f>SUMPRODUCT(Scoring!O58:Q58,Scoring!O$2:Q$2)</f>
        <v>0.57500000000000007</v>
      </c>
      <c r="H85" s="2">
        <f>SUMPRODUCT(Scoring!R58:T58,Scoring!R$2:T$2)</f>
        <v>0.30000000000000004</v>
      </c>
      <c r="I85" s="2">
        <f>Scoring!U58*Scoring!U$2</f>
        <v>1</v>
      </c>
      <c r="J85" s="11">
        <f t="shared" si="2"/>
        <v>3.4749999999999996</v>
      </c>
      <c r="K85" s="1">
        <f>J85-Scoring!V58</f>
        <v>0</v>
      </c>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row>
    <row r="86" spans="1:232" ht="15" customHeight="1" x14ac:dyDescent="0.2">
      <c r="A86" s="2">
        <f>results!A85</f>
        <v>0</v>
      </c>
      <c r="B86" s="2" t="str">
        <f>results!B13</f>
        <v>Kenyt.ai</v>
      </c>
      <c r="C86" s="2" t="str">
        <f>results!C13</f>
        <v>Prashant</v>
      </c>
      <c r="D86" s="2">
        <f>SUMPRODUCT(Scoring!D16:G16,Scoring!D$2:G$2)</f>
        <v>0.5</v>
      </c>
      <c r="E86" s="2">
        <f>SUMPRODUCT(Scoring!H16:K16,Scoring!H$2:K$2)</f>
        <v>0.55000000000000004</v>
      </c>
      <c r="F86" s="2">
        <f>SUMPRODUCT(Scoring!L16:N16,Scoring!L$2:N$2)</f>
        <v>0.22500000000000003</v>
      </c>
      <c r="G86" s="2">
        <f>SUMPRODUCT(Scoring!O16:Q16,Scoring!O$2:Q$2)</f>
        <v>0.27500000000000002</v>
      </c>
      <c r="H86" s="2">
        <f>SUMPRODUCT(Scoring!R16:T16,Scoring!R$2:T$2)</f>
        <v>0.2</v>
      </c>
      <c r="I86" s="2">
        <f>Scoring!U16*Scoring!U$2</f>
        <v>0.5</v>
      </c>
      <c r="J86" s="11">
        <f t="shared" si="2"/>
        <v>2.25</v>
      </c>
      <c r="K86" s="1">
        <f>J86-Scoring!V16</f>
        <v>0</v>
      </c>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row>
    <row r="87" spans="1:232" ht="15" customHeight="1" x14ac:dyDescent="0.2">
      <c r="A87" s="2">
        <f>results!A86</f>
        <v>0</v>
      </c>
      <c r="B87" s="2" t="str">
        <f>results!B38</f>
        <v>Kenyt.ai</v>
      </c>
      <c r="C87" s="2" t="str">
        <f>results!C38</f>
        <v>Franklin Margolis</v>
      </c>
      <c r="D87" s="2">
        <f>SUMPRODUCT(Scoring!D41:G41,Scoring!D$2:G$2)</f>
        <v>0.45</v>
      </c>
      <c r="E87" s="2">
        <f>SUMPRODUCT(Scoring!H41:K41,Scoring!H$2:K$2)</f>
        <v>0.4</v>
      </c>
      <c r="F87" s="2">
        <f>SUMPRODUCT(Scoring!L41:N41,Scoring!L$2:N$2)</f>
        <v>0.22500000000000003</v>
      </c>
      <c r="G87" s="2">
        <f>SUMPRODUCT(Scoring!O41:Q41,Scoring!O$2:Q$2)</f>
        <v>0.30000000000000004</v>
      </c>
      <c r="H87" s="2">
        <f>SUMPRODUCT(Scoring!R41:T41,Scoring!R$2:T$2)</f>
        <v>0.17500000000000002</v>
      </c>
      <c r="I87" s="2">
        <f>Scoring!U41*Scoring!U$2</f>
        <v>0</v>
      </c>
      <c r="J87" s="11">
        <f t="shared" si="2"/>
        <v>1.5500000000000003</v>
      </c>
      <c r="K87" s="1">
        <f>J87-Scoring!V41</f>
        <v>0</v>
      </c>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row>
    <row r="88" spans="1:232" ht="15" customHeight="1" x14ac:dyDescent="0.2">
      <c r="A88" s="2">
        <f>results!A87</f>
        <v>0</v>
      </c>
      <c r="B88" s="2" t="str">
        <f>results!B75</f>
        <v>Kenyt.ai</v>
      </c>
      <c r="C88" s="2" t="str">
        <f>results!C75</f>
        <v>Vishesh Dhingra</v>
      </c>
      <c r="D88" s="2">
        <f>SUMPRODUCT(Scoring!D78:G78,Scoring!D$2:G$2)</f>
        <v>0.60000000000000009</v>
      </c>
      <c r="E88" s="2">
        <f>SUMPRODUCT(Scoring!H78:K78,Scoring!H$2:K$2)</f>
        <v>0.5</v>
      </c>
      <c r="F88" s="2">
        <f>SUMPRODUCT(Scoring!L78:N78,Scoring!L$2:N$2)</f>
        <v>0.22500000000000003</v>
      </c>
      <c r="G88" s="2">
        <f>SUMPRODUCT(Scoring!O78:Q78,Scoring!O$2:Q$2)</f>
        <v>0.4</v>
      </c>
      <c r="H88" s="2">
        <f>SUMPRODUCT(Scoring!R78:T78,Scoring!R$2:T$2)</f>
        <v>0.2</v>
      </c>
      <c r="I88" s="2">
        <f>Scoring!U78*Scoring!U$2</f>
        <v>0.5</v>
      </c>
      <c r="J88" s="11">
        <f t="shared" si="2"/>
        <v>2.4249999999999998</v>
      </c>
      <c r="K88" s="1">
        <f>J88-Scoring!V78</f>
        <v>0</v>
      </c>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row>
    <row r="89" spans="1:232" ht="15" customHeight="1" x14ac:dyDescent="0.2">
      <c r="A89" s="2">
        <f>results!A88</f>
        <v>0</v>
      </c>
      <c r="B89" s="2" t="str">
        <f>results!B18</f>
        <v>Limitless</v>
      </c>
      <c r="C89" s="2" t="str">
        <f>results!C18</f>
        <v>Jatin Rajput</v>
      </c>
      <c r="D89" s="2">
        <f>SUMPRODUCT(Scoring!D21:G21,Scoring!D$2:G$2)</f>
        <v>0.65</v>
      </c>
      <c r="E89" s="2">
        <f>SUMPRODUCT(Scoring!H21:K21,Scoring!H$2:K$2)</f>
        <v>0.65</v>
      </c>
      <c r="F89" s="2">
        <f>SUMPRODUCT(Scoring!L21:N21,Scoring!L$2:N$2)</f>
        <v>0.35</v>
      </c>
      <c r="G89" s="2">
        <f>SUMPRODUCT(Scoring!O21:Q21,Scoring!O$2:Q$2)</f>
        <v>0.375</v>
      </c>
      <c r="H89" s="2">
        <f>SUMPRODUCT(Scoring!R21:T21,Scoring!R$2:T$2)</f>
        <v>0.35</v>
      </c>
      <c r="I89" s="2">
        <f>Scoring!U21*Scoring!U$2</f>
        <v>0.5</v>
      </c>
      <c r="J89" s="11">
        <f t="shared" si="2"/>
        <v>2.875</v>
      </c>
      <c r="K89" s="1">
        <f>J89-Scoring!V21</f>
        <v>0</v>
      </c>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row>
    <row r="90" spans="1:232" ht="15" customHeight="1" x14ac:dyDescent="0.2">
      <c r="A90" s="2">
        <f>results!A89</f>
        <v>0</v>
      </c>
      <c r="B90" s="2" t="str">
        <f>results!B121</f>
        <v>Limitless</v>
      </c>
      <c r="C90" s="2" t="str">
        <f>results!C121</f>
        <v>Shyam Ayengar</v>
      </c>
      <c r="D90" s="2">
        <f>SUMPRODUCT(Scoring!D124:G124,Scoring!D$2:G$2)</f>
        <v>0.7</v>
      </c>
      <c r="E90" s="2">
        <f>SUMPRODUCT(Scoring!H124:K124,Scoring!H$2:K$2)</f>
        <v>0.5</v>
      </c>
      <c r="F90" s="2">
        <f>SUMPRODUCT(Scoring!L124:N124,Scoring!L$2:N$2)</f>
        <v>0.32500000000000007</v>
      </c>
      <c r="G90" s="2">
        <f>SUMPRODUCT(Scoring!O124:Q124,Scoring!O$2:Q$2)</f>
        <v>0.45000000000000007</v>
      </c>
      <c r="H90" s="2">
        <f>SUMPRODUCT(Scoring!R124:T124,Scoring!R$2:T$2)</f>
        <v>0.30000000000000004</v>
      </c>
      <c r="I90" s="2">
        <f>Scoring!U124*Scoring!U$2</f>
        <v>1</v>
      </c>
      <c r="J90" s="11">
        <f t="shared" si="2"/>
        <v>3.2750000000000004</v>
      </c>
      <c r="K90" s="1">
        <f>J90-Scoring!V124</f>
        <v>0</v>
      </c>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row>
    <row r="91" spans="1:232" ht="15" customHeight="1" x14ac:dyDescent="0.2">
      <c r="A91" s="2">
        <f>results!A90</f>
        <v>0</v>
      </c>
      <c r="B91" s="2" t="str">
        <f>results!B98</f>
        <v>Luminociti Networks</v>
      </c>
      <c r="C91" s="2" t="str">
        <f>results!C98</f>
        <v>Paddy</v>
      </c>
      <c r="D91" s="2">
        <f>SUMPRODUCT(Scoring!D101:G101,Scoring!D$2:G$2)</f>
        <v>0.5</v>
      </c>
      <c r="E91" s="2">
        <f>SUMPRODUCT(Scoring!H101:K101,Scoring!H$2:K$2)</f>
        <v>0.39999999999999997</v>
      </c>
      <c r="F91" s="2">
        <f>SUMPRODUCT(Scoring!L101:N101,Scoring!L$2:N$2)</f>
        <v>0.17500000000000002</v>
      </c>
      <c r="G91" s="2">
        <f>SUMPRODUCT(Scoring!O101:Q101,Scoring!O$2:Q$2)</f>
        <v>0.30000000000000004</v>
      </c>
      <c r="H91" s="2">
        <f>SUMPRODUCT(Scoring!R101:T101,Scoring!R$2:T$2)</f>
        <v>0.2</v>
      </c>
      <c r="I91" s="2">
        <f>Scoring!U101*Scoring!U$2</f>
        <v>0</v>
      </c>
      <c r="J91" s="11">
        <f t="shared" si="2"/>
        <v>1.575</v>
      </c>
      <c r="K91" s="1">
        <f>J91-Scoring!V101</f>
        <v>0</v>
      </c>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row>
    <row r="92" spans="1:232" ht="15" customHeight="1" x14ac:dyDescent="0.2">
      <c r="A92" s="2">
        <f>results!A91</f>
        <v>0</v>
      </c>
      <c r="B92" s="2" t="str">
        <f>results!B130</f>
        <v>Luminociti Networks</v>
      </c>
      <c r="C92" s="2" t="str">
        <f>results!C130</f>
        <v>Lux Anantharaman</v>
      </c>
      <c r="D92" s="2">
        <f>SUMPRODUCT(Scoring!D133:G133,Scoring!D$2:G$2)</f>
        <v>0.35000000000000003</v>
      </c>
      <c r="E92" s="2">
        <f>SUMPRODUCT(Scoring!H133:K133,Scoring!H$2:K$2)</f>
        <v>0.44999999999999996</v>
      </c>
      <c r="F92" s="2">
        <f>SUMPRODUCT(Scoring!L133:N133,Scoring!L$2:N$2)</f>
        <v>0.2</v>
      </c>
      <c r="G92" s="2">
        <f>SUMPRODUCT(Scoring!O133:Q133,Scoring!O$2:Q$2)</f>
        <v>0.27500000000000002</v>
      </c>
      <c r="H92" s="2">
        <f>SUMPRODUCT(Scoring!R133:T133,Scoring!R$2:T$2)</f>
        <v>0.17500000000000002</v>
      </c>
      <c r="I92" s="2">
        <f>Scoring!U133*Scoring!U$2</f>
        <v>0</v>
      </c>
      <c r="J92" s="11">
        <f t="shared" si="2"/>
        <v>1.45</v>
      </c>
      <c r="K92" s="1">
        <f>J92-Scoring!V133</f>
        <v>0</v>
      </c>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row>
    <row r="93" spans="1:232" ht="15" customHeight="1" x14ac:dyDescent="0.2">
      <c r="A93" s="2">
        <f>results!A92</f>
        <v>0</v>
      </c>
      <c r="B93" s="2" t="str">
        <f>results!B49</f>
        <v>Medinfi Healthcare Pvt Ltd</v>
      </c>
      <c r="C93" s="2" t="str">
        <f>results!C49</f>
        <v>Himmat Singh</v>
      </c>
      <c r="D93" s="2">
        <f>SUMPRODUCT(Scoring!D52:G52,Scoring!D$2:G$2)</f>
        <v>0.75000000000000011</v>
      </c>
      <c r="E93" s="2">
        <f>SUMPRODUCT(Scoring!H52:K52,Scoring!H$2:K$2)</f>
        <v>0.70000000000000007</v>
      </c>
      <c r="F93" s="2">
        <f>SUMPRODUCT(Scoring!L52:N52,Scoring!L$2:N$2)</f>
        <v>0.32500000000000001</v>
      </c>
      <c r="G93" s="2">
        <f>SUMPRODUCT(Scoring!O52:Q52,Scoring!O$2:Q$2)</f>
        <v>0.47500000000000009</v>
      </c>
      <c r="H93" s="2">
        <f>SUMPRODUCT(Scoring!R52:T52,Scoring!R$2:T$2)</f>
        <v>0.35</v>
      </c>
      <c r="I93" s="2">
        <f>Scoring!U52*Scoring!U$2</f>
        <v>1</v>
      </c>
      <c r="J93" s="11">
        <f t="shared" si="2"/>
        <v>3.6</v>
      </c>
      <c r="K93" s="1">
        <f>J93-Scoring!V52</f>
        <v>0</v>
      </c>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row>
    <row r="94" spans="1:232" ht="15" customHeight="1" x14ac:dyDescent="0.2">
      <c r="A94" s="2">
        <f>results!A93</f>
        <v>0</v>
      </c>
      <c r="B94" s="2" t="str">
        <f>results!B85</f>
        <v>Medinfi Healthcare Pvt Ltd</v>
      </c>
      <c r="C94" s="2" t="str">
        <f>results!C85</f>
        <v>Yeo Su Ling</v>
      </c>
      <c r="D94" s="2">
        <f>SUMPRODUCT(Scoring!D88:G88,Scoring!D$2:G$2)</f>
        <v>0.55000000000000004</v>
      </c>
      <c r="E94" s="2">
        <f>SUMPRODUCT(Scoring!H88:K88,Scoring!H$2:K$2)</f>
        <v>0.5</v>
      </c>
      <c r="F94" s="2">
        <f>SUMPRODUCT(Scoring!L88:N88,Scoring!L$2:N$2)</f>
        <v>0.2</v>
      </c>
      <c r="G94" s="2">
        <f>SUMPRODUCT(Scoring!O88:Q88,Scoring!O$2:Q$2)</f>
        <v>0.42500000000000004</v>
      </c>
      <c r="H94" s="2">
        <f>SUMPRODUCT(Scoring!R88:T88,Scoring!R$2:T$2)</f>
        <v>0.32500000000000007</v>
      </c>
      <c r="I94" s="2">
        <f>Scoring!U88*Scoring!U$2</f>
        <v>1</v>
      </c>
      <c r="J94" s="64">
        <f t="shared" si="2"/>
        <v>3</v>
      </c>
      <c r="K94" s="1">
        <f>J94-Scoring!V88</f>
        <v>0</v>
      </c>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row>
    <row r="95" spans="1:232" ht="15" customHeight="1" x14ac:dyDescent="0.2">
      <c r="A95" s="2">
        <f>results!A94</f>
        <v>0</v>
      </c>
      <c r="B95" s="2" t="str">
        <f>results!B3</f>
        <v>MIFON</v>
      </c>
      <c r="C95" s="2" t="str">
        <f>results!C3</f>
        <v>Jawahar Kanjilal</v>
      </c>
      <c r="D95" s="2">
        <f>SUMPRODUCT(Scoring!D6:G6,Scoring!D$2:G$2)</f>
        <v>0.45000000000000007</v>
      </c>
      <c r="E95" s="2">
        <f>SUMPRODUCT(Scoring!H6:K6,Scoring!H$2:K$2)</f>
        <v>0.3</v>
      </c>
      <c r="F95" s="2">
        <f>SUMPRODUCT(Scoring!L6:N6,Scoring!L$2:N$2)</f>
        <v>0.125</v>
      </c>
      <c r="G95" s="2">
        <f>SUMPRODUCT(Scoring!O6:Q6,Scoring!O$2:Q$2)</f>
        <v>0.17500000000000002</v>
      </c>
      <c r="H95" s="2">
        <f>SUMPRODUCT(Scoring!R6:T6,Scoring!R$2:T$2)</f>
        <v>0.22500000000000003</v>
      </c>
      <c r="I95" s="2">
        <f>Scoring!U6*Scoring!U$2</f>
        <v>0</v>
      </c>
      <c r="J95" s="11">
        <f t="shared" si="2"/>
        <v>1.2750000000000001</v>
      </c>
      <c r="K95" s="1">
        <f>J95-Scoring!V6</f>
        <v>0</v>
      </c>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row>
    <row r="96" spans="1:232" ht="15" customHeight="1" x14ac:dyDescent="0.2">
      <c r="A96" s="2">
        <f>results!A95</f>
        <v>0</v>
      </c>
      <c r="B96" s="2" t="str">
        <f>results!B42</f>
        <v>MIFON</v>
      </c>
      <c r="C96" s="2" t="str">
        <f>results!C42</f>
        <v>sridhar</v>
      </c>
      <c r="D96" s="2">
        <f>SUMPRODUCT(Scoring!D45:G45,Scoring!D$2:G$2)</f>
        <v>0.55000000000000004</v>
      </c>
      <c r="E96" s="2">
        <f>SUMPRODUCT(Scoring!H45:K45,Scoring!H$2:K$2)</f>
        <v>0.4</v>
      </c>
      <c r="F96" s="2">
        <f>SUMPRODUCT(Scoring!L45:N45,Scoring!L$2:N$2)</f>
        <v>0.2</v>
      </c>
      <c r="G96" s="2">
        <f>SUMPRODUCT(Scoring!O45:Q45,Scoring!O$2:Q$2)</f>
        <v>0.30000000000000004</v>
      </c>
      <c r="H96" s="2">
        <f>SUMPRODUCT(Scoring!R45:T45,Scoring!R$2:T$2)</f>
        <v>0.22500000000000003</v>
      </c>
      <c r="I96" s="2">
        <f>Scoring!U45*Scoring!U$2</f>
        <v>0.5</v>
      </c>
      <c r="J96" s="11">
        <f t="shared" si="2"/>
        <v>2.1750000000000003</v>
      </c>
      <c r="K96" s="1">
        <f>J96-Scoring!V45</f>
        <v>0</v>
      </c>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row>
    <row r="97" spans="1:232" ht="15" customHeight="1" x14ac:dyDescent="0.2">
      <c r="A97" s="2">
        <f>results!A96</f>
        <v>0</v>
      </c>
      <c r="B97" s="2" t="str">
        <f>results!B105</f>
        <v>MIFON</v>
      </c>
      <c r="C97" s="2" t="str">
        <f>results!C105</f>
        <v>Niraj Nagpal</v>
      </c>
      <c r="D97" s="2">
        <f>SUMPRODUCT(Scoring!D108:G108,Scoring!D$2:G$2)</f>
        <v>0.5</v>
      </c>
      <c r="E97" s="2">
        <f>SUMPRODUCT(Scoring!H108:K108,Scoring!H$2:K$2)</f>
        <v>0.35000000000000003</v>
      </c>
      <c r="F97" s="2">
        <f>SUMPRODUCT(Scoring!L108:N108,Scoring!L$2:N$2)</f>
        <v>0.15000000000000002</v>
      </c>
      <c r="G97" s="2">
        <f>SUMPRODUCT(Scoring!O108:Q108,Scoring!O$2:Q$2)</f>
        <v>0.30000000000000004</v>
      </c>
      <c r="H97" s="2">
        <f>SUMPRODUCT(Scoring!R108:T108,Scoring!R$2:T$2)</f>
        <v>0.15000000000000002</v>
      </c>
      <c r="I97" s="2">
        <f>Scoring!U108*Scoring!U$2</f>
        <v>0</v>
      </c>
      <c r="J97" s="11">
        <f t="shared" si="2"/>
        <v>1.4500000000000002</v>
      </c>
      <c r="K97" s="1">
        <f>J97-Scoring!V108</f>
        <v>0</v>
      </c>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row>
    <row r="98" spans="1:232" ht="15" customHeight="1" x14ac:dyDescent="0.2">
      <c r="A98" s="2">
        <f>results!A97</f>
        <v>0</v>
      </c>
      <c r="B98" s="2" t="str">
        <f>results!B30</f>
        <v>NayaGaadi</v>
      </c>
      <c r="C98" s="2" t="str">
        <f>results!C30</f>
        <v>Sandeep Khanna</v>
      </c>
      <c r="D98" s="2">
        <f>SUMPRODUCT(Scoring!D33:G33,Scoring!D$2:G$2)</f>
        <v>0.55000000000000004</v>
      </c>
      <c r="E98" s="2">
        <f>SUMPRODUCT(Scoring!H33:K33,Scoring!H$2:K$2)</f>
        <v>0.70000000000000007</v>
      </c>
      <c r="F98" s="2">
        <f>SUMPRODUCT(Scoring!L33:N33,Scoring!L$2:N$2)</f>
        <v>0.35</v>
      </c>
      <c r="G98" s="2">
        <f>SUMPRODUCT(Scoring!O33:Q33,Scoring!O$2:Q$2)</f>
        <v>0.47500000000000009</v>
      </c>
      <c r="H98" s="2">
        <f>SUMPRODUCT(Scoring!R33:T33,Scoring!R$2:T$2)</f>
        <v>0.4</v>
      </c>
      <c r="I98" s="2">
        <f>Scoring!U33*Scoring!U$2</f>
        <v>0.5</v>
      </c>
      <c r="J98" s="11">
        <f t="shared" si="2"/>
        <v>2.9750000000000001</v>
      </c>
      <c r="K98" s="1">
        <f>J98-Scoring!V33</f>
        <v>0</v>
      </c>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row>
    <row r="99" spans="1:232" ht="15" customHeight="1" x14ac:dyDescent="0.2">
      <c r="A99" s="2">
        <f>results!A98</f>
        <v>0</v>
      </c>
      <c r="B99" s="2" t="str">
        <f>results!B68</f>
        <v>NayaGaadi</v>
      </c>
      <c r="C99" s="2" t="str">
        <f>results!C68</f>
        <v>DHAVAL AGARWAL</v>
      </c>
      <c r="D99" s="2">
        <f>SUMPRODUCT(Scoring!D71:G71,Scoring!D$2:G$2)</f>
        <v>0.7</v>
      </c>
      <c r="E99" s="2">
        <f>SUMPRODUCT(Scoring!H71:K71,Scoring!H$2:K$2)</f>
        <v>0.45000000000000007</v>
      </c>
      <c r="F99" s="2">
        <f>SUMPRODUCT(Scoring!L71:N71,Scoring!L$2:N$2)</f>
        <v>0.2</v>
      </c>
      <c r="G99" s="2">
        <f>SUMPRODUCT(Scoring!O71:Q71,Scoring!O$2:Q$2)</f>
        <v>0.30000000000000004</v>
      </c>
      <c r="H99" s="2">
        <f>SUMPRODUCT(Scoring!R71:T71,Scoring!R$2:T$2)</f>
        <v>0.2</v>
      </c>
      <c r="I99" s="2">
        <f>Scoring!U71*Scoring!U$2</f>
        <v>0.5</v>
      </c>
      <c r="J99" s="11">
        <f t="shared" si="2"/>
        <v>2.3499999999999996</v>
      </c>
      <c r="K99" s="1">
        <f>J99-Scoring!V71</f>
        <v>0</v>
      </c>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row>
    <row r="100" spans="1:232" ht="15" customHeight="1" x14ac:dyDescent="0.2">
      <c r="A100" s="2">
        <f>results!A99</f>
        <v>0</v>
      </c>
      <c r="B100" s="2" t="str">
        <f>results!B143</f>
        <v>Oh phish</v>
      </c>
      <c r="C100" s="2" t="str">
        <f>results!C143</f>
        <v xml:space="preserve">Mehul Khimasia </v>
      </c>
      <c r="D100" s="2">
        <f>SUMPRODUCT(Scoring!D146:G146,Scoring!D$2:G$2)</f>
        <v>0.30000000000000004</v>
      </c>
      <c r="E100" s="2">
        <f>SUMPRODUCT(Scoring!H146:K146,Scoring!H$2:K$2)</f>
        <v>0.60000000000000009</v>
      </c>
      <c r="F100" s="2">
        <f>SUMPRODUCT(Scoring!L146:N146,Scoring!L$2:N$2)</f>
        <v>0.2</v>
      </c>
      <c r="G100" s="2">
        <f>SUMPRODUCT(Scoring!O146:Q146,Scoring!O$2:Q$2)</f>
        <v>0.27500000000000002</v>
      </c>
      <c r="H100" s="2">
        <f>SUMPRODUCT(Scoring!R146:T146,Scoring!R$2:T$2)</f>
        <v>0.17500000000000002</v>
      </c>
      <c r="I100" s="2">
        <f>Scoring!U146*Scoring!U$2</f>
        <v>0</v>
      </c>
      <c r="J100" s="11">
        <f t="shared" ref="J100:J131" si="3">SUM(D100:I100)</f>
        <v>1.55</v>
      </c>
      <c r="K100" s="1">
        <f>J100-Scoring!V146</f>
        <v>0</v>
      </c>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row>
    <row r="101" spans="1:232" x14ac:dyDescent="0.2">
      <c r="A101" s="2">
        <f>results!A100</f>
        <v>0</v>
      </c>
      <c r="B101" s="2" t="str">
        <f>results!B91</f>
        <v>OhPhish Technologies Private Limited</v>
      </c>
      <c r="C101" s="2" t="str">
        <f>results!C91</f>
        <v>Tarun Nallu</v>
      </c>
      <c r="D101" s="2">
        <f>SUMPRODUCT(Scoring!D94:G94,Scoring!D$2:G$2)</f>
        <v>0.30000000000000004</v>
      </c>
      <c r="E101" s="2">
        <f>SUMPRODUCT(Scoring!H94:K94,Scoring!H$2:K$2)</f>
        <v>0.44999999999999996</v>
      </c>
      <c r="F101" s="2">
        <f>SUMPRODUCT(Scoring!L94:N94,Scoring!L$2:N$2)</f>
        <v>0.17499999999999999</v>
      </c>
      <c r="G101" s="2">
        <f>SUMPRODUCT(Scoring!O94:Q94,Scoring!O$2:Q$2)</f>
        <v>0.17500000000000002</v>
      </c>
      <c r="H101" s="2">
        <f>SUMPRODUCT(Scoring!R94:T94,Scoring!R$2:T$2)</f>
        <v>0.15000000000000002</v>
      </c>
      <c r="I101" s="2">
        <f>Scoring!U94*Scoring!U$2</f>
        <v>0.5</v>
      </c>
      <c r="J101" s="11">
        <f t="shared" si="3"/>
        <v>1.75</v>
      </c>
      <c r="K101" s="1">
        <f>J101-Scoring!V94</f>
        <v>0</v>
      </c>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row>
    <row r="102" spans="1:232" ht="15" customHeight="1" x14ac:dyDescent="0.2">
      <c r="A102" s="2">
        <f>results!A101</f>
        <v>0</v>
      </c>
      <c r="B102" s="2" t="str">
        <f>results!B59</f>
        <v>Onspon.com</v>
      </c>
      <c r="C102" s="2" t="str">
        <f>results!C59</f>
        <v>David Isaac</v>
      </c>
      <c r="D102" s="2">
        <f>SUMPRODUCT(Scoring!D62:G62,Scoring!D$2:G$2)</f>
        <v>0.65000000000000013</v>
      </c>
      <c r="E102" s="2">
        <f>SUMPRODUCT(Scoring!H62:K62,Scoring!H$2:K$2)</f>
        <v>0.44999999999999996</v>
      </c>
      <c r="F102" s="2">
        <f>SUMPRODUCT(Scoring!L62:N62,Scoring!L$2:N$2)</f>
        <v>0.27500000000000002</v>
      </c>
      <c r="G102" s="2">
        <f>SUMPRODUCT(Scoring!O62:Q62,Scoring!O$2:Q$2)</f>
        <v>0.37500000000000006</v>
      </c>
      <c r="H102" s="2">
        <f>SUMPRODUCT(Scoring!R62:T62,Scoring!R$2:T$2)</f>
        <v>0.27500000000000002</v>
      </c>
      <c r="I102" s="2">
        <f>Scoring!U62*Scoring!U$2</f>
        <v>1</v>
      </c>
      <c r="J102" s="11">
        <f t="shared" si="3"/>
        <v>3.0249999999999999</v>
      </c>
      <c r="K102" s="1">
        <f>J102-Scoring!V62</f>
        <v>0</v>
      </c>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row>
    <row r="103" spans="1:232" ht="15" customHeight="1" x14ac:dyDescent="0.2">
      <c r="A103" s="2">
        <f>results!A102</f>
        <v>0</v>
      </c>
      <c r="B103" s="2" t="str">
        <f>results!B138</f>
        <v>Onspon.com</v>
      </c>
      <c r="C103" s="2" t="str">
        <f>results!C138</f>
        <v>Mark Florance</v>
      </c>
      <c r="D103" s="2">
        <f>SUMPRODUCT(Scoring!D141:G141,Scoring!D$2:G$2)</f>
        <v>0.55000000000000004</v>
      </c>
      <c r="E103" s="2">
        <f>SUMPRODUCT(Scoring!H141:K141,Scoring!H$2:K$2)</f>
        <v>0.55000000000000004</v>
      </c>
      <c r="F103" s="2">
        <f>SUMPRODUCT(Scoring!L141:N141,Scoring!L$2:N$2)</f>
        <v>0.27500000000000002</v>
      </c>
      <c r="G103" s="2">
        <f>SUMPRODUCT(Scoring!O141:Q141,Scoring!O$2:Q$2)</f>
        <v>0.47500000000000009</v>
      </c>
      <c r="H103" s="2">
        <f>SUMPRODUCT(Scoring!R141:T141,Scoring!R$2:T$2)</f>
        <v>0.22500000000000001</v>
      </c>
      <c r="I103" s="2">
        <f>Scoring!U141*Scoring!U$2</f>
        <v>0.5</v>
      </c>
      <c r="J103" s="11">
        <f t="shared" si="3"/>
        <v>2.5750000000000002</v>
      </c>
      <c r="K103" s="1">
        <f>J103-Scoring!V141</f>
        <v>0</v>
      </c>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row>
    <row r="104" spans="1:232" x14ac:dyDescent="0.2">
      <c r="A104" s="2">
        <f>results!A103</f>
        <v>0</v>
      </c>
      <c r="B104" s="2" t="str">
        <f>results!B72</f>
        <v>PHI</v>
      </c>
      <c r="C104" s="2" t="str">
        <f>results!C72</f>
        <v>David Wai Lun Ng</v>
      </c>
      <c r="D104" s="2">
        <f>SUMPRODUCT(Scoring!D75:G75,Scoring!D$2:G$2)</f>
        <v>0.70000000000000007</v>
      </c>
      <c r="E104" s="2">
        <f>SUMPRODUCT(Scoring!H75:K75,Scoring!H$2:K$2)</f>
        <v>0.5</v>
      </c>
      <c r="F104" s="2">
        <f>SUMPRODUCT(Scoring!L75:N75,Scoring!L$2:N$2)</f>
        <v>0.22500000000000003</v>
      </c>
      <c r="G104" s="2">
        <f>SUMPRODUCT(Scoring!O75:Q75,Scoring!O$2:Q$2)</f>
        <v>0.45000000000000007</v>
      </c>
      <c r="H104" s="2">
        <f>SUMPRODUCT(Scoring!R75:T75,Scoring!R$2:T$2)</f>
        <v>0.27500000000000002</v>
      </c>
      <c r="I104" s="2">
        <f>Scoring!U75*Scoring!U$2</f>
        <v>0.5</v>
      </c>
      <c r="J104" s="11">
        <f t="shared" si="3"/>
        <v>2.6500000000000004</v>
      </c>
      <c r="K104" s="1">
        <f>J104-Scoring!V75</f>
        <v>0</v>
      </c>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row>
    <row r="105" spans="1:232" x14ac:dyDescent="0.2">
      <c r="A105" s="2">
        <f>results!A104</f>
        <v>0</v>
      </c>
      <c r="B105" s="2" t="str">
        <f>results!B81</f>
        <v>PHI</v>
      </c>
      <c r="C105" s="2" t="str">
        <f>results!C81</f>
        <v>Rad</v>
      </c>
      <c r="D105" s="2">
        <f>SUMPRODUCT(Scoring!D84:G84,Scoring!D$2:G$2)</f>
        <v>0.44999999999999996</v>
      </c>
      <c r="E105" s="2">
        <f>SUMPRODUCT(Scoring!H84:K84,Scoring!H$2:K$2)</f>
        <v>0.3</v>
      </c>
      <c r="F105" s="2">
        <f>SUMPRODUCT(Scoring!L84:N84,Scoring!L$2:N$2)</f>
        <v>0.15</v>
      </c>
      <c r="G105" s="2">
        <f>SUMPRODUCT(Scoring!O84:Q84,Scoring!O$2:Q$2)</f>
        <v>0.27500000000000002</v>
      </c>
      <c r="H105" s="2">
        <f>SUMPRODUCT(Scoring!R84:T84,Scoring!R$2:T$2)</f>
        <v>0.1</v>
      </c>
      <c r="I105" s="2">
        <f>Scoring!U84*Scoring!U$2</f>
        <v>0</v>
      </c>
      <c r="J105" s="11">
        <f t="shared" si="3"/>
        <v>1.2750000000000001</v>
      </c>
      <c r="K105" s="1">
        <f>J105-Scoring!V84</f>
        <v>0</v>
      </c>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row>
    <row r="106" spans="1:232" x14ac:dyDescent="0.2">
      <c r="A106" s="2">
        <f>results!A105</f>
        <v>0</v>
      </c>
      <c r="B106" s="2" t="str">
        <f>results!B32</f>
        <v>Pilot Automotive Labs</v>
      </c>
      <c r="C106" s="2" t="str">
        <f>results!C32</f>
        <v>Aalok Doshi</v>
      </c>
      <c r="D106" s="2">
        <f>SUMPRODUCT(Scoring!D35:G35,Scoring!D$2:G$2)</f>
        <v>0.7</v>
      </c>
      <c r="E106" s="2">
        <f>SUMPRODUCT(Scoring!H35:K35,Scoring!H$2:K$2)</f>
        <v>0.5</v>
      </c>
      <c r="F106" s="2">
        <f>SUMPRODUCT(Scoring!L35:N35,Scoring!L$2:N$2)</f>
        <v>0.22500000000000003</v>
      </c>
      <c r="G106" s="2">
        <f>SUMPRODUCT(Scoring!O35:Q35,Scoring!O$2:Q$2)</f>
        <v>0.30000000000000004</v>
      </c>
      <c r="H106" s="2">
        <f>SUMPRODUCT(Scoring!R35:T35,Scoring!R$2:T$2)</f>
        <v>0.17499999999999999</v>
      </c>
      <c r="I106" s="2">
        <f>Scoring!U35*Scoring!U$2</f>
        <v>0.5</v>
      </c>
      <c r="J106" s="11">
        <f t="shared" si="3"/>
        <v>2.4000000000000004</v>
      </c>
      <c r="K106" s="1">
        <f>J106-Scoring!V35</f>
        <v>0</v>
      </c>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row>
    <row r="107" spans="1:232" x14ac:dyDescent="0.2">
      <c r="A107" s="2">
        <f>results!A106</f>
        <v>0</v>
      </c>
      <c r="B107" s="2" t="str">
        <f>results!B65</f>
        <v>Pilot Automotive Labs</v>
      </c>
      <c r="C107" s="2" t="str">
        <f>results!C65</f>
        <v>DHAVAL AGARWAL</v>
      </c>
      <c r="D107" s="2">
        <f>SUMPRODUCT(Scoring!D68:G68,Scoring!D$2:G$2)</f>
        <v>0.55000000000000004</v>
      </c>
      <c r="E107" s="2">
        <f>SUMPRODUCT(Scoring!H68:K68,Scoring!H$2:K$2)</f>
        <v>0.5</v>
      </c>
      <c r="F107" s="2">
        <f>SUMPRODUCT(Scoring!L68:N68,Scoring!L$2:N$2)</f>
        <v>0.22500000000000003</v>
      </c>
      <c r="G107" s="2">
        <f>SUMPRODUCT(Scoring!O68:Q68,Scoring!O$2:Q$2)</f>
        <v>0.30000000000000004</v>
      </c>
      <c r="H107" s="2">
        <f>SUMPRODUCT(Scoring!R68:T68,Scoring!R$2:T$2)</f>
        <v>0.32500000000000001</v>
      </c>
      <c r="I107" s="2">
        <f>Scoring!U68*Scoring!U$2</f>
        <v>0.5</v>
      </c>
      <c r="J107" s="11">
        <f t="shared" si="3"/>
        <v>2.4000000000000004</v>
      </c>
      <c r="K107" s="1">
        <f>J107-Scoring!V68</f>
        <v>0</v>
      </c>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row>
    <row r="108" spans="1:232" x14ac:dyDescent="0.2">
      <c r="A108" s="2">
        <f>results!A107</f>
        <v>0</v>
      </c>
      <c r="B108" s="2" t="str">
        <f>results!B16</f>
        <v>Pingal Technologies Pvt Limited</v>
      </c>
      <c r="C108" s="2" t="str">
        <f>results!C16</f>
        <v>Jatin Rajput</v>
      </c>
      <c r="D108" s="2">
        <f>SUMPRODUCT(Scoring!D19:G19,Scoring!D$2:G$2)</f>
        <v>0.65000000000000013</v>
      </c>
      <c r="E108" s="2">
        <f>SUMPRODUCT(Scoring!H19:K19,Scoring!H$2:K$2)</f>
        <v>0.7</v>
      </c>
      <c r="F108" s="2">
        <f>SUMPRODUCT(Scoring!L19:N19,Scoring!L$2:N$2)</f>
        <v>0.27500000000000002</v>
      </c>
      <c r="G108" s="2">
        <f>SUMPRODUCT(Scoring!O19:Q19,Scoring!O$2:Q$2)</f>
        <v>0.35000000000000003</v>
      </c>
      <c r="H108" s="2">
        <f>SUMPRODUCT(Scoring!R19:T19,Scoring!R$2:T$2)</f>
        <v>0.25</v>
      </c>
      <c r="I108" s="2">
        <f>Scoring!U19*Scoring!U$2</f>
        <v>0.5</v>
      </c>
      <c r="J108" s="11">
        <f t="shared" si="3"/>
        <v>2.7250000000000001</v>
      </c>
      <c r="K108" s="1">
        <f>J108-Scoring!V19</f>
        <v>0</v>
      </c>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row>
    <row r="109" spans="1:232" x14ac:dyDescent="0.2">
      <c r="A109" s="2">
        <f>results!A108</f>
        <v>0</v>
      </c>
      <c r="B109" s="2" t="str">
        <f>results!B124</f>
        <v>Pingal Technologies Pvt Limited</v>
      </c>
      <c r="C109" s="2" t="str">
        <f>results!C124</f>
        <v>Shyam Ayengar</v>
      </c>
      <c r="D109" s="2">
        <f>SUMPRODUCT(Scoring!D127:G127,Scoring!D$2:G$2)</f>
        <v>0.45000000000000007</v>
      </c>
      <c r="E109" s="2">
        <f>SUMPRODUCT(Scoring!H127:K127,Scoring!H$2:K$2)</f>
        <v>0.5</v>
      </c>
      <c r="F109" s="2">
        <f>SUMPRODUCT(Scoring!L127:N127,Scoring!L$2:N$2)</f>
        <v>0.30000000000000004</v>
      </c>
      <c r="G109" s="2">
        <f>SUMPRODUCT(Scoring!O127:Q127,Scoring!O$2:Q$2)</f>
        <v>0.30000000000000004</v>
      </c>
      <c r="H109" s="2">
        <f>SUMPRODUCT(Scoring!R127:T127,Scoring!R$2:T$2)</f>
        <v>0.2</v>
      </c>
      <c r="I109" s="2">
        <f>Scoring!U127*Scoring!U$2</f>
        <v>0.5</v>
      </c>
      <c r="J109" s="11">
        <f t="shared" si="3"/>
        <v>2.25</v>
      </c>
      <c r="K109" s="1">
        <f>J109-Scoring!V127</f>
        <v>0</v>
      </c>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row>
    <row r="110" spans="1:232" x14ac:dyDescent="0.2">
      <c r="A110" s="2">
        <f>results!A109</f>
        <v>0</v>
      </c>
      <c r="B110" s="2" t="str">
        <f>results!B11</f>
        <v>Popular Chips</v>
      </c>
      <c r="C110" s="2" t="str">
        <f>results!C11</f>
        <v>Aalok Agrawal</v>
      </c>
      <c r="D110" s="2">
        <f>SUMPRODUCT(Scoring!D14:G14,Scoring!D$2:G$2)</f>
        <v>0.5</v>
      </c>
      <c r="E110" s="2">
        <f>SUMPRODUCT(Scoring!H14:K14,Scoring!H$2:K$2)</f>
        <v>0.55000000000000004</v>
      </c>
      <c r="F110" s="2">
        <f>SUMPRODUCT(Scoring!L14:N14,Scoring!L$2:N$2)</f>
        <v>0.27500000000000002</v>
      </c>
      <c r="G110" s="2">
        <f>SUMPRODUCT(Scoring!O14:Q14,Scoring!O$2:Q$2)</f>
        <v>0.42500000000000004</v>
      </c>
      <c r="H110" s="2">
        <f>SUMPRODUCT(Scoring!R14:T14,Scoring!R$2:T$2)</f>
        <v>0.2</v>
      </c>
      <c r="I110" s="2">
        <f>Scoring!U14*Scoring!U$2</f>
        <v>0.5</v>
      </c>
      <c r="J110" s="11">
        <f t="shared" si="3"/>
        <v>2.4500000000000002</v>
      </c>
      <c r="K110" s="1">
        <f>J110-Scoring!V14</f>
        <v>0</v>
      </c>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row>
    <row r="111" spans="1:232" x14ac:dyDescent="0.2">
      <c r="A111" s="2">
        <f>results!A110</f>
        <v>0</v>
      </c>
      <c r="B111" s="2" t="str">
        <f>results!B22</f>
        <v>Popular Chips</v>
      </c>
      <c r="C111" s="2" t="str">
        <f>results!C22</f>
        <v>Siddarth Das</v>
      </c>
      <c r="D111" s="2">
        <f>SUMPRODUCT(Scoring!D25:G25,Scoring!D$2:G$2)</f>
        <v>0.5</v>
      </c>
      <c r="E111" s="2">
        <f>SUMPRODUCT(Scoring!H25:K25,Scoring!H$2:K$2)</f>
        <v>0.65</v>
      </c>
      <c r="F111" s="2">
        <f>SUMPRODUCT(Scoring!L25:N25,Scoring!L$2:N$2)</f>
        <v>0.32500000000000001</v>
      </c>
      <c r="G111" s="2">
        <f>SUMPRODUCT(Scoring!O25:Q25,Scoring!O$2:Q$2)</f>
        <v>0.42500000000000004</v>
      </c>
      <c r="H111" s="2">
        <f>SUMPRODUCT(Scoring!R25:T25,Scoring!R$2:T$2)</f>
        <v>0.25</v>
      </c>
      <c r="I111" s="2">
        <f>Scoring!U25*Scoring!U$2</f>
        <v>1</v>
      </c>
      <c r="J111" s="11">
        <f t="shared" si="3"/>
        <v>3.15</v>
      </c>
      <c r="K111" s="1">
        <f>J111-Scoring!V25</f>
        <v>0</v>
      </c>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row>
    <row r="112" spans="1:232" x14ac:dyDescent="0.2">
      <c r="A112" s="2">
        <f>results!A111</f>
        <v>0</v>
      </c>
      <c r="B112" s="2" t="str">
        <f>results!B36</f>
        <v>Popular Chips</v>
      </c>
      <c r="C112" s="2" t="str">
        <f>results!C36</f>
        <v>Aalok Doshi</v>
      </c>
      <c r="D112" s="2">
        <f>SUMPRODUCT(Scoring!D39:G39,Scoring!D$2:G$2)</f>
        <v>0.65</v>
      </c>
      <c r="E112" s="2">
        <f>SUMPRODUCT(Scoring!H39:K39,Scoring!H$2:K$2)</f>
        <v>0.60000000000000009</v>
      </c>
      <c r="F112" s="2">
        <f>SUMPRODUCT(Scoring!L39:N39,Scoring!L$2:N$2)</f>
        <v>0.27500000000000002</v>
      </c>
      <c r="G112" s="2">
        <f>SUMPRODUCT(Scoring!O39:Q39,Scoring!O$2:Q$2)</f>
        <v>0.42500000000000004</v>
      </c>
      <c r="H112" s="2">
        <f>SUMPRODUCT(Scoring!R39:T39,Scoring!R$2:T$2)</f>
        <v>0.30000000000000004</v>
      </c>
      <c r="I112" s="2">
        <f>Scoring!U39*Scoring!U$2</f>
        <v>1</v>
      </c>
      <c r="J112" s="11">
        <f t="shared" si="3"/>
        <v>3.25</v>
      </c>
      <c r="K112" s="1">
        <f>J112-Scoring!V39</f>
        <v>0</v>
      </c>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row>
    <row r="113" spans="1:232" x14ac:dyDescent="0.2">
      <c r="A113" s="2">
        <f>results!A112</f>
        <v>0</v>
      </c>
      <c r="B113" s="2" t="str">
        <f>results!B104</f>
        <v>Popular Chips</v>
      </c>
      <c r="C113" s="2" t="str">
        <f>results!C104</f>
        <v>Niraj Nagpal</v>
      </c>
      <c r="D113" s="2">
        <f>SUMPRODUCT(Scoring!D107:G107,Scoring!D$2:G$2)</f>
        <v>0.45000000000000007</v>
      </c>
      <c r="E113" s="2">
        <f>SUMPRODUCT(Scoring!H107:K107,Scoring!H$2:K$2)</f>
        <v>0.44999999999999996</v>
      </c>
      <c r="F113" s="2">
        <f>SUMPRODUCT(Scoring!L107:N107,Scoring!L$2:N$2)</f>
        <v>0.2</v>
      </c>
      <c r="G113" s="2">
        <f>SUMPRODUCT(Scoring!O107:Q107,Scoring!O$2:Q$2)</f>
        <v>0.30000000000000004</v>
      </c>
      <c r="H113" s="2">
        <f>SUMPRODUCT(Scoring!R107:T107,Scoring!R$2:T$2)</f>
        <v>0.17500000000000002</v>
      </c>
      <c r="I113" s="2">
        <f>Scoring!U107*Scoring!U$2</f>
        <v>0.5</v>
      </c>
      <c r="J113" s="11">
        <f t="shared" si="3"/>
        <v>2.0750000000000002</v>
      </c>
      <c r="K113" s="1">
        <f>J113-Scoring!V107</f>
        <v>0</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row>
    <row r="114" spans="1:232" x14ac:dyDescent="0.2">
      <c r="A114" s="2">
        <f>results!A113</f>
        <v>0</v>
      </c>
      <c r="B114" s="2" t="str">
        <f>results!B63</f>
        <v>PriceMap</v>
      </c>
      <c r="C114" s="2" t="str">
        <f>results!C63</f>
        <v>David Isaac</v>
      </c>
      <c r="D114" s="2">
        <f>SUMPRODUCT(Scoring!D66:G66,Scoring!D$2:G$2)</f>
        <v>0.6</v>
      </c>
      <c r="E114" s="2">
        <f>SUMPRODUCT(Scoring!H66:K66,Scoring!H$2:K$2)</f>
        <v>0.7</v>
      </c>
      <c r="F114" s="2">
        <f>SUMPRODUCT(Scoring!L66:N66,Scoring!L$2:N$2)</f>
        <v>0.30000000000000004</v>
      </c>
      <c r="G114" s="2">
        <f>SUMPRODUCT(Scoring!O66:Q66,Scoring!O$2:Q$2)</f>
        <v>0.42500000000000004</v>
      </c>
      <c r="H114" s="2">
        <f>SUMPRODUCT(Scoring!R66:T66,Scoring!R$2:T$2)</f>
        <v>0.2</v>
      </c>
      <c r="I114" s="2">
        <f>Scoring!U66*Scoring!U$2</f>
        <v>0.5</v>
      </c>
      <c r="J114" s="11">
        <f t="shared" si="3"/>
        <v>2.7250000000000001</v>
      </c>
      <c r="K114" s="1">
        <f>J114-Scoring!V66</f>
        <v>0</v>
      </c>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row>
    <row r="115" spans="1:232" x14ac:dyDescent="0.2">
      <c r="A115" s="2">
        <f>results!A114</f>
        <v>0</v>
      </c>
      <c r="B115" s="2" t="str">
        <f>results!B74</f>
        <v>PriceMap</v>
      </c>
      <c r="C115" s="2" t="str">
        <f>results!C74</f>
        <v>Vishesh Dhingra</v>
      </c>
      <c r="D115" s="2">
        <f>SUMPRODUCT(Scoring!D77:G77,Scoring!D$2:G$2)</f>
        <v>0.55000000000000004</v>
      </c>
      <c r="E115" s="2">
        <f>SUMPRODUCT(Scoring!H77:K77,Scoring!H$2:K$2)</f>
        <v>0.60000000000000009</v>
      </c>
      <c r="F115" s="2">
        <f>SUMPRODUCT(Scoring!L77:N77,Scoring!L$2:N$2)</f>
        <v>0.25</v>
      </c>
      <c r="G115" s="2">
        <f>SUMPRODUCT(Scoring!O77:Q77,Scoring!O$2:Q$2)</f>
        <v>0.32500000000000001</v>
      </c>
      <c r="H115" s="2">
        <f>SUMPRODUCT(Scoring!R77:T77,Scoring!R$2:T$2)</f>
        <v>0.27500000000000002</v>
      </c>
      <c r="I115" s="2">
        <f>Scoring!U77*Scoring!U$2</f>
        <v>1</v>
      </c>
      <c r="J115" s="11">
        <f t="shared" si="3"/>
        <v>3</v>
      </c>
      <c r="K115" s="1">
        <f>J115-Scoring!V77</f>
        <v>0</v>
      </c>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row>
    <row r="116" spans="1:232" x14ac:dyDescent="0.2">
      <c r="A116" s="2">
        <f>results!A115</f>
        <v>0</v>
      </c>
      <c r="B116" s="2" t="str">
        <f>results!B33</f>
        <v>Quickscrum</v>
      </c>
      <c r="C116" s="2" t="str">
        <f>results!C33</f>
        <v>Aalok Doshi</v>
      </c>
      <c r="D116" s="2">
        <f>SUMPRODUCT(Scoring!D36:G36,Scoring!D$2:G$2)</f>
        <v>0.25</v>
      </c>
      <c r="E116" s="2">
        <f>SUMPRODUCT(Scoring!H36:K36,Scoring!H$2:K$2)</f>
        <v>0.2</v>
      </c>
      <c r="F116" s="2">
        <f>SUMPRODUCT(Scoring!L36:N36,Scoring!L$2:N$2)</f>
        <v>0.1</v>
      </c>
      <c r="G116" s="2">
        <f>SUMPRODUCT(Scoring!O36:Q36,Scoring!O$2:Q$2)</f>
        <v>0.125</v>
      </c>
      <c r="H116" s="2">
        <f>SUMPRODUCT(Scoring!R36:T36,Scoring!R$2:T$2)</f>
        <v>0.1</v>
      </c>
      <c r="I116" s="2">
        <f>Scoring!U36*Scoring!U$2</f>
        <v>0</v>
      </c>
      <c r="J116" s="11">
        <f t="shared" si="3"/>
        <v>0.77500000000000002</v>
      </c>
      <c r="K116" s="1">
        <f>J116-Scoring!V36</f>
        <v>0</v>
      </c>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row>
    <row r="117" spans="1:232" x14ac:dyDescent="0.2">
      <c r="A117" s="2">
        <f>results!A116</f>
        <v>0</v>
      </c>
      <c r="B117" s="2" t="str">
        <f>results!B58</f>
        <v>Quickscrum</v>
      </c>
      <c r="C117" s="2" t="str">
        <f>results!C58</f>
        <v>Paresh gupta</v>
      </c>
      <c r="D117" s="2">
        <f>SUMPRODUCT(Scoring!D61:G61,Scoring!D$2:G$2)</f>
        <v>0.55000000000000004</v>
      </c>
      <c r="E117" s="2">
        <f>SUMPRODUCT(Scoring!H61:K61,Scoring!H$2:K$2)</f>
        <v>0.45</v>
      </c>
      <c r="F117" s="2">
        <f>SUMPRODUCT(Scoring!L61:N61,Scoring!L$2:N$2)</f>
        <v>0.2</v>
      </c>
      <c r="G117" s="2">
        <f>SUMPRODUCT(Scoring!O61:Q61,Scoring!O$2:Q$2)</f>
        <v>0.32500000000000001</v>
      </c>
      <c r="H117" s="2">
        <f>SUMPRODUCT(Scoring!R61:T61,Scoring!R$2:T$2)</f>
        <v>0.2</v>
      </c>
      <c r="I117" s="2">
        <f>Scoring!U61*Scoring!U$2</f>
        <v>0.5</v>
      </c>
      <c r="J117" s="11">
        <f t="shared" si="3"/>
        <v>2.2249999999999996</v>
      </c>
      <c r="K117" s="1">
        <f>J117-Scoring!V61</f>
        <v>0</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row>
    <row r="118" spans="1:232" x14ac:dyDescent="0.2">
      <c r="A118" s="2">
        <f>results!A117</f>
        <v>0</v>
      </c>
      <c r="B118" s="2" t="str">
        <f>results!B17</f>
        <v>repup.co</v>
      </c>
      <c r="C118" s="2" t="str">
        <f>results!C17</f>
        <v>Jatin Rajput</v>
      </c>
      <c r="D118" s="2">
        <f>SUMPRODUCT(Scoring!D20:G20,Scoring!D$2:G$2)</f>
        <v>0.60000000000000009</v>
      </c>
      <c r="E118" s="2">
        <f>SUMPRODUCT(Scoring!H20:K20,Scoring!H$2:K$2)</f>
        <v>0.65</v>
      </c>
      <c r="F118" s="2">
        <f>SUMPRODUCT(Scoring!L20:N20,Scoring!L$2:N$2)</f>
        <v>0.32500000000000001</v>
      </c>
      <c r="G118" s="2">
        <f>SUMPRODUCT(Scoring!O20:Q20,Scoring!O$2:Q$2)</f>
        <v>0.47500000000000009</v>
      </c>
      <c r="H118" s="2">
        <f>SUMPRODUCT(Scoring!R20:T20,Scoring!R$2:T$2)</f>
        <v>0.32500000000000007</v>
      </c>
      <c r="I118" s="2">
        <f>Scoring!U20*Scoring!U$2</f>
        <v>0.5</v>
      </c>
      <c r="J118" s="11">
        <f t="shared" si="3"/>
        <v>2.875</v>
      </c>
      <c r="K118" s="1">
        <f>J118-Scoring!V20</f>
        <v>0</v>
      </c>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row>
    <row r="119" spans="1:232" x14ac:dyDescent="0.2">
      <c r="A119" s="2">
        <f>results!A118</f>
        <v>0</v>
      </c>
      <c r="B119" s="2" t="str">
        <f>results!B90</f>
        <v>repup.co</v>
      </c>
      <c r="C119" s="2" t="str">
        <f>results!C90</f>
        <v>Tarun Nallu</v>
      </c>
      <c r="D119" s="2">
        <f>SUMPRODUCT(Scoring!D93:G93,Scoring!D$2:G$2)</f>
        <v>0.65</v>
      </c>
      <c r="E119" s="2">
        <f>SUMPRODUCT(Scoring!H93:K93,Scoring!H$2:K$2)</f>
        <v>0.60000000000000009</v>
      </c>
      <c r="F119" s="2">
        <f>SUMPRODUCT(Scoring!L93:N93,Scoring!L$2:N$2)</f>
        <v>0.30000000000000004</v>
      </c>
      <c r="G119" s="2">
        <f>SUMPRODUCT(Scoring!O93:Q93,Scoring!O$2:Q$2)</f>
        <v>0.45000000000000007</v>
      </c>
      <c r="H119" s="2">
        <f>SUMPRODUCT(Scoring!R93:T93,Scoring!R$2:T$2)</f>
        <v>0.375</v>
      </c>
      <c r="I119" s="2">
        <f>Scoring!U93*Scoring!U$2</f>
        <v>1</v>
      </c>
      <c r="J119" s="11">
        <f t="shared" si="3"/>
        <v>3.375</v>
      </c>
      <c r="K119" s="1">
        <f>J119-Scoring!V93</f>
        <v>0</v>
      </c>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row>
    <row r="120" spans="1:232" x14ac:dyDescent="0.2">
      <c r="A120" s="2">
        <f>results!A119</f>
        <v>0</v>
      </c>
      <c r="B120" s="2" t="str">
        <f>results!B88</f>
        <v>Sepio Products</v>
      </c>
      <c r="C120" s="2" t="str">
        <f>results!C88</f>
        <v>Tarun Nallu</v>
      </c>
      <c r="D120" s="2">
        <f>SUMPRODUCT(Scoring!D91:G91,Scoring!D$2:G$2)</f>
        <v>0.55000000000000004</v>
      </c>
      <c r="E120" s="2">
        <f>SUMPRODUCT(Scoring!H91:K91,Scoring!H$2:K$2)</f>
        <v>0.5</v>
      </c>
      <c r="F120" s="2">
        <f>SUMPRODUCT(Scoring!L91:N91,Scoring!L$2:N$2)</f>
        <v>0.2</v>
      </c>
      <c r="G120" s="2">
        <f>SUMPRODUCT(Scoring!O91:Q91,Scoring!O$2:Q$2)</f>
        <v>0.27500000000000002</v>
      </c>
      <c r="H120" s="2">
        <f>SUMPRODUCT(Scoring!R91:T91,Scoring!R$2:T$2)</f>
        <v>0.125</v>
      </c>
      <c r="I120" s="2">
        <f>Scoring!U91*Scoring!U$2</f>
        <v>0.5</v>
      </c>
      <c r="J120" s="11">
        <f t="shared" si="3"/>
        <v>2.15</v>
      </c>
      <c r="K120" s="1">
        <f>J120-Scoring!V91</f>
        <v>0</v>
      </c>
    </row>
    <row r="121" spans="1:232" x14ac:dyDescent="0.2">
      <c r="A121" s="2">
        <f>results!A120</f>
        <v>0</v>
      </c>
      <c r="B121" s="2" t="str">
        <f>results!B111</f>
        <v>Sepio Products</v>
      </c>
      <c r="C121" s="2" t="str">
        <f>results!C111</f>
        <v>Osborne Saldanha</v>
      </c>
      <c r="D121" s="2">
        <f>SUMPRODUCT(Scoring!D114:G114,Scoring!D$2:G$2)</f>
        <v>0.60000000000000009</v>
      </c>
      <c r="E121" s="2">
        <f>SUMPRODUCT(Scoring!H114:K114,Scoring!H$2:K$2)</f>
        <v>0.35000000000000003</v>
      </c>
      <c r="F121" s="2">
        <f>SUMPRODUCT(Scoring!L114:N114,Scoring!L$2:N$2)</f>
        <v>0.17499999999999999</v>
      </c>
      <c r="G121" s="2">
        <f>SUMPRODUCT(Scoring!O114:Q114,Scoring!O$2:Q$2)</f>
        <v>0.17500000000000002</v>
      </c>
      <c r="H121" s="2">
        <f>SUMPRODUCT(Scoring!R114:T114,Scoring!R$2:T$2)</f>
        <v>0.2</v>
      </c>
      <c r="I121" s="2">
        <f>Scoring!U114*Scoring!U$2</f>
        <v>0.5</v>
      </c>
      <c r="J121" s="11">
        <f t="shared" si="3"/>
        <v>2</v>
      </c>
      <c r="K121" s="1">
        <f>J121-Scoring!V114</f>
        <v>0</v>
      </c>
    </row>
    <row r="122" spans="1:232" x14ac:dyDescent="0.2">
      <c r="A122" s="2">
        <f>results!A121</f>
        <v>0</v>
      </c>
      <c r="B122" s="2" t="str">
        <f>results!B144</f>
        <v>Sherpa</v>
      </c>
      <c r="C122" s="2" t="str">
        <f>results!C144</f>
        <v xml:space="preserve">Mehul Khimasia </v>
      </c>
      <c r="D122" s="2">
        <f>SUMPRODUCT(Scoring!D147:G147,Scoring!D$2:G$2)</f>
        <v>0.4</v>
      </c>
      <c r="E122" s="2">
        <f>SUMPRODUCT(Scoring!H147:K147,Scoring!H$2:K$2)</f>
        <v>0.55000000000000004</v>
      </c>
      <c r="F122" s="2">
        <f>SUMPRODUCT(Scoring!L147:N147,Scoring!L$2:N$2)</f>
        <v>0.30000000000000004</v>
      </c>
      <c r="G122" s="2">
        <f>SUMPRODUCT(Scoring!O147:Q147,Scoring!O$2:Q$2)</f>
        <v>0.27500000000000002</v>
      </c>
      <c r="H122" s="2">
        <f>SUMPRODUCT(Scoring!R147:T147,Scoring!R$2:T$2)</f>
        <v>0.2</v>
      </c>
      <c r="I122" s="2">
        <f>Scoring!U147*Scoring!U$2</f>
        <v>0.5</v>
      </c>
      <c r="J122" s="11">
        <f t="shared" si="3"/>
        <v>2.2249999999999996</v>
      </c>
      <c r="K122" s="1">
        <f>J122-Scoring!V147</f>
        <v>0</v>
      </c>
    </row>
    <row r="123" spans="1:232" x14ac:dyDescent="0.2">
      <c r="A123" s="2">
        <f>results!A122</f>
        <v>0</v>
      </c>
      <c r="B123" s="2" t="str">
        <f>results!B15</f>
        <v>Sherpa Funds Technology</v>
      </c>
      <c r="C123" s="2" t="str">
        <f>results!C15</f>
        <v>Jatin Rajput</v>
      </c>
      <c r="D123" s="2">
        <f>SUMPRODUCT(Scoring!D18:G18,Scoring!D$2:G$2)</f>
        <v>0.8</v>
      </c>
      <c r="E123" s="2">
        <f>SUMPRODUCT(Scoring!H18:K18,Scoring!H$2:K$2)</f>
        <v>0.65</v>
      </c>
      <c r="F123" s="2">
        <f>SUMPRODUCT(Scoring!L18:N18,Scoring!L$2:N$2)</f>
        <v>0.30000000000000004</v>
      </c>
      <c r="G123" s="2">
        <f>SUMPRODUCT(Scoring!O18:Q18,Scoring!O$2:Q$2)</f>
        <v>0.32500000000000001</v>
      </c>
      <c r="H123" s="2">
        <f>SUMPRODUCT(Scoring!R18:T18,Scoring!R$2:T$2)</f>
        <v>0.25</v>
      </c>
      <c r="I123" s="2">
        <f>Scoring!U18*Scoring!U$2</f>
        <v>0</v>
      </c>
      <c r="J123" s="11">
        <f t="shared" si="3"/>
        <v>2.3250000000000002</v>
      </c>
      <c r="K123" s="1">
        <f>J123-Scoring!V18</f>
        <v>0</v>
      </c>
    </row>
    <row r="124" spans="1:232" x14ac:dyDescent="0.2">
      <c r="A124" s="2">
        <f>results!A123</f>
        <v>0</v>
      </c>
      <c r="B124" s="2" t="str">
        <f>results!B137</f>
        <v>Singapore E-Business Pte Ltd</v>
      </c>
      <c r="C124" s="2" t="str">
        <f>results!C137</f>
        <v>Mark Florance</v>
      </c>
      <c r="D124" s="2">
        <f>SUMPRODUCT(Scoring!D140:G140,Scoring!D$2:G$2)</f>
        <v>0.60000000000000009</v>
      </c>
      <c r="E124" s="2">
        <f>SUMPRODUCT(Scoring!H140:K140,Scoring!H$2:K$2)</f>
        <v>0.60000000000000009</v>
      </c>
      <c r="F124" s="2">
        <f>SUMPRODUCT(Scoring!L140:N140,Scoring!L$2:N$2)</f>
        <v>0.25</v>
      </c>
      <c r="G124" s="2">
        <f>SUMPRODUCT(Scoring!O140:Q140,Scoring!O$2:Q$2)</f>
        <v>0.375</v>
      </c>
      <c r="H124" s="2">
        <f>SUMPRODUCT(Scoring!R140:T140,Scoring!R$2:T$2)</f>
        <v>0.25</v>
      </c>
      <c r="I124" s="2">
        <f>Scoring!U140*Scoring!U$2</f>
        <v>0.5</v>
      </c>
      <c r="J124" s="11">
        <f t="shared" si="3"/>
        <v>2.5750000000000002</v>
      </c>
      <c r="K124" s="1">
        <f>J124-Scoring!V140</f>
        <v>0</v>
      </c>
    </row>
    <row r="125" spans="1:232" x14ac:dyDescent="0.2">
      <c r="A125" s="2">
        <f>results!A124</f>
        <v>0</v>
      </c>
      <c r="B125" s="2" t="str">
        <f>results!B140</f>
        <v>Singapore E-Business Pte Ltd</v>
      </c>
      <c r="C125" s="2" t="str">
        <f>results!C140</f>
        <v>Mustafa Kapasi</v>
      </c>
      <c r="D125" s="2">
        <f>SUMPRODUCT(Scoring!D143:G143,Scoring!D$2:G$2)</f>
        <v>0.8</v>
      </c>
      <c r="E125" s="2">
        <f>SUMPRODUCT(Scoring!H143:K143,Scoring!H$2:K$2)</f>
        <v>0.55000000000000004</v>
      </c>
      <c r="F125" s="2">
        <f>SUMPRODUCT(Scoring!L143:N143,Scoring!L$2:N$2)</f>
        <v>0.35</v>
      </c>
      <c r="G125" s="2">
        <f>SUMPRODUCT(Scoring!O143:Q143,Scoring!O$2:Q$2)</f>
        <v>0.60000000000000009</v>
      </c>
      <c r="H125" s="2">
        <f>SUMPRODUCT(Scoring!R143:T143,Scoring!R$2:T$2)</f>
        <v>0.35</v>
      </c>
      <c r="I125" s="2">
        <f>Scoring!U143*Scoring!U$2</f>
        <v>1</v>
      </c>
      <c r="J125" s="11">
        <f t="shared" si="3"/>
        <v>3.6500000000000004</v>
      </c>
      <c r="K125" s="1">
        <f>J125-Scoring!V143</f>
        <v>0</v>
      </c>
    </row>
    <row r="126" spans="1:232" x14ac:dyDescent="0.2">
      <c r="A126" s="2">
        <f>results!A125</f>
        <v>0</v>
      </c>
      <c r="B126" s="2" t="str">
        <f>results!B57</f>
        <v>SmartClean Technologies Pte Ltd</v>
      </c>
      <c r="C126" s="2" t="str">
        <f>results!C57</f>
        <v>Paresh gupta</v>
      </c>
      <c r="D126" s="2">
        <f>SUMPRODUCT(Scoring!D60:G60,Scoring!D$2:G$2)</f>
        <v>0.7</v>
      </c>
      <c r="E126" s="2">
        <f>SUMPRODUCT(Scoring!H60:K60,Scoring!H$2:K$2)</f>
        <v>0.60000000000000009</v>
      </c>
      <c r="F126" s="2">
        <f>SUMPRODUCT(Scoring!L60:N60,Scoring!L$2:N$2)</f>
        <v>0.27500000000000002</v>
      </c>
      <c r="G126" s="2">
        <f>SUMPRODUCT(Scoring!O60:Q60,Scoring!O$2:Q$2)</f>
        <v>0.4</v>
      </c>
      <c r="H126" s="2">
        <f>SUMPRODUCT(Scoring!R60:T60,Scoring!R$2:T$2)</f>
        <v>0.30000000000000004</v>
      </c>
      <c r="I126" s="2">
        <f>Scoring!U60*Scoring!U$2</f>
        <v>1</v>
      </c>
      <c r="J126" s="11">
        <f t="shared" si="3"/>
        <v>3.2750000000000004</v>
      </c>
      <c r="K126" s="1">
        <f>J126-Scoring!V60</f>
        <v>0</v>
      </c>
    </row>
    <row r="127" spans="1:232" x14ac:dyDescent="0.2">
      <c r="A127" s="2">
        <f>results!A126</f>
        <v>0</v>
      </c>
      <c r="B127" s="2" t="str">
        <f>results!B126</f>
        <v>SmartClean Technologies Pte Ltd</v>
      </c>
      <c r="C127" s="2" t="str">
        <f>results!C126</f>
        <v>Lux Anantharaman</v>
      </c>
      <c r="D127" s="2">
        <f>SUMPRODUCT(Scoring!D129:G129,Scoring!D$2:G$2)</f>
        <v>0.65</v>
      </c>
      <c r="E127" s="2">
        <f>SUMPRODUCT(Scoring!H129:K129,Scoring!H$2:K$2)</f>
        <v>0.5</v>
      </c>
      <c r="F127" s="2">
        <f>SUMPRODUCT(Scoring!L129:N129,Scoring!L$2:N$2)</f>
        <v>0.30000000000000004</v>
      </c>
      <c r="G127" s="2">
        <f>SUMPRODUCT(Scoring!O129:Q129,Scoring!O$2:Q$2)</f>
        <v>0.27500000000000002</v>
      </c>
      <c r="H127" s="2">
        <f>SUMPRODUCT(Scoring!R129:T129,Scoring!R$2:T$2)</f>
        <v>0.25</v>
      </c>
      <c r="I127" s="2">
        <f>Scoring!U129*Scoring!U$2</f>
        <v>0.5</v>
      </c>
      <c r="J127" s="11">
        <f t="shared" si="3"/>
        <v>2.4750000000000001</v>
      </c>
      <c r="K127" s="1">
        <f>J127-Scoring!V129</f>
        <v>0</v>
      </c>
    </row>
    <row r="128" spans="1:232" x14ac:dyDescent="0.2">
      <c r="A128" s="2">
        <f>results!A127</f>
        <v>0</v>
      </c>
      <c r="B128" s="2" t="str">
        <f>results!B10</f>
        <v>Solarite Technologies Pte. Ltd.</v>
      </c>
      <c r="C128" s="2" t="str">
        <f>results!C10</f>
        <v>Aalok Agrawal</v>
      </c>
      <c r="D128" s="2">
        <f>SUMPRODUCT(Scoring!D13:G13,Scoring!D$2:G$2)</f>
        <v>0.55000000000000004</v>
      </c>
      <c r="E128" s="2">
        <f>SUMPRODUCT(Scoring!H13:K13,Scoring!H$2:K$2)</f>
        <v>0.5</v>
      </c>
      <c r="F128" s="2">
        <f>SUMPRODUCT(Scoring!L13:N13,Scoring!L$2:N$2)</f>
        <v>0.22500000000000003</v>
      </c>
      <c r="G128" s="2">
        <f>SUMPRODUCT(Scoring!O13:Q13,Scoring!O$2:Q$2)</f>
        <v>0.30000000000000004</v>
      </c>
      <c r="H128" s="2">
        <f>SUMPRODUCT(Scoring!R13:T13,Scoring!R$2:T$2)</f>
        <v>0.22500000000000003</v>
      </c>
      <c r="I128" s="2">
        <f>Scoring!U13*Scoring!U$2</f>
        <v>0.5</v>
      </c>
      <c r="J128" s="11">
        <f t="shared" si="3"/>
        <v>2.3000000000000003</v>
      </c>
      <c r="K128" s="1">
        <f>J128-Scoring!V13</f>
        <v>0</v>
      </c>
    </row>
    <row r="129" spans="1:11" x14ac:dyDescent="0.2">
      <c r="A129" s="2">
        <f>results!A128</f>
        <v>0</v>
      </c>
      <c r="B129" s="2" t="str">
        <f>results!B97</f>
        <v>Solarite Technologies Pte. Ltd.</v>
      </c>
      <c r="C129" s="2" t="str">
        <f>results!C97</f>
        <v>Paddy</v>
      </c>
      <c r="D129" s="2">
        <f>SUMPRODUCT(Scoring!D100:G100,Scoring!D$2:G$2)</f>
        <v>0.45000000000000007</v>
      </c>
      <c r="E129" s="2">
        <f>SUMPRODUCT(Scoring!H100:K100,Scoring!H$2:K$2)</f>
        <v>0.55000000000000004</v>
      </c>
      <c r="F129" s="2">
        <f>SUMPRODUCT(Scoring!L100:N100,Scoring!L$2:N$2)</f>
        <v>0.30000000000000004</v>
      </c>
      <c r="G129" s="2">
        <f>SUMPRODUCT(Scoring!O100:Q100,Scoring!O$2:Q$2)</f>
        <v>0.25</v>
      </c>
      <c r="H129" s="2">
        <f>SUMPRODUCT(Scoring!R100:T100,Scoring!R$2:T$2)</f>
        <v>0.35</v>
      </c>
      <c r="I129" s="2">
        <f>Scoring!U100*Scoring!U$2</f>
        <v>1</v>
      </c>
      <c r="J129" s="11">
        <f t="shared" si="3"/>
        <v>2.9</v>
      </c>
      <c r="K129" s="1">
        <f>J129-Scoring!V100</f>
        <v>0</v>
      </c>
    </row>
    <row r="130" spans="1:11" x14ac:dyDescent="0.2">
      <c r="A130" s="2">
        <f>results!A129</f>
        <v>0</v>
      </c>
      <c r="B130" s="2" t="str">
        <f>results!B133</f>
        <v>Solarite Technologies Pte. Ltd.</v>
      </c>
      <c r="C130" s="2" t="str">
        <f>results!C133</f>
        <v>Ramm</v>
      </c>
      <c r="D130" s="2">
        <f>SUMPRODUCT(Scoring!D136:G136,Scoring!D$2:G$2)</f>
        <v>0.55000000000000004</v>
      </c>
      <c r="E130" s="2">
        <f>SUMPRODUCT(Scoring!H136:K136,Scoring!H$2:K$2)</f>
        <v>0.45</v>
      </c>
      <c r="F130" s="2">
        <f>SUMPRODUCT(Scoring!L136:N136,Scoring!L$2:N$2)</f>
        <v>0.25000000000000006</v>
      </c>
      <c r="G130" s="2">
        <f>SUMPRODUCT(Scoring!O136:Q136,Scoring!O$2:Q$2)</f>
        <v>0.2</v>
      </c>
      <c r="H130" s="2">
        <f>SUMPRODUCT(Scoring!R136:T136,Scoring!R$2:T$2)</f>
        <v>0.25</v>
      </c>
      <c r="I130" s="2">
        <f>Scoring!U136*Scoring!U$2</f>
        <v>0.5</v>
      </c>
      <c r="J130" s="11">
        <f t="shared" si="3"/>
        <v>2.2000000000000002</v>
      </c>
      <c r="K130" s="1">
        <f>J130-Scoring!V136</f>
        <v>0</v>
      </c>
    </row>
    <row r="131" spans="1:11" x14ac:dyDescent="0.2">
      <c r="A131" s="2">
        <f>results!A130</f>
        <v>0</v>
      </c>
      <c r="B131" s="2" t="str">
        <f>results!B60</f>
        <v>Stones2Milestones</v>
      </c>
      <c r="C131" s="2" t="str">
        <f>results!C60</f>
        <v>David Isaac</v>
      </c>
      <c r="D131" s="2">
        <f>SUMPRODUCT(Scoring!D63:G63,Scoring!D$2:G$2)</f>
        <v>0.60000000000000009</v>
      </c>
      <c r="E131" s="2">
        <f>SUMPRODUCT(Scoring!H63:K63,Scoring!H$2:K$2)</f>
        <v>0.55000000000000004</v>
      </c>
      <c r="F131" s="2">
        <f>SUMPRODUCT(Scoring!L63:N63,Scoring!L$2:N$2)</f>
        <v>0.25</v>
      </c>
      <c r="G131" s="2">
        <f>SUMPRODUCT(Scoring!O63:Q63,Scoring!O$2:Q$2)</f>
        <v>0.32500000000000001</v>
      </c>
      <c r="H131" s="2">
        <f>SUMPRODUCT(Scoring!R63:T63,Scoring!R$2:T$2)</f>
        <v>0.27500000000000002</v>
      </c>
      <c r="I131" s="2">
        <f>Scoring!U63*Scoring!U$2</f>
        <v>1</v>
      </c>
      <c r="J131" s="11">
        <f t="shared" si="3"/>
        <v>3</v>
      </c>
      <c r="K131" s="1">
        <f>J131-Scoring!V63</f>
        <v>0</v>
      </c>
    </row>
    <row r="132" spans="1:11" x14ac:dyDescent="0.2">
      <c r="A132" s="2">
        <f>results!A131</f>
        <v>0</v>
      </c>
      <c r="B132" s="2" t="str">
        <f>results!B76</f>
        <v>Stones2Milestones</v>
      </c>
      <c r="C132" s="2" t="str">
        <f>results!C76</f>
        <v>Vishesh Dhingra</v>
      </c>
      <c r="D132" s="2">
        <f>SUMPRODUCT(Scoring!D79:G79,Scoring!D$2:G$2)</f>
        <v>0.75000000000000011</v>
      </c>
      <c r="E132" s="2">
        <f>SUMPRODUCT(Scoring!H79:K79,Scoring!H$2:K$2)</f>
        <v>0.65</v>
      </c>
      <c r="F132" s="2">
        <f>SUMPRODUCT(Scoring!L79:N79,Scoring!L$2:N$2)</f>
        <v>0.30000000000000004</v>
      </c>
      <c r="G132" s="2">
        <f>SUMPRODUCT(Scoring!O79:Q79,Scoring!O$2:Q$2)</f>
        <v>0.47500000000000009</v>
      </c>
      <c r="H132" s="2">
        <f>SUMPRODUCT(Scoring!R79:T79,Scoring!R$2:T$2)</f>
        <v>0.25</v>
      </c>
      <c r="I132" s="2">
        <f>Scoring!U79*Scoring!U$2</f>
        <v>1</v>
      </c>
      <c r="J132" s="11">
        <f t="shared" ref="J132:J163" si="4">SUM(D132:I132)</f>
        <v>3.4250000000000003</v>
      </c>
      <c r="K132" s="1">
        <f>J132-Scoring!V79</f>
        <v>0</v>
      </c>
    </row>
    <row r="133" spans="1:11" x14ac:dyDescent="0.2">
      <c r="A133" s="2">
        <f>results!A132</f>
        <v>0</v>
      </c>
      <c r="B133" s="2" t="str">
        <f>results!B12</f>
        <v>SuperFan.Ai</v>
      </c>
      <c r="C133" s="2" t="str">
        <f>results!C12</f>
        <v>Aalok Agrawal</v>
      </c>
      <c r="D133" s="2">
        <f>SUMPRODUCT(Scoring!D15:G15,Scoring!D$2:G$2)</f>
        <v>0.70000000000000007</v>
      </c>
      <c r="E133" s="2">
        <f>SUMPRODUCT(Scoring!H15:K15,Scoring!H$2:K$2)</f>
        <v>0.6</v>
      </c>
      <c r="F133" s="2">
        <f>SUMPRODUCT(Scoring!L15:N15,Scoring!L$2:N$2)</f>
        <v>0.27500000000000002</v>
      </c>
      <c r="G133" s="2">
        <f>SUMPRODUCT(Scoring!O15:Q15,Scoring!O$2:Q$2)</f>
        <v>0.47500000000000009</v>
      </c>
      <c r="H133" s="2">
        <f>SUMPRODUCT(Scoring!R15:T15,Scoring!R$2:T$2)</f>
        <v>0.22500000000000003</v>
      </c>
      <c r="I133" s="2">
        <f>Scoring!U15*Scoring!U$2</f>
        <v>1</v>
      </c>
      <c r="J133" s="11">
        <f t="shared" si="4"/>
        <v>3.2750000000000004</v>
      </c>
      <c r="K133" s="1">
        <f>J133-Scoring!V15</f>
        <v>0</v>
      </c>
    </row>
    <row r="134" spans="1:11" x14ac:dyDescent="0.2">
      <c r="A134" s="2">
        <f>results!A133</f>
        <v>0</v>
      </c>
      <c r="B134" s="2" t="str">
        <f>results!B23</f>
        <v>SuperFan.Ai</v>
      </c>
      <c r="C134" s="2" t="str">
        <f>results!C23</f>
        <v>Siddarth Das</v>
      </c>
      <c r="D134" s="2">
        <f>SUMPRODUCT(Scoring!D26:G26,Scoring!D$2:G$2)</f>
        <v>0.65</v>
      </c>
      <c r="E134" s="2">
        <f>SUMPRODUCT(Scoring!H26:K26,Scoring!H$2:K$2)</f>
        <v>0.65</v>
      </c>
      <c r="F134" s="2">
        <f>SUMPRODUCT(Scoring!L26:N26,Scoring!L$2:N$2)</f>
        <v>0.32500000000000007</v>
      </c>
      <c r="G134" s="2">
        <f>SUMPRODUCT(Scoring!O26:Q26,Scoring!O$2:Q$2)</f>
        <v>0.57500000000000007</v>
      </c>
      <c r="H134" s="2">
        <f>SUMPRODUCT(Scoring!R26:T26,Scoring!R$2:T$2)</f>
        <v>0.35</v>
      </c>
      <c r="I134" s="2">
        <f>Scoring!U26*Scoring!U$2</f>
        <v>1</v>
      </c>
      <c r="J134" s="11">
        <f t="shared" si="4"/>
        <v>3.5500000000000003</v>
      </c>
      <c r="K134" s="1">
        <f>J134-Scoring!V26</f>
        <v>0</v>
      </c>
    </row>
    <row r="135" spans="1:11" x14ac:dyDescent="0.2">
      <c r="A135" s="2">
        <f>results!A134</f>
        <v>0</v>
      </c>
      <c r="B135" s="2" t="str">
        <f>results!B35</f>
        <v>SuperFan.Ai</v>
      </c>
      <c r="C135" s="2" t="str">
        <f>results!C35</f>
        <v>Aalok Doshi</v>
      </c>
      <c r="D135" s="2">
        <f>SUMPRODUCT(Scoring!D38:G38,Scoring!D$2:G$2)</f>
        <v>0.75</v>
      </c>
      <c r="E135" s="2">
        <f>SUMPRODUCT(Scoring!H38:K38,Scoring!H$2:K$2)</f>
        <v>0.65</v>
      </c>
      <c r="F135" s="2">
        <f>SUMPRODUCT(Scoring!L38:N38,Scoring!L$2:N$2)</f>
        <v>0.27500000000000002</v>
      </c>
      <c r="G135" s="2">
        <f>SUMPRODUCT(Scoring!O38:Q38,Scoring!O$2:Q$2)</f>
        <v>0.42500000000000004</v>
      </c>
      <c r="H135" s="2">
        <f>SUMPRODUCT(Scoring!R38:T38,Scoring!R$2:T$2)</f>
        <v>0.27500000000000002</v>
      </c>
      <c r="I135" s="2">
        <f>Scoring!U38*Scoring!U$2</f>
        <v>1</v>
      </c>
      <c r="J135" s="11">
        <f t="shared" si="4"/>
        <v>3.3749999999999996</v>
      </c>
      <c r="K135" s="1">
        <f>J135-Scoring!V38</f>
        <v>0</v>
      </c>
    </row>
    <row r="136" spans="1:11" x14ac:dyDescent="0.2">
      <c r="A136" s="2">
        <f>results!A135</f>
        <v>0</v>
      </c>
      <c r="B136" s="2" t="str">
        <f>results!B14</f>
        <v>Tesseract Global Technologies Pvt Ltd</v>
      </c>
      <c r="C136" s="2" t="str">
        <f>results!C14</f>
        <v>Prashant</v>
      </c>
      <c r="D136" s="2">
        <f>SUMPRODUCT(Scoring!D17:G17,Scoring!D$2:G$2)</f>
        <v>0.35000000000000003</v>
      </c>
      <c r="E136" s="2">
        <f>SUMPRODUCT(Scoring!H17:K17,Scoring!H$2:K$2)</f>
        <v>0.4</v>
      </c>
      <c r="F136" s="2">
        <f>SUMPRODUCT(Scoring!L17:N17,Scoring!L$2:N$2)</f>
        <v>0.15000000000000002</v>
      </c>
      <c r="G136" s="2">
        <f>SUMPRODUCT(Scoring!O17:Q17,Scoring!O$2:Q$2)</f>
        <v>0.125</v>
      </c>
      <c r="H136" s="2">
        <f>SUMPRODUCT(Scoring!R17:T17,Scoring!R$2:T$2)</f>
        <v>0.1</v>
      </c>
      <c r="I136" s="2">
        <f>Scoring!U17*Scoring!U$2</f>
        <v>0</v>
      </c>
      <c r="J136" s="11">
        <f t="shared" si="4"/>
        <v>1.125</v>
      </c>
      <c r="K136" s="1">
        <f>J136-Scoring!V17</f>
        <v>0</v>
      </c>
    </row>
    <row r="137" spans="1:11" x14ac:dyDescent="0.2">
      <c r="A137" s="2">
        <f>results!A136</f>
        <v>0</v>
      </c>
      <c r="B137" s="2" t="str">
        <f>results!B127</f>
        <v>Tesseract Global Technologies Pvt Ltd</v>
      </c>
      <c r="C137" s="2" t="str">
        <f>results!C127</f>
        <v>Lux Anantharaman</v>
      </c>
      <c r="D137" s="2">
        <f>SUMPRODUCT(Scoring!D130:G130,Scoring!D$2:G$2)</f>
        <v>0.44999999999999996</v>
      </c>
      <c r="E137" s="2">
        <f>SUMPRODUCT(Scoring!H130:K130,Scoring!H$2:K$2)</f>
        <v>0.39999999999999997</v>
      </c>
      <c r="F137" s="2">
        <f>SUMPRODUCT(Scoring!L130:N130,Scoring!L$2:N$2)</f>
        <v>0.25</v>
      </c>
      <c r="G137" s="2">
        <f>SUMPRODUCT(Scoring!O130:Q130,Scoring!O$2:Q$2)</f>
        <v>0.27500000000000002</v>
      </c>
      <c r="H137" s="2">
        <f>SUMPRODUCT(Scoring!R130:T130,Scoring!R$2:T$2)</f>
        <v>0.1</v>
      </c>
      <c r="I137" s="2">
        <f>Scoring!U130*Scoring!U$2</f>
        <v>0</v>
      </c>
      <c r="J137" s="11">
        <f t="shared" si="4"/>
        <v>1.4750000000000001</v>
      </c>
      <c r="K137" s="1">
        <f>J137-Scoring!V130</f>
        <v>0</v>
      </c>
    </row>
    <row r="138" spans="1:11" x14ac:dyDescent="0.2">
      <c r="A138" s="2">
        <f>results!A137</f>
        <v>0</v>
      </c>
      <c r="B138" s="2" t="str">
        <f>results!B50</f>
        <v>TripUthao</v>
      </c>
      <c r="C138" s="2" t="str">
        <f>results!C50</f>
        <v>Himmat Singh</v>
      </c>
      <c r="D138" s="2">
        <f>SUMPRODUCT(Scoring!D53:G53,Scoring!D$2:G$2)</f>
        <v>0.55000000000000004</v>
      </c>
      <c r="E138" s="2">
        <f>SUMPRODUCT(Scoring!H53:K53,Scoring!H$2:K$2)</f>
        <v>0.4</v>
      </c>
      <c r="F138" s="2">
        <f>SUMPRODUCT(Scoring!L53:N53,Scoring!L$2:N$2)</f>
        <v>0.22500000000000003</v>
      </c>
      <c r="G138" s="2">
        <f>SUMPRODUCT(Scoring!O53:Q53,Scoring!O$2:Q$2)</f>
        <v>0.30000000000000004</v>
      </c>
      <c r="H138" s="2">
        <f>SUMPRODUCT(Scoring!R53:T53,Scoring!R$2:T$2)</f>
        <v>0.2</v>
      </c>
      <c r="I138" s="2">
        <f>Scoring!U53*Scoring!U$2</f>
        <v>0.5</v>
      </c>
      <c r="J138" s="11">
        <f t="shared" si="4"/>
        <v>2.1749999999999998</v>
      </c>
      <c r="K138" s="1">
        <f>J138-Scoring!V53</f>
        <v>0</v>
      </c>
    </row>
    <row r="139" spans="1:11" x14ac:dyDescent="0.2">
      <c r="A139" s="2">
        <f>results!A138</f>
        <v>0</v>
      </c>
      <c r="B139" s="2" t="str">
        <f>results!B113</f>
        <v>TripUthao</v>
      </c>
      <c r="C139" s="2" t="str">
        <f>results!C113</f>
        <v>Osborne Saldanha</v>
      </c>
      <c r="D139" s="2">
        <f>SUMPRODUCT(Scoring!D116:G116,Scoring!D$2:G$2)</f>
        <v>0.55000000000000004</v>
      </c>
      <c r="E139" s="2">
        <f>SUMPRODUCT(Scoring!H116:K116,Scoring!H$2:K$2)</f>
        <v>0.4</v>
      </c>
      <c r="F139" s="2">
        <f>SUMPRODUCT(Scoring!L116:N116,Scoring!L$2:N$2)</f>
        <v>0.125</v>
      </c>
      <c r="G139" s="2">
        <f>SUMPRODUCT(Scoring!O116:Q116,Scoring!O$2:Q$2)</f>
        <v>0.17500000000000002</v>
      </c>
      <c r="H139" s="2">
        <f>SUMPRODUCT(Scoring!R116:T116,Scoring!R$2:T$2)</f>
        <v>0.2</v>
      </c>
      <c r="I139" s="2">
        <f>Scoring!U116*Scoring!U$2</f>
        <v>0.5</v>
      </c>
      <c r="J139" s="11">
        <f t="shared" si="4"/>
        <v>1.9500000000000002</v>
      </c>
      <c r="K139" s="1">
        <f>J139-Scoring!V116</f>
        <v>0</v>
      </c>
    </row>
    <row r="140" spans="1:11" x14ac:dyDescent="0.2">
      <c r="A140" s="2">
        <f>results!A139</f>
        <v>0</v>
      </c>
      <c r="B140" s="2" t="str">
        <f>results!B77</f>
        <v>University Living Accommodation Pvt Ltd</v>
      </c>
      <c r="C140" s="2" t="str">
        <f>results!C77</f>
        <v>Vishesh Dhingra</v>
      </c>
      <c r="D140" s="2">
        <f>SUMPRODUCT(Scoring!D80:G80,Scoring!D$2:G$2)</f>
        <v>0.75</v>
      </c>
      <c r="E140" s="2">
        <f>SUMPRODUCT(Scoring!H80:K80,Scoring!H$2:K$2)</f>
        <v>0.65</v>
      </c>
      <c r="F140" s="2">
        <f>SUMPRODUCT(Scoring!L80:N80,Scoring!L$2:N$2)</f>
        <v>0.30000000000000004</v>
      </c>
      <c r="G140" s="2">
        <f>SUMPRODUCT(Scoring!O80:Q80,Scoring!O$2:Q$2)</f>
        <v>0.57500000000000007</v>
      </c>
      <c r="H140" s="2">
        <f>SUMPRODUCT(Scoring!R80:T80,Scoring!R$2:T$2)</f>
        <v>0.30000000000000004</v>
      </c>
      <c r="I140" s="2">
        <f>Scoring!U80*Scoring!U$2</f>
        <v>1</v>
      </c>
      <c r="J140" s="11">
        <f t="shared" si="4"/>
        <v>3.5750000000000002</v>
      </c>
      <c r="K140" s="1">
        <f>J140-Scoring!V80</f>
        <v>0</v>
      </c>
    </row>
    <row r="141" spans="1:11" x14ac:dyDescent="0.2">
      <c r="A141" s="2">
        <f>results!A140</f>
        <v>0</v>
      </c>
      <c r="B141" s="2" t="str">
        <f>results!B134</f>
        <v>University Living Accommodation Pvt Ltd</v>
      </c>
      <c r="C141" s="2" t="str">
        <f>results!C134</f>
        <v>Ramm</v>
      </c>
      <c r="D141" s="2">
        <f>SUMPRODUCT(Scoring!D137:G137,Scoring!D$2:G$2)</f>
        <v>0.8</v>
      </c>
      <c r="E141" s="2">
        <f>SUMPRODUCT(Scoring!H137:K137,Scoring!H$2:K$2)</f>
        <v>0.60000000000000009</v>
      </c>
      <c r="F141" s="2">
        <f>SUMPRODUCT(Scoring!L137:N137,Scoring!L$2:N$2)</f>
        <v>0.32500000000000001</v>
      </c>
      <c r="G141" s="2">
        <f>SUMPRODUCT(Scoring!O137:Q137,Scoring!O$2:Q$2)</f>
        <v>0.45000000000000007</v>
      </c>
      <c r="H141" s="2">
        <f>SUMPRODUCT(Scoring!R137:T137,Scoring!R$2:T$2)</f>
        <v>0.30000000000000004</v>
      </c>
      <c r="I141" s="2">
        <f>Scoring!U137*Scoring!U$2</f>
        <v>1</v>
      </c>
      <c r="J141" s="11">
        <f t="shared" si="4"/>
        <v>3.4750000000000005</v>
      </c>
      <c r="K141" s="1">
        <f>J141-Scoring!V137</f>
        <v>0</v>
      </c>
    </row>
    <row r="142" spans="1:11" x14ac:dyDescent="0.2">
      <c r="A142" s="2">
        <f>results!A141</f>
        <v>0</v>
      </c>
      <c r="B142" s="2" t="str">
        <f>results!B117</f>
        <v>Velox Network Pte Ltd</v>
      </c>
      <c r="C142" s="2" t="str">
        <f>results!C117</f>
        <v>Sriman Kota</v>
      </c>
      <c r="D142" s="2">
        <f>SUMPRODUCT(Scoring!D120:G120,Scoring!D$2:G$2)</f>
        <v>0.75</v>
      </c>
      <c r="E142" s="2">
        <f>SUMPRODUCT(Scoring!H120:K120,Scoring!H$2:K$2)</f>
        <v>0.65000000000000013</v>
      </c>
      <c r="F142" s="2">
        <f>SUMPRODUCT(Scoring!L120:N120,Scoring!L$2:N$2)</f>
        <v>0.32500000000000001</v>
      </c>
      <c r="G142" s="2">
        <f>SUMPRODUCT(Scoring!O120:Q120,Scoring!O$2:Q$2)</f>
        <v>0.47500000000000009</v>
      </c>
      <c r="H142" s="2">
        <f>SUMPRODUCT(Scoring!R120:T120,Scoring!R$2:T$2)</f>
        <v>0.27500000000000002</v>
      </c>
      <c r="I142" s="2">
        <f>Scoring!U120*Scoring!U$2</f>
        <v>1</v>
      </c>
      <c r="J142" s="11">
        <f t="shared" si="4"/>
        <v>3.4750000000000001</v>
      </c>
      <c r="K142" s="1">
        <f>J142-Scoring!V120</f>
        <v>0</v>
      </c>
    </row>
    <row r="143" spans="1:11" x14ac:dyDescent="0.2">
      <c r="A143" s="2">
        <f>results!A142</f>
        <v>0</v>
      </c>
      <c r="B143" s="2" t="str">
        <f>results!B131</f>
        <v>Velox Network Pte Ltd</v>
      </c>
      <c r="C143" s="2" t="str">
        <f>results!C131</f>
        <v>Lux Anantharaman</v>
      </c>
      <c r="D143" s="2">
        <f>SUMPRODUCT(Scoring!D134:G134,Scoring!D$2:G$2)</f>
        <v>0.45000000000000007</v>
      </c>
      <c r="E143" s="2">
        <f>SUMPRODUCT(Scoring!H134:K134,Scoring!H$2:K$2)</f>
        <v>0.4</v>
      </c>
      <c r="F143" s="2">
        <f>SUMPRODUCT(Scoring!L134:N134,Scoring!L$2:N$2)</f>
        <v>0.2</v>
      </c>
      <c r="G143" s="2">
        <f>SUMPRODUCT(Scoring!O134:Q134,Scoring!O$2:Q$2)</f>
        <v>0.17500000000000002</v>
      </c>
      <c r="H143" s="2">
        <f>SUMPRODUCT(Scoring!R134:T134,Scoring!R$2:T$2)</f>
        <v>0.2</v>
      </c>
      <c r="I143" s="2">
        <f>Scoring!U134*Scoring!U$2</f>
        <v>0.5</v>
      </c>
      <c r="J143" s="11">
        <f t="shared" si="4"/>
        <v>1.925</v>
      </c>
      <c r="K143" s="1">
        <f>J143-Scoring!V134</f>
        <v>0</v>
      </c>
    </row>
    <row r="144" spans="1:11" x14ac:dyDescent="0.2">
      <c r="A144" s="2">
        <f>results!A143</f>
        <v>0</v>
      </c>
      <c r="B144" s="2" t="str">
        <f>results!B62</f>
        <v>Waitrr</v>
      </c>
      <c r="C144" s="2" t="str">
        <f>results!C62</f>
        <v>David Isaac</v>
      </c>
      <c r="D144" s="2">
        <f>SUMPRODUCT(Scoring!D65:G65,Scoring!D$2:G$2)</f>
        <v>0.55000000000000004</v>
      </c>
      <c r="E144" s="2">
        <f>SUMPRODUCT(Scoring!H65:K65,Scoring!H$2:K$2)</f>
        <v>0.5</v>
      </c>
      <c r="F144" s="2">
        <f>SUMPRODUCT(Scoring!L65:N65,Scoring!L$2:N$2)</f>
        <v>0.30000000000000004</v>
      </c>
      <c r="G144" s="2">
        <f>SUMPRODUCT(Scoring!O65:Q65,Scoring!O$2:Q$2)</f>
        <v>0.30000000000000004</v>
      </c>
      <c r="H144" s="2">
        <f>SUMPRODUCT(Scoring!R65:T65,Scoring!R$2:T$2)</f>
        <v>0.30000000000000004</v>
      </c>
      <c r="I144" s="2">
        <f>Scoring!U65*Scoring!U$2</f>
        <v>1</v>
      </c>
      <c r="J144" s="11">
        <f t="shared" si="4"/>
        <v>2.95</v>
      </c>
      <c r="K144" s="1">
        <f>J144-Scoring!V65</f>
        <v>0</v>
      </c>
    </row>
    <row r="145" spans="1:11" x14ac:dyDescent="0.2">
      <c r="A145" s="2">
        <f>results!A144</f>
        <v>0</v>
      </c>
      <c r="B145" s="2" t="str">
        <f>results!B100</f>
        <v>Waitrr</v>
      </c>
      <c r="C145" s="2" t="str">
        <f>results!C100</f>
        <v>Nandini Das Ghoshal</v>
      </c>
      <c r="D145" s="2">
        <f>SUMPRODUCT(Scoring!D103:G103,Scoring!D$2:G$2)</f>
        <v>0.7</v>
      </c>
      <c r="E145" s="2">
        <f>SUMPRODUCT(Scoring!H103:K103,Scoring!H$2:K$2)</f>
        <v>0.55000000000000004</v>
      </c>
      <c r="F145" s="2">
        <f>SUMPRODUCT(Scoring!L103:N103,Scoring!L$2:N$2)</f>
        <v>0.375</v>
      </c>
      <c r="G145" s="2">
        <f>SUMPRODUCT(Scoring!O103:Q103,Scoring!O$2:Q$2)</f>
        <v>0.5</v>
      </c>
      <c r="H145" s="2">
        <f>SUMPRODUCT(Scoring!R103:T103,Scoring!R$2:T$2)</f>
        <v>0.4</v>
      </c>
      <c r="I145" s="2">
        <f>Scoring!U103*Scoring!U$2</f>
        <v>1</v>
      </c>
      <c r="J145" s="11">
        <f t="shared" si="4"/>
        <v>3.5249999999999999</v>
      </c>
      <c r="K145" s="1">
        <f>J145-Scoring!V103</f>
        <v>0</v>
      </c>
    </row>
    <row r="146" spans="1:11" x14ac:dyDescent="0.2">
      <c r="A146" s="2">
        <f>results!A145</f>
        <v>0</v>
      </c>
      <c r="B146" s="2" t="str">
        <f>results!B56</f>
        <v>Woofyz Pet Services Pvt Ltd</v>
      </c>
      <c r="C146" s="2" t="str">
        <f>results!C56</f>
        <v>Paresh gupta</v>
      </c>
      <c r="D146" s="2">
        <f>SUMPRODUCT(Scoring!D59:G59,Scoring!D$2:G$2)</f>
        <v>0.7</v>
      </c>
      <c r="E146" s="2">
        <f>SUMPRODUCT(Scoring!H59:K59,Scoring!H$2:K$2)</f>
        <v>0.65000000000000013</v>
      </c>
      <c r="F146" s="2">
        <f>SUMPRODUCT(Scoring!L59:N59,Scoring!L$2:N$2)</f>
        <v>0.2</v>
      </c>
      <c r="G146" s="2">
        <f>SUMPRODUCT(Scoring!O59:Q59,Scoring!O$2:Q$2)</f>
        <v>0.47500000000000009</v>
      </c>
      <c r="H146" s="2">
        <f>SUMPRODUCT(Scoring!R59:T59,Scoring!R$2:T$2)</f>
        <v>0.22500000000000003</v>
      </c>
      <c r="I146" s="2">
        <f>Scoring!U59*Scoring!U$2</f>
        <v>0.5</v>
      </c>
      <c r="J146" s="11">
        <f t="shared" si="4"/>
        <v>2.7500000000000004</v>
      </c>
      <c r="K146" s="1">
        <f>J146-Scoring!V59</f>
        <v>0</v>
      </c>
    </row>
    <row r="147" spans="1:11" x14ac:dyDescent="0.2">
      <c r="A147" s="2">
        <f>results!A146</f>
        <v>0</v>
      </c>
      <c r="B147" s="2" t="str">
        <f>results!B112</f>
        <v>Woofyz Pet Services Pvt Ltd</v>
      </c>
      <c r="C147" s="2" t="str">
        <f>results!C112</f>
        <v>Osborne Saldanha</v>
      </c>
      <c r="D147" s="2">
        <f>SUMPRODUCT(Scoring!D115:G115,Scoring!D$2:G$2)</f>
        <v>0.50000000000000011</v>
      </c>
      <c r="E147" s="2">
        <f>SUMPRODUCT(Scoring!H115:K115,Scoring!H$2:K$2)</f>
        <v>0.4</v>
      </c>
      <c r="F147" s="2">
        <f>SUMPRODUCT(Scoring!L115:N115,Scoring!L$2:N$2)</f>
        <v>0.125</v>
      </c>
      <c r="G147" s="2">
        <f>SUMPRODUCT(Scoring!O115:Q115,Scoring!O$2:Q$2)</f>
        <v>0.27500000000000002</v>
      </c>
      <c r="H147" s="2">
        <f>SUMPRODUCT(Scoring!R115:T115,Scoring!R$2:T$2)</f>
        <v>0.17500000000000002</v>
      </c>
      <c r="I147" s="2">
        <f>Scoring!U115*Scoring!U$2</f>
        <v>0.5</v>
      </c>
      <c r="J147" s="11">
        <f t="shared" si="4"/>
        <v>1.9750000000000003</v>
      </c>
      <c r="K147" s="1">
        <f>J147-Scoring!V115</f>
        <v>0</v>
      </c>
    </row>
    <row r="148" spans="1:11" x14ac:dyDescent="0.2">
      <c r="A148" s="2"/>
      <c r="B148" s="2"/>
      <c r="C148" s="2"/>
      <c r="D148" s="2"/>
      <c r="E148" s="2"/>
      <c r="F148" s="2"/>
      <c r="G148" s="2"/>
      <c r="H148" s="2"/>
      <c r="I148" s="2"/>
    </row>
  </sheetData>
  <sortState ref="B4:K147">
    <sortCondition ref="B4:B147"/>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X148"/>
  <sheetViews>
    <sheetView workbookViewId="0">
      <selection activeCell="M1" sqref="M1:S1048576"/>
    </sheetView>
  </sheetViews>
  <sheetFormatPr baseColWidth="10" defaultColWidth="8.83203125" defaultRowHeight="15" x14ac:dyDescent="0.2"/>
  <cols>
    <col min="1" max="1" width="8.83203125" style="1" customWidth="1"/>
    <col min="2" max="2" width="33" style="1" bestFit="1" customWidth="1"/>
    <col min="3" max="9" width="12.6640625" style="1" customWidth="1"/>
    <col min="10" max="10" width="8.83203125" style="11" customWidth="1"/>
    <col min="11" max="232" width="8.83203125" style="1" customWidth="1"/>
  </cols>
  <sheetData>
    <row r="2" spans="1:232" x14ac:dyDescent="0.2">
      <c r="C2" s="8">
        <f>SUM(D2:I2)</f>
        <v>1</v>
      </c>
      <c r="D2" s="9">
        <v>0.2</v>
      </c>
      <c r="E2" s="9">
        <v>0.2</v>
      </c>
      <c r="F2" s="9">
        <v>0.1</v>
      </c>
      <c r="G2" s="9">
        <v>0.15</v>
      </c>
      <c r="H2" s="9">
        <v>0.1</v>
      </c>
      <c r="I2" s="9">
        <v>0.25</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row>
    <row r="3" spans="1:232" ht="25" x14ac:dyDescent="0.2">
      <c r="A3" s="2">
        <f>results!A2</f>
        <v>0</v>
      </c>
      <c r="B3" s="6" t="str">
        <f>results!B2</f>
        <v>startup_name</v>
      </c>
      <c r="C3" s="6" t="str">
        <f>results!C2</f>
        <v>expert_name</v>
      </c>
      <c r="D3" s="6" t="s">
        <v>51</v>
      </c>
      <c r="E3" s="6" t="s">
        <v>52</v>
      </c>
      <c r="F3" s="6" t="s">
        <v>53</v>
      </c>
      <c r="G3" s="6" t="s">
        <v>54</v>
      </c>
      <c r="H3" s="6" t="s">
        <v>55</v>
      </c>
      <c r="I3" s="6" t="s">
        <v>26</v>
      </c>
      <c r="J3" s="13" t="s">
        <v>56</v>
      </c>
      <c r="K3" s="14" t="s">
        <v>812</v>
      </c>
      <c r="L3" s="22" t="s">
        <v>813</v>
      </c>
      <c r="M3" s="6"/>
      <c r="N3" s="6"/>
      <c r="O3" s="6"/>
      <c r="P3" s="6"/>
      <c r="Q3" s="6"/>
      <c r="R3" s="6"/>
      <c r="S3" s="67"/>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row>
    <row r="4" spans="1:232" x14ac:dyDescent="0.2">
      <c r="A4" s="2">
        <f>results!A3</f>
        <v>0</v>
      </c>
      <c r="B4" s="35" t="str">
        <f>results!B4</f>
        <v>101.careers</v>
      </c>
      <c r="C4" s="2" t="str">
        <f>results!C4</f>
        <v>Jawahar Kanjilal</v>
      </c>
      <c r="D4" s="2">
        <f>SUMPRODUCT(Scoring!D7:G7,Scoring!D$2:G$2)</f>
        <v>0.7</v>
      </c>
      <c r="E4" s="2">
        <f>SUMPRODUCT(Scoring!H7:K7,Scoring!H$2:K$2)</f>
        <v>0.55000000000000004</v>
      </c>
      <c r="F4" s="2">
        <f>SUMPRODUCT(Scoring!L7:N7,Scoring!L$2:N$2)</f>
        <v>0.27500000000000002</v>
      </c>
      <c r="G4" s="2">
        <f>SUMPRODUCT(Scoring!O7:Q7,Scoring!O$2:Q$2)</f>
        <v>0.42500000000000004</v>
      </c>
      <c r="H4" s="2">
        <f>SUMPRODUCT(Scoring!R7:T7,Scoring!R$2:T$2)</f>
        <v>0.32500000000000001</v>
      </c>
      <c r="I4" s="2">
        <f>Scoring!U7*Scoring!U$2</f>
        <v>0.5</v>
      </c>
      <c r="J4" s="11">
        <f t="shared" ref="J4:J35" si="0">SUM(D4:I4)</f>
        <v>2.7749999999999999</v>
      </c>
      <c r="K4" s="1">
        <f>AVERAGE(J4:J6)</f>
        <v>2.375</v>
      </c>
      <c r="L4">
        <f>MAX(J4:J6)-MIN(J4:J6)</f>
        <v>0.79999999999999982</v>
      </c>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row>
    <row r="5" spans="1:232" ht="15" customHeight="1" x14ac:dyDescent="0.2">
      <c r="A5" s="2">
        <f>results!A4</f>
        <v>0</v>
      </c>
      <c r="B5" s="2" t="str">
        <f>results!B106</f>
        <v>101.careers</v>
      </c>
      <c r="C5" s="2" t="str">
        <f>results!C106</f>
        <v>Niraj Nagpal</v>
      </c>
      <c r="D5" s="2">
        <f>SUMPRODUCT(Scoring!D109:G109,Scoring!D$2:G$2)</f>
        <v>0.65</v>
      </c>
      <c r="E5" s="2">
        <f>SUMPRODUCT(Scoring!H109:K109,Scoring!H$2:K$2)</f>
        <v>0.44999999999999996</v>
      </c>
      <c r="F5" s="2">
        <f>SUMPRODUCT(Scoring!L109:N109,Scoring!L$2:N$2)</f>
        <v>0.25</v>
      </c>
      <c r="G5" s="2">
        <f>SUMPRODUCT(Scoring!O109:Q109,Scoring!O$2:Q$2)</f>
        <v>0.30000000000000004</v>
      </c>
      <c r="H5" s="2">
        <f>SUMPRODUCT(Scoring!R109:T109,Scoring!R$2:T$2)</f>
        <v>0.22500000000000003</v>
      </c>
      <c r="I5" s="2">
        <f>Scoring!U109*Scoring!U$2</f>
        <v>0.5</v>
      </c>
      <c r="J5" s="11">
        <f t="shared" si="0"/>
        <v>2.375</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row>
    <row r="6" spans="1:232" ht="15" customHeight="1" x14ac:dyDescent="0.2">
      <c r="A6" s="2">
        <f>results!A5</f>
        <v>0</v>
      </c>
      <c r="B6" s="2" t="str">
        <f>results!B118</f>
        <v>101.careers</v>
      </c>
      <c r="C6" s="2" t="str">
        <f>results!C118</f>
        <v>Sriman Kota</v>
      </c>
      <c r="D6" s="2">
        <f>SUMPRODUCT(Scoring!D121:G121,Scoring!D$2:G$2)</f>
        <v>0.55000000000000004</v>
      </c>
      <c r="E6" s="2">
        <f>SUMPRODUCT(Scoring!H121:K121,Scoring!H$2:K$2)</f>
        <v>0.25</v>
      </c>
      <c r="F6" s="2">
        <f>SUMPRODUCT(Scoring!L121:N121,Scoring!L$2:N$2)</f>
        <v>0.2</v>
      </c>
      <c r="G6" s="2">
        <f>SUMPRODUCT(Scoring!O121:Q121,Scoring!O$2:Q$2)</f>
        <v>0.32500000000000001</v>
      </c>
      <c r="H6" s="2">
        <f>SUMPRODUCT(Scoring!R121:T121,Scoring!R$2:T$2)</f>
        <v>0.15000000000000002</v>
      </c>
      <c r="I6" s="2">
        <f>Scoring!U121*Scoring!U$2</f>
        <v>0.5</v>
      </c>
      <c r="J6" s="11">
        <f t="shared" si="0"/>
        <v>1.9750000000000001</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row>
    <row r="7" spans="1:232" ht="15" customHeight="1" x14ac:dyDescent="0.2">
      <c r="A7" s="2">
        <f>results!A6</f>
        <v>0</v>
      </c>
      <c r="B7" s="2" t="str">
        <f>results!B6</f>
        <v>Air Freight Bazaar</v>
      </c>
      <c r="C7" s="2" t="str">
        <f>results!C6</f>
        <v>Jawahar Kanjilal</v>
      </c>
      <c r="D7" s="2">
        <f>SUMPRODUCT(Scoring!D9:G9,Scoring!D$2:G$2)</f>
        <v>0.75000000000000011</v>
      </c>
      <c r="E7" s="2">
        <f>SUMPRODUCT(Scoring!H9:K9,Scoring!H$2:K$2)</f>
        <v>0.5</v>
      </c>
      <c r="F7" s="2">
        <f>SUMPRODUCT(Scoring!L9:N9,Scoring!L$2:N$2)</f>
        <v>0.27500000000000002</v>
      </c>
      <c r="G7" s="2">
        <f>SUMPRODUCT(Scoring!O9:Q9,Scoring!O$2:Q$2)</f>
        <v>0.375</v>
      </c>
      <c r="H7" s="2">
        <f>SUMPRODUCT(Scoring!R9:T9,Scoring!R$2:T$2)</f>
        <v>0.30000000000000004</v>
      </c>
      <c r="I7" s="2">
        <f>Scoring!U9*Scoring!U$2</f>
        <v>0.5</v>
      </c>
      <c r="J7" s="11">
        <f t="shared" si="0"/>
        <v>2.7</v>
      </c>
      <c r="K7" s="1">
        <f>AVERAGE(J7:J8)</f>
        <v>2.4125000000000001</v>
      </c>
      <c r="L7">
        <f>MAX(J7:J8)-MIN(J7:J8)</f>
        <v>0.57500000000000018</v>
      </c>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row>
    <row r="8" spans="1:232" ht="15" customHeight="1" x14ac:dyDescent="0.2">
      <c r="A8" s="2">
        <f>results!A7</f>
        <v>0</v>
      </c>
      <c r="B8" s="2" t="str">
        <f>results!B114</f>
        <v>Air Freight Bazaar</v>
      </c>
      <c r="C8" s="2" t="str">
        <f>results!C114</f>
        <v>Osborne Saldanha</v>
      </c>
      <c r="D8" s="2">
        <f>SUMPRODUCT(Scoring!D117:G117,Scoring!D$2:G$2)</f>
        <v>0.55000000000000004</v>
      </c>
      <c r="E8" s="2">
        <f>SUMPRODUCT(Scoring!H117:K117,Scoring!H$2:K$2)</f>
        <v>0.4</v>
      </c>
      <c r="F8" s="2">
        <f>SUMPRODUCT(Scoring!L117:N117,Scoring!L$2:N$2)</f>
        <v>0.125</v>
      </c>
      <c r="G8" s="2">
        <f>SUMPRODUCT(Scoring!O117:Q117,Scoring!O$2:Q$2)</f>
        <v>0.37500000000000006</v>
      </c>
      <c r="H8" s="2">
        <f>SUMPRODUCT(Scoring!R117:T117,Scoring!R$2:T$2)</f>
        <v>0.17500000000000002</v>
      </c>
      <c r="I8" s="2">
        <f>Scoring!U117*Scoring!U$2</f>
        <v>0.5</v>
      </c>
      <c r="J8" s="11">
        <f t="shared" si="0"/>
        <v>2.125</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row>
    <row r="9" spans="1:232" ht="15" customHeight="1" x14ac:dyDescent="0.2">
      <c r="A9" s="2">
        <f>results!A8</f>
        <v>0</v>
      </c>
      <c r="B9" s="2" t="str">
        <f>results!B39</f>
        <v>AIRPORTELs</v>
      </c>
      <c r="C9" s="2" t="str">
        <f>results!C39</f>
        <v>Franklin Margolis</v>
      </c>
      <c r="D9" s="2">
        <f>SUMPRODUCT(Scoring!D42:G42,Scoring!D$2:G$2)</f>
        <v>0.65</v>
      </c>
      <c r="E9" s="2">
        <f>SUMPRODUCT(Scoring!H42:K42,Scoring!H$2:K$2)</f>
        <v>0.55000000000000004</v>
      </c>
      <c r="F9" s="2">
        <f>SUMPRODUCT(Scoring!L42:N42,Scoring!L$2:N$2)</f>
        <v>0.25</v>
      </c>
      <c r="G9" s="2">
        <f>SUMPRODUCT(Scoring!O42:Q42,Scoring!O$2:Q$2)</f>
        <v>0.45000000000000007</v>
      </c>
      <c r="H9" s="2">
        <f>SUMPRODUCT(Scoring!R42:T42,Scoring!R$2:T$2)</f>
        <v>0.30000000000000004</v>
      </c>
      <c r="I9" s="2">
        <f>Scoring!U42*Scoring!U$2</f>
        <v>1</v>
      </c>
      <c r="J9" s="11">
        <f t="shared" si="0"/>
        <v>3.2</v>
      </c>
      <c r="K9" s="1">
        <f>AVERAGE(J9:J10)</f>
        <v>3.0125000000000002</v>
      </c>
      <c r="L9">
        <f>MAX(J9:J10)-MIN(J9:J10)</f>
        <v>0.375</v>
      </c>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row>
    <row r="10" spans="1:232" ht="15" customHeight="1" x14ac:dyDescent="0.2">
      <c r="A10" s="2">
        <f>results!A9</f>
        <v>0</v>
      </c>
      <c r="B10" s="2" t="str">
        <f>results!B84</f>
        <v>AIRPORTELs</v>
      </c>
      <c r="C10" s="2" t="str">
        <f>results!C84</f>
        <v>Yeo Su Ling</v>
      </c>
      <c r="D10" s="2">
        <f>SUMPRODUCT(Scoring!D87:G87,Scoring!D$2:G$2)</f>
        <v>0.55000000000000004</v>
      </c>
      <c r="E10" s="2">
        <f>SUMPRODUCT(Scoring!H87:K87,Scoring!H$2:K$2)</f>
        <v>0.5</v>
      </c>
      <c r="F10" s="2">
        <f>SUMPRODUCT(Scoring!L87:N87,Scoring!L$2:N$2)</f>
        <v>0.22500000000000003</v>
      </c>
      <c r="G10" s="2">
        <f>SUMPRODUCT(Scoring!O87:Q87,Scoring!O$2:Q$2)</f>
        <v>0.30000000000000004</v>
      </c>
      <c r="H10" s="2">
        <f>SUMPRODUCT(Scoring!R87:T87,Scoring!R$2:T$2)</f>
        <v>0.25</v>
      </c>
      <c r="I10" s="2">
        <f>Scoring!U87*Scoring!U$2</f>
        <v>1</v>
      </c>
      <c r="J10" s="11">
        <f t="shared" si="0"/>
        <v>2.8250000000000002</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row>
    <row r="11" spans="1:232" ht="15" customHeight="1" x14ac:dyDescent="0.2">
      <c r="A11" s="2">
        <f>results!A10</f>
        <v>0</v>
      </c>
      <c r="B11" s="2" t="str">
        <f>results!B52</f>
        <v>Alakazam</v>
      </c>
      <c r="C11" s="2" t="str">
        <f>results!C52</f>
        <v>Himmat Singh</v>
      </c>
      <c r="D11" s="2">
        <f>SUMPRODUCT(Scoring!D55:G55,Scoring!D$2:G$2)</f>
        <v>0.65</v>
      </c>
      <c r="E11" s="2">
        <f>SUMPRODUCT(Scoring!H55:K55,Scoring!H$2:K$2)</f>
        <v>0.65</v>
      </c>
      <c r="F11" s="2">
        <f>SUMPRODUCT(Scoring!L55:N55,Scoring!L$2:N$2)</f>
        <v>0.27500000000000002</v>
      </c>
      <c r="G11" s="2">
        <f>SUMPRODUCT(Scoring!O55:Q55,Scoring!O$2:Q$2)</f>
        <v>0.45000000000000007</v>
      </c>
      <c r="H11" s="2">
        <f>SUMPRODUCT(Scoring!R55:T55,Scoring!R$2:T$2)</f>
        <v>0.32500000000000001</v>
      </c>
      <c r="I11" s="2">
        <f>Scoring!U55*Scoring!U$2</f>
        <v>0.5</v>
      </c>
      <c r="J11" s="11">
        <f t="shared" si="0"/>
        <v>2.8500000000000005</v>
      </c>
      <c r="K11" s="1">
        <f>AVERAGE(J11:J12)</f>
        <v>2.5875000000000004</v>
      </c>
      <c r="L11">
        <f>MAX(J11:J12)-MIN(J11:J12)</f>
        <v>0.52500000000000036</v>
      </c>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row>
    <row r="12" spans="1:232" ht="15" customHeight="1" x14ac:dyDescent="0.2">
      <c r="A12" s="2">
        <f>results!A11</f>
        <v>0</v>
      </c>
      <c r="B12" s="2" t="str">
        <f>results!B64</f>
        <v>Alakazam</v>
      </c>
      <c r="C12" s="2" t="str">
        <f>results!C64</f>
        <v>David Isaac</v>
      </c>
      <c r="D12" s="2">
        <f>SUMPRODUCT(Scoring!D67:G67,Scoring!D$2:G$2)</f>
        <v>0.5</v>
      </c>
      <c r="E12" s="2">
        <f>SUMPRODUCT(Scoring!H67:K67,Scoring!H$2:K$2)</f>
        <v>0.44999999999999996</v>
      </c>
      <c r="F12" s="2">
        <f>SUMPRODUCT(Scoring!L67:N67,Scoring!L$2:N$2)</f>
        <v>0.27500000000000002</v>
      </c>
      <c r="G12" s="2">
        <f>SUMPRODUCT(Scoring!O67:Q67,Scoring!O$2:Q$2)</f>
        <v>0.30000000000000004</v>
      </c>
      <c r="H12" s="2">
        <f>SUMPRODUCT(Scoring!R67:T67,Scoring!R$2:T$2)</f>
        <v>0.30000000000000004</v>
      </c>
      <c r="I12" s="2">
        <f>Scoring!U67*Scoring!U$2</f>
        <v>0.5</v>
      </c>
      <c r="J12" s="11">
        <f t="shared" si="0"/>
        <v>2.3250000000000002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row>
    <row r="13" spans="1:232" x14ac:dyDescent="0.2">
      <c r="A13" s="2">
        <f>results!A12</f>
        <v>0</v>
      </c>
      <c r="B13" s="2" t="str">
        <f>results!B115</f>
        <v>Astra IT, INC - Czar Securities</v>
      </c>
      <c r="C13" s="2" t="str">
        <f>results!C115</f>
        <v>Sriman Kota</v>
      </c>
      <c r="D13" s="2">
        <f>SUMPRODUCT(Scoring!D118:G118,Scoring!D$2:G$2)</f>
        <v>0.60000000000000009</v>
      </c>
      <c r="E13" s="2">
        <f>SUMPRODUCT(Scoring!H118:K118,Scoring!H$2:K$2)</f>
        <v>0.60000000000000009</v>
      </c>
      <c r="F13" s="2">
        <f>SUMPRODUCT(Scoring!L118:N118,Scoring!L$2:N$2)</f>
        <v>0.30000000000000004</v>
      </c>
      <c r="G13" s="2">
        <f>SUMPRODUCT(Scoring!O118:Q118,Scoring!O$2:Q$2)</f>
        <v>0.47500000000000009</v>
      </c>
      <c r="H13" s="2">
        <f>SUMPRODUCT(Scoring!R118:T118,Scoring!R$2:T$2)</f>
        <v>0.25</v>
      </c>
      <c r="I13" s="2">
        <f>Scoring!U118*Scoring!U$2</f>
        <v>0.5</v>
      </c>
      <c r="J13" s="11">
        <f t="shared" si="0"/>
        <v>2.7250000000000005</v>
      </c>
      <c r="K13" s="1">
        <f>AVERAGE(J13:J14)</f>
        <v>2.0250000000000004</v>
      </c>
      <c r="L13">
        <f>MAX(J13:J14)-MIN(J13:J14)</f>
        <v>1.4000000000000004</v>
      </c>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row>
    <row r="14" spans="1:232" x14ac:dyDescent="0.2">
      <c r="A14" s="2">
        <f>results!A13</f>
        <v>0</v>
      </c>
      <c r="B14" s="2" t="str">
        <f>results!B125</f>
        <v>Astra IT, INC - Czar Securities</v>
      </c>
      <c r="C14" s="2" t="str">
        <f>results!C125</f>
        <v>Lux Anantharaman</v>
      </c>
      <c r="D14" s="2">
        <f>SUMPRODUCT(Scoring!D128:G128,Scoring!D$2:G$2)</f>
        <v>0.4</v>
      </c>
      <c r="E14" s="2">
        <f>SUMPRODUCT(Scoring!H128:K128,Scoring!H$2:K$2)</f>
        <v>0.39999999999999997</v>
      </c>
      <c r="F14" s="2">
        <f>SUMPRODUCT(Scoring!L128:N128,Scoring!L$2:N$2)</f>
        <v>0.25</v>
      </c>
      <c r="G14" s="2">
        <f>SUMPRODUCT(Scoring!O128:Q128,Scoring!O$2:Q$2)</f>
        <v>0.17500000000000002</v>
      </c>
      <c r="H14" s="2">
        <f>SUMPRODUCT(Scoring!R128:T128,Scoring!R$2:T$2)</f>
        <v>0.1</v>
      </c>
      <c r="I14" s="2">
        <f>Scoring!U128*Scoring!U$2</f>
        <v>0</v>
      </c>
      <c r="J14" s="11">
        <f t="shared" si="0"/>
        <v>1.3250000000000002</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row>
    <row r="15" spans="1:232" ht="15" customHeight="1" x14ac:dyDescent="0.2">
      <c r="A15" s="2">
        <f>results!A14</f>
        <v>0</v>
      </c>
      <c r="B15" s="2" t="str">
        <f>results!B5</f>
        <v>Ayoslide</v>
      </c>
      <c r="C15" s="2" t="str">
        <f>results!C5</f>
        <v>Jawahar Kanjilal</v>
      </c>
      <c r="D15" s="2">
        <f>SUMPRODUCT(Scoring!D8:G8,Scoring!D$2:G$2)</f>
        <v>0.65000000000000013</v>
      </c>
      <c r="E15" s="2">
        <f>SUMPRODUCT(Scoring!H8:K8,Scoring!H$2:K$2)</f>
        <v>0.6</v>
      </c>
      <c r="F15" s="2">
        <f>SUMPRODUCT(Scoring!L8:N8,Scoring!L$2:N$2)</f>
        <v>0.25</v>
      </c>
      <c r="G15" s="2">
        <f>SUMPRODUCT(Scoring!O8:Q8,Scoring!O$2:Q$2)</f>
        <v>0.45000000000000007</v>
      </c>
      <c r="H15" s="2">
        <f>SUMPRODUCT(Scoring!R8:T8,Scoring!R$2:T$2)</f>
        <v>0.35</v>
      </c>
      <c r="I15" s="2">
        <f>Scoring!U8*Scoring!U$2</f>
        <v>1</v>
      </c>
      <c r="J15" s="11">
        <f t="shared" si="0"/>
        <v>3.3000000000000003</v>
      </c>
      <c r="K15" s="1">
        <f>AVERAGE(J15:J16)</f>
        <v>2.8875000000000002</v>
      </c>
      <c r="L15">
        <f>MAX(J15:J16)-MIN(J15:J16)</f>
        <v>0.82500000000000018</v>
      </c>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row>
    <row r="16" spans="1:232" ht="15" customHeight="1" x14ac:dyDescent="0.2">
      <c r="A16" s="2">
        <f>results!A15</f>
        <v>0</v>
      </c>
      <c r="B16" s="2" t="str">
        <f>results!B120</f>
        <v>Ayoslide</v>
      </c>
      <c r="C16" s="2" t="str">
        <f>results!C120</f>
        <v>Shyam Ayengar</v>
      </c>
      <c r="D16" s="2">
        <f>SUMPRODUCT(Scoring!D123:G123,Scoring!D$2:G$2)</f>
        <v>0.60000000000000009</v>
      </c>
      <c r="E16" s="2">
        <f>SUMPRODUCT(Scoring!H123:K123,Scoring!H$2:K$2)</f>
        <v>0.5</v>
      </c>
      <c r="F16" s="2">
        <f>SUMPRODUCT(Scoring!L123:N123,Scoring!L$2:N$2)</f>
        <v>0.2</v>
      </c>
      <c r="G16" s="2">
        <f>SUMPRODUCT(Scoring!O123:Q123,Scoring!O$2:Q$2)</f>
        <v>0.47500000000000009</v>
      </c>
      <c r="H16" s="2">
        <f>SUMPRODUCT(Scoring!R123:T123,Scoring!R$2:T$2)</f>
        <v>0.2</v>
      </c>
      <c r="I16" s="2">
        <f>Scoring!U123*Scoring!U$2</f>
        <v>0.5</v>
      </c>
      <c r="J16" s="11">
        <f t="shared" si="0"/>
        <v>2.4750000000000001</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row>
    <row r="17" spans="1:232" ht="15" customHeight="1" x14ac:dyDescent="0.2">
      <c r="A17" s="2">
        <f>results!A16</f>
        <v>0</v>
      </c>
      <c r="B17" s="2" t="str">
        <f>results!B19</f>
        <v>Bank2grow.com</v>
      </c>
      <c r="C17" s="2" t="str">
        <f>results!C19</f>
        <v>Jatin Rajput</v>
      </c>
      <c r="D17" s="2">
        <f>SUMPRODUCT(Scoring!D22:G22,Scoring!D$2:G$2)</f>
        <v>0.5</v>
      </c>
      <c r="E17" s="2">
        <f>SUMPRODUCT(Scoring!H22:K22,Scoring!H$2:K$2)</f>
        <v>0.55000000000000004</v>
      </c>
      <c r="F17" s="2">
        <f>SUMPRODUCT(Scoring!L22:N22,Scoring!L$2:N$2)</f>
        <v>0.25</v>
      </c>
      <c r="G17" s="2">
        <f>SUMPRODUCT(Scoring!O22:Q22,Scoring!O$2:Q$2)</f>
        <v>0.30000000000000004</v>
      </c>
      <c r="H17" s="2">
        <f>SUMPRODUCT(Scoring!R22:T22,Scoring!R$2:T$2)</f>
        <v>0.2</v>
      </c>
      <c r="I17" s="2">
        <f>Scoring!U22*Scoring!U$2</f>
        <v>0.5</v>
      </c>
      <c r="J17" s="11">
        <f t="shared" si="0"/>
        <v>2.2999999999999998</v>
      </c>
      <c r="K17" s="1">
        <f>AVERAGE(J17:J18)</f>
        <v>2.1875</v>
      </c>
      <c r="L17">
        <f>MAX(J17:J18)-MIN(J17:J18)</f>
        <v>0.22499999999999964</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row>
    <row r="18" spans="1:232" x14ac:dyDescent="0.2">
      <c r="A18" s="2">
        <f>results!A17</f>
        <v>0</v>
      </c>
      <c r="B18" s="2" t="str">
        <f>results!B123</f>
        <v>Bank2grow.com</v>
      </c>
      <c r="C18" s="2" t="str">
        <f>results!C123</f>
        <v>Shyam Ayengar</v>
      </c>
      <c r="D18" s="2">
        <f>SUMPRODUCT(Scoring!D126:G126,Scoring!D$2:G$2)</f>
        <v>0.4</v>
      </c>
      <c r="E18" s="2">
        <f>SUMPRODUCT(Scoring!H126:K126,Scoring!H$2:K$2)</f>
        <v>0.35</v>
      </c>
      <c r="F18" s="2">
        <f>SUMPRODUCT(Scoring!L126:N126,Scoring!L$2:N$2)</f>
        <v>0.27500000000000002</v>
      </c>
      <c r="G18" s="2">
        <f>SUMPRODUCT(Scoring!O126:Q126,Scoring!O$2:Q$2)</f>
        <v>0.32500000000000001</v>
      </c>
      <c r="H18" s="2">
        <f>SUMPRODUCT(Scoring!R126:T126,Scoring!R$2:T$2)</f>
        <v>0.22500000000000003</v>
      </c>
      <c r="I18" s="2">
        <f>Scoring!U126*Scoring!U$2</f>
        <v>0.5</v>
      </c>
      <c r="J18" s="11">
        <f t="shared" si="0"/>
        <v>2.0750000000000002</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row>
    <row r="19" spans="1:232" ht="15" customHeight="1" x14ac:dyDescent="0.2">
      <c r="A19" s="2">
        <f>results!A18</f>
        <v>0</v>
      </c>
      <c r="B19" s="2" t="str">
        <f>results!B34</f>
        <v>BlobCity, Inc</v>
      </c>
      <c r="C19" s="2" t="str">
        <f>results!C34</f>
        <v>Aalok Doshi</v>
      </c>
      <c r="D19" s="2">
        <f>SUMPRODUCT(Scoring!D37:G37,Scoring!D$2:G$2)</f>
        <v>0.65</v>
      </c>
      <c r="E19" s="2">
        <f>SUMPRODUCT(Scoring!H37:K37,Scoring!H$2:K$2)</f>
        <v>0.45000000000000007</v>
      </c>
      <c r="F19" s="2">
        <f>SUMPRODUCT(Scoring!L37:N37,Scoring!L$2:N$2)</f>
        <v>0.22500000000000003</v>
      </c>
      <c r="G19" s="2">
        <f>SUMPRODUCT(Scoring!O37:Q37,Scoring!O$2:Q$2)</f>
        <v>0.30000000000000004</v>
      </c>
      <c r="H19" s="2">
        <f>SUMPRODUCT(Scoring!R37:T37,Scoring!R$2:T$2)</f>
        <v>0.25</v>
      </c>
      <c r="I19" s="2">
        <f>Scoring!U37*Scoring!U$2</f>
        <v>0.5</v>
      </c>
      <c r="J19" s="11">
        <f t="shared" si="0"/>
        <v>2.375</v>
      </c>
      <c r="K19" s="1">
        <f>AVERAGE(J19:J20)</f>
        <v>1.875</v>
      </c>
      <c r="L19">
        <f>MAX(J19:J20)-MIN(J19:J20)</f>
        <v>1</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row>
    <row r="20" spans="1:232" ht="15" customHeight="1" x14ac:dyDescent="0.2">
      <c r="A20" s="2">
        <f>results!A19</f>
        <v>0</v>
      </c>
      <c r="B20" s="2" t="str">
        <f>results!B128</f>
        <v>BlobCity, Inc</v>
      </c>
      <c r="C20" s="2" t="str">
        <f>results!C128</f>
        <v>Lux Anantharaman</v>
      </c>
      <c r="D20" s="2">
        <f>SUMPRODUCT(Scoring!D131:G131,Scoring!D$2:G$2)</f>
        <v>0.4</v>
      </c>
      <c r="E20" s="2">
        <f>SUMPRODUCT(Scoring!H131:K131,Scoring!H$2:K$2)</f>
        <v>0.39999999999999997</v>
      </c>
      <c r="F20" s="2">
        <f>SUMPRODUCT(Scoring!L131:N131,Scoring!L$2:N$2)</f>
        <v>0.2</v>
      </c>
      <c r="G20" s="2">
        <f>SUMPRODUCT(Scoring!O131:Q131,Scoring!O$2:Q$2)</f>
        <v>0.27500000000000002</v>
      </c>
      <c r="H20" s="2">
        <f>SUMPRODUCT(Scoring!R131:T131,Scoring!R$2:T$2)</f>
        <v>0.1</v>
      </c>
      <c r="I20" s="2">
        <f>Scoring!U131*Scoring!U$2</f>
        <v>0</v>
      </c>
      <c r="J20" s="11">
        <f t="shared" si="0"/>
        <v>1.375</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row>
    <row r="21" spans="1:232" ht="15" customHeight="1" x14ac:dyDescent="0.2">
      <c r="A21" s="2">
        <f>results!A20</f>
        <v>0</v>
      </c>
      <c r="B21" s="2" t="str">
        <f>results!B89</f>
        <v>Blonk</v>
      </c>
      <c r="C21" s="2" t="str">
        <f>results!C89</f>
        <v>Tarun Nallu</v>
      </c>
      <c r="D21" s="2">
        <f>SUMPRODUCT(Scoring!D92:G92,Scoring!D$2:G$2)</f>
        <v>0.4</v>
      </c>
      <c r="E21" s="2">
        <f>SUMPRODUCT(Scoring!H92:K92,Scoring!H$2:K$2)</f>
        <v>0.55000000000000004</v>
      </c>
      <c r="F21" s="2">
        <f>SUMPRODUCT(Scoring!L92:N92,Scoring!L$2:N$2)</f>
        <v>0.25</v>
      </c>
      <c r="G21" s="2">
        <f>SUMPRODUCT(Scoring!O92:Q92,Scoring!O$2:Q$2)</f>
        <v>0.30000000000000004</v>
      </c>
      <c r="H21" s="2">
        <f>SUMPRODUCT(Scoring!R92:T92,Scoring!R$2:T$2)</f>
        <v>0.30000000000000004</v>
      </c>
      <c r="I21" s="2">
        <f>Scoring!U92*Scoring!U$2</f>
        <v>0.5</v>
      </c>
      <c r="J21" s="11">
        <f t="shared" si="0"/>
        <v>2.3000000000000003</v>
      </c>
      <c r="K21" s="1">
        <f>AVERAGE(J21:J22)</f>
        <v>2.375</v>
      </c>
      <c r="L21">
        <f>MAX(J21:J22)-MIN(J21:J22)</f>
        <v>0.14999999999999991</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row>
    <row r="22" spans="1:232" ht="15" customHeight="1" x14ac:dyDescent="0.2">
      <c r="A22" s="2">
        <f>results!A21</f>
        <v>0</v>
      </c>
      <c r="B22" s="2" t="str">
        <f>results!B145</f>
        <v>Blonk</v>
      </c>
      <c r="C22" s="2" t="str">
        <f>results!C145</f>
        <v>Anuj</v>
      </c>
      <c r="D22" s="2">
        <f>SUMPRODUCT(Scoring!D148:G148,Scoring!D$2:G$2)</f>
        <v>0.65</v>
      </c>
      <c r="E22" s="2">
        <f>SUMPRODUCT(Scoring!H148:K148,Scoring!H$2:K$2)</f>
        <v>0.55000000000000004</v>
      </c>
      <c r="F22" s="2">
        <f>SUMPRODUCT(Scoring!L148:N148,Scoring!L$2:N$2)</f>
        <v>0.2</v>
      </c>
      <c r="G22" s="2">
        <f>SUMPRODUCT(Scoring!O148:Q148,Scoring!O$2:Q$2)</f>
        <v>0.30000000000000004</v>
      </c>
      <c r="H22" s="2">
        <f>SUMPRODUCT(Scoring!R148:T148,Scoring!R$2:T$2)</f>
        <v>0.25</v>
      </c>
      <c r="I22" s="2">
        <f>Scoring!U148*Scoring!U$2</f>
        <v>0.5</v>
      </c>
      <c r="J22" s="11">
        <f t="shared" si="0"/>
        <v>2.4500000000000002</v>
      </c>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row>
    <row r="23" spans="1:232" x14ac:dyDescent="0.2">
      <c r="A23" s="2">
        <f>results!A22</f>
        <v>0</v>
      </c>
      <c r="B23" s="2" t="str">
        <f>results!B139</f>
        <v>BLUE LOTUS 360</v>
      </c>
      <c r="C23" s="2" t="str">
        <f>results!C139</f>
        <v>Mark Florance</v>
      </c>
      <c r="D23" s="2">
        <f>SUMPRODUCT(Scoring!D142:G142,Scoring!D$2:G$2)</f>
        <v>0.45000000000000007</v>
      </c>
      <c r="E23" s="2">
        <f>SUMPRODUCT(Scoring!H142:K142,Scoring!H$2:K$2)</f>
        <v>0.35</v>
      </c>
      <c r="F23" s="2">
        <f>SUMPRODUCT(Scoring!L142:N142,Scoring!L$2:N$2)</f>
        <v>0.125</v>
      </c>
      <c r="G23" s="2">
        <f>SUMPRODUCT(Scoring!O142:Q142,Scoring!O$2:Q$2)</f>
        <v>0.2</v>
      </c>
      <c r="H23" s="2">
        <f>SUMPRODUCT(Scoring!R142:T142,Scoring!R$2:T$2)</f>
        <v>0.1</v>
      </c>
      <c r="I23" s="2">
        <f>Scoring!U142*Scoring!U$2</f>
        <v>0</v>
      </c>
      <c r="J23" s="11">
        <f t="shared" si="0"/>
        <v>1.2250000000000001</v>
      </c>
      <c r="K23" s="1">
        <f>AVERAGE(J23:J24)</f>
        <v>1.7875000000000001</v>
      </c>
      <c r="L23">
        <f>MAX(J23:J24)-MIN(J23:J24)</f>
        <v>1.125</v>
      </c>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row>
    <row r="24" spans="1:232" ht="15" customHeight="1" x14ac:dyDescent="0.2">
      <c r="A24" s="2">
        <f>results!A23</f>
        <v>0</v>
      </c>
      <c r="B24" s="2" t="str">
        <f>results!B142</f>
        <v>BLUE LOTUS 360</v>
      </c>
      <c r="C24" s="2" t="str">
        <f>results!C142</f>
        <v>Mustafa Kapasi</v>
      </c>
      <c r="D24" s="2">
        <f>SUMPRODUCT(Scoring!D145:G145,Scoring!D$2:G$2)</f>
        <v>0.55000000000000004</v>
      </c>
      <c r="E24" s="2">
        <f>SUMPRODUCT(Scoring!H145:K145,Scoring!H$2:K$2)</f>
        <v>0.45</v>
      </c>
      <c r="F24" s="2">
        <f>SUMPRODUCT(Scoring!L145:N145,Scoring!L$2:N$2)</f>
        <v>0.22500000000000003</v>
      </c>
      <c r="G24" s="2">
        <f>SUMPRODUCT(Scoring!O145:Q145,Scoring!O$2:Q$2)</f>
        <v>0.32500000000000001</v>
      </c>
      <c r="H24" s="2">
        <f>SUMPRODUCT(Scoring!R145:T145,Scoring!R$2:T$2)</f>
        <v>0.30000000000000004</v>
      </c>
      <c r="I24" s="2">
        <f>Scoring!U145*Scoring!U$2</f>
        <v>0.5</v>
      </c>
      <c r="J24" s="11">
        <f t="shared" si="0"/>
        <v>2.35</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row>
    <row r="25" spans="1:232" ht="15" customHeight="1" x14ac:dyDescent="0.2">
      <c r="A25" s="2">
        <f>results!A24</f>
        <v>0</v>
      </c>
      <c r="B25" s="2" t="str">
        <f>results!B25</f>
        <v>BotFactory</v>
      </c>
      <c r="C25" s="2" t="str">
        <f>results!C25</f>
        <v>Siddarth Das</v>
      </c>
      <c r="D25" s="2">
        <f>SUMPRODUCT(Scoring!D28:G28,Scoring!D$2:G$2)</f>
        <v>0.60000000000000009</v>
      </c>
      <c r="E25" s="2">
        <f>SUMPRODUCT(Scoring!H28:K28,Scoring!H$2:K$2)</f>
        <v>0.55000000000000004</v>
      </c>
      <c r="F25" s="2">
        <f>SUMPRODUCT(Scoring!L28:N28,Scoring!L$2:N$2)</f>
        <v>0.30000000000000004</v>
      </c>
      <c r="G25" s="2">
        <f>SUMPRODUCT(Scoring!O28:Q28,Scoring!O$2:Q$2)</f>
        <v>0.45000000000000007</v>
      </c>
      <c r="H25" s="2">
        <f>SUMPRODUCT(Scoring!R28:T28,Scoring!R$2:T$2)</f>
        <v>0.30000000000000004</v>
      </c>
      <c r="I25" s="2">
        <f>Scoring!U28*Scoring!U$2</f>
        <v>1</v>
      </c>
      <c r="J25" s="11">
        <f t="shared" si="0"/>
        <v>3.2</v>
      </c>
      <c r="K25" s="1">
        <f>AVERAGE(J25:J26)</f>
        <v>2.2749999999999999</v>
      </c>
      <c r="L25">
        <f>MAX(J25:J26)-MIN(J25:J26)</f>
        <v>1.8500000000000003</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row>
    <row r="26" spans="1:232" ht="15" customHeight="1" x14ac:dyDescent="0.2">
      <c r="A26" s="2">
        <f>results!A25</f>
        <v>0</v>
      </c>
      <c r="B26" s="2" t="str">
        <f>results!B136</f>
        <v>BotFactory</v>
      </c>
      <c r="C26" s="2" t="str">
        <f>results!C136</f>
        <v>Mark Florance</v>
      </c>
      <c r="D26" s="2">
        <f>SUMPRODUCT(Scoring!D139:G139,Scoring!D$2:G$2)</f>
        <v>0.35</v>
      </c>
      <c r="E26" s="2">
        <f>SUMPRODUCT(Scoring!H139:K139,Scoring!H$2:K$2)</f>
        <v>0.4</v>
      </c>
      <c r="F26" s="2">
        <f>SUMPRODUCT(Scoring!L139:N139,Scoring!L$2:N$2)</f>
        <v>0.25</v>
      </c>
      <c r="G26" s="2">
        <f>SUMPRODUCT(Scoring!O139:Q139,Scoring!O$2:Q$2)</f>
        <v>0.2</v>
      </c>
      <c r="H26" s="2">
        <f>SUMPRODUCT(Scoring!R139:T139,Scoring!R$2:T$2)</f>
        <v>0.15</v>
      </c>
      <c r="I26" s="2">
        <f>Scoring!U139*Scoring!U$2</f>
        <v>0</v>
      </c>
      <c r="J26" s="11">
        <f t="shared" si="0"/>
        <v>1.3499999999999999</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row>
    <row r="27" spans="1:232" x14ac:dyDescent="0.2">
      <c r="A27" s="2">
        <f>results!A26</f>
        <v>0</v>
      </c>
      <c r="B27" s="2" t="str">
        <f>results!B45</f>
        <v>BRIGHTFOX LEARNING SOLUTIONS LLP</v>
      </c>
      <c r="C27" s="2" t="str">
        <f>results!C45</f>
        <v>sridhar</v>
      </c>
      <c r="D27" s="2">
        <f>SUMPRODUCT(Scoring!D48:G48,Scoring!D$2:G$2)</f>
        <v>0.35</v>
      </c>
      <c r="E27" s="2">
        <f>SUMPRODUCT(Scoring!H48:K48,Scoring!H$2:K$2)</f>
        <v>0.4</v>
      </c>
      <c r="F27" s="2">
        <f>SUMPRODUCT(Scoring!L48:N48,Scoring!L$2:N$2)</f>
        <v>0.1</v>
      </c>
      <c r="G27" s="2">
        <f>SUMPRODUCT(Scoring!O48:Q48,Scoring!O$2:Q$2)</f>
        <v>0.27500000000000002</v>
      </c>
      <c r="H27" s="2">
        <f>SUMPRODUCT(Scoring!R48:T48,Scoring!R$2:T$2)</f>
        <v>0.125</v>
      </c>
      <c r="I27" s="2">
        <f>Scoring!U48*Scoring!U$2</f>
        <v>0</v>
      </c>
      <c r="J27" s="11">
        <f t="shared" si="0"/>
        <v>1.25</v>
      </c>
      <c r="K27" s="1">
        <f>AVERAGE(J27:J28)</f>
        <v>2.1749999999999998</v>
      </c>
      <c r="L27">
        <f>MAX(J27:J28)-MIN(J27:J28)</f>
        <v>1.85</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row>
    <row r="28" spans="1:232" ht="15" customHeight="1" x14ac:dyDescent="0.2">
      <c r="A28" s="2">
        <f>results!A27</f>
        <v>0</v>
      </c>
      <c r="B28" s="2" t="str">
        <f>results!B101</f>
        <v>BRIGHTFOX LEARNING SOLUTIONS LLP</v>
      </c>
      <c r="C28" s="2" t="str">
        <f>results!C101</f>
        <v>Nandini Das Ghoshal</v>
      </c>
      <c r="D28" s="2">
        <f>SUMPRODUCT(Scoring!D104:G104,Scoring!D$2:G$2)</f>
        <v>0.65</v>
      </c>
      <c r="E28" s="2">
        <f>SUMPRODUCT(Scoring!H104:K104,Scoring!H$2:K$2)</f>
        <v>0.65</v>
      </c>
      <c r="F28" s="2">
        <f>SUMPRODUCT(Scoring!L104:N104,Scoring!L$2:N$2)</f>
        <v>0.4</v>
      </c>
      <c r="G28" s="2">
        <f>SUMPRODUCT(Scoring!O104:Q104,Scoring!O$2:Q$2)</f>
        <v>0.5</v>
      </c>
      <c r="H28" s="2">
        <f>SUMPRODUCT(Scoring!R104:T104,Scoring!R$2:T$2)</f>
        <v>0.4</v>
      </c>
      <c r="I28" s="2">
        <f>Scoring!U104*Scoring!U$2</f>
        <v>0.5</v>
      </c>
      <c r="J28" s="11">
        <f t="shared" si="0"/>
        <v>3.1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row>
    <row r="29" spans="1:232" ht="15" customHeight="1" x14ac:dyDescent="0.2">
      <c r="A29" s="2">
        <f>results!A28</f>
        <v>0</v>
      </c>
      <c r="B29" s="35" t="str">
        <f>results!B20</f>
        <v>Brisil Technologies Private Limited</v>
      </c>
      <c r="C29" s="2" t="str">
        <f>results!C20</f>
        <v>Siddarth Das</v>
      </c>
      <c r="D29" s="2">
        <f>SUMPRODUCT(Scoring!D23:G23,Scoring!D$2:G$2)</f>
        <v>0.55000000000000004</v>
      </c>
      <c r="E29" s="2">
        <f>SUMPRODUCT(Scoring!H23:K23,Scoring!H$2:K$2)</f>
        <v>0.65</v>
      </c>
      <c r="F29" s="2">
        <f>SUMPRODUCT(Scoring!L23:N23,Scoring!L$2:N$2)</f>
        <v>0.30000000000000004</v>
      </c>
      <c r="G29" s="2">
        <f>SUMPRODUCT(Scoring!O23:Q23,Scoring!O$2:Q$2)</f>
        <v>0.32500000000000001</v>
      </c>
      <c r="H29" s="2">
        <f>SUMPRODUCT(Scoring!R23:T23,Scoring!R$2:T$2)</f>
        <v>0.22500000000000003</v>
      </c>
      <c r="I29" s="2">
        <f>Scoring!U23*Scoring!U$2</f>
        <v>1</v>
      </c>
      <c r="J29" s="11">
        <f t="shared" si="0"/>
        <v>3.0500000000000003</v>
      </c>
      <c r="K29" s="1">
        <f>AVERAGE(J29:J31)</f>
        <v>2.2166666666666668</v>
      </c>
      <c r="L29">
        <f>MAX(J29:J31)-MIN(J29:J31)</f>
        <v>1.4500000000000002</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row>
    <row r="30" spans="1:232" ht="15" customHeight="1" x14ac:dyDescent="0.2">
      <c r="A30" s="2">
        <f>results!A29</f>
        <v>0</v>
      </c>
      <c r="B30" s="2" t="str">
        <f>results!B79</f>
        <v>Brisil Technologies Private Limited</v>
      </c>
      <c r="C30" s="2" t="str">
        <f>results!C79</f>
        <v>Rad</v>
      </c>
      <c r="D30" s="2">
        <f>SUMPRODUCT(Scoring!D82:G82,Scoring!D$2:G$2)</f>
        <v>0.60000000000000009</v>
      </c>
      <c r="E30" s="2">
        <f>SUMPRODUCT(Scoring!H82:K82,Scoring!H$2:K$2)</f>
        <v>0.4</v>
      </c>
      <c r="F30" s="2">
        <f>SUMPRODUCT(Scoring!L82:N82,Scoring!L$2:N$2)</f>
        <v>0.17500000000000002</v>
      </c>
      <c r="G30" s="2">
        <f>SUMPRODUCT(Scoring!O82:Q82,Scoring!O$2:Q$2)</f>
        <v>0.32500000000000001</v>
      </c>
      <c r="H30" s="2">
        <f>SUMPRODUCT(Scoring!R82:T82,Scoring!R$2:T$2)</f>
        <v>0.1</v>
      </c>
      <c r="I30" s="2">
        <f>Scoring!U82*Scoring!U$2</f>
        <v>0</v>
      </c>
      <c r="J30" s="11">
        <f t="shared" si="0"/>
        <v>1.6</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row>
    <row r="31" spans="1:232" x14ac:dyDescent="0.2">
      <c r="A31" s="2">
        <f>results!A30</f>
        <v>0</v>
      </c>
      <c r="B31" s="2" t="str">
        <f>results!B94</f>
        <v>Brisil Technologies Private Limited</v>
      </c>
      <c r="C31" s="2" t="str">
        <f>results!C94</f>
        <v>Paddy</v>
      </c>
      <c r="D31" s="2">
        <f>SUMPRODUCT(Scoring!D97:G97,Scoring!D$2:G$2)</f>
        <v>0.55000000000000004</v>
      </c>
      <c r="E31" s="2">
        <f>SUMPRODUCT(Scoring!H97:K97,Scoring!H$2:K$2)</f>
        <v>0.4</v>
      </c>
      <c r="F31" s="2">
        <f>SUMPRODUCT(Scoring!L97:N97,Scoring!L$2:N$2)</f>
        <v>0.15000000000000002</v>
      </c>
      <c r="G31" s="2">
        <f>SUMPRODUCT(Scoring!O97:Q97,Scoring!O$2:Q$2)</f>
        <v>0.2</v>
      </c>
      <c r="H31" s="2">
        <f>SUMPRODUCT(Scoring!R97:T97,Scoring!R$2:T$2)</f>
        <v>0.2</v>
      </c>
      <c r="I31" s="2">
        <f>Scoring!U97*Scoring!U$2</f>
        <v>0.5</v>
      </c>
      <c r="J31" s="11">
        <f t="shared" si="0"/>
        <v>2</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row>
    <row r="32" spans="1:232" x14ac:dyDescent="0.2">
      <c r="A32" s="2">
        <f>results!A31</f>
        <v>0</v>
      </c>
      <c r="B32" s="2" t="str">
        <f>results!B29</f>
        <v>BYKidO</v>
      </c>
      <c r="C32" s="2" t="str">
        <f>results!C29</f>
        <v>Sandeep Khanna</v>
      </c>
      <c r="D32" s="2">
        <f>SUMPRODUCT(Scoring!D32:G32,Scoring!D$2:G$2)</f>
        <v>0.45000000000000007</v>
      </c>
      <c r="E32" s="2">
        <f>SUMPRODUCT(Scoring!H32:K32,Scoring!H$2:K$2)</f>
        <v>0.2</v>
      </c>
      <c r="F32" s="2">
        <f>SUMPRODUCT(Scoring!L32:N32,Scoring!L$2:N$2)</f>
        <v>0.17500000000000002</v>
      </c>
      <c r="G32" s="2">
        <f>SUMPRODUCT(Scoring!O32:Q32,Scoring!O$2:Q$2)</f>
        <v>0.17500000000000002</v>
      </c>
      <c r="H32" s="2">
        <f>SUMPRODUCT(Scoring!R32:T32,Scoring!R$2:T$2)</f>
        <v>0.1</v>
      </c>
      <c r="I32" s="2">
        <f>Scoring!U32*Scoring!U$2</f>
        <v>0</v>
      </c>
      <c r="J32" s="11">
        <f t="shared" si="0"/>
        <v>1.1000000000000003</v>
      </c>
      <c r="K32" s="1">
        <f>AVERAGE(J32:J33)</f>
        <v>1.5125000000000002</v>
      </c>
      <c r="L32">
        <f>MAX(J32:J33)-MIN(J32:J33)</f>
        <v>0.82499999999999973</v>
      </c>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row>
    <row r="33" spans="1:232" ht="15" customHeight="1" x14ac:dyDescent="0.2">
      <c r="A33" s="2">
        <f>results!A32</f>
        <v>0</v>
      </c>
      <c r="B33" s="2" t="str">
        <f>results!B86</f>
        <v>BYKidO</v>
      </c>
      <c r="C33" s="2" t="str">
        <f>results!C86</f>
        <v>Tarun Nallu</v>
      </c>
      <c r="D33" s="2">
        <f>SUMPRODUCT(Scoring!D89:G89,Scoring!D$2:G$2)</f>
        <v>0.35000000000000003</v>
      </c>
      <c r="E33" s="2">
        <f>SUMPRODUCT(Scoring!H89:K89,Scoring!H$2:K$2)</f>
        <v>0.35</v>
      </c>
      <c r="F33" s="2">
        <f>SUMPRODUCT(Scoring!L89:N89,Scoring!L$2:N$2)</f>
        <v>0.15000000000000002</v>
      </c>
      <c r="G33" s="2">
        <f>SUMPRODUCT(Scoring!O89:Q89,Scoring!O$2:Q$2)</f>
        <v>0.27500000000000002</v>
      </c>
      <c r="H33" s="2">
        <f>SUMPRODUCT(Scoring!R89:T89,Scoring!R$2:T$2)</f>
        <v>0.30000000000000004</v>
      </c>
      <c r="I33" s="2">
        <f>Scoring!U89*Scoring!U$2</f>
        <v>0.5</v>
      </c>
      <c r="J33" s="11">
        <f t="shared" si="0"/>
        <v>1.925</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row>
    <row r="34" spans="1:232" ht="15" customHeight="1" x14ac:dyDescent="0.2">
      <c r="A34" s="2">
        <f>results!A33</f>
        <v>0</v>
      </c>
      <c r="B34" s="2" t="str">
        <f>results!B70</f>
        <v>Canopy Power Pte. Ltd.</v>
      </c>
      <c r="C34" s="2" t="str">
        <f>results!C70</f>
        <v>David Wai Lun Ng</v>
      </c>
      <c r="D34" s="2">
        <f>SUMPRODUCT(Scoring!D73:G73,Scoring!D$2:G$2)</f>
        <v>0.75</v>
      </c>
      <c r="E34" s="2">
        <f>SUMPRODUCT(Scoring!H73:K73,Scoring!H$2:K$2)</f>
        <v>0.6</v>
      </c>
      <c r="F34" s="2">
        <f>SUMPRODUCT(Scoring!L73:N73,Scoring!L$2:N$2)</f>
        <v>0.30000000000000004</v>
      </c>
      <c r="G34" s="2">
        <f>SUMPRODUCT(Scoring!O73:Q73,Scoring!O$2:Q$2)</f>
        <v>0.47500000000000009</v>
      </c>
      <c r="H34" s="2">
        <f>SUMPRODUCT(Scoring!R73:T73,Scoring!R$2:T$2)</f>
        <v>0.35</v>
      </c>
      <c r="I34" s="2">
        <f>Scoring!U73*Scoring!U$2</f>
        <v>0.5</v>
      </c>
      <c r="J34" s="11">
        <f t="shared" si="0"/>
        <v>2.9750000000000001</v>
      </c>
      <c r="K34" s="1">
        <f>AVERAGE(J34:J35)</f>
        <v>3</v>
      </c>
      <c r="L34">
        <f>MAX(J34:J35)-MIN(J34:J35)</f>
        <v>5.0000000000000266E-2</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row>
    <row r="35" spans="1:232" ht="15" customHeight="1" x14ac:dyDescent="0.2">
      <c r="A35" s="2">
        <f>results!A34</f>
        <v>0</v>
      </c>
      <c r="B35" s="2" t="str">
        <f>results!B119</f>
        <v>Canopy Power Pte. Ltd.</v>
      </c>
      <c r="C35" s="2" t="str">
        <f>results!C119</f>
        <v>Sriman Kota</v>
      </c>
      <c r="D35" s="2">
        <f>SUMPRODUCT(Scoring!D122:G122,Scoring!D$2:G$2)</f>
        <v>0.60000000000000009</v>
      </c>
      <c r="E35" s="2">
        <f>SUMPRODUCT(Scoring!H122:K122,Scoring!H$2:K$2)</f>
        <v>0.5</v>
      </c>
      <c r="F35" s="2">
        <f>SUMPRODUCT(Scoring!L122:N122,Scoring!L$2:N$2)</f>
        <v>0.30000000000000004</v>
      </c>
      <c r="G35" s="2">
        <f>SUMPRODUCT(Scoring!O122:Q122,Scoring!O$2:Q$2)</f>
        <v>0.4</v>
      </c>
      <c r="H35" s="2">
        <f>SUMPRODUCT(Scoring!R122:T122,Scoring!R$2:T$2)</f>
        <v>0.22500000000000003</v>
      </c>
      <c r="I35" s="2">
        <f>Scoring!U122*Scoring!U$2</f>
        <v>1</v>
      </c>
      <c r="J35" s="11">
        <f t="shared" si="0"/>
        <v>3.0250000000000004</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row>
    <row r="36" spans="1:232" ht="15" customHeight="1" x14ac:dyDescent="0.2">
      <c r="A36" s="2">
        <f>results!A35</f>
        <v>0</v>
      </c>
      <c r="B36" s="2" t="str">
        <f>results!B67</f>
        <v>carmen automotive pte ltd</v>
      </c>
      <c r="C36" s="2" t="str">
        <f>results!C67</f>
        <v>DHAVAL AGARWAL</v>
      </c>
      <c r="D36" s="2">
        <f>SUMPRODUCT(Scoring!D70:G70,Scoring!D$2:G$2)</f>
        <v>0.60000000000000009</v>
      </c>
      <c r="E36" s="2">
        <f>SUMPRODUCT(Scoring!H70:K70,Scoring!H$2:K$2)</f>
        <v>0.70000000000000007</v>
      </c>
      <c r="F36" s="2">
        <f>SUMPRODUCT(Scoring!L70:N70,Scoring!L$2:N$2)</f>
        <v>0.35</v>
      </c>
      <c r="G36" s="2">
        <f>SUMPRODUCT(Scoring!O70:Q70,Scoring!O$2:Q$2)</f>
        <v>0.47500000000000009</v>
      </c>
      <c r="H36" s="2">
        <f>SUMPRODUCT(Scoring!R70:T70,Scoring!R$2:T$2)</f>
        <v>0.35</v>
      </c>
      <c r="I36" s="2">
        <f>Scoring!U70*Scoring!U$2</f>
        <v>1</v>
      </c>
      <c r="J36" s="11">
        <f t="shared" ref="J36:J67" si="1">SUM(D36:I36)</f>
        <v>3.4750000000000005</v>
      </c>
      <c r="K36" s="1">
        <f>AVERAGE(J36:J37)</f>
        <v>2.3500000000000005</v>
      </c>
      <c r="L36">
        <f>MAX(J36:J37)-MIN(J36:J37)</f>
        <v>2.2500000000000004</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row>
    <row r="37" spans="1:232" x14ac:dyDescent="0.2">
      <c r="A37" s="2">
        <f>results!A36</f>
        <v>0</v>
      </c>
      <c r="B37" s="2" t="str">
        <f>results!B80</f>
        <v>carmen automotive pte ltd</v>
      </c>
      <c r="C37" s="2" t="str">
        <f>results!C80</f>
        <v>Rad</v>
      </c>
      <c r="D37" s="2">
        <f>SUMPRODUCT(Scoring!D83:G83,Scoring!D$2:G$2)</f>
        <v>0.55000000000000004</v>
      </c>
      <c r="E37" s="2">
        <f>SUMPRODUCT(Scoring!H83:K83,Scoring!H$2:K$2)</f>
        <v>0.25</v>
      </c>
      <c r="F37" s="2">
        <f>SUMPRODUCT(Scoring!L83:N83,Scoring!L$2:N$2)</f>
        <v>0.15</v>
      </c>
      <c r="G37" s="2">
        <f>SUMPRODUCT(Scoring!O83:Q83,Scoring!O$2:Q$2)</f>
        <v>0.17500000000000002</v>
      </c>
      <c r="H37" s="2">
        <f>SUMPRODUCT(Scoring!R83:T83,Scoring!R$2:T$2)</f>
        <v>0.1</v>
      </c>
      <c r="I37" s="2">
        <f>Scoring!U83*Scoring!U$2</f>
        <v>0</v>
      </c>
      <c r="J37" s="11">
        <f t="shared" si="1"/>
        <v>1.2250000000000001</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row>
    <row r="38" spans="1:232" ht="15" customHeight="1" x14ac:dyDescent="0.2">
      <c r="A38" s="2">
        <f>results!A37</f>
        <v>0</v>
      </c>
      <c r="B38" s="2" t="str">
        <f>results!B8</f>
        <v>CheQQme</v>
      </c>
      <c r="C38" s="2" t="str">
        <f>results!C8</f>
        <v>Jawahar Kanjilal</v>
      </c>
      <c r="D38" s="2">
        <f>SUMPRODUCT(Scoring!D11:G11,Scoring!D$2:G$2)</f>
        <v>0.70000000000000007</v>
      </c>
      <c r="E38" s="2">
        <f>SUMPRODUCT(Scoring!H11:K11,Scoring!H$2:K$2)</f>
        <v>0.44999999999999996</v>
      </c>
      <c r="F38" s="2">
        <f>SUMPRODUCT(Scoring!L11:N11,Scoring!L$2:N$2)</f>
        <v>0.25</v>
      </c>
      <c r="G38" s="2">
        <f>SUMPRODUCT(Scoring!O11:Q11,Scoring!O$2:Q$2)</f>
        <v>0.30000000000000004</v>
      </c>
      <c r="H38" s="2">
        <f>SUMPRODUCT(Scoring!R11:T11,Scoring!R$2:T$2)</f>
        <v>0.17500000000000002</v>
      </c>
      <c r="I38" s="2">
        <f>Scoring!U11*Scoring!U$2</f>
        <v>0</v>
      </c>
      <c r="J38" s="11">
        <f t="shared" si="1"/>
        <v>1.875</v>
      </c>
      <c r="K38" s="1">
        <f>AVERAGE(J38:J39)</f>
        <v>1.8250000000000002</v>
      </c>
      <c r="L38">
        <f>MAX(J38:J39)-MIN(J38:J39)</f>
        <v>9.9999999999999867E-2</v>
      </c>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row>
    <row r="39" spans="1:232" ht="15" customHeight="1" x14ac:dyDescent="0.2">
      <c r="A39" s="2">
        <f>results!A38</f>
        <v>0</v>
      </c>
      <c r="B39" s="2" t="str">
        <f>results!B141</f>
        <v>CheQQme</v>
      </c>
      <c r="C39" s="2" t="str">
        <f>results!C141</f>
        <v>Mustafa Kapasi</v>
      </c>
      <c r="D39" s="2">
        <f>SUMPRODUCT(Scoring!D144:G144,Scoring!D$2:G$2)</f>
        <v>0.7</v>
      </c>
      <c r="E39" s="2">
        <f>SUMPRODUCT(Scoring!H144:K144,Scoring!H$2:K$2)</f>
        <v>0.5</v>
      </c>
      <c r="F39" s="2">
        <f>SUMPRODUCT(Scoring!L144:N144,Scoring!L$2:N$2)</f>
        <v>0.1</v>
      </c>
      <c r="G39" s="2">
        <f>SUMPRODUCT(Scoring!O144:Q144,Scoring!O$2:Q$2)</f>
        <v>0.22500000000000001</v>
      </c>
      <c r="H39" s="2">
        <f>SUMPRODUCT(Scoring!R144:T144,Scoring!R$2:T$2)</f>
        <v>0.25</v>
      </c>
      <c r="I39" s="2">
        <f>Scoring!U144*Scoring!U$2</f>
        <v>0</v>
      </c>
      <c r="J39" s="11">
        <f t="shared" si="1"/>
        <v>1.7750000000000001</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row>
    <row r="40" spans="1:232" ht="15" customHeight="1" x14ac:dyDescent="0.2">
      <c r="A40" s="2">
        <f>results!A39</f>
        <v>0</v>
      </c>
      <c r="B40" s="2" t="str">
        <f>results!B48</f>
        <v>CoPRO Technologies</v>
      </c>
      <c r="C40" s="2" t="str">
        <f>results!C48</f>
        <v>Himmat Singh</v>
      </c>
      <c r="D40" s="2">
        <f>SUMPRODUCT(Scoring!D51:G51,Scoring!D$2:G$2)</f>
        <v>0.60000000000000009</v>
      </c>
      <c r="E40" s="2">
        <f>SUMPRODUCT(Scoring!H51:K51,Scoring!H$2:K$2)</f>
        <v>0.5</v>
      </c>
      <c r="F40" s="2">
        <f>SUMPRODUCT(Scoring!L51:N51,Scoring!L$2:N$2)</f>
        <v>0.22500000000000003</v>
      </c>
      <c r="G40" s="2">
        <f>SUMPRODUCT(Scoring!O51:Q51,Scoring!O$2:Q$2)</f>
        <v>0.30000000000000004</v>
      </c>
      <c r="H40" s="2">
        <f>SUMPRODUCT(Scoring!R51:T51,Scoring!R$2:T$2)</f>
        <v>0.22500000000000003</v>
      </c>
      <c r="I40" s="2">
        <f>Scoring!U51*Scoring!U$2</f>
        <v>0.5</v>
      </c>
      <c r="J40" s="11">
        <f t="shared" si="1"/>
        <v>2.3500000000000005</v>
      </c>
      <c r="K40" s="1">
        <f>AVERAGE(J40:J41)</f>
        <v>2.2750000000000004</v>
      </c>
      <c r="L40">
        <f>MAX(J40:J41)-MIN(J40:J41)</f>
        <v>0.15000000000000036</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row>
    <row r="41" spans="1:232" ht="15" customHeight="1" x14ac:dyDescent="0.2">
      <c r="A41" s="2">
        <f>results!A40</f>
        <v>0</v>
      </c>
      <c r="B41" s="2" t="str">
        <f>results!B54</f>
        <v>CoPRO Technologies</v>
      </c>
      <c r="C41" s="2" t="str">
        <f>results!C54</f>
        <v>Paresh gupta</v>
      </c>
      <c r="D41" s="2">
        <f>SUMPRODUCT(Scoring!D57:G57,Scoring!D$2:G$2)</f>
        <v>0.5</v>
      </c>
      <c r="E41" s="2">
        <f>SUMPRODUCT(Scoring!H57:K57,Scoring!H$2:K$2)</f>
        <v>0.5</v>
      </c>
      <c r="F41" s="2">
        <f>SUMPRODUCT(Scoring!L57:N57,Scoring!L$2:N$2)</f>
        <v>0.2</v>
      </c>
      <c r="G41" s="2">
        <f>SUMPRODUCT(Scoring!O57:Q57,Scoring!O$2:Q$2)</f>
        <v>0.30000000000000004</v>
      </c>
      <c r="H41" s="2">
        <f>SUMPRODUCT(Scoring!R57:T57,Scoring!R$2:T$2)</f>
        <v>0.2</v>
      </c>
      <c r="I41" s="2">
        <f>Scoring!U57*Scoring!U$2</f>
        <v>0.5</v>
      </c>
      <c r="J41" s="11">
        <f t="shared" si="1"/>
        <v>2.2000000000000002</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row>
    <row r="42" spans="1:232" ht="15" customHeight="1" x14ac:dyDescent="0.2">
      <c r="A42" s="2">
        <f>results!A41</f>
        <v>0</v>
      </c>
      <c r="B42" s="2" t="str">
        <f>results!B61</f>
        <v>DiskountMonkey</v>
      </c>
      <c r="C42" s="2" t="str">
        <f>results!C61</f>
        <v>David Isaac</v>
      </c>
      <c r="D42" s="2">
        <f>SUMPRODUCT(Scoring!D64:G64,Scoring!D$2:G$2)</f>
        <v>0.45000000000000007</v>
      </c>
      <c r="E42" s="2">
        <f>SUMPRODUCT(Scoring!H64:K64,Scoring!H$2:K$2)</f>
        <v>0.55000000000000004</v>
      </c>
      <c r="F42" s="2">
        <f>SUMPRODUCT(Scoring!L64:N64,Scoring!L$2:N$2)</f>
        <v>0.30000000000000004</v>
      </c>
      <c r="G42" s="2">
        <f>SUMPRODUCT(Scoring!O64:Q64,Scoring!O$2:Q$2)</f>
        <v>0.30000000000000004</v>
      </c>
      <c r="H42" s="2">
        <f>SUMPRODUCT(Scoring!R64:T64,Scoring!R$2:T$2)</f>
        <v>0.25</v>
      </c>
      <c r="I42" s="2">
        <f>Scoring!U64*Scoring!U$2</f>
        <v>0.5</v>
      </c>
      <c r="J42" s="11">
        <f t="shared" si="1"/>
        <v>2.35</v>
      </c>
      <c r="K42" s="1">
        <f>AVERAGE(J42:J43)</f>
        <v>2.5625</v>
      </c>
      <c r="L42">
        <f>MAX(J42:J43)-MIN(J42:J43)</f>
        <v>0.42500000000000027</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row>
    <row r="43" spans="1:232" ht="15" customHeight="1" x14ac:dyDescent="0.2">
      <c r="A43" s="2">
        <f>results!A42</f>
        <v>0</v>
      </c>
      <c r="B43" s="2" t="str">
        <f>results!B103</f>
        <v>DiskountMonkey</v>
      </c>
      <c r="C43" s="2" t="str">
        <f>results!C103</f>
        <v>Nandini Das Ghoshal</v>
      </c>
      <c r="D43" s="2">
        <f>SUMPRODUCT(Scoring!D106:G106,Scoring!D$2:G$2)</f>
        <v>0.55000000000000004</v>
      </c>
      <c r="E43" s="2">
        <f>SUMPRODUCT(Scoring!H106:K106,Scoring!H$2:K$2)</f>
        <v>0.65</v>
      </c>
      <c r="F43" s="2">
        <f>SUMPRODUCT(Scoring!L106:N106,Scoring!L$2:N$2)</f>
        <v>0.32500000000000001</v>
      </c>
      <c r="G43" s="2">
        <f>SUMPRODUCT(Scoring!O106:Q106,Scoring!O$2:Q$2)</f>
        <v>0.42500000000000004</v>
      </c>
      <c r="H43" s="2">
        <f>SUMPRODUCT(Scoring!R106:T106,Scoring!R$2:T$2)</f>
        <v>0.32500000000000001</v>
      </c>
      <c r="I43" s="2">
        <f>Scoring!U106*Scoring!U$2</f>
        <v>0.5</v>
      </c>
      <c r="J43" s="11">
        <f t="shared" si="1"/>
        <v>2.7750000000000004</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row>
    <row r="44" spans="1:232" x14ac:dyDescent="0.2">
      <c r="A44" s="2">
        <f>results!A43</f>
        <v>0</v>
      </c>
      <c r="B44" s="2" t="str">
        <f>results!B69</f>
        <v>Drones Tech Lab</v>
      </c>
      <c r="C44" s="2" t="str">
        <f>results!C69</f>
        <v>David Wai Lun Ng</v>
      </c>
      <c r="D44" s="2">
        <f>SUMPRODUCT(Scoring!D72:G72,Scoring!D$2:G$2)</f>
        <v>0.45000000000000007</v>
      </c>
      <c r="E44" s="2">
        <f>SUMPRODUCT(Scoring!H72:K72,Scoring!H$2:K$2)</f>
        <v>0.5</v>
      </c>
      <c r="F44" s="2">
        <f>SUMPRODUCT(Scoring!L72:N72,Scoring!L$2:N$2)</f>
        <v>0.2</v>
      </c>
      <c r="G44" s="2">
        <f>SUMPRODUCT(Scoring!O72:Q72,Scoring!O$2:Q$2)</f>
        <v>0.4</v>
      </c>
      <c r="H44" s="2">
        <f>SUMPRODUCT(Scoring!R72:T72,Scoring!R$2:T$2)</f>
        <v>0.2</v>
      </c>
      <c r="I44" s="2">
        <f>Scoring!U72*Scoring!U$2</f>
        <v>0</v>
      </c>
      <c r="J44" s="11">
        <f t="shared" si="1"/>
        <v>1.7500000000000002</v>
      </c>
      <c r="K44" s="1">
        <f>AVERAGE(J44:J45)</f>
        <v>2.3625000000000003</v>
      </c>
      <c r="L44">
        <f>MAX(J44:J45)-MIN(J44:J45)</f>
        <v>1.2249999999999999</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row>
    <row r="45" spans="1:232" ht="15" customHeight="1" x14ac:dyDescent="0.2">
      <c r="A45" s="2">
        <f>results!A44</f>
        <v>0</v>
      </c>
      <c r="B45" s="2" t="str">
        <f>results!B95</f>
        <v>Drones Tech Lab</v>
      </c>
      <c r="C45" s="2" t="str">
        <f>results!C95</f>
        <v>Paddy</v>
      </c>
      <c r="D45" s="2">
        <f>SUMPRODUCT(Scoring!D98:G98,Scoring!D$2:G$2)</f>
        <v>0.55000000000000004</v>
      </c>
      <c r="E45" s="2">
        <f>SUMPRODUCT(Scoring!H98:K98,Scoring!H$2:K$2)</f>
        <v>0.5</v>
      </c>
      <c r="F45" s="2">
        <f>SUMPRODUCT(Scoring!L98:N98,Scoring!L$2:N$2)</f>
        <v>0.25</v>
      </c>
      <c r="G45" s="2">
        <f>SUMPRODUCT(Scoring!O98:Q98,Scoring!O$2:Q$2)</f>
        <v>0.4</v>
      </c>
      <c r="H45" s="2">
        <f>SUMPRODUCT(Scoring!R98:T98,Scoring!R$2:T$2)</f>
        <v>0.27500000000000002</v>
      </c>
      <c r="I45" s="2">
        <f>Scoring!U98*Scoring!U$2</f>
        <v>1</v>
      </c>
      <c r="J45" s="11">
        <f t="shared" si="1"/>
        <v>2.9750000000000001</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row>
    <row r="46" spans="1:232" x14ac:dyDescent="0.2">
      <c r="A46" s="2">
        <f>results!A45</f>
        <v>0</v>
      </c>
      <c r="B46" s="35" t="str">
        <f>results!B21</f>
        <v>EmotionReader</v>
      </c>
      <c r="C46" s="2" t="str">
        <f>results!C21</f>
        <v>Siddarth Das</v>
      </c>
      <c r="D46" s="2">
        <f>SUMPRODUCT(Scoring!D24:G24,Scoring!D$2:G$2)</f>
        <v>0.75000000000000011</v>
      </c>
      <c r="E46" s="2">
        <f>SUMPRODUCT(Scoring!H24:K24,Scoring!H$2:K$2)</f>
        <v>0.65</v>
      </c>
      <c r="F46" s="2">
        <f>SUMPRODUCT(Scoring!L24:N24,Scoring!L$2:N$2)</f>
        <v>0.32500000000000007</v>
      </c>
      <c r="G46" s="2">
        <f>SUMPRODUCT(Scoring!O24:Q24,Scoring!O$2:Q$2)</f>
        <v>0.57500000000000007</v>
      </c>
      <c r="H46" s="2">
        <f>SUMPRODUCT(Scoring!R24:T24,Scoring!R$2:T$2)</f>
        <v>0.4</v>
      </c>
      <c r="I46" s="2">
        <f>Scoring!U24*Scoring!U$2</f>
        <v>1</v>
      </c>
      <c r="J46" s="11">
        <f t="shared" si="1"/>
        <v>3.7</v>
      </c>
      <c r="K46" s="1">
        <f>AVERAGE(J46:J48)</f>
        <v>3.1416666666666671</v>
      </c>
      <c r="L46">
        <f>MAX(J46:J48)-MIN(J46:J48)</f>
        <v>1.25</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row>
    <row r="47" spans="1:232" x14ac:dyDescent="0.2">
      <c r="A47" s="2">
        <f>results!A46</f>
        <v>0</v>
      </c>
      <c r="B47" s="2" t="str">
        <f>results!B102</f>
        <v>EmotionReader</v>
      </c>
      <c r="C47" s="2" t="str">
        <f>results!C102</f>
        <v>Nandini Das Ghoshal</v>
      </c>
      <c r="D47" s="2">
        <f>SUMPRODUCT(Scoring!D105:G105,Scoring!D$2:G$2)</f>
        <v>0.8</v>
      </c>
      <c r="E47" s="2">
        <f>SUMPRODUCT(Scoring!H105:K105,Scoring!H$2:K$2)</f>
        <v>0.55000000000000004</v>
      </c>
      <c r="F47" s="2">
        <f>SUMPRODUCT(Scoring!L105:N105,Scoring!L$2:N$2)</f>
        <v>0.2</v>
      </c>
      <c r="G47" s="2">
        <f>SUMPRODUCT(Scoring!O105:Q105,Scoring!O$2:Q$2)</f>
        <v>0.32500000000000001</v>
      </c>
      <c r="H47" s="2">
        <f>SUMPRODUCT(Scoring!R105:T105,Scoring!R$2:T$2)</f>
        <v>0.4</v>
      </c>
      <c r="I47" s="2">
        <f>Scoring!U105*Scoring!U$2</f>
        <v>1</v>
      </c>
      <c r="J47" s="11">
        <f t="shared" si="1"/>
        <v>3.2749999999999999</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row>
    <row r="48" spans="1:232" ht="15" customHeight="1" x14ac:dyDescent="0.2">
      <c r="A48" s="2">
        <f>results!A47</f>
        <v>0</v>
      </c>
      <c r="B48" s="2" t="str">
        <f>results!B107</f>
        <v>EmotionReader</v>
      </c>
      <c r="C48" s="2" t="str">
        <f>results!C107</f>
        <v>Niraj Nagpal</v>
      </c>
      <c r="D48" s="2">
        <f>SUMPRODUCT(Scoring!D110:G110,Scoring!D$2:G$2)</f>
        <v>0.60000000000000009</v>
      </c>
      <c r="E48" s="2">
        <f>SUMPRODUCT(Scoring!H110:K110,Scoring!H$2:K$2)</f>
        <v>0.55000000000000004</v>
      </c>
      <c r="F48" s="2">
        <f>SUMPRODUCT(Scoring!L110:N110,Scoring!L$2:N$2)</f>
        <v>0.30000000000000004</v>
      </c>
      <c r="G48" s="2">
        <f>SUMPRODUCT(Scoring!O110:Q110,Scoring!O$2:Q$2)</f>
        <v>0.30000000000000004</v>
      </c>
      <c r="H48" s="2">
        <f>SUMPRODUCT(Scoring!R110:T110,Scoring!R$2:T$2)</f>
        <v>0.2</v>
      </c>
      <c r="I48" s="2">
        <f>Scoring!U110*Scoring!U$2</f>
        <v>0.5</v>
      </c>
      <c r="J48" s="11">
        <f t="shared" si="1"/>
        <v>2.4500000000000002</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row>
    <row r="49" spans="1:232" x14ac:dyDescent="0.2">
      <c r="A49" s="2">
        <f>results!A48</f>
        <v>0</v>
      </c>
      <c r="B49" s="2" t="str">
        <f>results!B87</f>
        <v>Eunimart Crossborder Pte Ltd</v>
      </c>
      <c r="C49" s="2" t="str">
        <f>results!C87</f>
        <v>Tarun Nallu</v>
      </c>
      <c r="D49" s="2">
        <f>SUMPRODUCT(Scoring!D90:G90,Scoring!D$2:G$2)</f>
        <v>0.65</v>
      </c>
      <c r="E49" s="2">
        <f>SUMPRODUCT(Scoring!H90:K90,Scoring!H$2:K$2)</f>
        <v>0.55000000000000004</v>
      </c>
      <c r="F49" s="2">
        <f>SUMPRODUCT(Scoring!L90:N90,Scoring!L$2:N$2)</f>
        <v>0.27500000000000002</v>
      </c>
      <c r="G49" s="2">
        <f>SUMPRODUCT(Scoring!O90:Q90,Scoring!O$2:Q$2)</f>
        <v>0.4</v>
      </c>
      <c r="H49" s="2">
        <f>SUMPRODUCT(Scoring!R90:T90,Scoring!R$2:T$2)</f>
        <v>0.30000000000000004</v>
      </c>
      <c r="I49" s="2">
        <f>Scoring!U90*Scoring!U$2</f>
        <v>0.5</v>
      </c>
      <c r="J49" s="11">
        <f t="shared" si="1"/>
        <v>2.6749999999999998</v>
      </c>
      <c r="K49" s="1">
        <f>AVERAGE(J49:J50)</f>
        <v>3.0375000000000001</v>
      </c>
      <c r="L49">
        <f>MAX(J49:J50)-MIN(J49:J50)</f>
        <v>0.72500000000000053</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row>
    <row r="50" spans="1:232" ht="15" customHeight="1" x14ac:dyDescent="0.2">
      <c r="A50" s="2">
        <f>results!A49</f>
        <v>0</v>
      </c>
      <c r="B50" s="2" t="str">
        <f>results!B122</f>
        <v>Eunimart Crossborder Pte Ltd</v>
      </c>
      <c r="C50" s="2" t="str">
        <f>results!C122</f>
        <v>Shyam Ayengar</v>
      </c>
      <c r="D50" s="2">
        <f>SUMPRODUCT(Scoring!D125:G125,Scoring!D$2:G$2)</f>
        <v>0.70000000000000007</v>
      </c>
      <c r="E50" s="2">
        <f>SUMPRODUCT(Scoring!H125:K125,Scoring!H$2:K$2)</f>
        <v>0.55000000000000004</v>
      </c>
      <c r="F50" s="2">
        <f>SUMPRODUCT(Scoring!L125:N125,Scoring!L$2:N$2)</f>
        <v>0.35</v>
      </c>
      <c r="G50" s="2">
        <f>SUMPRODUCT(Scoring!O125:Q125,Scoring!O$2:Q$2)</f>
        <v>0.45000000000000007</v>
      </c>
      <c r="H50" s="2">
        <f>SUMPRODUCT(Scoring!R125:T125,Scoring!R$2:T$2)</f>
        <v>0.35</v>
      </c>
      <c r="I50" s="2">
        <f>Scoring!U125*Scoring!U$2</f>
        <v>1</v>
      </c>
      <c r="J50" s="11">
        <f t="shared" si="1"/>
        <v>3.4000000000000004</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row>
    <row r="51" spans="1:232" ht="15" customHeight="1" x14ac:dyDescent="0.2">
      <c r="A51" s="2">
        <f>results!A50</f>
        <v>0</v>
      </c>
      <c r="B51" s="2" t="str">
        <f>results!B7</f>
        <v>FINIZZ</v>
      </c>
      <c r="C51" s="2" t="str">
        <f>results!C7</f>
        <v>Jawahar Kanjilal</v>
      </c>
      <c r="D51" s="2">
        <f>SUMPRODUCT(Scoring!D10:G10,Scoring!D$2:G$2)</f>
        <v>0.60000000000000009</v>
      </c>
      <c r="E51" s="2">
        <f>SUMPRODUCT(Scoring!H10:K10,Scoring!H$2:K$2)</f>
        <v>0.45000000000000007</v>
      </c>
      <c r="F51" s="2">
        <f>SUMPRODUCT(Scoring!L10:N10,Scoring!L$2:N$2)</f>
        <v>0.2</v>
      </c>
      <c r="G51" s="2">
        <f>SUMPRODUCT(Scoring!O10:Q10,Scoring!O$2:Q$2)</f>
        <v>0.35000000000000003</v>
      </c>
      <c r="H51" s="2">
        <f>SUMPRODUCT(Scoring!R10:T10,Scoring!R$2:T$2)</f>
        <v>0.27500000000000002</v>
      </c>
      <c r="I51" s="2">
        <f>Scoring!U10*Scoring!U$2</f>
        <v>1</v>
      </c>
      <c r="J51" s="11">
        <f t="shared" si="1"/>
        <v>2.8750000000000004</v>
      </c>
      <c r="K51" s="1">
        <f>AVERAGE(J51:J52)</f>
        <v>2.6125000000000003</v>
      </c>
      <c r="L51">
        <f>MAX(J51:J52)-MIN(J51:J52)</f>
        <v>0.52500000000000036</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row>
    <row r="52" spans="1:232" ht="15" customHeight="1" x14ac:dyDescent="0.2">
      <c r="A52" s="2">
        <f>results!A51</f>
        <v>0</v>
      </c>
      <c r="B52" s="2" t="str">
        <f>results!B132</f>
        <v>FINIZZ</v>
      </c>
      <c r="C52" s="2" t="str">
        <f>results!C132</f>
        <v>Ramm</v>
      </c>
      <c r="D52" s="2">
        <f>SUMPRODUCT(Scoring!D135:G135,Scoring!D$2:G$2)</f>
        <v>0.60000000000000009</v>
      </c>
      <c r="E52" s="2">
        <f>SUMPRODUCT(Scoring!H135:K135,Scoring!H$2:K$2)</f>
        <v>0.5</v>
      </c>
      <c r="F52" s="2">
        <f>SUMPRODUCT(Scoring!L135:N135,Scoring!L$2:N$2)</f>
        <v>0.25</v>
      </c>
      <c r="G52" s="2">
        <f>SUMPRODUCT(Scoring!O135:Q135,Scoring!O$2:Q$2)</f>
        <v>0.30000000000000004</v>
      </c>
      <c r="H52" s="2">
        <f>SUMPRODUCT(Scoring!R135:T135,Scoring!R$2:T$2)</f>
        <v>0.2</v>
      </c>
      <c r="I52" s="2">
        <f>Scoring!U135*Scoring!U$2</f>
        <v>0.5</v>
      </c>
      <c r="J52" s="11">
        <f t="shared" si="1"/>
        <v>2.35</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row>
    <row r="53" spans="1:232" x14ac:dyDescent="0.2">
      <c r="A53" s="2">
        <f>results!A52</f>
        <v>0</v>
      </c>
      <c r="B53" s="2" t="str">
        <f>results!B78</f>
        <v xml:space="preserve">FitThree </v>
      </c>
      <c r="C53" s="2" t="str">
        <f>results!C78</f>
        <v>Vishesh Dhingra</v>
      </c>
      <c r="D53" s="2">
        <f>SUMPRODUCT(Scoring!D81:G81,Scoring!D$2:G$2)</f>
        <v>0.65000000000000013</v>
      </c>
      <c r="E53" s="2">
        <f>SUMPRODUCT(Scoring!H81:K81,Scoring!H$2:K$2)</f>
        <v>0.7</v>
      </c>
      <c r="F53" s="2">
        <f>SUMPRODUCT(Scoring!L81:N81,Scoring!L$2:N$2)</f>
        <v>0.30000000000000004</v>
      </c>
      <c r="G53" s="2">
        <f>SUMPRODUCT(Scoring!O81:Q81,Scoring!O$2:Q$2)</f>
        <v>0.47500000000000009</v>
      </c>
      <c r="H53" s="2">
        <f>SUMPRODUCT(Scoring!R81:T81,Scoring!R$2:T$2)</f>
        <v>0.30000000000000004</v>
      </c>
      <c r="I53" s="2">
        <f>Scoring!U81*Scoring!U$2</f>
        <v>0.5</v>
      </c>
      <c r="J53" s="11">
        <f t="shared" si="1"/>
        <v>2.9249999999999998</v>
      </c>
      <c r="K53" s="1">
        <f>AVERAGE(J53:J54)</f>
        <v>2.7</v>
      </c>
      <c r="L53">
        <f>MAX(J53:J54)-MIN(J53:J54)</f>
        <v>0.44999999999999973</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row>
    <row r="54" spans="1:232" x14ac:dyDescent="0.2">
      <c r="A54" s="2">
        <f>results!A53</f>
        <v>0</v>
      </c>
      <c r="B54" s="2" t="str">
        <f>results!B99</f>
        <v xml:space="preserve">FitThree </v>
      </c>
      <c r="C54" s="2" t="str">
        <f>results!C99</f>
        <v>Nandini Das Ghoshal</v>
      </c>
      <c r="D54" s="2">
        <f>SUMPRODUCT(Scoring!D102:G102,Scoring!D$2:G$2)</f>
        <v>0.65</v>
      </c>
      <c r="E54" s="2">
        <f>SUMPRODUCT(Scoring!H102:K102,Scoring!H$2:K$2)</f>
        <v>0.55000000000000004</v>
      </c>
      <c r="F54" s="2">
        <f>SUMPRODUCT(Scoring!L102:N102,Scoring!L$2:N$2)</f>
        <v>0.2</v>
      </c>
      <c r="G54" s="2">
        <f>SUMPRODUCT(Scoring!O102:Q102,Scoring!O$2:Q$2)</f>
        <v>0.32500000000000001</v>
      </c>
      <c r="H54" s="2">
        <f>SUMPRODUCT(Scoring!R102:T102,Scoring!R$2:T$2)</f>
        <v>0.25</v>
      </c>
      <c r="I54" s="2">
        <f>Scoring!U102*Scoring!U$2</f>
        <v>0.5</v>
      </c>
      <c r="J54" s="11">
        <f t="shared" si="1"/>
        <v>2.4750000000000001</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row>
    <row r="55" spans="1:232" x14ac:dyDescent="0.2">
      <c r="A55" s="2">
        <f>results!A54</f>
        <v>0</v>
      </c>
      <c r="B55" s="35" t="str">
        <f>results!B31</f>
        <v>forBinary</v>
      </c>
      <c r="C55" s="2" t="str">
        <f>results!C31</f>
        <v>Aalok Doshi</v>
      </c>
      <c r="D55" s="2">
        <f>SUMPRODUCT(Scoring!D34:G34,Scoring!D$2:G$2)</f>
        <v>0.6</v>
      </c>
      <c r="E55" s="2">
        <f>SUMPRODUCT(Scoring!H34:K34,Scoring!H$2:K$2)</f>
        <v>0.44999999999999996</v>
      </c>
      <c r="F55" s="2">
        <f>SUMPRODUCT(Scoring!L34:N34,Scoring!L$2:N$2)</f>
        <v>0.25</v>
      </c>
      <c r="G55" s="2">
        <f>SUMPRODUCT(Scoring!O34:Q34,Scoring!O$2:Q$2)</f>
        <v>0.30000000000000004</v>
      </c>
      <c r="H55" s="2">
        <f>SUMPRODUCT(Scoring!R34:T34,Scoring!R$2:T$2)</f>
        <v>0.22500000000000003</v>
      </c>
      <c r="I55" s="2">
        <f>Scoring!U34*Scoring!U$2</f>
        <v>0.5</v>
      </c>
      <c r="J55" s="11">
        <f t="shared" si="1"/>
        <v>2.3250000000000002</v>
      </c>
      <c r="K55" s="1">
        <f>AVERAGE(J55:J57)</f>
        <v>2.3333333333333335</v>
      </c>
      <c r="L55">
        <f>MAX(J55:J57)-MIN(J55:J57)</f>
        <v>1.5250000000000004</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row>
    <row r="56" spans="1:232" ht="15" customHeight="1" x14ac:dyDescent="0.2">
      <c r="A56" s="2">
        <f>results!A55</f>
        <v>0</v>
      </c>
      <c r="B56" s="2" t="str">
        <f>results!B37</f>
        <v>forBinary</v>
      </c>
      <c r="C56" s="2" t="str">
        <f>results!C37</f>
        <v>Franklin Margolis</v>
      </c>
      <c r="D56" s="2">
        <f>SUMPRODUCT(Scoring!D40:G40,Scoring!D$2:G$2)</f>
        <v>0.45000000000000007</v>
      </c>
      <c r="E56" s="2">
        <f>SUMPRODUCT(Scoring!H40:K40,Scoring!H$2:K$2)</f>
        <v>0.5</v>
      </c>
      <c r="F56" s="2">
        <f>SUMPRODUCT(Scoring!L40:N40,Scoring!L$2:N$2)</f>
        <v>0.2</v>
      </c>
      <c r="G56" s="2">
        <f>SUMPRODUCT(Scoring!O40:Q40,Scoring!O$2:Q$2)</f>
        <v>0.27500000000000002</v>
      </c>
      <c r="H56" s="2">
        <f>SUMPRODUCT(Scoring!R40:T40,Scoring!R$2:T$2)</f>
        <v>0.15000000000000002</v>
      </c>
      <c r="I56" s="2">
        <f>Scoring!U40*Scoring!U$2</f>
        <v>0</v>
      </c>
      <c r="J56" s="11">
        <f t="shared" si="1"/>
        <v>1.5750000000000002</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row>
    <row r="57" spans="1:232" ht="15" customHeight="1" x14ac:dyDescent="0.2">
      <c r="A57" s="2">
        <f>results!A56</f>
        <v>0</v>
      </c>
      <c r="B57" s="2" t="str">
        <f>results!B108</f>
        <v>forBinary</v>
      </c>
      <c r="C57" s="2" t="str">
        <f>results!C108</f>
        <v>Niraj Nagpal</v>
      </c>
      <c r="D57" s="2">
        <f>SUMPRODUCT(Scoring!D111:G111,Scoring!D$2:G$2)</f>
        <v>0.7</v>
      </c>
      <c r="E57" s="2">
        <f>SUMPRODUCT(Scoring!H111:K111,Scoring!H$2:K$2)</f>
        <v>0.75</v>
      </c>
      <c r="F57" s="2">
        <f>SUMPRODUCT(Scoring!L111:N111,Scoring!L$2:N$2)</f>
        <v>0.27500000000000002</v>
      </c>
      <c r="G57" s="2">
        <f>SUMPRODUCT(Scoring!O111:Q111,Scoring!O$2:Q$2)</f>
        <v>0.57500000000000007</v>
      </c>
      <c r="H57" s="2">
        <f>SUMPRODUCT(Scoring!R111:T111,Scoring!R$2:T$2)</f>
        <v>0.30000000000000004</v>
      </c>
      <c r="I57" s="2">
        <f>Scoring!U111*Scoring!U$2</f>
        <v>0.5</v>
      </c>
      <c r="J57" s="11">
        <f t="shared" si="1"/>
        <v>3.1000000000000005</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row>
    <row r="58" spans="1:232" x14ac:dyDescent="0.2">
      <c r="A58" s="2">
        <f>results!A57</f>
        <v>0</v>
      </c>
      <c r="B58" s="2" t="str">
        <f>results!B27</f>
        <v>GamerHours</v>
      </c>
      <c r="C58" s="2" t="str">
        <f>results!C27</f>
        <v>Sandeep Khanna</v>
      </c>
      <c r="D58" s="2">
        <f>SUMPRODUCT(Scoring!D30:G30,Scoring!D$2:G$2)</f>
        <v>0.35000000000000003</v>
      </c>
      <c r="E58" s="2">
        <f>SUMPRODUCT(Scoring!H30:K30,Scoring!H$2:K$2)</f>
        <v>0.2</v>
      </c>
      <c r="F58" s="2">
        <f>SUMPRODUCT(Scoring!L30:N30,Scoring!L$2:N$2)</f>
        <v>0.15000000000000002</v>
      </c>
      <c r="G58" s="2">
        <f>SUMPRODUCT(Scoring!O30:Q30,Scoring!O$2:Q$2)</f>
        <v>0.17500000000000002</v>
      </c>
      <c r="H58" s="2">
        <f>SUMPRODUCT(Scoring!R30:T30,Scoring!R$2:T$2)</f>
        <v>0.1</v>
      </c>
      <c r="I58" s="2">
        <f>Scoring!U30*Scoring!U$2</f>
        <v>0</v>
      </c>
      <c r="J58" s="11">
        <f t="shared" si="1"/>
        <v>0.97500000000000009</v>
      </c>
      <c r="K58" s="1">
        <f>AVERAGE(J58:J59)</f>
        <v>1.1375000000000002</v>
      </c>
      <c r="L58">
        <f>MAX(J58:J59)-MIN(J58:J59)</f>
        <v>0.32499999999999996</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row>
    <row r="59" spans="1:232" ht="15" customHeight="1" x14ac:dyDescent="0.2">
      <c r="A59" s="2">
        <f>results!A58</f>
        <v>0</v>
      </c>
      <c r="B59" s="2" t="str">
        <f>results!B92</f>
        <v>GamerHours</v>
      </c>
      <c r="C59" s="2" t="str">
        <f>results!C92</f>
        <v>Tarun Nallu</v>
      </c>
      <c r="D59" s="2">
        <f>SUMPRODUCT(Scoring!D95:G95,Scoring!D$2:G$2)</f>
        <v>0.45</v>
      </c>
      <c r="E59" s="2">
        <f>SUMPRODUCT(Scoring!H95:K95,Scoring!H$2:K$2)</f>
        <v>0.35000000000000003</v>
      </c>
      <c r="F59" s="2">
        <f>SUMPRODUCT(Scoring!L95:N95,Scoring!L$2:N$2)</f>
        <v>0.15000000000000002</v>
      </c>
      <c r="G59" s="2">
        <f>SUMPRODUCT(Scoring!O95:Q95,Scoring!O$2:Q$2)</f>
        <v>0.17500000000000002</v>
      </c>
      <c r="H59" s="2">
        <f>SUMPRODUCT(Scoring!R95:T95,Scoring!R$2:T$2)</f>
        <v>0.17500000000000002</v>
      </c>
      <c r="I59" s="2">
        <f>Scoring!U95*Scoring!U$2</f>
        <v>0</v>
      </c>
      <c r="J59" s="11">
        <f t="shared" si="1"/>
        <v>1.3</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row>
    <row r="60" spans="1:232" ht="15" customHeight="1" x14ac:dyDescent="0.2">
      <c r="A60" s="2">
        <f>results!A59</f>
        <v>0</v>
      </c>
      <c r="B60" s="2" t="str">
        <f>results!B41</f>
        <v>GetFly</v>
      </c>
      <c r="C60" s="2" t="str">
        <f>results!C41</f>
        <v>Franklin Margolis</v>
      </c>
      <c r="D60" s="2">
        <f>SUMPRODUCT(Scoring!D44:G44,Scoring!D$2:G$2)</f>
        <v>0.45000000000000007</v>
      </c>
      <c r="E60" s="2">
        <f>SUMPRODUCT(Scoring!H44:K44,Scoring!H$2:K$2)</f>
        <v>0.39999999999999997</v>
      </c>
      <c r="F60" s="2">
        <f>SUMPRODUCT(Scoring!L44:N44,Scoring!L$2:N$2)</f>
        <v>0.22500000000000003</v>
      </c>
      <c r="G60" s="2">
        <f>SUMPRODUCT(Scoring!O44:Q44,Scoring!O$2:Q$2)</f>
        <v>0.27500000000000002</v>
      </c>
      <c r="H60" s="2">
        <f>SUMPRODUCT(Scoring!R44:T44,Scoring!R$2:T$2)</f>
        <v>0.1</v>
      </c>
      <c r="I60" s="2">
        <f>Scoring!U44*Scoring!U$2</f>
        <v>0.5</v>
      </c>
      <c r="J60" s="11">
        <f t="shared" si="1"/>
        <v>1.9500000000000002</v>
      </c>
      <c r="K60" s="1">
        <f>AVERAGE(J60:J61)</f>
        <v>2.6875</v>
      </c>
      <c r="L60">
        <f>MAX(J60:J61)-MIN(J60:J61)</f>
        <v>1.4750000000000001</v>
      </c>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row>
    <row r="61" spans="1:232" x14ac:dyDescent="0.2">
      <c r="A61" s="2">
        <f>results!A60</f>
        <v>0</v>
      </c>
      <c r="B61" s="2" t="str">
        <f>results!B53</f>
        <v>GetFly</v>
      </c>
      <c r="C61" s="2" t="str">
        <f>results!C53</f>
        <v>Paresh gupta</v>
      </c>
      <c r="D61" s="2">
        <f>SUMPRODUCT(Scoring!D56:G56,Scoring!D$2:G$2)</f>
        <v>0.75000000000000011</v>
      </c>
      <c r="E61" s="2">
        <f>SUMPRODUCT(Scoring!H56:K56,Scoring!H$2:K$2)</f>
        <v>0.65</v>
      </c>
      <c r="F61" s="2">
        <f>SUMPRODUCT(Scoring!L56:N56,Scoring!L$2:N$2)</f>
        <v>0.30000000000000004</v>
      </c>
      <c r="G61" s="2">
        <f>SUMPRODUCT(Scoring!O56:Q56,Scoring!O$2:Q$2)</f>
        <v>0.45000000000000007</v>
      </c>
      <c r="H61" s="2">
        <f>SUMPRODUCT(Scoring!R56:T56,Scoring!R$2:T$2)</f>
        <v>0.27500000000000002</v>
      </c>
      <c r="I61" s="2">
        <f>Scoring!U56*Scoring!U$2</f>
        <v>1</v>
      </c>
      <c r="J61" s="11">
        <f t="shared" si="1"/>
        <v>3.4250000000000003</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row>
    <row r="62" spans="1:232" x14ac:dyDescent="0.2">
      <c r="A62" s="2">
        <f>results!A61</f>
        <v>0</v>
      </c>
      <c r="B62" s="2" t="str">
        <f>results!B116</f>
        <v>GetPY Analytics</v>
      </c>
      <c r="C62" s="2" t="str">
        <f>results!C116</f>
        <v>Sriman Kota</v>
      </c>
      <c r="D62" s="2">
        <f>SUMPRODUCT(Scoring!D119:G119,Scoring!D$2:G$2)</f>
        <v>0.55000000000000004</v>
      </c>
      <c r="E62" s="2">
        <f>SUMPRODUCT(Scoring!H119:K119,Scoring!H$2:K$2)</f>
        <v>0.44999999999999996</v>
      </c>
      <c r="F62" s="2">
        <f>SUMPRODUCT(Scoring!L119:N119,Scoring!L$2:N$2)</f>
        <v>0.2</v>
      </c>
      <c r="G62" s="2">
        <f>SUMPRODUCT(Scoring!O119:Q119,Scoring!O$2:Q$2)</f>
        <v>0.30000000000000004</v>
      </c>
      <c r="H62" s="2">
        <f>SUMPRODUCT(Scoring!R119:T119,Scoring!R$2:T$2)</f>
        <v>0.2</v>
      </c>
      <c r="I62" s="2">
        <f>Scoring!U119*Scoring!U$2</f>
        <v>0.5</v>
      </c>
      <c r="J62" s="11">
        <f t="shared" si="1"/>
        <v>2.2000000000000002</v>
      </c>
      <c r="K62" s="1">
        <f>AVERAGE(J62:J63)</f>
        <v>1.75</v>
      </c>
      <c r="L62">
        <f>MAX(J62:J63)-MIN(J62:J63)</f>
        <v>0.90000000000000013</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row>
    <row r="63" spans="1:232" x14ac:dyDescent="0.2">
      <c r="A63" s="2">
        <f>results!A62</f>
        <v>0</v>
      </c>
      <c r="B63" s="2" t="str">
        <f>results!B135</f>
        <v>GetPY Analytics</v>
      </c>
      <c r="C63" s="2" t="str">
        <f>results!C135</f>
        <v>Mark Florance</v>
      </c>
      <c r="D63" s="2">
        <f>SUMPRODUCT(Scoring!D138:G138,Scoring!D$2:G$2)</f>
        <v>0.5</v>
      </c>
      <c r="E63" s="2">
        <f>SUMPRODUCT(Scoring!H138:K138,Scoring!H$2:K$2)</f>
        <v>0.35</v>
      </c>
      <c r="F63" s="2">
        <f>SUMPRODUCT(Scoring!L138:N138,Scoring!L$2:N$2)</f>
        <v>0.1</v>
      </c>
      <c r="G63" s="2">
        <f>SUMPRODUCT(Scoring!O138:Q138,Scoring!O$2:Q$2)</f>
        <v>0.17500000000000002</v>
      </c>
      <c r="H63" s="2">
        <f>SUMPRODUCT(Scoring!R138:T138,Scoring!R$2:T$2)</f>
        <v>0.17500000000000002</v>
      </c>
      <c r="I63" s="2">
        <f>Scoring!U138*Scoring!U$2</f>
        <v>0</v>
      </c>
      <c r="J63" s="11">
        <f t="shared" si="1"/>
        <v>1.3</v>
      </c>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row>
    <row r="64" spans="1:232" x14ac:dyDescent="0.2">
      <c r="A64" s="2">
        <f>results!A63</f>
        <v>0</v>
      </c>
      <c r="B64" s="2" t="str">
        <f>results!B66</f>
        <v>Go Plus</v>
      </c>
      <c r="C64" s="2" t="str">
        <f>results!C66</f>
        <v>DHAVAL AGARWAL</v>
      </c>
      <c r="D64" s="2">
        <f>SUMPRODUCT(Scoring!D69:G69,Scoring!D$2:G$2)</f>
        <v>0.7</v>
      </c>
      <c r="E64" s="2">
        <f>SUMPRODUCT(Scoring!H69:K69,Scoring!H$2:K$2)</f>
        <v>0.75</v>
      </c>
      <c r="F64" s="2">
        <f>SUMPRODUCT(Scoring!L69:N69,Scoring!L$2:N$2)</f>
        <v>0.4</v>
      </c>
      <c r="G64" s="2">
        <f>SUMPRODUCT(Scoring!O69:Q69,Scoring!O$2:Q$2)</f>
        <v>0.5</v>
      </c>
      <c r="H64" s="2">
        <f>SUMPRODUCT(Scoring!R69:T69,Scoring!R$2:T$2)</f>
        <v>0.4</v>
      </c>
      <c r="I64" s="2">
        <f>Scoring!U69*Scoring!U$2</f>
        <v>0.5</v>
      </c>
      <c r="J64" s="11">
        <f t="shared" si="1"/>
        <v>3.25</v>
      </c>
      <c r="K64" s="1">
        <f>AVERAGE(J64:J65)</f>
        <v>2.4750000000000001</v>
      </c>
      <c r="L64">
        <f>MAX(J64:J65)-MIN(J64:J65)</f>
        <v>1.5499999999999998</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row>
    <row r="65" spans="1:232" x14ac:dyDescent="0.2">
      <c r="A65" s="2">
        <f>results!A64</f>
        <v>0</v>
      </c>
      <c r="B65" s="2" t="str">
        <f>results!B96</f>
        <v>Go Plus</v>
      </c>
      <c r="C65" s="2" t="str">
        <f>results!C96</f>
        <v>Paddy</v>
      </c>
      <c r="D65" s="2">
        <f>SUMPRODUCT(Scoring!D99:G99,Scoring!D$2:G$2)</f>
        <v>0.25</v>
      </c>
      <c r="E65" s="2">
        <f>SUMPRODUCT(Scoring!H99:K99,Scoring!H$2:K$2)</f>
        <v>0.30000000000000004</v>
      </c>
      <c r="F65" s="2">
        <f>SUMPRODUCT(Scoring!L99:N99,Scoring!L$2:N$2)</f>
        <v>0.15000000000000002</v>
      </c>
      <c r="G65" s="2">
        <f>SUMPRODUCT(Scoring!O99:Q99,Scoring!O$2:Q$2)</f>
        <v>0.25</v>
      </c>
      <c r="H65" s="2">
        <f>SUMPRODUCT(Scoring!R99:T99,Scoring!R$2:T$2)</f>
        <v>0.25</v>
      </c>
      <c r="I65" s="2">
        <f>Scoring!U99*Scoring!U$2</f>
        <v>0.5</v>
      </c>
      <c r="J65" s="11">
        <f t="shared" si="1"/>
        <v>1.7000000000000002</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row>
    <row r="66" spans="1:232" x14ac:dyDescent="0.2">
      <c r="A66" s="2">
        <f>results!A65</f>
        <v>0</v>
      </c>
      <c r="B66" s="2" t="str">
        <f>results!B40</f>
        <v>Got It</v>
      </c>
      <c r="C66" s="2" t="str">
        <f>results!C40</f>
        <v>Franklin Margolis</v>
      </c>
      <c r="D66" s="2">
        <f>SUMPRODUCT(Scoring!D43:G43,Scoring!D$2:G$2)</f>
        <v>0.60000000000000009</v>
      </c>
      <c r="E66" s="2">
        <f>SUMPRODUCT(Scoring!H43:K43,Scoring!H$2:K$2)</f>
        <v>0.65000000000000013</v>
      </c>
      <c r="F66" s="2">
        <f>SUMPRODUCT(Scoring!L43:N43,Scoring!L$2:N$2)</f>
        <v>0.17499999999999999</v>
      </c>
      <c r="G66" s="2">
        <f>SUMPRODUCT(Scoring!O43:Q43,Scoring!O$2:Q$2)</f>
        <v>0.45000000000000007</v>
      </c>
      <c r="H66" s="2">
        <f>SUMPRODUCT(Scoring!R43:T43,Scoring!R$2:T$2)</f>
        <v>0.25</v>
      </c>
      <c r="I66" s="2">
        <f>Scoring!U43*Scoring!U$2</f>
        <v>1</v>
      </c>
      <c r="J66" s="11">
        <f t="shared" si="1"/>
        <v>3.1250000000000004</v>
      </c>
      <c r="K66" s="1">
        <f>AVERAGE(J66:J67)</f>
        <v>3.1875000000000004</v>
      </c>
      <c r="L66">
        <f>MAX(J66:J67)-MIN(J66:J67)</f>
        <v>0.125</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row>
    <row r="67" spans="1:232" ht="15" customHeight="1" x14ac:dyDescent="0.2">
      <c r="A67" s="2">
        <f>results!A66</f>
        <v>0</v>
      </c>
      <c r="B67" s="2" t="str">
        <f>results!B46</f>
        <v>Got It</v>
      </c>
      <c r="C67" s="2" t="str">
        <f>results!C46</f>
        <v>sridhar</v>
      </c>
      <c r="D67" s="2">
        <f>SUMPRODUCT(Scoring!D49:G49,Scoring!D$2:G$2)</f>
        <v>0.75000000000000011</v>
      </c>
      <c r="E67" s="2">
        <f>SUMPRODUCT(Scoring!H49:K49,Scoring!H$2:K$2)</f>
        <v>0.55000000000000004</v>
      </c>
      <c r="F67" s="2">
        <f>SUMPRODUCT(Scoring!L49:N49,Scoring!L$2:N$2)</f>
        <v>0.22500000000000003</v>
      </c>
      <c r="G67" s="2">
        <f>SUMPRODUCT(Scoring!O49:Q49,Scoring!O$2:Q$2)</f>
        <v>0.47500000000000009</v>
      </c>
      <c r="H67" s="2">
        <f>SUMPRODUCT(Scoring!R49:T49,Scoring!R$2:T$2)</f>
        <v>0.25</v>
      </c>
      <c r="I67" s="2">
        <f>Scoring!U49*Scoring!U$2</f>
        <v>1</v>
      </c>
      <c r="J67" s="11">
        <f t="shared" si="1"/>
        <v>3.2500000000000004</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row>
    <row r="68" spans="1:232" ht="15" customHeight="1" x14ac:dyDescent="0.2">
      <c r="A68" s="2">
        <f>results!A67</f>
        <v>0</v>
      </c>
      <c r="B68" s="2" t="str">
        <f>results!B71</f>
        <v>gridComm</v>
      </c>
      <c r="C68" s="2" t="str">
        <f>results!C71</f>
        <v>David Wai Lun Ng</v>
      </c>
      <c r="D68" s="2">
        <f>SUMPRODUCT(Scoring!D74:G74,Scoring!D$2:G$2)</f>
        <v>0.8</v>
      </c>
      <c r="E68" s="2">
        <f>SUMPRODUCT(Scoring!H74:K74,Scoring!H$2:K$2)</f>
        <v>0.6</v>
      </c>
      <c r="F68" s="2">
        <f>SUMPRODUCT(Scoring!L74:N74,Scoring!L$2:N$2)</f>
        <v>0.30000000000000004</v>
      </c>
      <c r="G68" s="2">
        <f>SUMPRODUCT(Scoring!O74:Q74,Scoring!O$2:Q$2)</f>
        <v>0.55000000000000004</v>
      </c>
      <c r="H68" s="2">
        <f>SUMPRODUCT(Scoring!R74:T74,Scoring!R$2:T$2)</f>
        <v>0.30000000000000004</v>
      </c>
      <c r="I68" s="2">
        <f>Scoring!U74*Scoring!U$2</f>
        <v>0.5</v>
      </c>
      <c r="J68" s="11">
        <f t="shared" ref="J68:J99" si="2">SUM(D68:I68)</f>
        <v>3.05</v>
      </c>
      <c r="K68" s="1">
        <f>AVERAGE(J68:J69)</f>
        <v>3.1875</v>
      </c>
      <c r="L68">
        <f>MAX(J68:J69)-MIN(J68:J69)</f>
        <v>0.27500000000000036</v>
      </c>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row>
    <row r="69" spans="1:232" ht="15" customHeight="1" x14ac:dyDescent="0.2">
      <c r="A69" s="2">
        <f>results!A68</f>
        <v>0</v>
      </c>
      <c r="B69" s="2" t="str">
        <f>results!B93</f>
        <v>gridComm</v>
      </c>
      <c r="C69" s="2" t="str">
        <f>results!C93</f>
        <v>Paddy</v>
      </c>
      <c r="D69" s="2">
        <f>SUMPRODUCT(Scoring!D96:G96,Scoring!D$2:G$2)</f>
        <v>0.65000000000000013</v>
      </c>
      <c r="E69" s="2">
        <f>SUMPRODUCT(Scoring!H96:K96,Scoring!H$2:K$2)</f>
        <v>0.65000000000000013</v>
      </c>
      <c r="F69" s="2">
        <f>SUMPRODUCT(Scoring!L96:N96,Scoring!L$2:N$2)</f>
        <v>0.27500000000000002</v>
      </c>
      <c r="G69" s="2">
        <f>SUMPRODUCT(Scoring!O96:Q96,Scoring!O$2:Q$2)</f>
        <v>0.4</v>
      </c>
      <c r="H69" s="2">
        <f>SUMPRODUCT(Scoring!R96:T96,Scoring!R$2:T$2)</f>
        <v>0.35</v>
      </c>
      <c r="I69" s="2">
        <f>Scoring!U96*Scoring!U$2</f>
        <v>1</v>
      </c>
      <c r="J69" s="11">
        <f t="shared" si="2"/>
        <v>3.3250000000000002</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row>
    <row r="70" spans="1:232" ht="15" customHeight="1" x14ac:dyDescent="0.2">
      <c r="A70" s="2">
        <f>results!A69</f>
        <v>0</v>
      </c>
      <c r="B70" s="2" t="str">
        <f>results!B26</f>
        <v>GroSum</v>
      </c>
      <c r="C70" s="2" t="str">
        <f>results!C26</f>
        <v>Sandeep Khanna</v>
      </c>
      <c r="D70" s="2">
        <f>SUMPRODUCT(Scoring!D29:G29,Scoring!D$2:G$2)</f>
        <v>0.3</v>
      </c>
      <c r="E70" s="2">
        <f>SUMPRODUCT(Scoring!H29:K29,Scoring!H$2:K$2)</f>
        <v>0.3</v>
      </c>
      <c r="F70" s="2">
        <f>SUMPRODUCT(Scoring!L29:N29,Scoring!L$2:N$2)</f>
        <v>0.125</v>
      </c>
      <c r="G70" s="2">
        <f>SUMPRODUCT(Scoring!O29:Q29,Scoring!O$2:Q$2)</f>
        <v>0.17500000000000002</v>
      </c>
      <c r="H70" s="2">
        <f>SUMPRODUCT(Scoring!R29:T29,Scoring!R$2:T$2)</f>
        <v>0.1</v>
      </c>
      <c r="I70" s="2">
        <f>Scoring!U29*Scoring!U$2</f>
        <v>0</v>
      </c>
      <c r="J70" s="11">
        <f t="shared" si="2"/>
        <v>1</v>
      </c>
      <c r="K70" s="1">
        <f>AVERAGE(J70:J71)</f>
        <v>1.6625000000000001</v>
      </c>
      <c r="L70">
        <f>MAX(J70:J71)-MIN(J70:J71)</f>
        <v>1.3250000000000002</v>
      </c>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row>
    <row r="71" spans="1:232" ht="15" customHeight="1" x14ac:dyDescent="0.2">
      <c r="A71" s="2">
        <f>results!A70</f>
        <v>0</v>
      </c>
      <c r="B71" s="2" t="str">
        <f>results!B146</f>
        <v>Grosum</v>
      </c>
      <c r="C71" s="2" t="str">
        <f>results!C146</f>
        <v>Anuj</v>
      </c>
      <c r="D71" s="2">
        <f>SUMPRODUCT(Scoring!D149:G149,Scoring!D$2:G$2)</f>
        <v>0.5</v>
      </c>
      <c r="E71" s="2">
        <f>SUMPRODUCT(Scoring!H149:K149,Scoring!H$2:K$2)</f>
        <v>0.60000000000000009</v>
      </c>
      <c r="F71" s="2">
        <f>SUMPRODUCT(Scoring!L149:N149,Scoring!L$2:N$2)</f>
        <v>0.22500000000000003</v>
      </c>
      <c r="G71" s="2">
        <f>SUMPRODUCT(Scoring!O149:Q149,Scoring!O$2:Q$2)</f>
        <v>0.30000000000000004</v>
      </c>
      <c r="H71" s="2">
        <f>SUMPRODUCT(Scoring!R149:T149,Scoring!R$2:T$2)</f>
        <v>0.2</v>
      </c>
      <c r="I71" s="2">
        <f>Scoring!U149*Scoring!U$2</f>
        <v>0.5</v>
      </c>
      <c r="J71" s="11">
        <f t="shared" si="2"/>
        <v>2.3250000000000002</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row>
    <row r="72" spans="1:232" ht="15" customHeight="1" x14ac:dyDescent="0.2">
      <c r="A72" s="2">
        <f>results!A71</f>
        <v>0</v>
      </c>
      <c r="B72" s="35" t="str">
        <f>results!B24</f>
        <v>hashprep</v>
      </c>
      <c r="C72" s="2" t="str">
        <f>results!C24</f>
        <v>Siddarth Das</v>
      </c>
      <c r="D72" s="2">
        <f>SUMPRODUCT(Scoring!D27:G27,Scoring!D$2:G$2)</f>
        <v>0.45000000000000007</v>
      </c>
      <c r="E72" s="2">
        <f>SUMPRODUCT(Scoring!H27:K27,Scoring!H$2:K$2)</f>
        <v>0.55000000000000004</v>
      </c>
      <c r="F72" s="2">
        <f>SUMPRODUCT(Scoring!L27:N27,Scoring!L$2:N$2)</f>
        <v>0.2</v>
      </c>
      <c r="G72" s="2">
        <f>SUMPRODUCT(Scoring!O27:Q27,Scoring!O$2:Q$2)</f>
        <v>0.30000000000000004</v>
      </c>
      <c r="H72" s="2">
        <f>SUMPRODUCT(Scoring!R27:T27,Scoring!R$2:T$2)</f>
        <v>0.15</v>
      </c>
      <c r="I72" s="2">
        <f>Scoring!U27*Scoring!U$2</f>
        <v>0.5</v>
      </c>
      <c r="J72" s="11">
        <f t="shared" si="2"/>
        <v>2.15</v>
      </c>
      <c r="K72" s="1">
        <f>AVERAGE(J72:J74)</f>
        <v>2.9166666666666665</v>
      </c>
      <c r="L72">
        <f>MAX(J72:J74)-MIN(J72:J74)</f>
        <v>1.3000000000000003</v>
      </c>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row>
    <row r="73" spans="1:232" ht="15" customHeight="1" x14ac:dyDescent="0.2">
      <c r="A73" s="2">
        <f>results!A72</f>
        <v>0</v>
      </c>
      <c r="B73" s="2" t="str">
        <f>results!B43</f>
        <v>hashprep</v>
      </c>
      <c r="C73" s="2" t="str">
        <f>results!C43</f>
        <v>sridhar</v>
      </c>
      <c r="D73" s="2">
        <f>SUMPRODUCT(Scoring!D46:G46,Scoring!D$2:G$2)</f>
        <v>0.75</v>
      </c>
      <c r="E73" s="2">
        <f>SUMPRODUCT(Scoring!H46:K46,Scoring!H$2:K$2)</f>
        <v>0.6</v>
      </c>
      <c r="F73" s="2">
        <f>SUMPRODUCT(Scoring!L46:N46,Scoring!L$2:N$2)</f>
        <v>0.27500000000000002</v>
      </c>
      <c r="G73" s="2">
        <f>SUMPRODUCT(Scoring!O46:Q46,Scoring!O$2:Q$2)</f>
        <v>0.47500000000000009</v>
      </c>
      <c r="H73" s="2">
        <f>SUMPRODUCT(Scoring!R46:T46,Scoring!R$2:T$2)</f>
        <v>0.35</v>
      </c>
      <c r="I73" s="2">
        <f>Scoring!U46*Scoring!U$2</f>
        <v>1</v>
      </c>
      <c r="J73" s="11">
        <f t="shared" si="2"/>
        <v>3.45</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row>
    <row r="74" spans="1:232" ht="15" customHeight="1" x14ac:dyDescent="0.2">
      <c r="A74" s="2">
        <f>results!A73</f>
        <v>0</v>
      </c>
      <c r="B74" s="2" t="str">
        <f>results!B109</f>
        <v>hashprep</v>
      </c>
      <c r="C74" s="2" t="str">
        <f>results!C109</f>
        <v>Niraj Nagpal</v>
      </c>
      <c r="D74" s="2">
        <f>SUMPRODUCT(Scoring!D112:G112,Scoring!D$2:G$2)</f>
        <v>0.65</v>
      </c>
      <c r="E74" s="2">
        <f>SUMPRODUCT(Scoring!H112:K112,Scoring!H$2:K$2)</f>
        <v>0.60000000000000009</v>
      </c>
      <c r="F74" s="2">
        <f>SUMPRODUCT(Scoring!L112:N112,Scoring!L$2:N$2)</f>
        <v>0.27500000000000002</v>
      </c>
      <c r="G74" s="2">
        <f>SUMPRODUCT(Scoring!O112:Q112,Scoring!O$2:Q$2)</f>
        <v>0.45000000000000007</v>
      </c>
      <c r="H74" s="2">
        <f>SUMPRODUCT(Scoring!R112:T112,Scoring!R$2:T$2)</f>
        <v>0.17500000000000002</v>
      </c>
      <c r="I74" s="2">
        <f>Scoring!U112*Scoring!U$2</f>
        <v>1</v>
      </c>
      <c r="J74" s="11">
        <f t="shared" si="2"/>
        <v>3.15</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row>
    <row r="75" spans="1:232" ht="15" customHeight="1" x14ac:dyDescent="0.2">
      <c r="A75" s="2">
        <f>results!A74</f>
        <v>0</v>
      </c>
      <c r="B75" s="35" t="str">
        <f>results!B44</f>
        <v>HeartSmart</v>
      </c>
      <c r="C75" s="2" t="str">
        <f>results!C44</f>
        <v>sridhar</v>
      </c>
      <c r="D75" s="2">
        <f>SUMPRODUCT(Scoring!D47:G47,Scoring!D$2:G$2)</f>
        <v>0.45000000000000007</v>
      </c>
      <c r="E75" s="2">
        <f>SUMPRODUCT(Scoring!H47:K47,Scoring!H$2:K$2)</f>
        <v>0.4</v>
      </c>
      <c r="F75" s="2">
        <f>SUMPRODUCT(Scoring!L47:N47,Scoring!L$2:N$2)</f>
        <v>0.17500000000000002</v>
      </c>
      <c r="G75" s="2">
        <f>SUMPRODUCT(Scoring!O47:Q47,Scoring!O$2:Q$2)</f>
        <v>0.2</v>
      </c>
      <c r="H75" s="2">
        <f>SUMPRODUCT(Scoring!R47:T47,Scoring!R$2:T$2)</f>
        <v>0.17499999999999999</v>
      </c>
      <c r="I75" s="2">
        <f>Scoring!U47*Scoring!U$2</f>
        <v>0</v>
      </c>
      <c r="J75" s="11">
        <f t="shared" si="2"/>
        <v>1.4000000000000001</v>
      </c>
      <c r="K75" s="1">
        <f>AVERAGE(J75:J77)</f>
        <v>1.8500000000000003</v>
      </c>
      <c r="L75">
        <f>MAX(J75:J77)-MIN(J75:J77)</f>
        <v>0.77499999999999969</v>
      </c>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row>
    <row r="76" spans="1:232" ht="15" customHeight="1" x14ac:dyDescent="0.2">
      <c r="A76" s="2">
        <f>results!A75</f>
        <v>0</v>
      </c>
      <c r="B76" s="2" t="str">
        <f>results!B73</f>
        <v>HeartSmart</v>
      </c>
      <c r="C76" s="2" t="str">
        <f>results!C73</f>
        <v>David Wai Lun Ng</v>
      </c>
      <c r="D76" s="2">
        <f>SUMPRODUCT(Scoring!D76:G76,Scoring!D$2:G$2)</f>
        <v>0.60000000000000009</v>
      </c>
      <c r="E76" s="2">
        <f>SUMPRODUCT(Scoring!H76:K76,Scoring!H$2:K$2)</f>
        <v>0.4</v>
      </c>
      <c r="F76" s="2">
        <f>SUMPRODUCT(Scoring!L76:N76,Scoring!L$2:N$2)</f>
        <v>0.2</v>
      </c>
      <c r="G76" s="2">
        <f>SUMPRODUCT(Scoring!O76:Q76,Scoring!O$2:Q$2)</f>
        <v>0.30000000000000004</v>
      </c>
      <c r="H76" s="2">
        <f>SUMPRODUCT(Scoring!R76:T76,Scoring!R$2:T$2)</f>
        <v>0.17500000000000002</v>
      </c>
      <c r="I76" s="2">
        <f>Scoring!U76*Scoring!U$2</f>
        <v>0.5</v>
      </c>
      <c r="J76" s="11">
        <f t="shared" si="2"/>
        <v>2.1749999999999998</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row>
    <row r="77" spans="1:232" ht="15" customHeight="1" x14ac:dyDescent="0.2">
      <c r="A77" s="2">
        <f>results!A76</f>
        <v>0</v>
      </c>
      <c r="B77" s="2" t="str">
        <f>results!B82</f>
        <v>HeartSmart</v>
      </c>
      <c r="C77" s="2" t="str">
        <f>results!C82</f>
        <v>Yeo Su Ling</v>
      </c>
      <c r="D77" s="2">
        <f>SUMPRODUCT(Scoring!D85:G85,Scoring!D$2:G$2)</f>
        <v>0.4</v>
      </c>
      <c r="E77" s="2">
        <f>SUMPRODUCT(Scoring!H85:K85,Scoring!H$2:K$2)</f>
        <v>0.4</v>
      </c>
      <c r="F77" s="2">
        <f>SUMPRODUCT(Scoring!L85:N85,Scoring!L$2:N$2)</f>
        <v>0.17499999999999999</v>
      </c>
      <c r="G77" s="2">
        <f>SUMPRODUCT(Scoring!O85:Q85,Scoring!O$2:Q$2)</f>
        <v>0.30000000000000004</v>
      </c>
      <c r="H77" s="2">
        <f>SUMPRODUCT(Scoring!R85:T85,Scoring!R$2:T$2)</f>
        <v>0.2</v>
      </c>
      <c r="I77" s="2">
        <f>Scoring!U85*Scoring!U$2</f>
        <v>0.5</v>
      </c>
      <c r="J77" s="11">
        <f t="shared" si="2"/>
        <v>1.9750000000000001</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row>
    <row r="78" spans="1:232" ht="15" customHeight="1" x14ac:dyDescent="0.2">
      <c r="A78" s="2">
        <f>results!A77</f>
        <v>0</v>
      </c>
      <c r="B78" s="2" t="str">
        <f>results!B28</f>
        <v>HyperXchange</v>
      </c>
      <c r="C78" s="2" t="str">
        <f>results!C28</f>
        <v>Sandeep Khanna</v>
      </c>
      <c r="D78" s="2">
        <f>SUMPRODUCT(Scoring!D31:G31,Scoring!D$2:G$2)</f>
        <v>0.60000000000000009</v>
      </c>
      <c r="E78" s="2">
        <f>SUMPRODUCT(Scoring!H31:K31,Scoring!H$2:K$2)</f>
        <v>0.55000000000000004</v>
      </c>
      <c r="F78" s="2">
        <f>SUMPRODUCT(Scoring!L31:N31,Scoring!L$2:N$2)</f>
        <v>0.30000000000000004</v>
      </c>
      <c r="G78" s="2">
        <f>SUMPRODUCT(Scoring!O31:Q31,Scoring!O$2:Q$2)</f>
        <v>0.47500000000000009</v>
      </c>
      <c r="H78" s="2">
        <f>SUMPRODUCT(Scoring!R31:T31,Scoring!R$2:T$2)</f>
        <v>0.27500000000000002</v>
      </c>
      <c r="I78" s="2">
        <f>Scoring!U31*Scoring!U$2</f>
        <v>1</v>
      </c>
      <c r="J78" s="11">
        <f t="shared" si="2"/>
        <v>3.2</v>
      </c>
      <c r="K78" s="1">
        <f>AVERAGE(J78:J79)</f>
        <v>2.6124999999999998</v>
      </c>
      <c r="L78">
        <f>MAX(J78:J79)-MIN(J78:J79)</f>
        <v>1.1750000000000003</v>
      </c>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row>
    <row r="79" spans="1:232" ht="15" customHeight="1" x14ac:dyDescent="0.2">
      <c r="A79" s="2">
        <f>results!A78</f>
        <v>0</v>
      </c>
      <c r="B79" s="2" t="str">
        <f>results!B110</f>
        <v>HyperXchange</v>
      </c>
      <c r="C79" s="2" t="str">
        <f>results!C110</f>
        <v>Osborne Saldanha</v>
      </c>
      <c r="D79" s="2">
        <f>SUMPRODUCT(Scoring!D113:G113,Scoring!D$2:G$2)</f>
        <v>0.55000000000000004</v>
      </c>
      <c r="E79" s="2">
        <f>SUMPRODUCT(Scoring!H113:K113,Scoring!H$2:K$2)</f>
        <v>0.39999999999999997</v>
      </c>
      <c r="F79" s="2">
        <f>SUMPRODUCT(Scoring!L113:N113,Scoring!L$2:N$2)</f>
        <v>0.17500000000000002</v>
      </c>
      <c r="G79" s="2">
        <f>SUMPRODUCT(Scoring!O113:Q113,Scoring!O$2:Q$2)</f>
        <v>0.27500000000000002</v>
      </c>
      <c r="H79" s="2">
        <f>SUMPRODUCT(Scoring!R113:T113,Scoring!R$2:T$2)</f>
        <v>0.125</v>
      </c>
      <c r="I79" s="2">
        <f>Scoring!U113*Scoring!U$2</f>
        <v>0.5</v>
      </c>
      <c r="J79" s="11">
        <f t="shared" si="2"/>
        <v>2.0249999999999999</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row>
    <row r="80" spans="1:232" ht="15" customHeight="1" x14ac:dyDescent="0.2">
      <c r="A80" s="2">
        <f>results!A79</f>
        <v>0</v>
      </c>
      <c r="B80" s="2" t="str">
        <f>results!B47</f>
        <v>Into23</v>
      </c>
      <c r="C80" s="2" t="str">
        <f>results!C47</f>
        <v>sridhar</v>
      </c>
      <c r="D80" s="2">
        <f>SUMPRODUCT(Scoring!D50:G50,Scoring!D$2:G$2)</f>
        <v>0.5</v>
      </c>
      <c r="E80" s="2">
        <f>SUMPRODUCT(Scoring!H50:K50,Scoring!H$2:K$2)</f>
        <v>0.44999999999999996</v>
      </c>
      <c r="F80" s="2">
        <f>SUMPRODUCT(Scoring!L50:N50,Scoring!L$2:N$2)</f>
        <v>0.22500000000000003</v>
      </c>
      <c r="G80" s="2">
        <f>SUMPRODUCT(Scoring!O50:Q50,Scoring!O$2:Q$2)</f>
        <v>0.32500000000000001</v>
      </c>
      <c r="H80" s="2">
        <f>SUMPRODUCT(Scoring!R50:T50,Scoring!R$2:T$2)</f>
        <v>0.2</v>
      </c>
      <c r="I80" s="2">
        <f>Scoring!U50*Scoring!U$2</f>
        <v>0.5</v>
      </c>
      <c r="J80" s="11">
        <f t="shared" si="2"/>
        <v>2.2000000000000002</v>
      </c>
      <c r="K80" s="1">
        <f>AVERAGE(J80:J81)</f>
        <v>1.8125</v>
      </c>
      <c r="L80">
        <f>MAX(J80:J81)-MIN(J80:J81)</f>
        <v>0.77500000000000036</v>
      </c>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row>
    <row r="81" spans="1:232" ht="15" customHeight="1" x14ac:dyDescent="0.2">
      <c r="A81" s="2">
        <f>results!A80</f>
        <v>0</v>
      </c>
      <c r="B81" s="2" t="str">
        <f>results!B83</f>
        <v>Into23</v>
      </c>
      <c r="C81" s="2" t="str">
        <f>results!C83</f>
        <v>Yeo Su Ling</v>
      </c>
      <c r="D81" s="2">
        <f>SUMPRODUCT(Scoring!D86:G86,Scoring!D$2:G$2)</f>
        <v>0.45000000000000007</v>
      </c>
      <c r="E81" s="2">
        <f>SUMPRODUCT(Scoring!H86:K86,Scoring!H$2:K$2)</f>
        <v>0.4</v>
      </c>
      <c r="F81" s="2">
        <f>SUMPRODUCT(Scoring!L86:N86,Scoring!L$2:N$2)</f>
        <v>0.15</v>
      </c>
      <c r="G81" s="2">
        <f>SUMPRODUCT(Scoring!O86:Q86,Scoring!O$2:Q$2)</f>
        <v>0.27500000000000002</v>
      </c>
      <c r="H81" s="2">
        <f>SUMPRODUCT(Scoring!R86:T86,Scoring!R$2:T$2)</f>
        <v>0.15000000000000002</v>
      </c>
      <c r="I81" s="2">
        <f>Scoring!U86*Scoring!U$2</f>
        <v>0</v>
      </c>
      <c r="J81" s="11">
        <f t="shared" si="2"/>
        <v>1.4249999999999998</v>
      </c>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row>
    <row r="82" spans="1:232" ht="15" customHeight="1" x14ac:dyDescent="0.2">
      <c r="A82" s="2">
        <f>results!A81</f>
        <v>0</v>
      </c>
      <c r="B82" s="2" t="str">
        <f>results!B9</f>
        <v>Invento Robotics</v>
      </c>
      <c r="C82" s="2" t="str">
        <f>results!C9</f>
        <v>Aalok Agrawal</v>
      </c>
      <c r="D82" s="2">
        <f>SUMPRODUCT(Scoring!D12:G12,Scoring!D$2:G$2)</f>
        <v>0.65</v>
      </c>
      <c r="E82" s="2">
        <f>SUMPRODUCT(Scoring!H12:K12,Scoring!H$2:K$2)</f>
        <v>0.45</v>
      </c>
      <c r="F82" s="2">
        <f>SUMPRODUCT(Scoring!L12:N12,Scoring!L$2:N$2)</f>
        <v>0.2</v>
      </c>
      <c r="G82" s="2">
        <f>SUMPRODUCT(Scoring!O12:Q12,Scoring!O$2:Q$2)</f>
        <v>0.52500000000000002</v>
      </c>
      <c r="H82" s="2">
        <f>SUMPRODUCT(Scoring!R12:T12,Scoring!R$2:T$2)</f>
        <v>0.2</v>
      </c>
      <c r="I82" s="2">
        <f>Scoring!U12*Scoring!U$2</f>
        <v>0.5</v>
      </c>
      <c r="J82" s="11">
        <f t="shared" si="2"/>
        <v>2.5250000000000004</v>
      </c>
      <c r="K82" s="1">
        <f>AVERAGE(J82:J83)</f>
        <v>2.8500000000000005</v>
      </c>
      <c r="L82">
        <f>MAX(J82:J83)-MIN(J82:J83)</f>
        <v>0.64999999999999991</v>
      </c>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row>
    <row r="83" spans="1:232" ht="15" customHeight="1" x14ac:dyDescent="0.2">
      <c r="A83" s="2">
        <f>results!A82</f>
        <v>0</v>
      </c>
      <c r="B83" s="2" t="str">
        <f>results!B129</f>
        <v>Invento Robotics</v>
      </c>
      <c r="C83" s="2" t="str">
        <f>results!C129</f>
        <v>Lux Anantharaman</v>
      </c>
      <c r="D83" s="2">
        <f>SUMPRODUCT(Scoring!D132:G132,Scoring!D$2:G$2)</f>
        <v>0.60000000000000009</v>
      </c>
      <c r="E83" s="2">
        <f>SUMPRODUCT(Scoring!H132:K132,Scoring!H$2:K$2)</f>
        <v>0.6</v>
      </c>
      <c r="F83" s="2">
        <f>SUMPRODUCT(Scoring!L132:N132,Scoring!L$2:N$2)</f>
        <v>0.35</v>
      </c>
      <c r="G83" s="2">
        <f>SUMPRODUCT(Scoring!O132:Q132,Scoring!O$2:Q$2)</f>
        <v>0.4</v>
      </c>
      <c r="H83" s="2">
        <f>SUMPRODUCT(Scoring!R132:T132,Scoring!R$2:T$2)</f>
        <v>0.22500000000000003</v>
      </c>
      <c r="I83" s="2">
        <f>Scoring!U132*Scoring!U$2</f>
        <v>1</v>
      </c>
      <c r="J83" s="11">
        <f t="shared" si="2"/>
        <v>3.1750000000000003</v>
      </c>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row>
    <row r="84" spans="1:232" ht="15" customHeight="1" x14ac:dyDescent="0.2">
      <c r="A84" s="2">
        <f>results!A83</f>
        <v>0</v>
      </c>
      <c r="B84" s="2" t="str">
        <f>results!B51</f>
        <v>Juno Clinic</v>
      </c>
      <c r="C84" s="2" t="str">
        <f>results!C51</f>
        <v>Himmat Singh</v>
      </c>
      <c r="D84" s="2">
        <f>SUMPRODUCT(Scoring!D54:G54,Scoring!D$2:G$2)</f>
        <v>0.8</v>
      </c>
      <c r="E84" s="2">
        <f>SUMPRODUCT(Scoring!H54:K54,Scoring!H$2:K$2)</f>
        <v>0.65</v>
      </c>
      <c r="F84" s="2">
        <f>SUMPRODUCT(Scoring!L54:N54,Scoring!L$2:N$2)</f>
        <v>0.37500000000000006</v>
      </c>
      <c r="G84" s="2">
        <f>SUMPRODUCT(Scoring!O54:Q54,Scoring!O$2:Q$2)</f>
        <v>0.47500000000000009</v>
      </c>
      <c r="H84" s="2">
        <f>SUMPRODUCT(Scoring!R54:T54,Scoring!R$2:T$2)</f>
        <v>0.35</v>
      </c>
      <c r="I84" s="2">
        <f>Scoring!U54*Scoring!U$2</f>
        <v>1</v>
      </c>
      <c r="J84" s="11">
        <f t="shared" si="2"/>
        <v>3.6500000000000004</v>
      </c>
      <c r="K84" s="1">
        <f>AVERAGE(J84:J85)</f>
        <v>3.5625</v>
      </c>
      <c r="L84">
        <f>MAX(J84:J85)-MIN(J84:J85)</f>
        <v>0.17500000000000071</v>
      </c>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row>
    <row r="85" spans="1:232" ht="15" customHeight="1" x14ac:dyDescent="0.2">
      <c r="A85" s="2">
        <f>results!A84</f>
        <v>0</v>
      </c>
      <c r="B85" s="2" t="str">
        <f>results!B55</f>
        <v>Juno Clinic</v>
      </c>
      <c r="C85" s="2" t="str">
        <f>results!C55</f>
        <v>Paresh gupta</v>
      </c>
      <c r="D85" s="2">
        <f>SUMPRODUCT(Scoring!D58:G58,Scoring!D$2:G$2)</f>
        <v>0.7</v>
      </c>
      <c r="E85" s="2">
        <f>SUMPRODUCT(Scoring!H58:K58,Scoring!H$2:K$2)</f>
        <v>0.70000000000000007</v>
      </c>
      <c r="F85" s="2">
        <f>SUMPRODUCT(Scoring!L58:N58,Scoring!L$2:N$2)</f>
        <v>0.2</v>
      </c>
      <c r="G85" s="2">
        <f>SUMPRODUCT(Scoring!O58:Q58,Scoring!O$2:Q$2)</f>
        <v>0.57500000000000007</v>
      </c>
      <c r="H85" s="2">
        <f>SUMPRODUCT(Scoring!R58:T58,Scoring!R$2:T$2)</f>
        <v>0.30000000000000004</v>
      </c>
      <c r="I85" s="2">
        <f>Scoring!U58*Scoring!U$2</f>
        <v>1</v>
      </c>
      <c r="J85" s="11">
        <f t="shared" si="2"/>
        <v>3.4749999999999996</v>
      </c>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row>
    <row r="86" spans="1:232" ht="15" customHeight="1" x14ac:dyDescent="0.2">
      <c r="A86" s="2">
        <f>results!A85</f>
        <v>0</v>
      </c>
      <c r="B86" s="35" t="str">
        <f>results!B13</f>
        <v>Kenyt.ai</v>
      </c>
      <c r="C86" s="2" t="str">
        <f>results!C13</f>
        <v>Prashant</v>
      </c>
      <c r="D86" s="2">
        <f>SUMPRODUCT(Scoring!D16:G16,Scoring!D$2:G$2)</f>
        <v>0.5</v>
      </c>
      <c r="E86" s="2">
        <f>SUMPRODUCT(Scoring!H16:K16,Scoring!H$2:K$2)</f>
        <v>0.55000000000000004</v>
      </c>
      <c r="F86" s="2">
        <f>SUMPRODUCT(Scoring!L16:N16,Scoring!L$2:N$2)</f>
        <v>0.22500000000000003</v>
      </c>
      <c r="G86" s="2">
        <f>SUMPRODUCT(Scoring!O16:Q16,Scoring!O$2:Q$2)</f>
        <v>0.27500000000000002</v>
      </c>
      <c r="H86" s="2">
        <f>SUMPRODUCT(Scoring!R16:T16,Scoring!R$2:T$2)</f>
        <v>0.2</v>
      </c>
      <c r="I86" s="2">
        <f>Scoring!U16*Scoring!U$2</f>
        <v>0.5</v>
      </c>
      <c r="J86" s="11">
        <f t="shared" si="2"/>
        <v>2.25</v>
      </c>
      <c r="K86" s="1">
        <f>AVERAGE(J86:J88)</f>
        <v>2.0749999999999997</v>
      </c>
      <c r="L86">
        <f>MAX(J86:J88)-MIN(J86:J88)</f>
        <v>0.87499999999999956</v>
      </c>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row>
    <row r="87" spans="1:232" ht="15" customHeight="1" x14ac:dyDescent="0.2">
      <c r="A87" s="2">
        <f>results!A86</f>
        <v>0</v>
      </c>
      <c r="B87" s="2" t="str">
        <f>results!B38</f>
        <v>Kenyt.ai</v>
      </c>
      <c r="C87" s="2" t="str">
        <f>results!C38</f>
        <v>Franklin Margolis</v>
      </c>
      <c r="D87" s="2">
        <f>SUMPRODUCT(Scoring!D41:G41,Scoring!D$2:G$2)</f>
        <v>0.45</v>
      </c>
      <c r="E87" s="2">
        <f>SUMPRODUCT(Scoring!H41:K41,Scoring!H$2:K$2)</f>
        <v>0.4</v>
      </c>
      <c r="F87" s="2">
        <f>SUMPRODUCT(Scoring!L41:N41,Scoring!L$2:N$2)</f>
        <v>0.22500000000000003</v>
      </c>
      <c r="G87" s="2">
        <f>SUMPRODUCT(Scoring!O41:Q41,Scoring!O$2:Q$2)</f>
        <v>0.30000000000000004</v>
      </c>
      <c r="H87" s="2">
        <f>SUMPRODUCT(Scoring!R41:T41,Scoring!R$2:T$2)</f>
        <v>0.17500000000000002</v>
      </c>
      <c r="I87" s="2">
        <f>Scoring!U41*Scoring!U$2</f>
        <v>0</v>
      </c>
      <c r="J87" s="11">
        <f t="shared" si="2"/>
        <v>1.5500000000000003</v>
      </c>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row>
    <row r="88" spans="1:232" ht="15" customHeight="1" x14ac:dyDescent="0.2">
      <c r="A88" s="2">
        <f>results!A87</f>
        <v>0</v>
      </c>
      <c r="B88" s="2" t="str">
        <f>results!B75</f>
        <v>Kenyt.ai</v>
      </c>
      <c r="C88" s="2" t="str">
        <f>results!C75</f>
        <v>Vishesh Dhingra</v>
      </c>
      <c r="D88" s="2">
        <f>SUMPRODUCT(Scoring!D78:G78,Scoring!D$2:G$2)</f>
        <v>0.60000000000000009</v>
      </c>
      <c r="E88" s="2">
        <f>SUMPRODUCT(Scoring!H78:K78,Scoring!H$2:K$2)</f>
        <v>0.5</v>
      </c>
      <c r="F88" s="2">
        <f>SUMPRODUCT(Scoring!L78:N78,Scoring!L$2:N$2)</f>
        <v>0.22500000000000003</v>
      </c>
      <c r="G88" s="2">
        <f>SUMPRODUCT(Scoring!O78:Q78,Scoring!O$2:Q$2)</f>
        <v>0.4</v>
      </c>
      <c r="H88" s="2">
        <f>SUMPRODUCT(Scoring!R78:T78,Scoring!R$2:T$2)</f>
        <v>0.2</v>
      </c>
      <c r="I88" s="2">
        <f>Scoring!U78*Scoring!U$2</f>
        <v>0.5</v>
      </c>
      <c r="J88" s="11">
        <f t="shared" si="2"/>
        <v>2.4249999999999998</v>
      </c>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row>
    <row r="89" spans="1:232" ht="15" customHeight="1" x14ac:dyDescent="0.2">
      <c r="A89" s="2">
        <f>results!A88</f>
        <v>0</v>
      </c>
      <c r="B89" s="2" t="str">
        <f>results!B18</f>
        <v>Limitless</v>
      </c>
      <c r="C89" s="2" t="str">
        <f>results!C18</f>
        <v>Jatin Rajput</v>
      </c>
      <c r="D89" s="2">
        <f>SUMPRODUCT(Scoring!D21:G21,Scoring!D$2:G$2)</f>
        <v>0.65</v>
      </c>
      <c r="E89" s="2">
        <f>SUMPRODUCT(Scoring!H21:K21,Scoring!H$2:K$2)</f>
        <v>0.65</v>
      </c>
      <c r="F89" s="2">
        <f>SUMPRODUCT(Scoring!L21:N21,Scoring!L$2:N$2)</f>
        <v>0.35</v>
      </c>
      <c r="G89" s="2">
        <f>SUMPRODUCT(Scoring!O21:Q21,Scoring!O$2:Q$2)</f>
        <v>0.375</v>
      </c>
      <c r="H89" s="2">
        <f>SUMPRODUCT(Scoring!R21:T21,Scoring!R$2:T$2)</f>
        <v>0.35</v>
      </c>
      <c r="I89" s="2">
        <f>Scoring!U21*Scoring!U$2</f>
        <v>0.5</v>
      </c>
      <c r="J89" s="11">
        <f t="shared" si="2"/>
        <v>2.875</v>
      </c>
      <c r="K89" s="1">
        <f>AVERAGE(J89:J90)</f>
        <v>3.0750000000000002</v>
      </c>
      <c r="L89">
        <f>MAX(J89:J90)-MIN(J89:J90)</f>
        <v>0.40000000000000036</v>
      </c>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row>
    <row r="90" spans="1:232" ht="15" customHeight="1" x14ac:dyDescent="0.2">
      <c r="A90" s="2">
        <f>results!A89</f>
        <v>0</v>
      </c>
      <c r="B90" s="2" t="str">
        <f>results!B121</f>
        <v>Limitless</v>
      </c>
      <c r="C90" s="2" t="str">
        <f>results!C121</f>
        <v>Shyam Ayengar</v>
      </c>
      <c r="D90" s="2">
        <f>SUMPRODUCT(Scoring!D124:G124,Scoring!D$2:G$2)</f>
        <v>0.7</v>
      </c>
      <c r="E90" s="2">
        <f>SUMPRODUCT(Scoring!H124:K124,Scoring!H$2:K$2)</f>
        <v>0.5</v>
      </c>
      <c r="F90" s="2">
        <f>SUMPRODUCT(Scoring!L124:N124,Scoring!L$2:N$2)</f>
        <v>0.32500000000000007</v>
      </c>
      <c r="G90" s="2">
        <f>SUMPRODUCT(Scoring!O124:Q124,Scoring!O$2:Q$2)</f>
        <v>0.45000000000000007</v>
      </c>
      <c r="H90" s="2">
        <f>SUMPRODUCT(Scoring!R124:T124,Scoring!R$2:T$2)</f>
        <v>0.30000000000000004</v>
      </c>
      <c r="I90" s="2">
        <f>Scoring!U124*Scoring!U$2</f>
        <v>1</v>
      </c>
      <c r="J90" s="11">
        <f t="shared" si="2"/>
        <v>3.2750000000000004</v>
      </c>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row>
    <row r="91" spans="1:232" ht="15" customHeight="1" x14ac:dyDescent="0.2">
      <c r="A91" s="2">
        <f>results!A90</f>
        <v>0</v>
      </c>
      <c r="B91" s="2" t="str">
        <f>results!B98</f>
        <v>Luminociti Networks</v>
      </c>
      <c r="C91" s="2" t="str">
        <f>results!C98</f>
        <v>Paddy</v>
      </c>
      <c r="D91" s="2">
        <f>SUMPRODUCT(Scoring!D101:G101,Scoring!D$2:G$2)</f>
        <v>0.5</v>
      </c>
      <c r="E91" s="2">
        <f>SUMPRODUCT(Scoring!H101:K101,Scoring!H$2:K$2)</f>
        <v>0.39999999999999997</v>
      </c>
      <c r="F91" s="2">
        <f>SUMPRODUCT(Scoring!L101:N101,Scoring!L$2:N$2)</f>
        <v>0.17500000000000002</v>
      </c>
      <c r="G91" s="2">
        <f>SUMPRODUCT(Scoring!O101:Q101,Scoring!O$2:Q$2)</f>
        <v>0.30000000000000004</v>
      </c>
      <c r="H91" s="2">
        <f>SUMPRODUCT(Scoring!R101:T101,Scoring!R$2:T$2)</f>
        <v>0.2</v>
      </c>
      <c r="I91" s="2">
        <f>Scoring!U101*Scoring!U$2</f>
        <v>0</v>
      </c>
      <c r="J91" s="11">
        <f t="shared" si="2"/>
        <v>1.575</v>
      </c>
      <c r="K91" s="1">
        <f>AVERAGE(J91:J92)</f>
        <v>1.5125</v>
      </c>
      <c r="L91">
        <f>MAX(J91:J92)-MIN(J91:J92)</f>
        <v>0.125</v>
      </c>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row>
    <row r="92" spans="1:232" ht="15" customHeight="1" x14ac:dyDescent="0.2">
      <c r="A92" s="2">
        <f>results!A91</f>
        <v>0</v>
      </c>
      <c r="B92" s="2" t="str">
        <f>results!B130</f>
        <v>Luminociti Networks</v>
      </c>
      <c r="C92" s="2" t="str">
        <f>results!C130</f>
        <v>Lux Anantharaman</v>
      </c>
      <c r="D92" s="2">
        <f>SUMPRODUCT(Scoring!D133:G133,Scoring!D$2:G$2)</f>
        <v>0.35000000000000003</v>
      </c>
      <c r="E92" s="2">
        <f>SUMPRODUCT(Scoring!H133:K133,Scoring!H$2:K$2)</f>
        <v>0.44999999999999996</v>
      </c>
      <c r="F92" s="2">
        <f>SUMPRODUCT(Scoring!L133:N133,Scoring!L$2:N$2)</f>
        <v>0.2</v>
      </c>
      <c r="G92" s="2">
        <f>SUMPRODUCT(Scoring!O133:Q133,Scoring!O$2:Q$2)</f>
        <v>0.27500000000000002</v>
      </c>
      <c r="H92" s="2">
        <f>SUMPRODUCT(Scoring!R133:T133,Scoring!R$2:T$2)</f>
        <v>0.17500000000000002</v>
      </c>
      <c r="I92" s="2">
        <f>Scoring!U133*Scoring!U$2</f>
        <v>0</v>
      </c>
      <c r="J92" s="11">
        <f t="shared" si="2"/>
        <v>1.45</v>
      </c>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row>
    <row r="93" spans="1:232" ht="15" customHeight="1" x14ac:dyDescent="0.2">
      <c r="A93" s="2">
        <f>results!A92</f>
        <v>0</v>
      </c>
      <c r="B93" s="2" t="str">
        <f>results!B49</f>
        <v>Medinfi Healthcare Pvt Ltd</v>
      </c>
      <c r="C93" s="2" t="str">
        <f>results!C49</f>
        <v>Himmat Singh</v>
      </c>
      <c r="D93" s="2">
        <f>SUMPRODUCT(Scoring!D52:G52,Scoring!D$2:G$2)</f>
        <v>0.75000000000000011</v>
      </c>
      <c r="E93" s="2">
        <f>SUMPRODUCT(Scoring!H52:K52,Scoring!H$2:K$2)</f>
        <v>0.70000000000000007</v>
      </c>
      <c r="F93" s="2">
        <f>SUMPRODUCT(Scoring!L52:N52,Scoring!L$2:N$2)</f>
        <v>0.32500000000000001</v>
      </c>
      <c r="G93" s="2">
        <f>SUMPRODUCT(Scoring!O52:Q52,Scoring!O$2:Q$2)</f>
        <v>0.47500000000000009</v>
      </c>
      <c r="H93" s="2">
        <f>SUMPRODUCT(Scoring!R52:T52,Scoring!R$2:T$2)</f>
        <v>0.35</v>
      </c>
      <c r="I93" s="2">
        <f>Scoring!U52*Scoring!U$2</f>
        <v>1</v>
      </c>
      <c r="J93" s="11">
        <f t="shared" si="2"/>
        <v>3.6</v>
      </c>
      <c r="K93" s="1">
        <f>AVERAGE(J93:J94)</f>
        <v>3.3</v>
      </c>
      <c r="L93">
        <f>MAX(J93:J94)-MIN(J93:J94)</f>
        <v>0.60000000000000009</v>
      </c>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row>
    <row r="94" spans="1:232" ht="15" customHeight="1" x14ac:dyDescent="0.2">
      <c r="A94" s="2">
        <f>results!A93</f>
        <v>0</v>
      </c>
      <c r="B94" s="2" t="str">
        <f>results!B85</f>
        <v>Medinfi Healthcare Pvt Ltd</v>
      </c>
      <c r="C94" s="2" t="str">
        <f>results!C85</f>
        <v>Yeo Su Ling</v>
      </c>
      <c r="D94" s="2">
        <f>SUMPRODUCT(Scoring!D88:G88,Scoring!D$2:G$2)</f>
        <v>0.55000000000000004</v>
      </c>
      <c r="E94" s="2">
        <f>SUMPRODUCT(Scoring!H88:K88,Scoring!H$2:K$2)</f>
        <v>0.5</v>
      </c>
      <c r="F94" s="2">
        <f>SUMPRODUCT(Scoring!L88:N88,Scoring!L$2:N$2)</f>
        <v>0.2</v>
      </c>
      <c r="G94" s="2">
        <f>SUMPRODUCT(Scoring!O88:Q88,Scoring!O$2:Q$2)</f>
        <v>0.42500000000000004</v>
      </c>
      <c r="H94" s="2">
        <f>SUMPRODUCT(Scoring!R88:T88,Scoring!R$2:T$2)</f>
        <v>0.32500000000000007</v>
      </c>
      <c r="I94" s="2">
        <f>Scoring!U88*Scoring!U$2</f>
        <v>1</v>
      </c>
      <c r="J94" s="11">
        <f t="shared" si="2"/>
        <v>3</v>
      </c>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row>
    <row r="95" spans="1:232" ht="15" customHeight="1" x14ac:dyDescent="0.2">
      <c r="A95" s="2">
        <f>results!A94</f>
        <v>0</v>
      </c>
      <c r="B95" s="35" t="str">
        <f>results!B3</f>
        <v>MIFON</v>
      </c>
      <c r="C95" s="2" t="str">
        <f>results!C3</f>
        <v>Jawahar Kanjilal</v>
      </c>
      <c r="D95" s="2">
        <f>SUMPRODUCT(Scoring!D6:G6,Scoring!D$2:G$2)</f>
        <v>0.45000000000000007</v>
      </c>
      <c r="E95" s="2">
        <f>SUMPRODUCT(Scoring!H6:K6,Scoring!H$2:K$2)</f>
        <v>0.3</v>
      </c>
      <c r="F95" s="2">
        <f>SUMPRODUCT(Scoring!L6:N6,Scoring!L$2:N$2)</f>
        <v>0.125</v>
      </c>
      <c r="G95" s="2">
        <f>SUMPRODUCT(Scoring!O6:Q6,Scoring!O$2:Q$2)</f>
        <v>0.17500000000000002</v>
      </c>
      <c r="H95" s="2">
        <f>SUMPRODUCT(Scoring!R6:T6,Scoring!R$2:T$2)</f>
        <v>0.22500000000000003</v>
      </c>
      <c r="I95" s="2">
        <f>Scoring!U6*Scoring!U$2</f>
        <v>0</v>
      </c>
      <c r="J95" s="11">
        <f t="shared" si="2"/>
        <v>1.2750000000000001</v>
      </c>
      <c r="K95" s="1">
        <f>AVERAGE(J95:J97)</f>
        <v>1.6333333333333335</v>
      </c>
      <c r="L95">
        <f>MAX(J95:J97)-MIN(J95:J97)</f>
        <v>0.90000000000000013</v>
      </c>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row>
    <row r="96" spans="1:232" ht="15" customHeight="1" x14ac:dyDescent="0.2">
      <c r="A96" s="2">
        <f>results!A95</f>
        <v>0</v>
      </c>
      <c r="B96" s="2" t="str">
        <f>results!B42</f>
        <v>MIFON</v>
      </c>
      <c r="C96" s="2" t="str">
        <f>results!C42</f>
        <v>sridhar</v>
      </c>
      <c r="D96" s="2">
        <f>SUMPRODUCT(Scoring!D45:G45,Scoring!D$2:G$2)</f>
        <v>0.55000000000000004</v>
      </c>
      <c r="E96" s="2">
        <f>SUMPRODUCT(Scoring!H45:K45,Scoring!H$2:K$2)</f>
        <v>0.4</v>
      </c>
      <c r="F96" s="2">
        <f>SUMPRODUCT(Scoring!L45:N45,Scoring!L$2:N$2)</f>
        <v>0.2</v>
      </c>
      <c r="G96" s="2">
        <f>SUMPRODUCT(Scoring!O45:Q45,Scoring!O$2:Q$2)</f>
        <v>0.30000000000000004</v>
      </c>
      <c r="H96" s="2">
        <f>SUMPRODUCT(Scoring!R45:T45,Scoring!R$2:T$2)</f>
        <v>0.22500000000000003</v>
      </c>
      <c r="I96" s="2">
        <f>Scoring!U45*Scoring!U$2</f>
        <v>0.5</v>
      </c>
      <c r="J96" s="11">
        <f t="shared" si="2"/>
        <v>2.1750000000000003</v>
      </c>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row>
    <row r="97" spans="1:232" ht="15" customHeight="1" x14ac:dyDescent="0.2">
      <c r="A97" s="2">
        <f>results!A96</f>
        <v>0</v>
      </c>
      <c r="B97" s="2" t="str">
        <f>results!B105</f>
        <v>MIFON</v>
      </c>
      <c r="C97" s="2" t="str">
        <f>results!C105</f>
        <v>Niraj Nagpal</v>
      </c>
      <c r="D97" s="2">
        <f>SUMPRODUCT(Scoring!D108:G108,Scoring!D$2:G$2)</f>
        <v>0.5</v>
      </c>
      <c r="E97" s="2">
        <f>SUMPRODUCT(Scoring!H108:K108,Scoring!H$2:K$2)</f>
        <v>0.35000000000000003</v>
      </c>
      <c r="F97" s="2">
        <f>SUMPRODUCT(Scoring!L108:N108,Scoring!L$2:N$2)</f>
        <v>0.15000000000000002</v>
      </c>
      <c r="G97" s="2">
        <f>SUMPRODUCT(Scoring!O108:Q108,Scoring!O$2:Q$2)</f>
        <v>0.30000000000000004</v>
      </c>
      <c r="H97" s="2">
        <f>SUMPRODUCT(Scoring!R108:T108,Scoring!R$2:T$2)</f>
        <v>0.15000000000000002</v>
      </c>
      <c r="I97" s="2">
        <f>Scoring!U108*Scoring!U$2</f>
        <v>0</v>
      </c>
      <c r="J97" s="11">
        <f t="shared" si="2"/>
        <v>1.4500000000000002</v>
      </c>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row>
    <row r="98" spans="1:232" ht="15" customHeight="1" x14ac:dyDescent="0.2">
      <c r="A98" s="2">
        <f>results!A97</f>
        <v>0</v>
      </c>
      <c r="B98" s="2" t="str">
        <f>results!B30</f>
        <v>NayaGaadi</v>
      </c>
      <c r="C98" s="2" t="str">
        <f>results!C30</f>
        <v>Sandeep Khanna</v>
      </c>
      <c r="D98" s="2">
        <f>SUMPRODUCT(Scoring!D33:G33,Scoring!D$2:G$2)</f>
        <v>0.55000000000000004</v>
      </c>
      <c r="E98" s="2">
        <f>SUMPRODUCT(Scoring!H33:K33,Scoring!H$2:K$2)</f>
        <v>0.70000000000000007</v>
      </c>
      <c r="F98" s="2">
        <f>SUMPRODUCT(Scoring!L33:N33,Scoring!L$2:N$2)</f>
        <v>0.35</v>
      </c>
      <c r="G98" s="2">
        <f>SUMPRODUCT(Scoring!O33:Q33,Scoring!O$2:Q$2)</f>
        <v>0.47500000000000009</v>
      </c>
      <c r="H98" s="2">
        <f>SUMPRODUCT(Scoring!R33:T33,Scoring!R$2:T$2)</f>
        <v>0.4</v>
      </c>
      <c r="I98" s="2">
        <f>Scoring!U33*Scoring!U$2</f>
        <v>0.5</v>
      </c>
      <c r="J98" s="11">
        <f t="shared" si="2"/>
        <v>2.9750000000000001</v>
      </c>
      <c r="K98" s="1">
        <f>AVERAGE(J98:J99)</f>
        <v>2.6624999999999996</v>
      </c>
      <c r="L98">
        <f>MAX(J98:J99)-MIN(J98:J99)</f>
        <v>0.62500000000000044</v>
      </c>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row>
    <row r="99" spans="1:232" ht="15" customHeight="1" x14ac:dyDescent="0.2">
      <c r="A99" s="2">
        <f>results!A98</f>
        <v>0</v>
      </c>
      <c r="B99" s="2" t="str">
        <f>results!B68</f>
        <v>NayaGaadi</v>
      </c>
      <c r="C99" s="2" t="str">
        <f>results!C68</f>
        <v>DHAVAL AGARWAL</v>
      </c>
      <c r="D99" s="2">
        <f>SUMPRODUCT(Scoring!D71:G71,Scoring!D$2:G$2)</f>
        <v>0.7</v>
      </c>
      <c r="E99" s="2">
        <f>SUMPRODUCT(Scoring!H71:K71,Scoring!H$2:K$2)</f>
        <v>0.45000000000000007</v>
      </c>
      <c r="F99" s="2">
        <f>SUMPRODUCT(Scoring!L71:N71,Scoring!L$2:N$2)</f>
        <v>0.2</v>
      </c>
      <c r="G99" s="2">
        <f>SUMPRODUCT(Scoring!O71:Q71,Scoring!O$2:Q$2)</f>
        <v>0.30000000000000004</v>
      </c>
      <c r="H99" s="2">
        <f>SUMPRODUCT(Scoring!R71:T71,Scoring!R$2:T$2)</f>
        <v>0.2</v>
      </c>
      <c r="I99" s="2">
        <f>Scoring!U71*Scoring!U$2</f>
        <v>0.5</v>
      </c>
      <c r="J99" s="11">
        <f t="shared" si="2"/>
        <v>2.3499999999999996</v>
      </c>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row>
    <row r="100" spans="1:232" ht="15" customHeight="1" x14ac:dyDescent="0.2">
      <c r="A100" s="2">
        <f>results!A99</f>
        <v>0</v>
      </c>
      <c r="B100" s="2" t="str">
        <f>results!B143</f>
        <v>Oh phish</v>
      </c>
      <c r="C100" s="2" t="str">
        <f>results!C143</f>
        <v xml:space="preserve">Mehul Khimasia </v>
      </c>
      <c r="D100" s="2">
        <f>SUMPRODUCT(Scoring!D146:G146,Scoring!D$2:G$2)</f>
        <v>0.30000000000000004</v>
      </c>
      <c r="E100" s="2">
        <f>SUMPRODUCT(Scoring!H146:K146,Scoring!H$2:K$2)</f>
        <v>0.60000000000000009</v>
      </c>
      <c r="F100" s="2">
        <f>SUMPRODUCT(Scoring!L146:N146,Scoring!L$2:N$2)</f>
        <v>0.2</v>
      </c>
      <c r="G100" s="2">
        <f>SUMPRODUCT(Scoring!O146:Q146,Scoring!O$2:Q$2)</f>
        <v>0.27500000000000002</v>
      </c>
      <c r="H100" s="2">
        <f>SUMPRODUCT(Scoring!R146:T146,Scoring!R$2:T$2)</f>
        <v>0.17500000000000002</v>
      </c>
      <c r="I100" s="2">
        <f>Scoring!U146*Scoring!U$2</f>
        <v>0</v>
      </c>
      <c r="J100" s="11">
        <f t="shared" ref="J100:J131" si="3">SUM(D100:I100)</f>
        <v>1.55</v>
      </c>
      <c r="K100" s="1">
        <f>AVERAGE(J100:J101)</f>
        <v>1.65</v>
      </c>
      <c r="L100">
        <f>MAX(J100:J101)-MIN(J100:J101)</f>
        <v>0.19999999999999996</v>
      </c>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row>
    <row r="101" spans="1:232" x14ac:dyDescent="0.2">
      <c r="A101" s="2">
        <f>results!A100</f>
        <v>0</v>
      </c>
      <c r="B101" s="2" t="str">
        <f>results!B91</f>
        <v>OhPhish Technologies Private Limited</v>
      </c>
      <c r="C101" s="2" t="str">
        <f>results!C91</f>
        <v>Tarun Nallu</v>
      </c>
      <c r="D101" s="2">
        <f>SUMPRODUCT(Scoring!D94:G94,Scoring!D$2:G$2)</f>
        <v>0.30000000000000004</v>
      </c>
      <c r="E101" s="2">
        <f>SUMPRODUCT(Scoring!H94:K94,Scoring!H$2:K$2)</f>
        <v>0.44999999999999996</v>
      </c>
      <c r="F101" s="2">
        <f>SUMPRODUCT(Scoring!L94:N94,Scoring!L$2:N$2)</f>
        <v>0.17499999999999999</v>
      </c>
      <c r="G101" s="2">
        <f>SUMPRODUCT(Scoring!O94:Q94,Scoring!O$2:Q$2)</f>
        <v>0.17500000000000002</v>
      </c>
      <c r="H101" s="2">
        <f>SUMPRODUCT(Scoring!R94:T94,Scoring!R$2:T$2)</f>
        <v>0.15000000000000002</v>
      </c>
      <c r="I101" s="2">
        <f>Scoring!U94*Scoring!U$2</f>
        <v>0.5</v>
      </c>
      <c r="J101" s="11">
        <f t="shared" si="3"/>
        <v>1.75</v>
      </c>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row>
    <row r="102" spans="1:232" ht="15" customHeight="1" x14ac:dyDescent="0.2">
      <c r="A102" s="2">
        <f>results!A101</f>
        <v>0</v>
      </c>
      <c r="B102" s="2" t="str">
        <f>results!B59</f>
        <v>Onspon.com</v>
      </c>
      <c r="C102" s="2" t="str">
        <f>results!C59</f>
        <v>David Isaac</v>
      </c>
      <c r="D102" s="2">
        <f>SUMPRODUCT(Scoring!D62:G62,Scoring!D$2:G$2)</f>
        <v>0.65000000000000013</v>
      </c>
      <c r="E102" s="2">
        <f>SUMPRODUCT(Scoring!H62:K62,Scoring!H$2:K$2)</f>
        <v>0.44999999999999996</v>
      </c>
      <c r="F102" s="2">
        <f>SUMPRODUCT(Scoring!L62:N62,Scoring!L$2:N$2)</f>
        <v>0.27500000000000002</v>
      </c>
      <c r="G102" s="2">
        <f>SUMPRODUCT(Scoring!O62:Q62,Scoring!O$2:Q$2)</f>
        <v>0.37500000000000006</v>
      </c>
      <c r="H102" s="2">
        <f>SUMPRODUCT(Scoring!R62:T62,Scoring!R$2:T$2)</f>
        <v>0.27500000000000002</v>
      </c>
      <c r="I102" s="2">
        <f>Scoring!U62*Scoring!U$2</f>
        <v>1</v>
      </c>
      <c r="J102" s="11">
        <f t="shared" si="3"/>
        <v>3.0249999999999999</v>
      </c>
      <c r="K102" s="1">
        <f>AVERAGE(J102:J103)</f>
        <v>2.8</v>
      </c>
      <c r="L102">
        <f>MAX(J102:J103)-MIN(J102:J103)</f>
        <v>0.44999999999999973</v>
      </c>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row>
    <row r="103" spans="1:232" ht="15" customHeight="1" x14ac:dyDescent="0.2">
      <c r="A103" s="2">
        <f>results!A102</f>
        <v>0</v>
      </c>
      <c r="B103" s="2" t="str">
        <f>results!B138</f>
        <v>Onspon.com</v>
      </c>
      <c r="C103" s="2" t="str">
        <f>results!C138</f>
        <v>Mark Florance</v>
      </c>
      <c r="D103" s="2">
        <f>SUMPRODUCT(Scoring!D141:G141,Scoring!D$2:G$2)</f>
        <v>0.55000000000000004</v>
      </c>
      <c r="E103" s="2">
        <f>SUMPRODUCT(Scoring!H141:K141,Scoring!H$2:K$2)</f>
        <v>0.55000000000000004</v>
      </c>
      <c r="F103" s="2">
        <f>SUMPRODUCT(Scoring!L141:N141,Scoring!L$2:N$2)</f>
        <v>0.27500000000000002</v>
      </c>
      <c r="G103" s="2">
        <f>SUMPRODUCT(Scoring!O141:Q141,Scoring!O$2:Q$2)</f>
        <v>0.47500000000000009</v>
      </c>
      <c r="H103" s="2">
        <f>SUMPRODUCT(Scoring!R141:T141,Scoring!R$2:T$2)</f>
        <v>0.22500000000000001</v>
      </c>
      <c r="I103" s="2">
        <f>Scoring!U141*Scoring!U$2</f>
        <v>0.5</v>
      </c>
      <c r="J103" s="11">
        <f t="shared" si="3"/>
        <v>2.5750000000000002</v>
      </c>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row>
    <row r="104" spans="1:232" x14ac:dyDescent="0.2">
      <c r="A104" s="2">
        <f>results!A103</f>
        <v>0</v>
      </c>
      <c r="B104" s="2" t="str">
        <f>results!B72</f>
        <v>PHI</v>
      </c>
      <c r="C104" s="2" t="str">
        <f>results!C72</f>
        <v>David Wai Lun Ng</v>
      </c>
      <c r="D104" s="2">
        <f>SUMPRODUCT(Scoring!D75:G75,Scoring!D$2:G$2)</f>
        <v>0.70000000000000007</v>
      </c>
      <c r="E104" s="2">
        <f>SUMPRODUCT(Scoring!H75:K75,Scoring!H$2:K$2)</f>
        <v>0.5</v>
      </c>
      <c r="F104" s="2">
        <f>SUMPRODUCT(Scoring!L75:N75,Scoring!L$2:N$2)</f>
        <v>0.22500000000000003</v>
      </c>
      <c r="G104" s="2">
        <f>SUMPRODUCT(Scoring!O75:Q75,Scoring!O$2:Q$2)</f>
        <v>0.45000000000000007</v>
      </c>
      <c r="H104" s="2">
        <f>SUMPRODUCT(Scoring!R75:T75,Scoring!R$2:T$2)</f>
        <v>0.27500000000000002</v>
      </c>
      <c r="I104" s="2">
        <f>Scoring!U75*Scoring!U$2</f>
        <v>0.5</v>
      </c>
      <c r="J104" s="11">
        <f t="shared" si="3"/>
        <v>2.6500000000000004</v>
      </c>
      <c r="K104" s="1">
        <f>AVERAGE(J104:J105)</f>
        <v>1.9625000000000004</v>
      </c>
      <c r="L104">
        <f>MAX(J104:J105)-MIN(J104:J105)</f>
        <v>1.3750000000000002</v>
      </c>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row>
    <row r="105" spans="1:232" x14ac:dyDescent="0.2">
      <c r="A105" s="2">
        <f>results!A104</f>
        <v>0</v>
      </c>
      <c r="B105" s="2" t="str">
        <f>results!B81</f>
        <v>PHI</v>
      </c>
      <c r="C105" s="2" t="str">
        <f>results!C81</f>
        <v>Rad</v>
      </c>
      <c r="D105" s="2">
        <f>SUMPRODUCT(Scoring!D84:G84,Scoring!D$2:G$2)</f>
        <v>0.44999999999999996</v>
      </c>
      <c r="E105" s="2">
        <f>SUMPRODUCT(Scoring!H84:K84,Scoring!H$2:K$2)</f>
        <v>0.3</v>
      </c>
      <c r="F105" s="2">
        <f>SUMPRODUCT(Scoring!L84:N84,Scoring!L$2:N$2)</f>
        <v>0.15</v>
      </c>
      <c r="G105" s="2">
        <f>SUMPRODUCT(Scoring!O84:Q84,Scoring!O$2:Q$2)</f>
        <v>0.27500000000000002</v>
      </c>
      <c r="H105" s="2">
        <f>SUMPRODUCT(Scoring!R84:T84,Scoring!R$2:T$2)</f>
        <v>0.1</v>
      </c>
      <c r="I105" s="2">
        <f>Scoring!U84*Scoring!U$2</f>
        <v>0</v>
      </c>
      <c r="J105" s="11">
        <f t="shared" si="3"/>
        <v>1.2750000000000001</v>
      </c>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row>
    <row r="106" spans="1:232" x14ac:dyDescent="0.2">
      <c r="A106" s="2">
        <f>results!A105</f>
        <v>0</v>
      </c>
      <c r="B106" s="2" t="str">
        <f>results!B32</f>
        <v>Pilot Automotive Labs</v>
      </c>
      <c r="C106" s="2" t="str">
        <f>results!C32</f>
        <v>Aalok Doshi</v>
      </c>
      <c r="D106" s="2">
        <f>SUMPRODUCT(Scoring!D35:G35,Scoring!D$2:G$2)</f>
        <v>0.7</v>
      </c>
      <c r="E106" s="2">
        <f>SUMPRODUCT(Scoring!H35:K35,Scoring!H$2:K$2)</f>
        <v>0.5</v>
      </c>
      <c r="F106" s="2">
        <f>SUMPRODUCT(Scoring!L35:N35,Scoring!L$2:N$2)</f>
        <v>0.22500000000000003</v>
      </c>
      <c r="G106" s="2">
        <f>SUMPRODUCT(Scoring!O35:Q35,Scoring!O$2:Q$2)</f>
        <v>0.30000000000000004</v>
      </c>
      <c r="H106" s="2">
        <f>SUMPRODUCT(Scoring!R35:T35,Scoring!R$2:T$2)</f>
        <v>0.17499999999999999</v>
      </c>
      <c r="I106" s="2">
        <f>Scoring!U35*Scoring!U$2</f>
        <v>0.5</v>
      </c>
      <c r="J106" s="11">
        <f t="shared" si="3"/>
        <v>2.4000000000000004</v>
      </c>
      <c r="K106" s="1">
        <f>AVERAGE(J106:J107)</f>
        <v>2.4000000000000004</v>
      </c>
      <c r="L106">
        <f>MAX(J106:J107)-MIN(J106:J107)</f>
        <v>0</v>
      </c>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row>
    <row r="107" spans="1:232" x14ac:dyDescent="0.2">
      <c r="A107" s="2">
        <f>results!A106</f>
        <v>0</v>
      </c>
      <c r="B107" s="2" t="str">
        <f>results!B65</f>
        <v>Pilot Automotive Labs</v>
      </c>
      <c r="C107" s="2" t="str">
        <f>results!C65</f>
        <v>DHAVAL AGARWAL</v>
      </c>
      <c r="D107" s="2">
        <f>SUMPRODUCT(Scoring!D68:G68,Scoring!D$2:G$2)</f>
        <v>0.55000000000000004</v>
      </c>
      <c r="E107" s="2">
        <f>SUMPRODUCT(Scoring!H68:K68,Scoring!H$2:K$2)</f>
        <v>0.5</v>
      </c>
      <c r="F107" s="2">
        <f>SUMPRODUCT(Scoring!L68:N68,Scoring!L$2:N$2)</f>
        <v>0.22500000000000003</v>
      </c>
      <c r="G107" s="2">
        <f>SUMPRODUCT(Scoring!O68:Q68,Scoring!O$2:Q$2)</f>
        <v>0.30000000000000004</v>
      </c>
      <c r="H107" s="2">
        <f>SUMPRODUCT(Scoring!R68:T68,Scoring!R$2:T$2)</f>
        <v>0.32500000000000001</v>
      </c>
      <c r="I107" s="2">
        <f>Scoring!U68*Scoring!U$2</f>
        <v>0.5</v>
      </c>
      <c r="J107" s="11">
        <f t="shared" si="3"/>
        <v>2.4000000000000004</v>
      </c>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row>
    <row r="108" spans="1:232" x14ac:dyDescent="0.2">
      <c r="A108" s="2">
        <f>results!A107</f>
        <v>0</v>
      </c>
      <c r="B108" s="2" t="str">
        <f>results!B16</f>
        <v>Pingal Technologies Pvt Limited</v>
      </c>
      <c r="C108" s="2" t="str">
        <f>results!C16</f>
        <v>Jatin Rajput</v>
      </c>
      <c r="D108" s="2">
        <f>SUMPRODUCT(Scoring!D19:G19,Scoring!D$2:G$2)</f>
        <v>0.65000000000000013</v>
      </c>
      <c r="E108" s="2">
        <f>SUMPRODUCT(Scoring!H19:K19,Scoring!H$2:K$2)</f>
        <v>0.7</v>
      </c>
      <c r="F108" s="2">
        <f>SUMPRODUCT(Scoring!L19:N19,Scoring!L$2:N$2)</f>
        <v>0.27500000000000002</v>
      </c>
      <c r="G108" s="2">
        <f>SUMPRODUCT(Scoring!O19:Q19,Scoring!O$2:Q$2)</f>
        <v>0.35000000000000003</v>
      </c>
      <c r="H108" s="2">
        <f>SUMPRODUCT(Scoring!R19:T19,Scoring!R$2:T$2)</f>
        <v>0.25</v>
      </c>
      <c r="I108" s="2">
        <f>Scoring!U19*Scoring!U$2</f>
        <v>0.5</v>
      </c>
      <c r="J108" s="11">
        <f t="shared" si="3"/>
        <v>2.7250000000000001</v>
      </c>
      <c r="K108" s="1">
        <f>AVERAGE(J108:J109)</f>
        <v>2.4874999999999998</v>
      </c>
      <c r="L108">
        <f>MAX(J108:J109)-MIN(J108:J109)</f>
        <v>0.47500000000000009</v>
      </c>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row>
    <row r="109" spans="1:232" x14ac:dyDescent="0.2">
      <c r="A109" s="2">
        <f>results!A108</f>
        <v>0</v>
      </c>
      <c r="B109" s="2" t="str">
        <f>results!B124</f>
        <v>Pingal Technologies Pvt Limited</v>
      </c>
      <c r="C109" s="2" t="str">
        <f>results!C124</f>
        <v>Shyam Ayengar</v>
      </c>
      <c r="D109" s="2">
        <f>SUMPRODUCT(Scoring!D127:G127,Scoring!D$2:G$2)</f>
        <v>0.45000000000000007</v>
      </c>
      <c r="E109" s="2">
        <f>SUMPRODUCT(Scoring!H127:K127,Scoring!H$2:K$2)</f>
        <v>0.5</v>
      </c>
      <c r="F109" s="2">
        <f>SUMPRODUCT(Scoring!L127:N127,Scoring!L$2:N$2)</f>
        <v>0.30000000000000004</v>
      </c>
      <c r="G109" s="2">
        <f>SUMPRODUCT(Scoring!O127:Q127,Scoring!O$2:Q$2)</f>
        <v>0.30000000000000004</v>
      </c>
      <c r="H109" s="2">
        <f>SUMPRODUCT(Scoring!R127:T127,Scoring!R$2:T$2)</f>
        <v>0.2</v>
      </c>
      <c r="I109" s="2">
        <f>Scoring!U127*Scoring!U$2</f>
        <v>0.5</v>
      </c>
      <c r="J109" s="11">
        <f t="shared" si="3"/>
        <v>2.25</v>
      </c>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row>
    <row r="110" spans="1:232" x14ac:dyDescent="0.2">
      <c r="A110" s="2">
        <f>results!A109</f>
        <v>0</v>
      </c>
      <c r="B110" s="35" t="str">
        <f>results!B11</f>
        <v>Popular Chips</v>
      </c>
      <c r="C110" s="2" t="str">
        <f>results!C11</f>
        <v>Aalok Agrawal</v>
      </c>
      <c r="D110" s="2">
        <f>SUMPRODUCT(Scoring!D14:G14,Scoring!D$2:G$2)</f>
        <v>0.5</v>
      </c>
      <c r="E110" s="2">
        <f>SUMPRODUCT(Scoring!H14:K14,Scoring!H$2:K$2)</f>
        <v>0.55000000000000004</v>
      </c>
      <c r="F110" s="2">
        <f>SUMPRODUCT(Scoring!L14:N14,Scoring!L$2:N$2)</f>
        <v>0.27500000000000002</v>
      </c>
      <c r="G110" s="2">
        <f>SUMPRODUCT(Scoring!O14:Q14,Scoring!O$2:Q$2)</f>
        <v>0.42500000000000004</v>
      </c>
      <c r="H110" s="2">
        <f>SUMPRODUCT(Scoring!R14:T14,Scoring!R$2:T$2)</f>
        <v>0.2</v>
      </c>
      <c r="I110" s="2">
        <f>Scoring!U14*Scoring!U$2</f>
        <v>0.5</v>
      </c>
      <c r="J110" s="11">
        <f t="shared" si="3"/>
        <v>2.4500000000000002</v>
      </c>
      <c r="K110" s="1">
        <f>AVERAGE(J110:J113)</f>
        <v>2.7312500000000002</v>
      </c>
      <c r="L110">
        <f>MAX(J110:J113)-MIN(J110:J113)</f>
        <v>1.1749999999999998</v>
      </c>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row>
    <row r="111" spans="1:232" x14ac:dyDescent="0.2">
      <c r="A111" s="2">
        <f>results!A110</f>
        <v>0</v>
      </c>
      <c r="B111" s="2" t="str">
        <f>results!B22</f>
        <v>Popular Chips</v>
      </c>
      <c r="C111" s="2" t="str">
        <f>results!C22</f>
        <v>Siddarth Das</v>
      </c>
      <c r="D111" s="2">
        <f>SUMPRODUCT(Scoring!D25:G25,Scoring!D$2:G$2)</f>
        <v>0.5</v>
      </c>
      <c r="E111" s="2">
        <f>SUMPRODUCT(Scoring!H25:K25,Scoring!H$2:K$2)</f>
        <v>0.65</v>
      </c>
      <c r="F111" s="2">
        <f>SUMPRODUCT(Scoring!L25:N25,Scoring!L$2:N$2)</f>
        <v>0.32500000000000001</v>
      </c>
      <c r="G111" s="2">
        <f>SUMPRODUCT(Scoring!O25:Q25,Scoring!O$2:Q$2)</f>
        <v>0.42500000000000004</v>
      </c>
      <c r="H111" s="2">
        <f>SUMPRODUCT(Scoring!R25:T25,Scoring!R$2:T$2)</f>
        <v>0.25</v>
      </c>
      <c r="I111" s="2">
        <f>Scoring!U25*Scoring!U$2</f>
        <v>1</v>
      </c>
      <c r="J111" s="11">
        <f t="shared" si="3"/>
        <v>3.15</v>
      </c>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row>
    <row r="112" spans="1:232" x14ac:dyDescent="0.2">
      <c r="A112" s="2">
        <f>results!A111</f>
        <v>0</v>
      </c>
      <c r="B112" s="2" t="str">
        <f>results!B36</f>
        <v>Popular Chips</v>
      </c>
      <c r="C112" s="2" t="str">
        <f>results!C36</f>
        <v>Aalok Doshi</v>
      </c>
      <c r="D112" s="2">
        <f>SUMPRODUCT(Scoring!D39:G39,Scoring!D$2:G$2)</f>
        <v>0.65</v>
      </c>
      <c r="E112" s="2">
        <f>SUMPRODUCT(Scoring!H39:K39,Scoring!H$2:K$2)</f>
        <v>0.60000000000000009</v>
      </c>
      <c r="F112" s="2">
        <f>SUMPRODUCT(Scoring!L39:N39,Scoring!L$2:N$2)</f>
        <v>0.27500000000000002</v>
      </c>
      <c r="G112" s="2">
        <f>SUMPRODUCT(Scoring!O39:Q39,Scoring!O$2:Q$2)</f>
        <v>0.42500000000000004</v>
      </c>
      <c r="H112" s="2">
        <f>SUMPRODUCT(Scoring!R39:T39,Scoring!R$2:T$2)</f>
        <v>0.30000000000000004</v>
      </c>
      <c r="I112" s="2">
        <f>Scoring!U39*Scoring!U$2</f>
        <v>1</v>
      </c>
      <c r="J112" s="11">
        <f t="shared" si="3"/>
        <v>3.25</v>
      </c>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row>
    <row r="113" spans="1:232" x14ac:dyDescent="0.2">
      <c r="A113" s="2">
        <f>results!A112</f>
        <v>0</v>
      </c>
      <c r="B113" s="2" t="str">
        <f>results!B104</f>
        <v>Popular Chips</v>
      </c>
      <c r="C113" s="2" t="str">
        <f>results!C104</f>
        <v>Niraj Nagpal</v>
      </c>
      <c r="D113" s="2">
        <f>SUMPRODUCT(Scoring!D107:G107,Scoring!D$2:G$2)</f>
        <v>0.45000000000000007</v>
      </c>
      <c r="E113" s="2">
        <f>SUMPRODUCT(Scoring!H107:K107,Scoring!H$2:K$2)</f>
        <v>0.44999999999999996</v>
      </c>
      <c r="F113" s="2">
        <f>SUMPRODUCT(Scoring!L107:N107,Scoring!L$2:N$2)</f>
        <v>0.2</v>
      </c>
      <c r="G113" s="2">
        <f>SUMPRODUCT(Scoring!O107:Q107,Scoring!O$2:Q$2)</f>
        <v>0.30000000000000004</v>
      </c>
      <c r="H113" s="2">
        <f>SUMPRODUCT(Scoring!R107:T107,Scoring!R$2:T$2)</f>
        <v>0.17500000000000002</v>
      </c>
      <c r="I113" s="2">
        <f>Scoring!U107*Scoring!U$2</f>
        <v>0.5</v>
      </c>
      <c r="J113" s="11">
        <f t="shared" si="3"/>
        <v>2.0750000000000002</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row>
    <row r="114" spans="1:232" x14ac:dyDescent="0.2">
      <c r="A114" s="2">
        <f>results!A113</f>
        <v>0</v>
      </c>
      <c r="B114" s="2" t="str">
        <f>results!B63</f>
        <v>PriceMap</v>
      </c>
      <c r="C114" s="2" t="str">
        <f>results!C63</f>
        <v>David Isaac</v>
      </c>
      <c r="D114" s="2">
        <f>SUMPRODUCT(Scoring!D66:G66,Scoring!D$2:G$2)</f>
        <v>0.6</v>
      </c>
      <c r="E114" s="2">
        <f>SUMPRODUCT(Scoring!H66:K66,Scoring!H$2:K$2)</f>
        <v>0.7</v>
      </c>
      <c r="F114" s="2">
        <f>SUMPRODUCT(Scoring!L66:N66,Scoring!L$2:N$2)</f>
        <v>0.30000000000000004</v>
      </c>
      <c r="G114" s="2">
        <f>SUMPRODUCT(Scoring!O66:Q66,Scoring!O$2:Q$2)</f>
        <v>0.42500000000000004</v>
      </c>
      <c r="H114" s="2">
        <f>SUMPRODUCT(Scoring!R66:T66,Scoring!R$2:T$2)</f>
        <v>0.2</v>
      </c>
      <c r="I114" s="2">
        <f>Scoring!U66*Scoring!U$2</f>
        <v>0.5</v>
      </c>
      <c r="J114" s="11">
        <f t="shared" si="3"/>
        <v>2.7250000000000001</v>
      </c>
      <c r="K114" s="1">
        <f>AVERAGE(J114:J115)</f>
        <v>2.8624999999999998</v>
      </c>
      <c r="L114">
        <f>MAX(J114:J115)-MIN(J114:J115)</f>
        <v>0.27499999999999991</v>
      </c>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row>
    <row r="115" spans="1:232" x14ac:dyDescent="0.2">
      <c r="A115" s="2">
        <f>results!A114</f>
        <v>0</v>
      </c>
      <c r="B115" s="2" t="str">
        <f>results!B74</f>
        <v>PriceMap</v>
      </c>
      <c r="C115" s="2" t="str">
        <f>results!C74</f>
        <v>Vishesh Dhingra</v>
      </c>
      <c r="D115" s="2">
        <f>SUMPRODUCT(Scoring!D77:G77,Scoring!D$2:G$2)</f>
        <v>0.55000000000000004</v>
      </c>
      <c r="E115" s="2">
        <f>SUMPRODUCT(Scoring!H77:K77,Scoring!H$2:K$2)</f>
        <v>0.60000000000000009</v>
      </c>
      <c r="F115" s="2">
        <f>SUMPRODUCT(Scoring!L77:N77,Scoring!L$2:N$2)</f>
        <v>0.25</v>
      </c>
      <c r="G115" s="2">
        <f>SUMPRODUCT(Scoring!O77:Q77,Scoring!O$2:Q$2)</f>
        <v>0.32500000000000001</v>
      </c>
      <c r="H115" s="2">
        <f>SUMPRODUCT(Scoring!R77:T77,Scoring!R$2:T$2)</f>
        <v>0.27500000000000002</v>
      </c>
      <c r="I115" s="2">
        <f>Scoring!U77*Scoring!U$2</f>
        <v>1</v>
      </c>
      <c r="J115" s="11">
        <f t="shared" si="3"/>
        <v>3</v>
      </c>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row>
    <row r="116" spans="1:232" x14ac:dyDescent="0.2">
      <c r="A116" s="2">
        <f>results!A115</f>
        <v>0</v>
      </c>
      <c r="B116" s="2" t="str">
        <f>results!B33</f>
        <v>Quickscrum</v>
      </c>
      <c r="C116" s="2" t="str">
        <f>results!C33</f>
        <v>Aalok Doshi</v>
      </c>
      <c r="D116" s="2">
        <f>SUMPRODUCT(Scoring!D36:G36,Scoring!D$2:G$2)</f>
        <v>0.25</v>
      </c>
      <c r="E116" s="2">
        <f>SUMPRODUCT(Scoring!H36:K36,Scoring!H$2:K$2)</f>
        <v>0.2</v>
      </c>
      <c r="F116" s="2">
        <f>SUMPRODUCT(Scoring!L36:N36,Scoring!L$2:N$2)</f>
        <v>0.1</v>
      </c>
      <c r="G116" s="2">
        <f>SUMPRODUCT(Scoring!O36:Q36,Scoring!O$2:Q$2)</f>
        <v>0.125</v>
      </c>
      <c r="H116" s="2">
        <f>SUMPRODUCT(Scoring!R36:T36,Scoring!R$2:T$2)</f>
        <v>0.1</v>
      </c>
      <c r="I116" s="2">
        <f>Scoring!U36*Scoring!U$2</f>
        <v>0</v>
      </c>
      <c r="J116" s="11">
        <f t="shared" si="3"/>
        <v>0.77500000000000002</v>
      </c>
      <c r="K116" s="1">
        <f>AVERAGE(J116:J117)</f>
        <v>1.4999999999999998</v>
      </c>
      <c r="L116">
        <f>MAX(J116:J117)-MIN(J116:J117)</f>
        <v>1.4499999999999997</v>
      </c>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row>
    <row r="117" spans="1:232" x14ac:dyDescent="0.2">
      <c r="A117" s="2">
        <f>results!A116</f>
        <v>0</v>
      </c>
      <c r="B117" s="2" t="str">
        <f>results!B58</f>
        <v>Quickscrum</v>
      </c>
      <c r="C117" s="2" t="str">
        <f>results!C58</f>
        <v>Paresh gupta</v>
      </c>
      <c r="D117" s="2">
        <f>SUMPRODUCT(Scoring!D61:G61,Scoring!D$2:G$2)</f>
        <v>0.55000000000000004</v>
      </c>
      <c r="E117" s="2">
        <f>SUMPRODUCT(Scoring!H61:K61,Scoring!H$2:K$2)</f>
        <v>0.45</v>
      </c>
      <c r="F117" s="2">
        <f>SUMPRODUCT(Scoring!L61:N61,Scoring!L$2:N$2)</f>
        <v>0.2</v>
      </c>
      <c r="G117" s="2">
        <f>SUMPRODUCT(Scoring!O61:Q61,Scoring!O$2:Q$2)</f>
        <v>0.32500000000000001</v>
      </c>
      <c r="H117" s="2">
        <f>SUMPRODUCT(Scoring!R61:T61,Scoring!R$2:T$2)</f>
        <v>0.2</v>
      </c>
      <c r="I117" s="2">
        <f>Scoring!U61*Scoring!U$2</f>
        <v>0.5</v>
      </c>
      <c r="J117" s="11">
        <f t="shared" si="3"/>
        <v>2.2249999999999996</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row>
    <row r="118" spans="1:232" x14ac:dyDescent="0.2">
      <c r="A118" s="2">
        <f>results!A117</f>
        <v>0</v>
      </c>
      <c r="B118" s="2" t="str">
        <f>results!B17</f>
        <v>repup.co</v>
      </c>
      <c r="C118" s="2" t="str">
        <f>results!C17</f>
        <v>Jatin Rajput</v>
      </c>
      <c r="D118" s="2">
        <f>SUMPRODUCT(Scoring!D20:G20,Scoring!D$2:G$2)</f>
        <v>0.60000000000000009</v>
      </c>
      <c r="E118" s="2">
        <f>SUMPRODUCT(Scoring!H20:K20,Scoring!H$2:K$2)</f>
        <v>0.65</v>
      </c>
      <c r="F118" s="2">
        <f>SUMPRODUCT(Scoring!L20:N20,Scoring!L$2:N$2)</f>
        <v>0.32500000000000001</v>
      </c>
      <c r="G118" s="2">
        <f>SUMPRODUCT(Scoring!O20:Q20,Scoring!O$2:Q$2)</f>
        <v>0.47500000000000009</v>
      </c>
      <c r="H118" s="2">
        <f>SUMPRODUCT(Scoring!R20:T20,Scoring!R$2:T$2)</f>
        <v>0.32500000000000007</v>
      </c>
      <c r="I118" s="2">
        <f>Scoring!U20*Scoring!U$2</f>
        <v>0.5</v>
      </c>
      <c r="J118" s="11">
        <f t="shared" si="3"/>
        <v>2.875</v>
      </c>
      <c r="K118" s="1">
        <f>AVERAGE(J118:J119)</f>
        <v>3.125</v>
      </c>
      <c r="L118">
        <f>MAX(J118:J119)-MIN(J118:J119)</f>
        <v>0.5</v>
      </c>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row>
    <row r="119" spans="1:232" x14ac:dyDescent="0.2">
      <c r="A119" s="2">
        <f>results!A118</f>
        <v>0</v>
      </c>
      <c r="B119" s="2" t="str">
        <f>results!B90</f>
        <v>repup.co</v>
      </c>
      <c r="C119" s="2" t="str">
        <f>results!C90</f>
        <v>Tarun Nallu</v>
      </c>
      <c r="D119" s="2">
        <f>SUMPRODUCT(Scoring!D93:G93,Scoring!D$2:G$2)</f>
        <v>0.65</v>
      </c>
      <c r="E119" s="2">
        <f>SUMPRODUCT(Scoring!H93:K93,Scoring!H$2:K$2)</f>
        <v>0.60000000000000009</v>
      </c>
      <c r="F119" s="2">
        <f>SUMPRODUCT(Scoring!L93:N93,Scoring!L$2:N$2)</f>
        <v>0.30000000000000004</v>
      </c>
      <c r="G119" s="2">
        <f>SUMPRODUCT(Scoring!O93:Q93,Scoring!O$2:Q$2)</f>
        <v>0.45000000000000007</v>
      </c>
      <c r="H119" s="2">
        <f>SUMPRODUCT(Scoring!R93:T93,Scoring!R$2:T$2)</f>
        <v>0.375</v>
      </c>
      <c r="I119" s="2">
        <f>Scoring!U93*Scoring!U$2</f>
        <v>1</v>
      </c>
      <c r="J119" s="11">
        <f t="shared" si="3"/>
        <v>3.375</v>
      </c>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row>
    <row r="120" spans="1:232" x14ac:dyDescent="0.2">
      <c r="A120" s="2">
        <f>results!A119</f>
        <v>0</v>
      </c>
      <c r="B120" s="2" t="str">
        <f>results!B88</f>
        <v>Sepio Products</v>
      </c>
      <c r="C120" s="2" t="str">
        <f>results!C88</f>
        <v>Tarun Nallu</v>
      </c>
      <c r="D120" s="2">
        <f>SUMPRODUCT(Scoring!D91:G91,Scoring!D$2:G$2)</f>
        <v>0.55000000000000004</v>
      </c>
      <c r="E120" s="2">
        <f>SUMPRODUCT(Scoring!H91:K91,Scoring!H$2:K$2)</f>
        <v>0.5</v>
      </c>
      <c r="F120" s="2">
        <f>SUMPRODUCT(Scoring!L91:N91,Scoring!L$2:N$2)</f>
        <v>0.2</v>
      </c>
      <c r="G120" s="2">
        <f>SUMPRODUCT(Scoring!O91:Q91,Scoring!O$2:Q$2)</f>
        <v>0.27500000000000002</v>
      </c>
      <c r="H120" s="2">
        <f>SUMPRODUCT(Scoring!R91:T91,Scoring!R$2:T$2)</f>
        <v>0.125</v>
      </c>
      <c r="I120" s="2">
        <f>Scoring!U91*Scoring!U$2</f>
        <v>0.5</v>
      </c>
      <c r="J120" s="11">
        <f t="shared" si="3"/>
        <v>2.15</v>
      </c>
      <c r="K120" s="1">
        <f>AVERAGE(J120:J121)</f>
        <v>2.0750000000000002</v>
      </c>
      <c r="L120">
        <f>MAX(J120:J121)-MIN(J120:J121)</f>
        <v>0.14999999999999991</v>
      </c>
      <c r="S120"/>
    </row>
    <row r="121" spans="1:232" x14ac:dyDescent="0.2">
      <c r="A121" s="2">
        <f>results!A120</f>
        <v>0</v>
      </c>
      <c r="B121" s="2" t="str">
        <f>results!B111</f>
        <v>Sepio Products</v>
      </c>
      <c r="C121" s="2" t="str">
        <f>results!C111</f>
        <v>Osborne Saldanha</v>
      </c>
      <c r="D121" s="2">
        <f>SUMPRODUCT(Scoring!D114:G114,Scoring!D$2:G$2)</f>
        <v>0.60000000000000009</v>
      </c>
      <c r="E121" s="2">
        <f>SUMPRODUCT(Scoring!H114:K114,Scoring!H$2:K$2)</f>
        <v>0.35000000000000003</v>
      </c>
      <c r="F121" s="2">
        <f>SUMPRODUCT(Scoring!L114:N114,Scoring!L$2:N$2)</f>
        <v>0.17499999999999999</v>
      </c>
      <c r="G121" s="2">
        <f>SUMPRODUCT(Scoring!O114:Q114,Scoring!O$2:Q$2)</f>
        <v>0.17500000000000002</v>
      </c>
      <c r="H121" s="2">
        <f>SUMPRODUCT(Scoring!R114:T114,Scoring!R$2:T$2)</f>
        <v>0.2</v>
      </c>
      <c r="I121" s="2">
        <f>Scoring!U114*Scoring!U$2</f>
        <v>0.5</v>
      </c>
      <c r="J121" s="11">
        <f t="shared" si="3"/>
        <v>2</v>
      </c>
      <c r="S121"/>
    </row>
    <row r="122" spans="1:232" x14ac:dyDescent="0.2">
      <c r="A122" s="2">
        <f>results!A121</f>
        <v>0</v>
      </c>
      <c r="B122" s="2" t="str">
        <f>results!B144</f>
        <v>Sherpa</v>
      </c>
      <c r="C122" s="2" t="str">
        <f>results!C144</f>
        <v xml:space="preserve">Mehul Khimasia </v>
      </c>
      <c r="D122" s="2">
        <f>SUMPRODUCT(Scoring!D147:G147,Scoring!D$2:G$2)</f>
        <v>0.4</v>
      </c>
      <c r="E122" s="2">
        <f>SUMPRODUCT(Scoring!H147:K147,Scoring!H$2:K$2)</f>
        <v>0.55000000000000004</v>
      </c>
      <c r="F122" s="2">
        <f>SUMPRODUCT(Scoring!L147:N147,Scoring!L$2:N$2)</f>
        <v>0.30000000000000004</v>
      </c>
      <c r="G122" s="2">
        <f>SUMPRODUCT(Scoring!O147:Q147,Scoring!O$2:Q$2)</f>
        <v>0.27500000000000002</v>
      </c>
      <c r="H122" s="2">
        <f>SUMPRODUCT(Scoring!R147:T147,Scoring!R$2:T$2)</f>
        <v>0.2</v>
      </c>
      <c r="I122" s="2">
        <f>Scoring!U147*Scoring!U$2</f>
        <v>0.5</v>
      </c>
      <c r="J122" s="11">
        <f t="shared" si="3"/>
        <v>2.2249999999999996</v>
      </c>
      <c r="K122" s="1">
        <f>AVERAGE(J122:J123)</f>
        <v>2.2749999999999999</v>
      </c>
      <c r="L122">
        <f>MAX(J122:J123)-MIN(J122:J123)</f>
        <v>0.10000000000000053</v>
      </c>
      <c r="S122"/>
    </row>
    <row r="123" spans="1:232" x14ac:dyDescent="0.2">
      <c r="A123" s="2">
        <f>results!A122</f>
        <v>0</v>
      </c>
      <c r="B123" s="2" t="str">
        <f>results!B15</f>
        <v>Sherpa Funds Technology</v>
      </c>
      <c r="C123" s="2" t="str">
        <f>results!C15</f>
        <v>Jatin Rajput</v>
      </c>
      <c r="D123" s="2">
        <f>SUMPRODUCT(Scoring!D18:G18,Scoring!D$2:G$2)</f>
        <v>0.8</v>
      </c>
      <c r="E123" s="2">
        <f>SUMPRODUCT(Scoring!H18:K18,Scoring!H$2:K$2)</f>
        <v>0.65</v>
      </c>
      <c r="F123" s="2">
        <f>SUMPRODUCT(Scoring!L18:N18,Scoring!L$2:N$2)</f>
        <v>0.30000000000000004</v>
      </c>
      <c r="G123" s="2">
        <f>SUMPRODUCT(Scoring!O18:Q18,Scoring!O$2:Q$2)</f>
        <v>0.32500000000000001</v>
      </c>
      <c r="H123" s="2">
        <f>SUMPRODUCT(Scoring!R18:T18,Scoring!R$2:T$2)</f>
        <v>0.25</v>
      </c>
      <c r="I123" s="2">
        <f>Scoring!U18*Scoring!U$2</f>
        <v>0</v>
      </c>
      <c r="J123" s="11">
        <f t="shared" si="3"/>
        <v>2.3250000000000002</v>
      </c>
      <c r="S123"/>
    </row>
    <row r="124" spans="1:232" x14ac:dyDescent="0.2">
      <c r="A124" s="2">
        <f>results!A123</f>
        <v>0</v>
      </c>
      <c r="B124" s="2" t="str">
        <f>results!B137</f>
        <v>Singapore E-Business Pte Ltd</v>
      </c>
      <c r="C124" s="2" t="str">
        <f>results!C137</f>
        <v>Mark Florance</v>
      </c>
      <c r="D124" s="2">
        <f>SUMPRODUCT(Scoring!D140:G140,Scoring!D$2:G$2)</f>
        <v>0.60000000000000009</v>
      </c>
      <c r="E124" s="2">
        <f>SUMPRODUCT(Scoring!H140:K140,Scoring!H$2:K$2)</f>
        <v>0.60000000000000009</v>
      </c>
      <c r="F124" s="2">
        <f>SUMPRODUCT(Scoring!L140:N140,Scoring!L$2:N$2)</f>
        <v>0.25</v>
      </c>
      <c r="G124" s="2">
        <f>SUMPRODUCT(Scoring!O140:Q140,Scoring!O$2:Q$2)</f>
        <v>0.375</v>
      </c>
      <c r="H124" s="2">
        <f>SUMPRODUCT(Scoring!R140:T140,Scoring!R$2:T$2)</f>
        <v>0.25</v>
      </c>
      <c r="I124" s="2">
        <f>Scoring!U140*Scoring!U$2</f>
        <v>0.5</v>
      </c>
      <c r="J124" s="11">
        <f t="shared" si="3"/>
        <v>2.5750000000000002</v>
      </c>
      <c r="K124" s="1">
        <f>AVERAGE(J124:J125)</f>
        <v>3.1125000000000003</v>
      </c>
      <c r="L124">
        <f>MAX(J124:J125)-MIN(J124:J125)</f>
        <v>1.0750000000000002</v>
      </c>
      <c r="S124"/>
    </row>
    <row r="125" spans="1:232" x14ac:dyDescent="0.2">
      <c r="A125" s="2">
        <f>results!A124</f>
        <v>0</v>
      </c>
      <c r="B125" s="2" t="str">
        <f>results!B140</f>
        <v>Singapore E-Business Pte Ltd</v>
      </c>
      <c r="C125" s="2" t="str">
        <f>results!C140</f>
        <v>Mustafa Kapasi</v>
      </c>
      <c r="D125" s="2">
        <f>SUMPRODUCT(Scoring!D143:G143,Scoring!D$2:G$2)</f>
        <v>0.8</v>
      </c>
      <c r="E125" s="2">
        <f>SUMPRODUCT(Scoring!H143:K143,Scoring!H$2:K$2)</f>
        <v>0.55000000000000004</v>
      </c>
      <c r="F125" s="2">
        <f>SUMPRODUCT(Scoring!L143:N143,Scoring!L$2:N$2)</f>
        <v>0.35</v>
      </c>
      <c r="G125" s="2">
        <f>SUMPRODUCT(Scoring!O143:Q143,Scoring!O$2:Q$2)</f>
        <v>0.60000000000000009</v>
      </c>
      <c r="H125" s="2">
        <f>SUMPRODUCT(Scoring!R143:T143,Scoring!R$2:T$2)</f>
        <v>0.35</v>
      </c>
      <c r="I125" s="2">
        <f>Scoring!U143*Scoring!U$2</f>
        <v>1</v>
      </c>
      <c r="J125" s="11">
        <f t="shared" si="3"/>
        <v>3.6500000000000004</v>
      </c>
      <c r="K125" s="21"/>
      <c r="S125"/>
    </row>
    <row r="126" spans="1:232" x14ac:dyDescent="0.2">
      <c r="A126" s="2">
        <f>results!A125</f>
        <v>0</v>
      </c>
      <c r="B126" s="2" t="str">
        <f>results!B57</f>
        <v>SmartClean Technologies Pte Ltd</v>
      </c>
      <c r="C126" s="2" t="str">
        <f>results!C57</f>
        <v>Paresh gupta</v>
      </c>
      <c r="D126" s="2">
        <f>SUMPRODUCT(Scoring!D60:G60,Scoring!D$2:G$2)</f>
        <v>0.7</v>
      </c>
      <c r="E126" s="2">
        <f>SUMPRODUCT(Scoring!H60:K60,Scoring!H$2:K$2)</f>
        <v>0.60000000000000009</v>
      </c>
      <c r="F126" s="2">
        <f>SUMPRODUCT(Scoring!L60:N60,Scoring!L$2:N$2)</f>
        <v>0.27500000000000002</v>
      </c>
      <c r="G126" s="2">
        <f>SUMPRODUCT(Scoring!O60:Q60,Scoring!O$2:Q$2)</f>
        <v>0.4</v>
      </c>
      <c r="H126" s="2">
        <f>SUMPRODUCT(Scoring!R60:T60,Scoring!R$2:T$2)</f>
        <v>0.30000000000000004</v>
      </c>
      <c r="I126" s="2">
        <f>Scoring!U60*Scoring!U$2</f>
        <v>1</v>
      </c>
      <c r="J126" s="11">
        <f t="shared" si="3"/>
        <v>3.2750000000000004</v>
      </c>
      <c r="K126" s="1">
        <f>AVERAGE(J126:J127)</f>
        <v>2.875</v>
      </c>
      <c r="L126">
        <f>MAX(J126:J127)-MIN(J126:J127)</f>
        <v>0.80000000000000027</v>
      </c>
      <c r="S126"/>
    </row>
    <row r="127" spans="1:232" x14ac:dyDescent="0.2">
      <c r="A127" s="2">
        <f>results!A126</f>
        <v>0</v>
      </c>
      <c r="B127" s="2" t="str">
        <f>results!B126</f>
        <v>SmartClean Technologies Pte Ltd</v>
      </c>
      <c r="C127" s="2" t="str">
        <f>results!C126</f>
        <v>Lux Anantharaman</v>
      </c>
      <c r="D127" s="2">
        <f>SUMPRODUCT(Scoring!D129:G129,Scoring!D$2:G$2)</f>
        <v>0.65</v>
      </c>
      <c r="E127" s="2">
        <f>SUMPRODUCT(Scoring!H129:K129,Scoring!H$2:K$2)</f>
        <v>0.5</v>
      </c>
      <c r="F127" s="2">
        <f>SUMPRODUCT(Scoring!L129:N129,Scoring!L$2:N$2)</f>
        <v>0.30000000000000004</v>
      </c>
      <c r="G127" s="2">
        <f>SUMPRODUCT(Scoring!O129:Q129,Scoring!O$2:Q$2)</f>
        <v>0.27500000000000002</v>
      </c>
      <c r="H127" s="2">
        <f>SUMPRODUCT(Scoring!R129:T129,Scoring!R$2:T$2)</f>
        <v>0.25</v>
      </c>
      <c r="I127" s="2">
        <f>Scoring!U129*Scoring!U$2</f>
        <v>0.5</v>
      </c>
      <c r="J127" s="11">
        <f t="shared" si="3"/>
        <v>2.4750000000000001</v>
      </c>
      <c r="S127"/>
    </row>
    <row r="128" spans="1:232" x14ac:dyDescent="0.2">
      <c r="A128" s="2">
        <f>results!A127</f>
        <v>0</v>
      </c>
      <c r="B128" s="35" t="str">
        <f>results!B10</f>
        <v>Solarite Technologies Pte. Ltd.</v>
      </c>
      <c r="C128" s="2" t="str">
        <f>results!C10</f>
        <v>Aalok Agrawal</v>
      </c>
      <c r="D128" s="2">
        <f>SUMPRODUCT(Scoring!D13:G13,Scoring!D$2:G$2)</f>
        <v>0.55000000000000004</v>
      </c>
      <c r="E128" s="2">
        <f>SUMPRODUCT(Scoring!H13:K13,Scoring!H$2:K$2)</f>
        <v>0.5</v>
      </c>
      <c r="F128" s="2">
        <f>SUMPRODUCT(Scoring!L13:N13,Scoring!L$2:N$2)</f>
        <v>0.22500000000000003</v>
      </c>
      <c r="G128" s="2">
        <f>SUMPRODUCT(Scoring!O13:Q13,Scoring!O$2:Q$2)</f>
        <v>0.30000000000000004</v>
      </c>
      <c r="H128" s="2">
        <f>SUMPRODUCT(Scoring!R13:T13,Scoring!R$2:T$2)</f>
        <v>0.22500000000000003</v>
      </c>
      <c r="I128" s="2">
        <f>Scoring!U13*Scoring!U$2</f>
        <v>0.5</v>
      </c>
      <c r="J128" s="11">
        <f t="shared" si="3"/>
        <v>2.3000000000000003</v>
      </c>
      <c r="K128" s="1">
        <f>AVERAGE(J128:J130)</f>
        <v>2.4666666666666668</v>
      </c>
      <c r="L128">
        <f>MAX(J128:J130)-MIN(J128:J130)</f>
        <v>0.69999999999999973</v>
      </c>
      <c r="S128"/>
    </row>
    <row r="129" spans="1:19" x14ac:dyDescent="0.2">
      <c r="A129" s="2">
        <f>results!A128</f>
        <v>0</v>
      </c>
      <c r="B129" s="2" t="str">
        <f>results!B97</f>
        <v>Solarite Technologies Pte. Ltd.</v>
      </c>
      <c r="C129" s="2" t="str">
        <f>results!C97</f>
        <v>Paddy</v>
      </c>
      <c r="D129" s="2">
        <f>SUMPRODUCT(Scoring!D100:G100,Scoring!D$2:G$2)</f>
        <v>0.45000000000000007</v>
      </c>
      <c r="E129" s="2">
        <f>SUMPRODUCT(Scoring!H100:K100,Scoring!H$2:K$2)</f>
        <v>0.55000000000000004</v>
      </c>
      <c r="F129" s="2">
        <f>SUMPRODUCT(Scoring!L100:N100,Scoring!L$2:N$2)</f>
        <v>0.30000000000000004</v>
      </c>
      <c r="G129" s="2">
        <f>SUMPRODUCT(Scoring!O100:Q100,Scoring!O$2:Q$2)</f>
        <v>0.25</v>
      </c>
      <c r="H129" s="2">
        <f>SUMPRODUCT(Scoring!R100:T100,Scoring!R$2:T$2)</f>
        <v>0.35</v>
      </c>
      <c r="I129" s="2">
        <f>Scoring!U100*Scoring!U$2</f>
        <v>1</v>
      </c>
      <c r="J129" s="11">
        <f t="shared" si="3"/>
        <v>2.9</v>
      </c>
      <c r="S129"/>
    </row>
    <row r="130" spans="1:19" x14ac:dyDescent="0.2">
      <c r="A130" s="2">
        <f>results!A129</f>
        <v>0</v>
      </c>
      <c r="B130" s="2" t="str">
        <f>results!B133</f>
        <v>Solarite Technologies Pte. Ltd.</v>
      </c>
      <c r="C130" s="2" t="str">
        <f>results!C133</f>
        <v>Ramm</v>
      </c>
      <c r="D130" s="2">
        <f>SUMPRODUCT(Scoring!D136:G136,Scoring!D$2:G$2)</f>
        <v>0.55000000000000004</v>
      </c>
      <c r="E130" s="2">
        <f>SUMPRODUCT(Scoring!H136:K136,Scoring!H$2:K$2)</f>
        <v>0.45</v>
      </c>
      <c r="F130" s="2">
        <f>SUMPRODUCT(Scoring!L136:N136,Scoring!L$2:N$2)</f>
        <v>0.25000000000000006</v>
      </c>
      <c r="G130" s="2">
        <f>SUMPRODUCT(Scoring!O136:Q136,Scoring!O$2:Q$2)</f>
        <v>0.2</v>
      </c>
      <c r="H130" s="2">
        <f>SUMPRODUCT(Scoring!R136:T136,Scoring!R$2:T$2)</f>
        <v>0.25</v>
      </c>
      <c r="I130" s="2">
        <f>Scoring!U136*Scoring!U$2</f>
        <v>0.5</v>
      </c>
      <c r="J130" s="11">
        <f t="shared" si="3"/>
        <v>2.2000000000000002</v>
      </c>
      <c r="S130"/>
    </row>
    <row r="131" spans="1:19" x14ac:dyDescent="0.2">
      <c r="A131" s="2">
        <f>results!A130</f>
        <v>0</v>
      </c>
      <c r="B131" s="2" t="str">
        <f>results!B60</f>
        <v>Stones2Milestones</v>
      </c>
      <c r="C131" s="2" t="str">
        <f>results!C60</f>
        <v>David Isaac</v>
      </c>
      <c r="D131" s="2">
        <f>SUMPRODUCT(Scoring!D63:G63,Scoring!D$2:G$2)</f>
        <v>0.60000000000000009</v>
      </c>
      <c r="E131" s="2">
        <f>SUMPRODUCT(Scoring!H63:K63,Scoring!H$2:K$2)</f>
        <v>0.55000000000000004</v>
      </c>
      <c r="F131" s="2">
        <f>SUMPRODUCT(Scoring!L63:N63,Scoring!L$2:N$2)</f>
        <v>0.25</v>
      </c>
      <c r="G131" s="2">
        <f>SUMPRODUCT(Scoring!O63:Q63,Scoring!O$2:Q$2)</f>
        <v>0.32500000000000001</v>
      </c>
      <c r="H131" s="2">
        <f>SUMPRODUCT(Scoring!R63:T63,Scoring!R$2:T$2)</f>
        <v>0.27500000000000002</v>
      </c>
      <c r="I131" s="2">
        <f>Scoring!U63*Scoring!U$2</f>
        <v>1</v>
      </c>
      <c r="J131" s="11">
        <f t="shared" si="3"/>
        <v>3</v>
      </c>
      <c r="K131" s="1">
        <f>AVERAGE(J131:J132)</f>
        <v>3.2125000000000004</v>
      </c>
      <c r="L131">
        <f>MAX(J131:J132)-MIN(J131:J132)</f>
        <v>0.42500000000000027</v>
      </c>
      <c r="S131"/>
    </row>
    <row r="132" spans="1:19" x14ac:dyDescent="0.2">
      <c r="A132" s="2">
        <f>results!A131</f>
        <v>0</v>
      </c>
      <c r="B132" s="2" t="str">
        <f>results!B76</f>
        <v>Stones2Milestones</v>
      </c>
      <c r="C132" s="2" t="str">
        <f>results!C76</f>
        <v>Vishesh Dhingra</v>
      </c>
      <c r="D132" s="2">
        <f>SUMPRODUCT(Scoring!D79:G79,Scoring!D$2:G$2)</f>
        <v>0.75000000000000011</v>
      </c>
      <c r="E132" s="2">
        <f>SUMPRODUCT(Scoring!H79:K79,Scoring!H$2:K$2)</f>
        <v>0.65</v>
      </c>
      <c r="F132" s="2">
        <f>SUMPRODUCT(Scoring!L79:N79,Scoring!L$2:N$2)</f>
        <v>0.30000000000000004</v>
      </c>
      <c r="G132" s="2">
        <f>SUMPRODUCT(Scoring!O79:Q79,Scoring!O$2:Q$2)</f>
        <v>0.47500000000000009</v>
      </c>
      <c r="H132" s="2">
        <f>SUMPRODUCT(Scoring!R79:T79,Scoring!R$2:T$2)</f>
        <v>0.25</v>
      </c>
      <c r="I132" s="2">
        <f>Scoring!U79*Scoring!U$2</f>
        <v>1</v>
      </c>
      <c r="J132" s="11">
        <f t="shared" ref="J132:J163" si="4">SUM(D132:I132)</f>
        <v>3.4250000000000003</v>
      </c>
      <c r="S132"/>
    </row>
    <row r="133" spans="1:19" x14ac:dyDescent="0.2">
      <c r="A133" s="2">
        <f>results!A132</f>
        <v>0</v>
      </c>
      <c r="B133" s="35" t="str">
        <f>results!B12</f>
        <v>SuperFan.Ai</v>
      </c>
      <c r="C133" s="2" t="str">
        <f>results!C12</f>
        <v>Aalok Agrawal</v>
      </c>
      <c r="D133" s="2">
        <f>SUMPRODUCT(Scoring!D15:G15,Scoring!D$2:G$2)</f>
        <v>0.70000000000000007</v>
      </c>
      <c r="E133" s="2">
        <f>SUMPRODUCT(Scoring!H15:K15,Scoring!H$2:K$2)</f>
        <v>0.6</v>
      </c>
      <c r="F133" s="2">
        <f>SUMPRODUCT(Scoring!L15:N15,Scoring!L$2:N$2)</f>
        <v>0.27500000000000002</v>
      </c>
      <c r="G133" s="2">
        <f>SUMPRODUCT(Scoring!O15:Q15,Scoring!O$2:Q$2)</f>
        <v>0.47500000000000009</v>
      </c>
      <c r="H133" s="2">
        <f>SUMPRODUCT(Scoring!R15:T15,Scoring!R$2:T$2)</f>
        <v>0.22500000000000003</v>
      </c>
      <c r="I133" s="2">
        <f>Scoring!U15*Scoring!U$2</f>
        <v>1</v>
      </c>
      <c r="J133" s="11">
        <f t="shared" si="4"/>
        <v>3.2750000000000004</v>
      </c>
      <c r="K133" s="1">
        <f>AVERAGE(J133:J135)</f>
        <v>3.4000000000000004</v>
      </c>
      <c r="L133">
        <f>MAX(J133:J135)-MIN(J133:J135)</f>
        <v>0.27499999999999991</v>
      </c>
      <c r="S133"/>
    </row>
    <row r="134" spans="1:19" x14ac:dyDescent="0.2">
      <c r="A134" s="2">
        <f>results!A133</f>
        <v>0</v>
      </c>
      <c r="B134" s="2" t="str">
        <f>results!B23</f>
        <v>SuperFan.Ai</v>
      </c>
      <c r="C134" s="2" t="str">
        <f>results!C23</f>
        <v>Siddarth Das</v>
      </c>
      <c r="D134" s="2">
        <f>SUMPRODUCT(Scoring!D26:G26,Scoring!D$2:G$2)</f>
        <v>0.65</v>
      </c>
      <c r="E134" s="2">
        <f>SUMPRODUCT(Scoring!H26:K26,Scoring!H$2:K$2)</f>
        <v>0.65</v>
      </c>
      <c r="F134" s="2">
        <f>SUMPRODUCT(Scoring!L26:N26,Scoring!L$2:N$2)</f>
        <v>0.32500000000000007</v>
      </c>
      <c r="G134" s="2">
        <f>SUMPRODUCT(Scoring!O26:Q26,Scoring!O$2:Q$2)</f>
        <v>0.57500000000000007</v>
      </c>
      <c r="H134" s="2">
        <f>SUMPRODUCT(Scoring!R26:T26,Scoring!R$2:T$2)</f>
        <v>0.35</v>
      </c>
      <c r="I134" s="2">
        <f>Scoring!U26*Scoring!U$2</f>
        <v>1</v>
      </c>
      <c r="J134" s="11">
        <f t="shared" si="4"/>
        <v>3.5500000000000003</v>
      </c>
      <c r="S134"/>
    </row>
    <row r="135" spans="1:19" x14ac:dyDescent="0.2">
      <c r="A135" s="2">
        <f>results!A134</f>
        <v>0</v>
      </c>
      <c r="B135" s="2" t="str">
        <f>results!B35</f>
        <v>SuperFan.Ai</v>
      </c>
      <c r="C135" s="2" t="str">
        <f>results!C35</f>
        <v>Aalok Doshi</v>
      </c>
      <c r="D135" s="2">
        <f>SUMPRODUCT(Scoring!D38:G38,Scoring!D$2:G$2)</f>
        <v>0.75</v>
      </c>
      <c r="E135" s="2">
        <f>SUMPRODUCT(Scoring!H38:K38,Scoring!H$2:K$2)</f>
        <v>0.65</v>
      </c>
      <c r="F135" s="2">
        <f>SUMPRODUCT(Scoring!L38:N38,Scoring!L$2:N$2)</f>
        <v>0.27500000000000002</v>
      </c>
      <c r="G135" s="2">
        <f>SUMPRODUCT(Scoring!O38:Q38,Scoring!O$2:Q$2)</f>
        <v>0.42500000000000004</v>
      </c>
      <c r="H135" s="2">
        <f>SUMPRODUCT(Scoring!R38:T38,Scoring!R$2:T$2)</f>
        <v>0.27500000000000002</v>
      </c>
      <c r="I135" s="2">
        <f>Scoring!U38*Scoring!U$2</f>
        <v>1</v>
      </c>
      <c r="J135" s="11">
        <f t="shared" si="4"/>
        <v>3.3749999999999996</v>
      </c>
      <c r="S135"/>
    </row>
    <row r="136" spans="1:19" x14ac:dyDescent="0.2">
      <c r="A136" s="2">
        <f>results!A135</f>
        <v>0</v>
      </c>
      <c r="B136" s="2" t="str">
        <f>results!B14</f>
        <v>Tesseract Global Technologies Pvt Ltd</v>
      </c>
      <c r="C136" s="2" t="str">
        <f>results!C14</f>
        <v>Prashant</v>
      </c>
      <c r="D136" s="2">
        <f>SUMPRODUCT(Scoring!D17:G17,Scoring!D$2:G$2)</f>
        <v>0.35000000000000003</v>
      </c>
      <c r="E136" s="2">
        <f>SUMPRODUCT(Scoring!H17:K17,Scoring!H$2:K$2)</f>
        <v>0.4</v>
      </c>
      <c r="F136" s="2">
        <f>SUMPRODUCT(Scoring!L17:N17,Scoring!L$2:N$2)</f>
        <v>0.15000000000000002</v>
      </c>
      <c r="G136" s="2">
        <f>SUMPRODUCT(Scoring!O17:Q17,Scoring!O$2:Q$2)</f>
        <v>0.125</v>
      </c>
      <c r="H136" s="2">
        <f>SUMPRODUCT(Scoring!R17:T17,Scoring!R$2:T$2)</f>
        <v>0.1</v>
      </c>
      <c r="I136" s="2">
        <f>Scoring!U17*Scoring!U$2</f>
        <v>0</v>
      </c>
      <c r="J136" s="11">
        <f t="shared" si="4"/>
        <v>1.125</v>
      </c>
      <c r="K136" s="1">
        <f>AVERAGE(J136:J137)</f>
        <v>1.3</v>
      </c>
      <c r="L136">
        <f>MAX(J136:J137)-MIN(J136:J137)</f>
        <v>0.35000000000000009</v>
      </c>
      <c r="S136"/>
    </row>
    <row r="137" spans="1:19" x14ac:dyDescent="0.2">
      <c r="A137" s="2">
        <f>results!A136</f>
        <v>0</v>
      </c>
      <c r="B137" s="2" t="str">
        <f>results!B127</f>
        <v>Tesseract Global Technologies Pvt Ltd</v>
      </c>
      <c r="C137" s="2" t="str">
        <f>results!C127</f>
        <v>Lux Anantharaman</v>
      </c>
      <c r="D137" s="2">
        <f>SUMPRODUCT(Scoring!D130:G130,Scoring!D$2:G$2)</f>
        <v>0.44999999999999996</v>
      </c>
      <c r="E137" s="2">
        <f>SUMPRODUCT(Scoring!H130:K130,Scoring!H$2:K$2)</f>
        <v>0.39999999999999997</v>
      </c>
      <c r="F137" s="2">
        <f>SUMPRODUCT(Scoring!L130:N130,Scoring!L$2:N$2)</f>
        <v>0.25</v>
      </c>
      <c r="G137" s="2">
        <f>SUMPRODUCT(Scoring!O130:Q130,Scoring!O$2:Q$2)</f>
        <v>0.27500000000000002</v>
      </c>
      <c r="H137" s="2">
        <f>SUMPRODUCT(Scoring!R130:T130,Scoring!R$2:T$2)</f>
        <v>0.1</v>
      </c>
      <c r="I137" s="2">
        <f>Scoring!U130*Scoring!U$2</f>
        <v>0</v>
      </c>
      <c r="J137" s="11">
        <f t="shared" si="4"/>
        <v>1.4750000000000001</v>
      </c>
      <c r="S137"/>
    </row>
    <row r="138" spans="1:19" x14ac:dyDescent="0.2">
      <c r="A138" s="2">
        <f>results!A137</f>
        <v>0</v>
      </c>
      <c r="B138" s="2" t="str">
        <f>results!B50</f>
        <v>TripUthao</v>
      </c>
      <c r="C138" s="2" t="str">
        <f>results!C50</f>
        <v>Himmat Singh</v>
      </c>
      <c r="D138" s="2">
        <f>SUMPRODUCT(Scoring!D53:G53,Scoring!D$2:G$2)</f>
        <v>0.55000000000000004</v>
      </c>
      <c r="E138" s="2">
        <f>SUMPRODUCT(Scoring!H53:K53,Scoring!H$2:K$2)</f>
        <v>0.4</v>
      </c>
      <c r="F138" s="2">
        <f>SUMPRODUCT(Scoring!L53:N53,Scoring!L$2:N$2)</f>
        <v>0.22500000000000003</v>
      </c>
      <c r="G138" s="2">
        <f>SUMPRODUCT(Scoring!O53:Q53,Scoring!O$2:Q$2)</f>
        <v>0.30000000000000004</v>
      </c>
      <c r="H138" s="2">
        <f>SUMPRODUCT(Scoring!R53:T53,Scoring!R$2:T$2)</f>
        <v>0.2</v>
      </c>
      <c r="I138" s="2">
        <f>Scoring!U53*Scoring!U$2</f>
        <v>0.5</v>
      </c>
      <c r="J138" s="11">
        <f t="shared" si="4"/>
        <v>2.1749999999999998</v>
      </c>
      <c r="K138" s="1">
        <f>AVERAGE(J138:J139)</f>
        <v>2.0625</v>
      </c>
      <c r="L138">
        <f>MAX(J138:J139)-MIN(J138:J139)</f>
        <v>0.22499999999999964</v>
      </c>
      <c r="S138"/>
    </row>
    <row r="139" spans="1:19" x14ac:dyDescent="0.2">
      <c r="A139" s="2">
        <f>results!A138</f>
        <v>0</v>
      </c>
      <c r="B139" s="2" t="str">
        <f>results!B113</f>
        <v>TripUthao</v>
      </c>
      <c r="C139" s="2" t="str">
        <f>results!C113</f>
        <v>Osborne Saldanha</v>
      </c>
      <c r="D139" s="2">
        <f>SUMPRODUCT(Scoring!D116:G116,Scoring!D$2:G$2)</f>
        <v>0.55000000000000004</v>
      </c>
      <c r="E139" s="2">
        <f>SUMPRODUCT(Scoring!H116:K116,Scoring!H$2:K$2)</f>
        <v>0.4</v>
      </c>
      <c r="F139" s="2">
        <f>SUMPRODUCT(Scoring!L116:N116,Scoring!L$2:N$2)</f>
        <v>0.125</v>
      </c>
      <c r="G139" s="2">
        <f>SUMPRODUCT(Scoring!O116:Q116,Scoring!O$2:Q$2)</f>
        <v>0.17500000000000002</v>
      </c>
      <c r="H139" s="2">
        <f>SUMPRODUCT(Scoring!R116:T116,Scoring!R$2:T$2)</f>
        <v>0.2</v>
      </c>
      <c r="I139" s="2">
        <f>Scoring!U116*Scoring!U$2</f>
        <v>0.5</v>
      </c>
      <c r="J139" s="11">
        <f t="shared" si="4"/>
        <v>1.9500000000000002</v>
      </c>
      <c r="S139"/>
    </row>
    <row r="140" spans="1:19" x14ac:dyDescent="0.2">
      <c r="A140" s="2">
        <f>results!A139</f>
        <v>0</v>
      </c>
      <c r="B140" s="2" t="str">
        <f>results!B77</f>
        <v>University Living Accommodation Pvt Ltd</v>
      </c>
      <c r="C140" s="2" t="str">
        <f>results!C77</f>
        <v>Vishesh Dhingra</v>
      </c>
      <c r="D140" s="2">
        <f>SUMPRODUCT(Scoring!D80:G80,Scoring!D$2:G$2)</f>
        <v>0.75</v>
      </c>
      <c r="E140" s="2">
        <f>SUMPRODUCT(Scoring!H80:K80,Scoring!H$2:K$2)</f>
        <v>0.65</v>
      </c>
      <c r="F140" s="2">
        <f>SUMPRODUCT(Scoring!L80:N80,Scoring!L$2:N$2)</f>
        <v>0.30000000000000004</v>
      </c>
      <c r="G140" s="2">
        <f>SUMPRODUCT(Scoring!O80:Q80,Scoring!O$2:Q$2)</f>
        <v>0.57500000000000007</v>
      </c>
      <c r="H140" s="2">
        <f>SUMPRODUCT(Scoring!R80:T80,Scoring!R$2:T$2)</f>
        <v>0.30000000000000004</v>
      </c>
      <c r="I140" s="2">
        <f>Scoring!U80*Scoring!U$2</f>
        <v>1</v>
      </c>
      <c r="J140" s="11">
        <f t="shared" si="4"/>
        <v>3.5750000000000002</v>
      </c>
      <c r="K140" s="1">
        <f>AVERAGE(J140:J141)</f>
        <v>3.5250000000000004</v>
      </c>
      <c r="L140">
        <f>MAX(J140:J141)-MIN(J140:J141)</f>
        <v>9.9999999999999645E-2</v>
      </c>
      <c r="S140"/>
    </row>
    <row r="141" spans="1:19" x14ac:dyDescent="0.2">
      <c r="A141" s="2">
        <f>results!A140</f>
        <v>0</v>
      </c>
      <c r="B141" s="2" t="str">
        <f>results!B134</f>
        <v>University Living Accommodation Pvt Ltd</v>
      </c>
      <c r="C141" s="2" t="str">
        <f>results!C134</f>
        <v>Ramm</v>
      </c>
      <c r="D141" s="2">
        <f>SUMPRODUCT(Scoring!D137:G137,Scoring!D$2:G$2)</f>
        <v>0.8</v>
      </c>
      <c r="E141" s="2">
        <f>SUMPRODUCT(Scoring!H137:K137,Scoring!H$2:K$2)</f>
        <v>0.60000000000000009</v>
      </c>
      <c r="F141" s="2">
        <f>SUMPRODUCT(Scoring!L137:N137,Scoring!L$2:N$2)</f>
        <v>0.32500000000000001</v>
      </c>
      <c r="G141" s="2">
        <f>SUMPRODUCT(Scoring!O137:Q137,Scoring!O$2:Q$2)</f>
        <v>0.45000000000000007</v>
      </c>
      <c r="H141" s="2">
        <f>SUMPRODUCT(Scoring!R137:T137,Scoring!R$2:T$2)</f>
        <v>0.30000000000000004</v>
      </c>
      <c r="I141" s="2">
        <f>Scoring!U137*Scoring!U$2</f>
        <v>1</v>
      </c>
      <c r="J141" s="11">
        <f t="shared" si="4"/>
        <v>3.4750000000000005</v>
      </c>
      <c r="S141"/>
    </row>
    <row r="142" spans="1:19" x14ac:dyDescent="0.2">
      <c r="A142" s="2">
        <f>results!A141</f>
        <v>0</v>
      </c>
      <c r="B142" s="2" t="str">
        <f>results!B117</f>
        <v>Velox Network Pte Ltd</v>
      </c>
      <c r="C142" s="2" t="str">
        <f>results!C117</f>
        <v>Sriman Kota</v>
      </c>
      <c r="D142" s="2">
        <f>SUMPRODUCT(Scoring!D120:G120,Scoring!D$2:G$2)</f>
        <v>0.75</v>
      </c>
      <c r="E142" s="2">
        <f>SUMPRODUCT(Scoring!H120:K120,Scoring!H$2:K$2)</f>
        <v>0.65000000000000013</v>
      </c>
      <c r="F142" s="2">
        <f>SUMPRODUCT(Scoring!L120:N120,Scoring!L$2:N$2)</f>
        <v>0.32500000000000001</v>
      </c>
      <c r="G142" s="2">
        <f>SUMPRODUCT(Scoring!O120:Q120,Scoring!O$2:Q$2)</f>
        <v>0.47500000000000009</v>
      </c>
      <c r="H142" s="2">
        <f>SUMPRODUCT(Scoring!R120:T120,Scoring!R$2:T$2)</f>
        <v>0.27500000000000002</v>
      </c>
      <c r="I142" s="2">
        <f>Scoring!U120*Scoring!U$2</f>
        <v>1</v>
      </c>
      <c r="J142" s="11">
        <f t="shared" si="4"/>
        <v>3.4750000000000001</v>
      </c>
      <c r="K142" s="1">
        <f>AVERAGE(J142:J143)</f>
        <v>2.7</v>
      </c>
      <c r="L142">
        <f>MAX(J142:J143)-MIN(J142:J143)</f>
        <v>1.55</v>
      </c>
      <c r="S142"/>
    </row>
    <row r="143" spans="1:19" x14ac:dyDescent="0.2">
      <c r="A143" s="2">
        <f>results!A142</f>
        <v>0</v>
      </c>
      <c r="B143" s="2" t="str">
        <f>results!B131</f>
        <v>Velox Network Pte Ltd</v>
      </c>
      <c r="C143" s="2" t="str">
        <f>results!C131</f>
        <v>Lux Anantharaman</v>
      </c>
      <c r="D143" s="2">
        <f>SUMPRODUCT(Scoring!D134:G134,Scoring!D$2:G$2)</f>
        <v>0.45000000000000007</v>
      </c>
      <c r="E143" s="2">
        <f>SUMPRODUCT(Scoring!H134:K134,Scoring!H$2:K$2)</f>
        <v>0.4</v>
      </c>
      <c r="F143" s="2">
        <f>SUMPRODUCT(Scoring!L134:N134,Scoring!L$2:N$2)</f>
        <v>0.2</v>
      </c>
      <c r="G143" s="2">
        <f>SUMPRODUCT(Scoring!O134:Q134,Scoring!O$2:Q$2)</f>
        <v>0.17500000000000002</v>
      </c>
      <c r="H143" s="2">
        <f>SUMPRODUCT(Scoring!R134:T134,Scoring!R$2:T$2)</f>
        <v>0.2</v>
      </c>
      <c r="I143" s="2">
        <f>Scoring!U134*Scoring!U$2</f>
        <v>0.5</v>
      </c>
      <c r="J143" s="11">
        <f t="shared" si="4"/>
        <v>1.925</v>
      </c>
      <c r="S143"/>
    </row>
    <row r="144" spans="1:19" x14ac:dyDescent="0.2">
      <c r="A144" s="2">
        <f>results!A143</f>
        <v>0</v>
      </c>
      <c r="B144" s="2" t="str">
        <f>results!B62</f>
        <v>Waitrr</v>
      </c>
      <c r="C144" s="2" t="str">
        <f>results!C62</f>
        <v>David Isaac</v>
      </c>
      <c r="D144" s="2">
        <f>SUMPRODUCT(Scoring!D65:G65,Scoring!D$2:G$2)</f>
        <v>0.55000000000000004</v>
      </c>
      <c r="E144" s="2">
        <f>SUMPRODUCT(Scoring!H65:K65,Scoring!H$2:K$2)</f>
        <v>0.5</v>
      </c>
      <c r="F144" s="2">
        <f>SUMPRODUCT(Scoring!L65:N65,Scoring!L$2:N$2)</f>
        <v>0.30000000000000004</v>
      </c>
      <c r="G144" s="2">
        <f>SUMPRODUCT(Scoring!O65:Q65,Scoring!O$2:Q$2)</f>
        <v>0.30000000000000004</v>
      </c>
      <c r="H144" s="2">
        <f>SUMPRODUCT(Scoring!R65:T65,Scoring!R$2:T$2)</f>
        <v>0.30000000000000004</v>
      </c>
      <c r="I144" s="2">
        <f>Scoring!U65*Scoring!U$2</f>
        <v>1</v>
      </c>
      <c r="J144" s="11">
        <f t="shared" si="4"/>
        <v>2.95</v>
      </c>
      <c r="K144" s="1">
        <f>AVERAGE(J144:J145)</f>
        <v>3.2374999999999998</v>
      </c>
      <c r="L144">
        <f>MAX(J144:J145)-MIN(J144:J145)</f>
        <v>0.57499999999999973</v>
      </c>
      <c r="S144"/>
    </row>
    <row r="145" spans="1:19" x14ac:dyDescent="0.2">
      <c r="A145" s="2">
        <f>results!A144</f>
        <v>0</v>
      </c>
      <c r="B145" s="2" t="str">
        <f>results!B100</f>
        <v>Waitrr</v>
      </c>
      <c r="C145" s="2" t="str">
        <f>results!C100</f>
        <v>Nandini Das Ghoshal</v>
      </c>
      <c r="D145" s="2">
        <f>SUMPRODUCT(Scoring!D103:G103,Scoring!D$2:G$2)</f>
        <v>0.7</v>
      </c>
      <c r="E145" s="2">
        <f>SUMPRODUCT(Scoring!H103:K103,Scoring!H$2:K$2)</f>
        <v>0.55000000000000004</v>
      </c>
      <c r="F145" s="2">
        <f>SUMPRODUCT(Scoring!L103:N103,Scoring!L$2:N$2)</f>
        <v>0.375</v>
      </c>
      <c r="G145" s="2">
        <f>SUMPRODUCT(Scoring!O103:Q103,Scoring!O$2:Q$2)</f>
        <v>0.5</v>
      </c>
      <c r="H145" s="2">
        <f>SUMPRODUCT(Scoring!R103:T103,Scoring!R$2:T$2)</f>
        <v>0.4</v>
      </c>
      <c r="I145" s="2">
        <f>Scoring!U103*Scoring!U$2</f>
        <v>1</v>
      </c>
      <c r="J145" s="11">
        <f t="shared" si="4"/>
        <v>3.5249999999999999</v>
      </c>
      <c r="S145"/>
    </row>
    <row r="146" spans="1:19" x14ac:dyDescent="0.2">
      <c r="A146" s="2">
        <f>results!A145</f>
        <v>0</v>
      </c>
      <c r="B146" s="2" t="str">
        <f>results!B56</f>
        <v>Woofyz Pet Services Pvt Ltd</v>
      </c>
      <c r="C146" s="2" t="str">
        <f>results!C56</f>
        <v>Paresh gupta</v>
      </c>
      <c r="D146" s="2">
        <f>SUMPRODUCT(Scoring!D59:G59,Scoring!D$2:G$2)</f>
        <v>0.7</v>
      </c>
      <c r="E146" s="2">
        <f>SUMPRODUCT(Scoring!H59:K59,Scoring!H$2:K$2)</f>
        <v>0.65000000000000013</v>
      </c>
      <c r="F146" s="2">
        <f>SUMPRODUCT(Scoring!L59:N59,Scoring!L$2:N$2)</f>
        <v>0.2</v>
      </c>
      <c r="G146" s="2">
        <f>SUMPRODUCT(Scoring!O59:Q59,Scoring!O$2:Q$2)</f>
        <v>0.47500000000000009</v>
      </c>
      <c r="H146" s="2">
        <f>SUMPRODUCT(Scoring!R59:T59,Scoring!R$2:T$2)</f>
        <v>0.22500000000000003</v>
      </c>
      <c r="I146" s="2">
        <f>Scoring!U59*Scoring!U$2</f>
        <v>0.5</v>
      </c>
      <c r="J146" s="11">
        <f t="shared" si="4"/>
        <v>2.7500000000000004</v>
      </c>
      <c r="K146" s="1">
        <f>AVERAGE(J146:J147)</f>
        <v>2.3625000000000003</v>
      </c>
      <c r="L146">
        <f>MAX(J146:J147)-MIN(J146:J147)</f>
        <v>0.77500000000000013</v>
      </c>
      <c r="S146"/>
    </row>
    <row r="147" spans="1:19" x14ac:dyDescent="0.2">
      <c r="A147" s="2">
        <f>results!A146</f>
        <v>0</v>
      </c>
      <c r="B147" s="2" t="str">
        <f>results!B112</f>
        <v>Woofyz Pet Services Pvt Ltd</v>
      </c>
      <c r="C147" s="2" t="str">
        <f>results!C112</f>
        <v>Osborne Saldanha</v>
      </c>
      <c r="D147" s="2">
        <f>SUMPRODUCT(Scoring!D115:G115,Scoring!D$2:G$2)</f>
        <v>0.50000000000000011</v>
      </c>
      <c r="E147" s="2">
        <f>SUMPRODUCT(Scoring!H115:K115,Scoring!H$2:K$2)</f>
        <v>0.4</v>
      </c>
      <c r="F147" s="2">
        <f>SUMPRODUCT(Scoring!L115:N115,Scoring!L$2:N$2)</f>
        <v>0.125</v>
      </c>
      <c r="G147" s="2">
        <f>SUMPRODUCT(Scoring!O115:Q115,Scoring!O$2:Q$2)</f>
        <v>0.27500000000000002</v>
      </c>
      <c r="H147" s="2">
        <f>SUMPRODUCT(Scoring!R115:T115,Scoring!R$2:T$2)</f>
        <v>0.17500000000000002</v>
      </c>
      <c r="I147" s="2">
        <f>Scoring!U115*Scoring!U$2</f>
        <v>0.5</v>
      </c>
      <c r="J147" s="11">
        <f t="shared" si="4"/>
        <v>1.9750000000000003</v>
      </c>
      <c r="S147"/>
    </row>
    <row r="148" spans="1:19" x14ac:dyDescent="0.2">
      <c r="A148" s="2"/>
      <c r="B148" s="2"/>
      <c r="C148" s="2"/>
      <c r="D148" s="2"/>
      <c r="E148" s="2"/>
      <c r="F148" s="2"/>
      <c r="G148" s="2"/>
      <c r="H148" s="2"/>
      <c r="I148" s="2"/>
      <c r="S148"/>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X70"/>
  <sheetViews>
    <sheetView workbookViewId="0">
      <selection activeCell="N8" sqref="N8:O8"/>
    </sheetView>
  </sheetViews>
  <sheetFormatPr baseColWidth="10" defaultColWidth="8.83203125" defaultRowHeight="15" x14ac:dyDescent="0.2"/>
  <cols>
    <col min="1" max="1" width="8.83203125" style="1" customWidth="1"/>
    <col min="2" max="2" width="33" style="1" bestFit="1" customWidth="1"/>
    <col min="3" max="9" width="12.6640625" style="1" customWidth="1"/>
    <col min="10" max="10" width="8.83203125" style="11" customWidth="1"/>
    <col min="11" max="231" width="8.83203125" style="1" customWidth="1"/>
    <col min="232" max="232" width="8.83203125" style="1"/>
  </cols>
  <sheetData>
    <row r="2" spans="1:232" x14ac:dyDescent="0.2">
      <c r="C2" s="8">
        <v>1</v>
      </c>
      <c r="D2" s="9">
        <v>0.2</v>
      </c>
      <c r="E2" s="9">
        <v>0.2</v>
      </c>
      <c r="F2" s="9">
        <v>0.1</v>
      </c>
      <c r="G2" s="9">
        <v>0.15</v>
      </c>
      <c r="H2" s="9">
        <v>0.1</v>
      </c>
      <c r="I2" s="9">
        <v>0.25</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row>
    <row r="3" spans="1:232" s="28" customFormat="1" ht="34" x14ac:dyDescent="0.2">
      <c r="A3" s="23">
        <v>0</v>
      </c>
      <c r="B3" s="24" t="s">
        <v>59</v>
      </c>
      <c r="C3" s="24" t="s">
        <v>58</v>
      </c>
      <c r="D3" s="24" t="s">
        <v>51</v>
      </c>
      <c r="E3" s="24" t="s">
        <v>52</v>
      </c>
      <c r="F3" s="24" t="s">
        <v>53</v>
      </c>
      <c r="G3" s="24" t="s">
        <v>54</v>
      </c>
      <c r="H3" s="24" t="s">
        <v>55</v>
      </c>
      <c r="I3" s="24" t="s">
        <v>26</v>
      </c>
      <c r="J3" s="25" t="s">
        <v>56</v>
      </c>
      <c r="K3" s="26" t="s">
        <v>812</v>
      </c>
      <c r="L3" s="27" t="s">
        <v>813</v>
      </c>
    </row>
    <row r="4" spans="1:232" x14ac:dyDescent="0.2">
      <c r="A4" s="2">
        <v>0</v>
      </c>
      <c r="B4" s="35" t="s">
        <v>83</v>
      </c>
      <c r="C4" s="2" t="s">
        <v>47</v>
      </c>
      <c r="D4" s="2">
        <v>0.7</v>
      </c>
      <c r="E4" s="2">
        <v>0.55000000000000004</v>
      </c>
      <c r="F4" s="2">
        <v>0.27500000000000002</v>
      </c>
      <c r="G4" s="2">
        <v>0.42500000000000004</v>
      </c>
      <c r="H4" s="2">
        <v>0.32500000000000001</v>
      </c>
      <c r="I4" s="2">
        <v>0.5</v>
      </c>
      <c r="J4" s="11">
        <v>2.7749999999999999</v>
      </c>
      <c r="K4" s="1">
        <v>2.375</v>
      </c>
      <c r="L4">
        <v>0.79999999999999982</v>
      </c>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row>
    <row r="5" spans="1:232" ht="15" customHeight="1" x14ac:dyDescent="0.2">
      <c r="A5" s="2">
        <v>0</v>
      </c>
      <c r="B5" s="2" t="s">
        <v>95</v>
      </c>
      <c r="C5" s="2" t="s">
        <v>47</v>
      </c>
      <c r="D5" s="2">
        <f>AVERAGE(Averaged!D7:D8)</f>
        <v>0.65000000000000013</v>
      </c>
      <c r="E5" s="2">
        <f>AVERAGE(Averaged!E7:E8)</f>
        <v>0.45</v>
      </c>
      <c r="F5" s="2">
        <f>AVERAGE(Averaged!F7:F8)</f>
        <v>0.2</v>
      </c>
      <c r="G5" s="2">
        <f>AVERAGE(Averaged!G7:G8)</f>
        <v>0.375</v>
      </c>
      <c r="H5" s="2">
        <f>AVERAGE(Averaged!H7:H8)</f>
        <v>0.23750000000000004</v>
      </c>
      <c r="I5" s="2">
        <f>AVERAGE(Averaged!I7:I8)</f>
        <v>0.5</v>
      </c>
      <c r="J5" s="11">
        <v>2.7</v>
      </c>
      <c r="K5" s="1">
        <v>2.4125000000000001</v>
      </c>
      <c r="L5">
        <v>0.57500000000000018</v>
      </c>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row>
    <row r="6" spans="1:232" ht="15" customHeight="1" x14ac:dyDescent="0.2">
      <c r="A6" s="2">
        <v>0</v>
      </c>
      <c r="B6" s="2" t="s">
        <v>286</v>
      </c>
      <c r="C6" s="2" t="s">
        <v>274</v>
      </c>
      <c r="D6" s="2">
        <f>AVERAGE(Averaged!D8:D9)</f>
        <v>0.60000000000000009</v>
      </c>
      <c r="E6" s="2">
        <f>AVERAGE(Averaged!E8:E9)</f>
        <v>0.47500000000000003</v>
      </c>
      <c r="F6" s="2">
        <f>AVERAGE(Averaged!F8:F9)</f>
        <v>0.1875</v>
      </c>
      <c r="G6" s="2">
        <f>AVERAGE(Averaged!G8:G9)</f>
        <v>0.41250000000000009</v>
      </c>
      <c r="H6" s="2">
        <f>AVERAGE(Averaged!H8:H9)</f>
        <v>0.23750000000000004</v>
      </c>
      <c r="I6" s="2">
        <f>AVERAGE(Averaged!I8:I9)</f>
        <v>0.75</v>
      </c>
      <c r="J6" s="11">
        <v>3.2</v>
      </c>
      <c r="K6" s="1">
        <v>3.0125000000000002</v>
      </c>
      <c r="L6">
        <v>0.375</v>
      </c>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row>
    <row r="7" spans="1:232" ht="15" customHeight="1" x14ac:dyDescent="0.2">
      <c r="A7" s="2">
        <v>0</v>
      </c>
      <c r="B7" s="2" t="s">
        <v>348</v>
      </c>
      <c r="C7" s="2" t="s">
        <v>39</v>
      </c>
      <c r="D7" s="2">
        <v>0.65</v>
      </c>
      <c r="E7" s="2">
        <v>0.65</v>
      </c>
      <c r="F7" s="2">
        <v>0.27500000000000002</v>
      </c>
      <c r="G7" s="2">
        <v>0.45000000000000007</v>
      </c>
      <c r="H7" s="2">
        <v>0.32500000000000001</v>
      </c>
      <c r="I7" s="2">
        <v>0.5</v>
      </c>
      <c r="J7" s="11">
        <v>2.8500000000000005</v>
      </c>
      <c r="K7" s="1">
        <v>2.5875000000000004</v>
      </c>
      <c r="L7">
        <v>0.52500000000000036</v>
      </c>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row>
    <row r="8" spans="1:232" x14ac:dyDescent="0.2">
      <c r="A8" s="2">
        <v>0</v>
      </c>
      <c r="B8" s="2" t="s">
        <v>639</v>
      </c>
      <c r="C8" s="2" t="s">
        <v>41</v>
      </c>
      <c r="D8" s="2">
        <v>0.60000000000000009</v>
      </c>
      <c r="E8" s="2">
        <v>0.60000000000000009</v>
      </c>
      <c r="F8" s="2">
        <v>0.30000000000000004</v>
      </c>
      <c r="G8" s="2">
        <v>0.47500000000000009</v>
      </c>
      <c r="H8" s="2">
        <v>0.25</v>
      </c>
      <c r="I8" s="2">
        <v>0.5</v>
      </c>
      <c r="J8" s="11">
        <v>2.7250000000000005</v>
      </c>
      <c r="K8" s="1">
        <v>2.0250000000000004</v>
      </c>
      <c r="L8">
        <v>1.4000000000000004</v>
      </c>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row>
    <row r="9" spans="1:232" ht="15" customHeight="1" x14ac:dyDescent="0.2">
      <c r="A9" s="2">
        <v>0</v>
      </c>
      <c r="B9" s="2" t="s">
        <v>89</v>
      </c>
      <c r="C9" s="2" t="s">
        <v>47</v>
      </c>
      <c r="D9" s="2">
        <v>0.65000000000000013</v>
      </c>
      <c r="E9" s="2">
        <v>0.6</v>
      </c>
      <c r="F9" s="2">
        <v>0.25</v>
      </c>
      <c r="G9" s="2">
        <v>0.45000000000000007</v>
      </c>
      <c r="H9" s="2">
        <v>0.35</v>
      </c>
      <c r="I9" s="2">
        <v>1</v>
      </c>
      <c r="J9" s="11">
        <v>3.3000000000000003</v>
      </c>
      <c r="K9" s="1">
        <v>2.8875000000000002</v>
      </c>
      <c r="L9">
        <v>0.82500000000000018</v>
      </c>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row>
    <row r="10" spans="1:232" ht="15" customHeight="1" x14ac:dyDescent="0.2">
      <c r="A10" s="2">
        <v>0</v>
      </c>
      <c r="B10" s="2" t="s">
        <v>170</v>
      </c>
      <c r="C10" s="2" t="s">
        <v>49</v>
      </c>
      <c r="D10" s="2">
        <v>0.5</v>
      </c>
      <c r="E10" s="2">
        <v>0.55000000000000004</v>
      </c>
      <c r="F10" s="2">
        <v>0.25</v>
      </c>
      <c r="G10" s="2">
        <v>0.30000000000000004</v>
      </c>
      <c r="H10" s="2">
        <v>0.2</v>
      </c>
      <c r="I10" s="2">
        <v>0.5</v>
      </c>
      <c r="J10" s="11">
        <v>2.2999999999999998</v>
      </c>
      <c r="K10" s="1">
        <v>2.1875</v>
      </c>
      <c r="L10">
        <v>0.22499999999999964</v>
      </c>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row>
    <row r="11" spans="1:232" ht="15" customHeight="1" x14ac:dyDescent="0.2">
      <c r="A11" s="2">
        <v>0</v>
      </c>
      <c r="B11" s="2" t="s">
        <v>259</v>
      </c>
      <c r="C11" s="2" t="s">
        <v>239</v>
      </c>
      <c r="D11" s="2">
        <v>0.65</v>
      </c>
      <c r="E11" s="2">
        <v>0.45000000000000007</v>
      </c>
      <c r="F11" s="2">
        <v>0.22500000000000003</v>
      </c>
      <c r="G11" s="2">
        <v>0.30000000000000004</v>
      </c>
      <c r="H11" s="2">
        <v>0.25</v>
      </c>
      <c r="I11" s="2">
        <v>0.5</v>
      </c>
      <c r="J11" s="11">
        <v>2.375</v>
      </c>
      <c r="K11" s="1">
        <v>1.875</v>
      </c>
      <c r="L11">
        <v>1</v>
      </c>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row>
    <row r="12" spans="1:232" ht="15" customHeight="1" x14ac:dyDescent="0.2">
      <c r="A12" s="2">
        <v>0</v>
      </c>
      <c r="B12" s="2" t="s">
        <v>543</v>
      </c>
      <c r="C12" s="2" t="s">
        <v>73</v>
      </c>
      <c r="D12" s="2">
        <v>0.4</v>
      </c>
      <c r="E12" s="2">
        <v>0.55000000000000004</v>
      </c>
      <c r="F12" s="2">
        <v>0.25</v>
      </c>
      <c r="G12" s="2">
        <v>0.30000000000000004</v>
      </c>
      <c r="H12" s="2">
        <v>0.30000000000000004</v>
      </c>
      <c r="I12" s="2">
        <v>0.5</v>
      </c>
      <c r="J12" s="11">
        <v>2.3000000000000003</v>
      </c>
      <c r="K12" s="1">
        <v>2.375</v>
      </c>
      <c r="L12">
        <v>0.14999999999999991</v>
      </c>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row>
    <row r="13" spans="1:232" x14ac:dyDescent="0.2">
      <c r="A13" s="2">
        <v>0</v>
      </c>
      <c r="B13" s="2" t="s">
        <v>765</v>
      </c>
      <c r="C13" s="2" t="s">
        <v>743</v>
      </c>
      <c r="D13" s="2">
        <v>0.45000000000000007</v>
      </c>
      <c r="E13" s="2">
        <v>0.35</v>
      </c>
      <c r="F13" s="2">
        <v>0.125</v>
      </c>
      <c r="G13" s="2">
        <v>0.2</v>
      </c>
      <c r="H13" s="2">
        <v>0.1</v>
      </c>
      <c r="I13" s="2">
        <v>0</v>
      </c>
      <c r="J13" s="11">
        <v>1.2250000000000001</v>
      </c>
      <c r="K13" s="1">
        <v>1.7875000000000001</v>
      </c>
      <c r="L13">
        <v>1.125</v>
      </c>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row>
    <row r="14" spans="1:232" ht="15" customHeight="1" x14ac:dyDescent="0.2">
      <c r="A14" s="2">
        <v>0</v>
      </c>
      <c r="B14" s="2" t="s">
        <v>200</v>
      </c>
      <c r="C14" s="2" t="s">
        <v>46</v>
      </c>
      <c r="D14" s="2">
        <v>0.60000000000000009</v>
      </c>
      <c r="E14" s="2">
        <v>0.55000000000000004</v>
      </c>
      <c r="F14" s="2">
        <v>0.30000000000000004</v>
      </c>
      <c r="G14" s="2">
        <v>0.45000000000000007</v>
      </c>
      <c r="H14" s="2">
        <v>0.30000000000000004</v>
      </c>
      <c r="I14" s="2">
        <v>1</v>
      </c>
      <c r="J14" s="11">
        <v>3.2</v>
      </c>
      <c r="K14" s="1">
        <v>2.2749999999999999</v>
      </c>
      <c r="L14">
        <v>1.8500000000000003</v>
      </c>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row>
    <row r="15" spans="1:232" x14ac:dyDescent="0.2">
      <c r="A15" s="2">
        <v>0</v>
      </c>
      <c r="B15" s="2" t="s">
        <v>315</v>
      </c>
      <c r="C15" s="2" t="s">
        <v>304</v>
      </c>
      <c r="D15" s="2">
        <v>0.35</v>
      </c>
      <c r="E15" s="2">
        <v>0.4</v>
      </c>
      <c r="F15" s="2">
        <v>0.1</v>
      </c>
      <c r="G15" s="2">
        <v>0.27500000000000002</v>
      </c>
      <c r="H15" s="2">
        <v>0.125</v>
      </c>
      <c r="I15" s="2">
        <v>0</v>
      </c>
      <c r="J15" s="11">
        <v>1.25</v>
      </c>
      <c r="K15" s="1">
        <v>2.1749999999999998</v>
      </c>
      <c r="L15">
        <v>1.85</v>
      </c>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row>
    <row r="16" spans="1:232" ht="15" customHeight="1" x14ac:dyDescent="0.2">
      <c r="A16" s="2">
        <v>0</v>
      </c>
      <c r="B16" s="35" t="s">
        <v>174</v>
      </c>
      <c r="C16" s="2" t="s">
        <v>46</v>
      </c>
      <c r="D16" s="2">
        <v>0.55000000000000004</v>
      </c>
      <c r="E16" s="2">
        <v>0.65</v>
      </c>
      <c r="F16" s="2">
        <v>0.30000000000000004</v>
      </c>
      <c r="G16" s="2">
        <v>0.32500000000000001</v>
      </c>
      <c r="H16" s="2">
        <v>0.22500000000000003</v>
      </c>
      <c r="I16" s="2">
        <v>1</v>
      </c>
      <c r="J16" s="11">
        <v>3.0500000000000003</v>
      </c>
      <c r="K16" s="1">
        <v>2.2166666666666668</v>
      </c>
      <c r="L16">
        <v>1.4500000000000002</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row>
    <row r="17" spans="1:232" x14ac:dyDescent="0.2">
      <c r="A17" s="2">
        <v>0</v>
      </c>
      <c r="B17" s="2" t="s">
        <v>226</v>
      </c>
      <c r="C17" s="2" t="s">
        <v>208</v>
      </c>
      <c r="D17" s="2">
        <v>0.45000000000000007</v>
      </c>
      <c r="E17" s="2">
        <v>0.2</v>
      </c>
      <c r="F17" s="2">
        <v>0.17500000000000002</v>
      </c>
      <c r="G17" s="2">
        <v>0.17500000000000002</v>
      </c>
      <c r="H17" s="2">
        <v>0.1</v>
      </c>
      <c r="I17" s="2">
        <v>0</v>
      </c>
      <c r="J17" s="11">
        <v>1.1000000000000003</v>
      </c>
      <c r="K17" s="1">
        <v>1.5125000000000002</v>
      </c>
      <c r="L17">
        <v>0.82499999999999973</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row>
    <row r="18" spans="1:232" ht="15" customHeight="1" x14ac:dyDescent="0.2">
      <c r="A18" s="2">
        <v>0</v>
      </c>
      <c r="B18" s="2" t="s">
        <v>449</v>
      </c>
      <c r="C18" s="2" t="s">
        <v>63</v>
      </c>
      <c r="D18" s="2">
        <v>0.75</v>
      </c>
      <c r="E18" s="2">
        <v>0.6</v>
      </c>
      <c r="F18" s="2">
        <v>0.30000000000000004</v>
      </c>
      <c r="G18" s="2">
        <v>0.47500000000000009</v>
      </c>
      <c r="H18" s="2">
        <v>0.35</v>
      </c>
      <c r="I18" s="2">
        <v>0.5</v>
      </c>
      <c r="J18" s="11">
        <v>2.9750000000000001</v>
      </c>
      <c r="K18" s="1">
        <v>3</v>
      </c>
      <c r="L18">
        <v>5.0000000000000266E-2</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row>
    <row r="19" spans="1:232" ht="15" customHeight="1" x14ac:dyDescent="0.2">
      <c r="A19" s="2">
        <v>0</v>
      </c>
      <c r="B19" s="2" t="s">
        <v>430</v>
      </c>
      <c r="C19" s="2" t="s">
        <v>62</v>
      </c>
      <c r="D19" s="2">
        <v>0.60000000000000009</v>
      </c>
      <c r="E19" s="2">
        <v>0.70000000000000007</v>
      </c>
      <c r="F19" s="2">
        <v>0.35</v>
      </c>
      <c r="G19" s="2">
        <v>0.47500000000000009</v>
      </c>
      <c r="H19" s="2">
        <v>0.35</v>
      </c>
      <c r="I19" s="2">
        <v>1</v>
      </c>
      <c r="J19" s="11">
        <v>3.4750000000000005</v>
      </c>
      <c r="K19" s="1">
        <v>2.3500000000000005</v>
      </c>
      <c r="L19">
        <v>2.2500000000000004</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row>
    <row r="20" spans="1:232" ht="15" customHeight="1" x14ac:dyDescent="0.2">
      <c r="A20" s="2">
        <v>0</v>
      </c>
      <c r="B20" s="2" t="s">
        <v>104</v>
      </c>
      <c r="C20" s="2" t="s">
        <v>47</v>
      </c>
      <c r="D20" s="2">
        <v>0.70000000000000007</v>
      </c>
      <c r="E20" s="2">
        <v>0.44999999999999996</v>
      </c>
      <c r="F20" s="2">
        <v>0.25</v>
      </c>
      <c r="G20" s="2">
        <v>0.30000000000000004</v>
      </c>
      <c r="H20" s="2">
        <v>0.17500000000000002</v>
      </c>
      <c r="I20" s="2">
        <v>0</v>
      </c>
      <c r="J20" s="11">
        <v>1.875</v>
      </c>
      <c r="K20" s="1">
        <v>1.8250000000000002</v>
      </c>
      <c r="L20">
        <v>9.9999999999999867E-2</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row>
    <row r="21" spans="1:232" ht="15" customHeight="1" x14ac:dyDescent="0.2">
      <c r="A21" s="2">
        <v>0</v>
      </c>
      <c r="B21" s="2" t="s">
        <v>327</v>
      </c>
      <c r="C21" s="2" t="s">
        <v>39</v>
      </c>
      <c r="D21" s="2">
        <v>0.60000000000000009</v>
      </c>
      <c r="E21" s="2">
        <v>0.5</v>
      </c>
      <c r="F21" s="2">
        <v>0.22500000000000003</v>
      </c>
      <c r="G21" s="2">
        <v>0.30000000000000004</v>
      </c>
      <c r="H21" s="2">
        <v>0.22500000000000003</v>
      </c>
      <c r="I21" s="2">
        <v>0.5</v>
      </c>
      <c r="J21" s="11">
        <v>2.3500000000000005</v>
      </c>
      <c r="K21" s="1">
        <v>2.2750000000000004</v>
      </c>
      <c r="L21">
        <v>0.15000000000000036</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row>
    <row r="22" spans="1:232" ht="15" customHeight="1" x14ac:dyDescent="0.2">
      <c r="A22" s="2">
        <v>0</v>
      </c>
      <c r="B22" s="2" t="s">
        <v>399</v>
      </c>
      <c r="C22" s="2" t="s">
        <v>42</v>
      </c>
      <c r="D22" s="2">
        <v>0.45000000000000007</v>
      </c>
      <c r="E22" s="2">
        <v>0.55000000000000004</v>
      </c>
      <c r="F22" s="2">
        <v>0.30000000000000004</v>
      </c>
      <c r="G22" s="2">
        <v>0.30000000000000004</v>
      </c>
      <c r="H22" s="2">
        <v>0.25</v>
      </c>
      <c r="I22" s="2">
        <v>0.5</v>
      </c>
      <c r="J22" s="11">
        <v>2.35</v>
      </c>
      <c r="K22" s="1">
        <v>2.5625</v>
      </c>
      <c r="L22">
        <v>0.42500000000000027</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row>
    <row r="23" spans="1:232" x14ac:dyDescent="0.2">
      <c r="A23" s="2">
        <v>0</v>
      </c>
      <c r="B23" s="2" t="s">
        <v>441</v>
      </c>
      <c r="C23" s="2" t="s">
        <v>63</v>
      </c>
      <c r="D23" s="2">
        <v>0.45000000000000007</v>
      </c>
      <c r="E23" s="2">
        <v>0.5</v>
      </c>
      <c r="F23" s="2">
        <v>0.2</v>
      </c>
      <c r="G23" s="2">
        <v>0.4</v>
      </c>
      <c r="H23" s="2">
        <v>0.2</v>
      </c>
      <c r="I23" s="2">
        <v>0</v>
      </c>
      <c r="J23" s="11">
        <v>1.7500000000000002</v>
      </c>
      <c r="K23" s="1">
        <v>2.3625000000000003</v>
      </c>
      <c r="L23">
        <v>1.2249999999999999</v>
      </c>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row>
    <row r="24" spans="1:232" x14ac:dyDescent="0.2">
      <c r="A24" s="2">
        <v>0</v>
      </c>
      <c r="B24" s="35" t="s">
        <v>181</v>
      </c>
      <c r="C24" s="2" t="s">
        <v>46</v>
      </c>
      <c r="D24" s="2">
        <v>0.75000000000000011</v>
      </c>
      <c r="E24" s="2">
        <v>0.65</v>
      </c>
      <c r="F24" s="2">
        <v>0.32500000000000007</v>
      </c>
      <c r="G24" s="2">
        <v>0.57500000000000007</v>
      </c>
      <c r="H24" s="2">
        <v>0.4</v>
      </c>
      <c r="I24" s="2">
        <v>1</v>
      </c>
      <c r="J24" s="11">
        <v>3.7</v>
      </c>
      <c r="K24" s="1">
        <v>3.1416666666666671</v>
      </c>
      <c r="L24">
        <v>1.25</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row>
    <row r="25" spans="1:232" x14ac:dyDescent="0.2">
      <c r="A25" s="2">
        <v>0</v>
      </c>
      <c r="B25" s="2" t="s">
        <v>534</v>
      </c>
      <c r="C25" s="2" t="s">
        <v>73</v>
      </c>
      <c r="D25" s="2">
        <v>0.65</v>
      </c>
      <c r="E25" s="2">
        <v>0.55000000000000004</v>
      </c>
      <c r="F25" s="2">
        <v>0.27500000000000002</v>
      </c>
      <c r="G25" s="2">
        <v>0.4</v>
      </c>
      <c r="H25" s="2">
        <v>0.30000000000000004</v>
      </c>
      <c r="I25" s="2">
        <v>0.5</v>
      </c>
      <c r="J25" s="11">
        <v>2.6749999999999998</v>
      </c>
      <c r="K25" s="1">
        <v>3.0375000000000001</v>
      </c>
      <c r="L25">
        <v>0.72500000000000053</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row>
    <row r="26" spans="1:232" ht="15" customHeight="1" x14ac:dyDescent="0.2">
      <c r="A26" s="2">
        <v>0</v>
      </c>
      <c r="B26" s="2" t="s">
        <v>99</v>
      </c>
      <c r="C26" s="2" t="s">
        <v>47</v>
      </c>
      <c r="D26" s="2">
        <v>0.60000000000000009</v>
      </c>
      <c r="E26" s="2">
        <v>0.45000000000000007</v>
      </c>
      <c r="F26" s="2">
        <v>0.2</v>
      </c>
      <c r="G26" s="2">
        <v>0.35000000000000003</v>
      </c>
      <c r="H26" s="2">
        <v>0.27500000000000002</v>
      </c>
      <c r="I26" s="2">
        <v>1</v>
      </c>
      <c r="J26" s="11">
        <v>2.8750000000000004</v>
      </c>
      <c r="K26" s="1">
        <v>2.6125000000000003</v>
      </c>
      <c r="L26">
        <v>0.52500000000000036</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row>
    <row r="27" spans="1:232" x14ac:dyDescent="0.2">
      <c r="A27" s="2">
        <v>0</v>
      </c>
      <c r="B27" s="2" t="s">
        <v>489</v>
      </c>
      <c r="C27" s="2" t="s">
        <v>43</v>
      </c>
      <c r="D27" s="2">
        <v>0.65000000000000013</v>
      </c>
      <c r="E27" s="2">
        <v>0.7</v>
      </c>
      <c r="F27" s="2">
        <v>0.30000000000000004</v>
      </c>
      <c r="G27" s="2">
        <v>0.47500000000000009</v>
      </c>
      <c r="H27" s="2">
        <v>0.30000000000000004</v>
      </c>
      <c r="I27" s="2">
        <v>0.5</v>
      </c>
      <c r="J27" s="11">
        <v>2.9249999999999998</v>
      </c>
      <c r="K27" s="1">
        <v>2.7</v>
      </c>
      <c r="L27">
        <v>0.44999999999999973</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row>
    <row r="28" spans="1:232" x14ac:dyDescent="0.2">
      <c r="A28" s="2">
        <v>0</v>
      </c>
      <c r="B28" s="35" t="s">
        <v>238</v>
      </c>
      <c r="C28" s="2" t="s">
        <v>239</v>
      </c>
      <c r="D28" s="2">
        <v>0.6</v>
      </c>
      <c r="E28" s="2">
        <v>0.44999999999999996</v>
      </c>
      <c r="F28" s="2">
        <v>0.25</v>
      </c>
      <c r="G28" s="2">
        <v>0.30000000000000004</v>
      </c>
      <c r="H28" s="2">
        <v>0.22500000000000003</v>
      </c>
      <c r="I28" s="2">
        <v>0.5</v>
      </c>
      <c r="J28" s="11">
        <v>2.3250000000000002</v>
      </c>
      <c r="K28" s="1">
        <v>2.3333333333333335</v>
      </c>
      <c r="L28">
        <v>1.5250000000000004</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row>
    <row r="29" spans="1:232" x14ac:dyDescent="0.2">
      <c r="A29" s="2">
        <v>0</v>
      </c>
      <c r="B29" s="2" t="s">
        <v>215</v>
      </c>
      <c r="C29" s="2" t="s">
        <v>208</v>
      </c>
      <c r="D29" s="2">
        <v>0.35000000000000003</v>
      </c>
      <c r="E29" s="2">
        <v>0.2</v>
      </c>
      <c r="F29" s="2">
        <v>0.15000000000000002</v>
      </c>
      <c r="G29" s="2">
        <v>0.17500000000000002</v>
      </c>
      <c r="H29" s="2">
        <v>0.1</v>
      </c>
      <c r="I29" s="2">
        <v>0</v>
      </c>
      <c r="J29" s="11">
        <v>0.97500000000000009</v>
      </c>
      <c r="K29" s="1">
        <v>1.1375000000000002</v>
      </c>
      <c r="L29">
        <v>0.32499999999999996</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row>
    <row r="30" spans="1:232" ht="15" customHeight="1" x14ac:dyDescent="0.2">
      <c r="A30" s="2">
        <v>0</v>
      </c>
      <c r="B30" s="2" t="s">
        <v>297</v>
      </c>
      <c r="C30" s="2" t="s">
        <v>274</v>
      </c>
      <c r="D30" s="2">
        <v>0.45000000000000007</v>
      </c>
      <c r="E30" s="2">
        <v>0.39999999999999997</v>
      </c>
      <c r="F30" s="2">
        <v>0.22500000000000003</v>
      </c>
      <c r="G30" s="2">
        <v>0.27500000000000002</v>
      </c>
      <c r="H30" s="2">
        <v>0.1</v>
      </c>
      <c r="I30" s="2">
        <v>0.5</v>
      </c>
      <c r="J30" s="11">
        <v>1.9500000000000002</v>
      </c>
      <c r="K30" s="1">
        <v>2.6875</v>
      </c>
      <c r="L30">
        <v>1.4750000000000001</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row>
    <row r="31" spans="1:232" x14ac:dyDescent="0.2">
      <c r="A31" s="2">
        <v>0</v>
      </c>
      <c r="B31" s="2" t="s">
        <v>646</v>
      </c>
      <c r="C31" s="2" t="s">
        <v>41</v>
      </c>
      <c r="D31" s="2">
        <v>0.55000000000000004</v>
      </c>
      <c r="E31" s="2">
        <v>0.44999999999999996</v>
      </c>
      <c r="F31" s="2">
        <v>0.2</v>
      </c>
      <c r="G31" s="2">
        <v>0.30000000000000004</v>
      </c>
      <c r="H31" s="2">
        <v>0.2</v>
      </c>
      <c r="I31" s="2">
        <v>0.5</v>
      </c>
      <c r="J31" s="11">
        <v>2.2000000000000002</v>
      </c>
      <c r="K31" s="1">
        <v>1.75</v>
      </c>
      <c r="L31">
        <v>0.90000000000000013</v>
      </c>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row>
    <row r="32" spans="1:232" x14ac:dyDescent="0.2">
      <c r="A32" s="2">
        <v>0</v>
      </c>
      <c r="B32" s="2" t="s">
        <v>425</v>
      </c>
      <c r="C32" s="2" t="s">
        <v>62</v>
      </c>
      <c r="D32" s="2">
        <v>0.7</v>
      </c>
      <c r="E32" s="2">
        <v>0.75</v>
      </c>
      <c r="F32" s="2">
        <v>0.4</v>
      </c>
      <c r="G32" s="2">
        <v>0.5</v>
      </c>
      <c r="H32" s="2">
        <v>0.4</v>
      </c>
      <c r="I32" s="2">
        <v>0.5</v>
      </c>
      <c r="J32" s="11">
        <v>3.25</v>
      </c>
      <c r="K32" s="1">
        <v>2.4750000000000001</v>
      </c>
      <c r="L32">
        <v>1.5499999999999998</v>
      </c>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row>
    <row r="33" spans="1:232" x14ac:dyDescent="0.2">
      <c r="A33" s="2">
        <v>0</v>
      </c>
      <c r="B33" s="2" t="s">
        <v>292</v>
      </c>
      <c r="C33" s="2" t="s">
        <v>274</v>
      </c>
      <c r="D33" s="2">
        <v>0.60000000000000009</v>
      </c>
      <c r="E33" s="2">
        <v>0.65000000000000013</v>
      </c>
      <c r="F33" s="2">
        <v>0.17499999999999999</v>
      </c>
      <c r="G33" s="2">
        <v>0.45000000000000007</v>
      </c>
      <c r="H33" s="2">
        <v>0.25</v>
      </c>
      <c r="I33" s="2">
        <v>1</v>
      </c>
      <c r="J33" s="11">
        <v>3.1250000000000004</v>
      </c>
      <c r="K33" s="1">
        <v>3.1875000000000004</v>
      </c>
      <c r="L33">
        <v>0.125</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row>
    <row r="34" spans="1:232" ht="15" customHeight="1" x14ac:dyDescent="0.2">
      <c r="A34" s="2">
        <v>0</v>
      </c>
      <c r="B34" s="2" t="s">
        <v>455</v>
      </c>
      <c r="C34" s="2" t="s">
        <v>63</v>
      </c>
      <c r="D34" s="2">
        <v>0.8</v>
      </c>
      <c r="E34" s="2">
        <v>0.6</v>
      </c>
      <c r="F34" s="2">
        <v>0.30000000000000004</v>
      </c>
      <c r="G34" s="2">
        <v>0.55000000000000004</v>
      </c>
      <c r="H34" s="2">
        <v>0.30000000000000004</v>
      </c>
      <c r="I34" s="2">
        <v>0.5</v>
      </c>
      <c r="J34" s="11">
        <v>3.05</v>
      </c>
      <c r="K34" s="1">
        <v>3.1875</v>
      </c>
      <c r="L34">
        <v>0.27500000000000036</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row>
    <row r="35" spans="1:232" ht="15" customHeight="1" x14ac:dyDescent="0.2">
      <c r="A35" s="2">
        <v>0</v>
      </c>
      <c r="B35" s="2" t="s">
        <v>207</v>
      </c>
      <c r="C35" s="2" t="s">
        <v>208</v>
      </c>
      <c r="D35" s="2">
        <v>0.3</v>
      </c>
      <c r="E35" s="2">
        <v>0.3</v>
      </c>
      <c r="F35" s="2">
        <v>0.125</v>
      </c>
      <c r="G35" s="2">
        <v>0.17500000000000002</v>
      </c>
      <c r="H35" s="2">
        <v>0.1</v>
      </c>
      <c r="I35" s="2">
        <v>0</v>
      </c>
      <c r="J35" s="11">
        <v>1</v>
      </c>
      <c r="K35" s="1">
        <v>1.6625000000000001</v>
      </c>
      <c r="L35">
        <v>1.3250000000000002</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row>
    <row r="36" spans="1:232" ht="15" customHeight="1" x14ac:dyDescent="0.2">
      <c r="A36" s="2">
        <v>0</v>
      </c>
      <c r="B36" s="35" t="s">
        <v>195</v>
      </c>
      <c r="C36" s="2" t="s">
        <v>46</v>
      </c>
      <c r="D36" s="2">
        <v>0.45000000000000007</v>
      </c>
      <c r="E36" s="2">
        <v>0.55000000000000004</v>
      </c>
      <c r="F36" s="2">
        <v>0.2</v>
      </c>
      <c r="G36" s="2">
        <v>0.30000000000000004</v>
      </c>
      <c r="H36" s="2">
        <v>0.15</v>
      </c>
      <c r="I36" s="2">
        <v>0.5</v>
      </c>
      <c r="J36" s="11">
        <v>2.15</v>
      </c>
      <c r="K36" s="1">
        <v>2.9166666666666665</v>
      </c>
      <c r="L36">
        <v>1.3000000000000003</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row>
    <row r="37" spans="1:232" ht="15" customHeight="1" x14ac:dyDescent="0.2">
      <c r="A37" s="2">
        <v>0</v>
      </c>
      <c r="B37" s="35" t="s">
        <v>311</v>
      </c>
      <c r="C37" s="2" t="s">
        <v>304</v>
      </c>
      <c r="D37" s="2">
        <v>0.45000000000000007</v>
      </c>
      <c r="E37" s="2">
        <v>0.4</v>
      </c>
      <c r="F37" s="2">
        <v>0.17500000000000002</v>
      </c>
      <c r="G37" s="2">
        <v>0.2</v>
      </c>
      <c r="H37" s="2">
        <v>0.17499999999999999</v>
      </c>
      <c r="I37" s="2">
        <v>0</v>
      </c>
      <c r="J37" s="11">
        <v>1.4000000000000001</v>
      </c>
      <c r="K37" s="1">
        <v>1.8500000000000003</v>
      </c>
      <c r="L37">
        <v>0.77499999999999969</v>
      </c>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row>
    <row r="38" spans="1:232" ht="15" customHeight="1" x14ac:dyDescent="0.2">
      <c r="A38" s="2">
        <v>0</v>
      </c>
      <c r="B38" s="2" t="s">
        <v>220</v>
      </c>
      <c r="C38" s="2" t="s">
        <v>208</v>
      </c>
      <c r="D38" s="2">
        <v>0.60000000000000009</v>
      </c>
      <c r="E38" s="2">
        <v>0.55000000000000004</v>
      </c>
      <c r="F38" s="2">
        <v>0.30000000000000004</v>
      </c>
      <c r="G38" s="2">
        <v>0.47500000000000009</v>
      </c>
      <c r="H38" s="2">
        <v>0.27500000000000002</v>
      </c>
      <c r="I38" s="2">
        <v>1</v>
      </c>
      <c r="J38" s="11">
        <v>3.2</v>
      </c>
      <c r="K38" s="1">
        <v>2.6124999999999998</v>
      </c>
      <c r="L38">
        <v>1.1750000000000003</v>
      </c>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row>
    <row r="39" spans="1:232" ht="15" customHeight="1" x14ac:dyDescent="0.2">
      <c r="A39" s="2">
        <v>0</v>
      </c>
      <c r="B39" s="2" t="s">
        <v>322</v>
      </c>
      <c r="C39" s="2" t="s">
        <v>304</v>
      </c>
      <c r="D39" s="2">
        <v>0.5</v>
      </c>
      <c r="E39" s="2">
        <v>0.44999999999999996</v>
      </c>
      <c r="F39" s="2">
        <v>0.22500000000000003</v>
      </c>
      <c r="G39" s="2">
        <v>0.32500000000000001</v>
      </c>
      <c r="H39" s="2">
        <v>0.2</v>
      </c>
      <c r="I39" s="2">
        <v>0.5</v>
      </c>
      <c r="J39" s="11">
        <v>2.2000000000000002</v>
      </c>
      <c r="K39" s="1">
        <v>1.8125</v>
      </c>
      <c r="L39">
        <v>0.77500000000000036</v>
      </c>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row>
    <row r="40" spans="1:232" ht="15" customHeight="1" x14ac:dyDescent="0.2">
      <c r="A40" s="2">
        <v>0</v>
      </c>
      <c r="B40" s="2" t="s">
        <v>111</v>
      </c>
      <c r="C40" s="2" t="s">
        <v>112</v>
      </c>
      <c r="D40" s="2">
        <v>0.65</v>
      </c>
      <c r="E40" s="2">
        <v>0.45</v>
      </c>
      <c r="F40" s="2">
        <v>0.2</v>
      </c>
      <c r="G40" s="2">
        <v>0.52500000000000002</v>
      </c>
      <c r="H40" s="2">
        <v>0.2</v>
      </c>
      <c r="I40" s="2">
        <v>0.5</v>
      </c>
      <c r="J40" s="11">
        <v>2.5250000000000004</v>
      </c>
      <c r="K40" s="1">
        <v>2.8500000000000005</v>
      </c>
      <c r="L40">
        <v>0.64999999999999991</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row>
    <row r="41" spans="1:232" ht="15" customHeight="1" x14ac:dyDescent="0.2">
      <c r="A41" s="2">
        <v>0</v>
      </c>
      <c r="B41" s="2" t="s">
        <v>342</v>
      </c>
      <c r="C41" s="2" t="s">
        <v>39</v>
      </c>
      <c r="D41" s="2">
        <v>0.8</v>
      </c>
      <c r="E41" s="2">
        <v>0.65</v>
      </c>
      <c r="F41" s="2">
        <v>0.37500000000000006</v>
      </c>
      <c r="G41" s="2">
        <v>0.47500000000000009</v>
      </c>
      <c r="H41" s="2">
        <v>0.35</v>
      </c>
      <c r="I41" s="2">
        <v>1</v>
      </c>
      <c r="J41" s="11">
        <v>3.6500000000000004</v>
      </c>
      <c r="K41" s="1">
        <v>3.5625</v>
      </c>
      <c r="L41">
        <v>0.17500000000000071</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row>
    <row r="42" spans="1:232" ht="15" customHeight="1" x14ac:dyDescent="0.2">
      <c r="A42" s="2">
        <v>0</v>
      </c>
      <c r="B42" s="35" t="s">
        <v>137</v>
      </c>
      <c r="C42" s="2" t="s">
        <v>61</v>
      </c>
      <c r="D42" s="2">
        <v>0.5</v>
      </c>
      <c r="E42" s="2">
        <v>0.55000000000000004</v>
      </c>
      <c r="F42" s="2">
        <v>0.22500000000000003</v>
      </c>
      <c r="G42" s="2">
        <v>0.27500000000000002</v>
      </c>
      <c r="H42" s="2">
        <v>0.2</v>
      </c>
      <c r="I42" s="2">
        <v>0.5</v>
      </c>
      <c r="J42" s="11">
        <v>2.25</v>
      </c>
      <c r="K42" s="1">
        <v>2.0749999999999997</v>
      </c>
      <c r="L42">
        <v>0.87499999999999956</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row>
    <row r="43" spans="1:232" ht="15" customHeight="1" x14ac:dyDescent="0.2">
      <c r="A43" s="2">
        <v>0</v>
      </c>
      <c r="B43" s="2" t="s">
        <v>165</v>
      </c>
      <c r="C43" s="2" t="s">
        <v>49</v>
      </c>
      <c r="D43" s="2">
        <v>0.65</v>
      </c>
      <c r="E43" s="2">
        <v>0.65</v>
      </c>
      <c r="F43" s="2">
        <v>0.35</v>
      </c>
      <c r="G43" s="2">
        <v>0.375</v>
      </c>
      <c r="H43" s="2">
        <v>0.35</v>
      </c>
      <c r="I43" s="2">
        <v>0.5</v>
      </c>
      <c r="J43" s="11">
        <v>2.875</v>
      </c>
      <c r="K43" s="1">
        <v>3.0750000000000002</v>
      </c>
      <c r="L43">
        <v>0.40000000000000036</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row>
    <row r="44" spans="1:232" ht="15" customHeight="1" x14ac:dyDescent="0.2">
      <c r="A44" s="2">
        <v>0</v>
      </c>
      <c r="B44" s="2" t="s">
        <v>579</v>
      </c>
      <c r="C44" s="2" t="s">
        <v>563</v>
      </c>
      <c r="D44" s="2">
        <v>0.5</v>
      </c>
      <c r="E44" s="2">
        <v>0.39999999999999997</v>
      </c>
      <c r="F44" s="2">
        <v>0.17500000000000002</v>
      </c>
      <c r="G44" s="2">
        <v>0.30000000000000004</v>
      </c>
      <c r="H44" s="2">
        <v>0.2</v>
      </c>
      <c r="I44" s="2">
        <v>0</v>
      </c>
      <c r="J44" s="11">
        <v>1.575</v>
      </c>
      <c r="K44" s="1">
        <v>1.5125</v>
      </c>
      <c r="L44">
        <v>0.125</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row>
    <row r="45" spans="1:232" ht="15" customHeight="1" x14ac:dyDescent="0.2">
      <c r="A45" s="2">
        <v>0</v>
      </c>
      <c r="B45" s="2" t="s">
        <v>332</v>
      </c>
      <c r="C45" s="2" t="s">
        <v>39</v>
      </c>
      <c r="D45" s="2">
        <v>0.75000000000000011</v>
      </c>
      <c r="E45" s="2">
        <v>0.70000000000000007</v>
      </c>
      <c r="F45" s="2">
        <v>0.32500000000000001</v>
      </c>
      <c r="G45" s="2">
        <v>0.47500000000000009</v>
      </c>
      <c r="H45" s="2">
        <v>0.35</v>
      </c>
      <c r="I45" s="2">
        <v>1</v>
      </c>
      <c r="J45" s="11">
        <v>3.6</v>
      </c>
      <c r="K45" s="1">
        <v>3.3</v>
      </c>
      <c r="L45">
        <v>0.60000000000000009</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row>
    <row r="46" spans="1:232" ht="15" customHeight="1" x14ac:dyDescent="0.2">
      <c r="A46" s="2">
        <v>0</v>
      </c>
      <c r="B46" s="35" t="s">
        <v>76</v>
      </c>
      <c r="C46" s="2" t="s">
        <v>47</v>
      </c>
      <c r="D46" s="2">
        <v>0.45000000000000007</v>
      </c>
      <c r="E46" s="2">
        <v>0.3</v>
      </c>
      <c r="F46" s="2">
        <v>0.125</v>
      </c>
      <c r="G46" s="2">
        <v>0.17500000000000002</v>
      </c>
      <c r="H46" s="2">
        <v>0.22500000000000003</v>
      </c>
      <c r="I46" s="2">
        <v>0</v>
      </c>
      <c r="J46" s="11">
        <v>1.2750000000000001</v>
      </c>
      <c r="K46" s="1">
        <v>1.6333333333333335</v>
      </c>
      <c r="L46">
        <v>0.90000000000000013</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row>
    <row r="47" spans="1:232" ht="15" customHeight="1" x14ac:dyDescent="0.2">
      <c r="A47" s="2">
        <v>0</v>
      </c>
      <c r="B47" s="2" t="s">
        <v>232</v>
      </c>
      <c r="C47" s="2" t="s">
        <v>208</v>
      </c>
      <c r="D47" s="2">
        <v>0.55000000000000004</v>
      </c>
      <c r="E47" s="2">
        <v>0.70000000000000007</v>
      </c>
      <c r="F47" s="2">
        <v>0.35</v>
      </c>
      <c r="G47" s="2">
        <v>0.47500000000000009</v>
      </c>
      <c r="H47" s="2">
        <v>0.4</v>
      </c>
      <c r="I47" s="2">
        <v>0.5</v>
      </c>
      <c r="J47" s="11">
        <v>2.9750000000000001</v>
      </c>
      <c r="K47" s="1">
        <v>2.6624999999999996</v>
      </c>
      <c r="L47">
        <v>0.62500000000000044</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row>
    <row r="48" spans="1:232" ht="15" customHeight="1" x14ac:dyDescent="0.2">
      <c r="A48" s="2">
        <v>0</v>
      </c>
      <c r="B48" s="2" t="s">
        <v>788</v>
      </c>
      <c r="C48" s="2" t="s">
        <v>789</v>
      </c>
      <c r="D48" s="2">
        <v>0.30000000000000004</v>
      </c>
      <c r="E48" s="2">
        <v>0.60000000000000009</v>
      </c>
      <c r="F48" s="2">
        <v>0.2</v>
      </c>
      <c r="G48" s="2">
        <v>0.27500000000000002</v>
      </c>
      <c r="H48" s="2">
        <v>0.17500000000000002</v>
      </c>
      <c r="I48" s="2">
        <v>0</v>
      </c>
      <c r="J48" s="11">
        <v>1.55</v>
      </c>
      <c r="K48" s="1">
        <v>1.65</v>
      </c>
      <c r="L48">
        <v>0.19999999999999996</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row>
    <row r="49" spans="1:232" ht="15" customHeight="1" x14ac:dyDescent="0.2">
      <c r="A49" s="2">
        <v>0</v>
      </c>
      <c r="B49" s="2" t="s">
        <v>387</v>
      </c>
      <c r="C49" s="2" t="s">
        <v>42</v>
      </c>
      <c r="D49" s="2">
        <v>0.65000000000000013</v>
      </c>
      <c r="E49" s="2">
        <v>0.44999999999999996</v>
      </c>
      <c r="F49" s="2">
        <v>0.27500000000000002</v>
      </c>
      <c r="G49" s="2">
        <v>0.37500000000000006</v>
      </c>
      <c r="H49" s="2">
        <v>0.27500000000000002</v>
      </c>
      <c r="I49" s="2">
        <v>1</v>
      </c>
      <c r="J49" s="11">
        <v>3.0249999999999999</v>
      </c>
      <c r="K49" s="1">
        <v>2.8</v>
      </c>
      <c r="L49">
        <v>0.44999999999999973</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row>
    <row r="50" spans="1:232" x14ac:dyDescent="0.2">
      <c r="A50" s="2">
        <v>0</v>
      </c>
      <c r="B50" s="2" t="s">
        <v>461</v>
      </c>
      <c r="C50" s="2" t="s">
        <v>63</v>
      </c>
      <c r="D50" s="2">
        <v>0.70000000000000007</v>
      </c>
      <c r="E50" s="2">
        <v>0.5</v>
      </c>
      <c r="F50" s="2">
        <v>0.22500000000000003</v>
      </c>
      <c r="G50" s="2">
        <v>0.45000000000000007</v>
      </c>
      <c r="H50" s="2">
        <v>0.27500000000000002</v>
      </c>
      <c r="I50" s="2">
        <v>0.5</v>
      </c>
      <c r="J50" s="11">
        <v>2.6500000000000004</v>
      </c>
      <c r="K50" s="1">
        <v>1.9625000000000004</v>
      </c>
      <c r="L50">
        <v>1.3750000000000002</v>
      </c>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row>
    <row r="51" spans="1:232" x14ac:dyDescent="0.2">
      <c r="A51" s="2">
        <v>0</v>
      </c>
      <c r="B51" s="2" t="s">
        <v>246</v>
      </c>
      <c r="C51" s="2" t="s">
        <v>239</v>
      </c>
      <c r="D51" s="2">
        <v>0.7</v>
      </c>
      <c r="E51" s="2">
        <v>0.5</v>
      </c>
      <c r="F51" s="2">
        <v>0.22500000000000003</v>
      </c>
      <c r="G51" s="2">
        <v>0.30000000000000004</v>
      </c>
      <c r="H51" s="2">
        <v>0.17499999999999999</v>
      </c>
      <c r="I51" s="2">
        <v>0.5</v>
      </c>
      <c r="J51" s="11">
        <v>2.4000000000000004</v>
      </c>
      <c r="K51" s="1">
        <v>2.4000000000000004</v>
      </c>
      <c r="L51">
        <v>0</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row>
    <row r="52" spans="1:232" x14ac:dyDescent="0.2">
      <c r="A52" s="2">
        <v>0</v>
      </c>
      <c r="B52" s="2" t="s">
        <v>155</v>
      </c>
      <c r="C52" s="2" t="s">
        <v>49</v>
      </c>
      <c r="D52" s="2">
        <v>0.65000000000000013</v>
      </c>
      <c r="E52" s="2">
        <v>0.7</v>
      </c>
      <c r="F52" s="2">
        <v>0.27500000000000002</v>
      </c>
      <c r="G52" s="2">
        <v>0.35000000000000003</v>
      </c>
      <c r="H52" s="2">
        <v>0.25</v>
      </c>
      <c r="I52" s="2">
        <v>0.5</v>
      </c>
      <c r="J52" s="11">
        <v>2.7250000000000001</v>
      </c>
      <c r="K52" s="1">
        <v>2.4874999999999998</v>
      </c>
      <c r="L52">
        <v>0.47500000000000009</v>
      </c>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row>
    <row r="53" spans="1:232" x14ac:dyDescent="0.2">
      <c r="A53" s="2">
        <v>0</v>
      </c>
      <c r="B53" s="66" t="s">
        <v>125</v>
      </c>
      <c r="C53" s="2" t="s">
        <v>112</v>
      </c>
      <c r="D53" s="2">
        <v>0.5</v>
      </c>
      <c r="E53" s="2">
        <v>0.55000000000000004</v>
      </c>
      <c r="F53" s="2">
        <v>0.27500000000000002</v>
      </c>
      <c r="G53" s="2">
        <v>0.42500000000000004</v>
      </c>
      <c r="H53" s="2">
        <v>0.2</v>
      </c>
      <c r="I53" s="2">
        <v>0.5</v>
      </c>
      <c r="J53" s="11">
        <v>2.4500000000000002</v>
      </c>
      <c r="K53" s="1">
        <v>2.7312500000000002</v>
      </c>
      <c r="L53">
        <v>1.1749999999999998</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row>
    <row r="54" spans="1:232" x14ac:dyDescent="0.2">
      <c r="A54" s="2">
        <v>0</v>
      </c>
      <c r="B54" s="2" t="s">
        <v>410</v>
      </c>
      <c r="C54" s="2" t="s">
        <v>42</v>
      </c>
      <c r="D54" s="2">
        <v>0.6</v>
      </c>
      <c r="E54" s="2">
        <v>0.7</v>
      </c>
      <c r="F54" s="2">
        <v>0.30000000000000004</v>
      </c>
      <c r="G54" s="2">
        <v>0.42500000000000004</v>
      </c>
      <c r="H54" s="2">
        <v>0.2</v>
      </c>
      <c r="I54" s="2">
        <v>0.5</v>
      </c>
      <c r="J54" s="11">
        <v>2.7250000000000001</v>
      </c>
      <c r="K54" s="1">
        <v>2.8624999999999998</v>
      </c>
      <c r="L54">
        <v>0.27499999999999991</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row>
    <row r="55" spans="1:232" x14ac:dyDescent="0.2">
      <c r="A55" s="2">
        <v>0</v>
      </c>
      <c r="B55" s="2" t="s">
        <v>253</v>
      </c>
      <c r="C55" s="2" t="s">
        <v>239</v>
      </c>
      <c r="D55" s="2">
        <v>0.25</v>
      </c>
      <c r="E55" s="2">
        <v>0.2</v>
      </c>
      <c r="F55" s="2">
        <v>0.1</v>
      </c>
      <c r="G55" s="2">
        <v>0.125</v>
      </c>
      <c r="H55" s="2">
        <v>0.1</v>
      </c>
      <c r="I55" s="2">
        <v>0</v>
      </c>
      <c r="J55" s="11">
        <v>0.77500000000000002</v>
      </c>
      <c r="K55" s="1">
        <v>1.4999999999999998</v>
      </c>
      <c r="L55">
        <v>1.4499999999999997</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row>
    <row r="56" spans="1:232" x14ac:dyDescent="0.2">
      <c r="A56" s="2">
        <v>0</v>
      </c>
      <c r="B56" s="2" t="s">
        <v>160</v>
      </c>
      <c r="C56" s="2" t="s">
        <v>49</v>
      </c>
      <c r="D56" s="2">
        <v>0.60000000000000009</v>
      </c>
      <c r="E56" s="2">
        <v>0.65</v>
      </c>
      <c r="F56" s="2">
        <v>0.32500000000000001</v>
      </c>
      <c r="G56" s="2">
        <v>0.47500000000000009</v>
      </c>
      <c r="H56" s="2">
        <v>0.32500000000000007</v>
      </c>
      <c r="I56" s="2">
        <v>0.5</v>
      </c>
      <c r="J56" s="11">
        <v>2.875</v>
      </c>
      <c r="K56" s="1">
        <v>3.125</v>
      </c>
      <c r="L56">
        <v>0.5</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row>
    <row r="57" spans="1:232" x14ac:dyDescent="0.2">
      <c r="A57" s="2">
        <v>0</v>
      </c>
      <c r="B57" s="2" t="s">
        <v>539</v>
      </c>
      <c r="C57" s="2" t="s">
        <v>73</v>
      </c>
      <c r="D57" s="2">
        <v>0.55000000000000004</v>
      </c>
      <c r="E57" s="2">
        <v>0.5</v>
      </c>
      <c r="F57" s="2">
        <v>0.2</v>
      </c>
      <c r="G57" s="2">
        <v>0.27500000000000002</v>
      </c>
      <c r="H57" s="2">
        <v>0.125</v>
      </c>
      <c r="I57" s="2">
        <v>0.5</v>
      </c>
      <c r="J57" s="11">
        <v>2.15</v>
      </c>
      <c r="K57" s="1">
        <v>2.0750000000000002</v>
      </c>
      <c r="L57">
        <v>0.14999999999999991</v>
      </c>
    </row>
    <row r="58" spans="1:232" x14ac:dyDescent="0.2">
      <c r="A58" s="2">
        <v>0</v>
      </c>
      <c r="B58" s="2" t="s">
        <v>798</v>
      </c>
      <c r="C58" s="2" t="s">
        <v>789</v>
      </c>
      <c r="D58" s="2">
        <v>0.4</v>
      </c>
      <c r="E58" s="2">
        <v>0.55000000000000004</v>
      </c>
      <c r="F58" s="2">
        <v>0.30000000000000004</v>
      </c>
      <c r="G58" s="2">
        <v>0.27500000000000002</v>
      </c>
      <c r="H58" s="2">
        <v>0.2</v>
      </c>
      <c r="I58" s="2">
        <v>0.5</v>
      </c>
      <c r="J58" s="11">
        <v>2.2249999999999996</v>
      </c>
      <c r="K58" s="1">
        <v>2.2749999999999999</v>
      </c>
      <c r="L58">
        <v>0.10000000000000053</v>
      </c>
    </row>
    <row r="59" spans="1:232" x14ac:dyDescent="0.2">
      <c r="A59" s="2">
        <v>0</v>
      </c>
      <c r="B59" s="2" t="s">
        <v>754</v>
      </c>
      <c r="C59" s="2" t="s">
        <v>743</v>
      </c>
      <c r="D59" s="2">
        <v>0.60000000000000009</v>
      </c>
      <c r="E59" s="2">
        <v>0.60000000000000009</v>
      </c>
      <c r="F59" s="2">
        <v>0.25</v>
      </c>
      <c r="G59" s="2">
        <v>0.375</v>
      </c>
      <c r="H59" s="2">
        <v>0.25</v>
      </c>
      <c r="I59" s="2">
        <v>0.5</v>
      </c>
      <c r="J59" s="11">
        <v>2.5750000000000002</v>
      </c>
      <c r="K59" s="1">
        <v>3.1125000000000003</v>
      </c>
      <c r="L59">
        <v>1.0750000000000002</v>
      </c>
    </row>
    <row r="60" spans="1:232" x14ac:dyDescent="0.2">
      <c r="A60" s="2">
        <v>0</v>
      </c>
      <c r="B60" s="2" t="s">
        <v>376</v>
      </c>
      <c r="C60" s="2" t="s">
        <v>74</v>
      </c>
      <c r="D60" s="2">
        <v>0.7</v>
      </c>
      <c r="E60" s="2">
        <v>0.60000000000000009</v>
      </c>
      <c r="F60" s="2">
        <v>0.27500000000000002</v>
      </c>
      <c r="G60" s="2">
        <v>0.4</v>
      </c>
      <c r="H60" s="2">
        <v>0.30000000000000004</v>
      </c>
      <c r="I60" s="2">
        <v>1</v>
      </c>
      <c r="J60" s="11">
        <v>3.2750000000000004</v>
      </c>
      <c r="K60" s="1">
        <v>2.875</v>
      </c>
      <c r="L60">
        <v>0.80000000000000027</v>
      </c>
    </row>
    <row r="61" spans="1:232" x14ac:dyDescent="0.2">
      <c r="A61" s="2">
        <v>0</v>
      </c>
      <c r="B61" s="35" t="s">
        <v>119</v>
      </c>
      <c r="C61" s="2" t="s">
        <v>112</v>
      </c>
      <c r="D61" s="2">
        <v>0.55000000000000004</v>
      </c>
      <c r="E61" s="2">
        <v>0.5</v>
      </c>
      <c r="F61" s="2">
        <v>0.22500000000000003</v>
      </c>
      <c r="G61" s="2">
        <v>0.30000000000000004</v>
      </c>
      <c r="H61" s="2">
        <v>0.22500000000000003</v>
      </c>
      <c r="I61" s="2">
        <v>0.5</v>
      </c>
      <c r="J61" s="11">
        <v>2.3000000000000003</v>
      </c>
      <c r="K61" s="1">
        <v>2.4666666666666668</v>
      </c>
      <c r="L61">
        <v>0.69999999999999973</v>
      </c>
    </row>
    <row r="62" spans="1:232" x14ac:dyDescent="0.2">
      <c r="A62" s="2">
        <v>0</v>
      </c>
      <c r="B62" s="2" t="s">
        <v>393</v>
      </c>
      <c r="C62" s="2" t="s">
        <v>42</v>
      </c>
      <c r="D62" s="2">
        <v>0.60000000000000009</v>
      </c>
      <c r="E62" s="2">
        <v>0.55000000000000004</v>
      </c>
      <c r="F62" s="2">
        <v>0.25</v>
      </c>
      <c r="G62" s="2">
        <v>0.32500000000000001</v>
      </c>
      <c r="H62" s="2">
        <v>0.27500000000000002</v>
      </c>
      <c r="I62" s="2">
        <v>1</v>
      </c>
      <c r="J62" s="11">
        <v>3</v>
      </c>
      <c r="K62" s="1">
        <v>3.2125000000000004</v>
      </c>
      <c r="L62">
        <v>0.42500000000000027</v>
      </c>
    </row>
    <row r="63" spans="1:232" x14ac:dyDescent="0.2">
      <c r="A63" s="2">
        <v>0</v>
      </c>
      <c r="B63" s="35" t="s">
        <v>131</v>
      </c>
      <c r="C63" s="2" t="s">
        <v>112</v>
      </c>
      <c r="D63" s="2">
        <v>0.70000000000000007</v>
      </c>
      <c r="E63" s="2">
        <v>0.6</v>
      </c>
      <c r="F63" s="2">
        <v>0.27500000000000002</v>
      </c>
      <c r="G63" s="2">
        <v>0.47500000000000009</v>
      </c>
      <c r="H63" s="2">
        <v>0.22500000000000003</v>
      </c>
      <c r="I63" s="2">
        <v>1</v>
      </c>
      <c r="J63" s="11">
        <v>3.2750000000000004</v>
      </c>
      <c r="K63" s="1">
        <v>3.4000000000000004</v>
      </c>
      <c r="L63">
        <v>0.27499999999999991</v>
      </c>
    </row>
    <row r="64" spans="1:232" x14ac:dyDescent="0.2">
      <c r="A64" s="2">
        <v>0</v>
      </c>
      <c r="B64" s="2" t="s">
        <v>144</v>
      </c>
      <c r="C64" s="2" t="s">
        <v>61</v>
      </c>
      <c r="D64" s="2">
        <v>0.35000000000000003</v>
      </c>
      <c r="E64" s="2">
        <v>0.4</v>
      </c>
      <c r="F64" s="2">
        <v>0.15000000000000002</v>
      </c>
      <c r="G64" s="2">
        <v>0.125</v>
      </c>
      <c r="H64" s="2">
        <v>0.1</v>
      </c>
      <c r="I64" s="2">
        <v>0</v>
      </c>
      <c r="J64" s="11">
        <v>1.125</v>
      </c>
      <c r="K64" s="1">
        <v>1.3</v>
      </c>
      <c r="L64">
        <v>0.35000000000000009</v>
      </c>
    </row>
    <row r="65" spans="1:12" x14ac:dyDescent="0.2">
      <c r="A65" s="2">
        <v>0</v>
      </c>
      <c r="B65" s="2" t="s">
        <v>337</v>
      </c>
      <c r="C65" s="2" t="s">
        <v>39</v>
      </c>
      <c r="D65" s="2">
        <v>0.55000000000000004</v>
      </c>
      <c r="E65" s="2">
        <v>0.4</v>
      </c>
      <c r="F65" s="2">
        <v>0.22500000000000003</v>
      </c>
      <c r="G65" s="2">
        <v>0.30000000000000004</v>
      </c>
      <c r="H65" s="2">
        <v>0.2</v>
      </c>
      <c r="I65" s="2">
        <v>0.5</v>
      </c>
      <c r="J65" s="11">
        <v>2.1749999999999998</v>
      </c>
      <c r="K65" s="1">
        <v>2.0625</v>
      </c>
      <c r="L65">
        <v>0.22499999999999964</v>
      </c>
    </row>
    <row r="66" spans="1:12" x14ac:dyDescent="0.2">
      <c r="A66" s="2">
        <v>0</v>
      </c>
      <c r="B66" s="2" t="s">
        <v>72</v>
      </c>
      <c r="C66" s="2" t="s">
        <v>43</v>
      </c>
      <c r="D66" s="2">
        <v>0.75</v>
      </c>
      <c r="E66" s="2">
        <v>0.65</v>
      </c>
      <c r="F66" s="2">
        <v>0.30000000000000004</v>
      </c>
      <c r="G66" s="2">
        <v>0.57500000000000007</v>
      </c>
      <c r="H66" s="2">
        <v>0.30000000000000004</v>
      </c>
      <c r="I66" s="2">
        <v>1</v>
      </c>
      <c r="J66" s="11">
        <v>3.5750000000000002</v>
      </c>
      <c r="K66" s="1">
        <v>3.5250000000000004</v>
      </c>
      <c r="L66">
        <v>9.9999999999999645E-2</v>
      </c>
    </row>
    <row r="67" spans="1:12" x14ac:dyDescent="0.2">
      <c r="A67" s="2">
        <v>0</v>
      </c>
      <c r="B67" s="2" t="s">
        <v>652</v>
      </c>
      <c r="C67" s="2" t="s">
        <v>41</v>
      </c>
      <c r="D67" s="2">
        <v>0.75</v>
      </c>
      <c r="E67" s="2">
        <v>0.65000000000000013</v>
      </c>
      <c r="F67" s="2">
        <v>0.32500000000000001</v>
      </c>
      <c r="G67" s="2">
        <v>0.47500000000000009</v>
      </c>
      <c r="H67" s="2">
        <v>0.27500000000000002</v>
      </c>
      <c r="I67" s="2">
        <v>1</v>
      </c>
      <c r="J67" s="11">
        <v>3.4750000000000001</v>
      </c>
      <c r="K67" s="1">
        <v>2.7</v>
      </c>
      <c r="L67">
        <v>1.55</v>
      </c>
    </row>
    <row r="68" spans="1:12" x14ac:dyDescent="0.2">
      <c r="A68" s="2">
        <v>0</v>
      </c>
      <c r="B68" s="2" t="s">
        <v>404</v>
      </c>
      <c r="C68" s="2" t="s">
        <v>42</v>
      </c>
      <c r="D68" s="2">
        <v>0.55000000000000004</v>
      </c>
      <c r="E68" s="2">
        <v>0.5</v>
      </c>
      <c r="F68" s="2">
        <v>0.30000000000000004</v>
      </c>
      <c r="G68" s="2">
        <v>0.30000000000000004</v>
      </c>
      <c r="H68" s="2">
        <v>0.30000000000000004</v>
      </c>
      <c r="I68" s="2">
        <v>1</v>
      </c>
      <c r="J68" s="11">
        <v>2.95</v>
      </c>
      <c r="K68" s="1">
        <v>3.2374999999999998</v>
      </c>
      <c r="L68">
        <v>0.57499999999999973</v>
      </c>
    </row>
    <row r="69" spans="1:12" x14ac:dyDescent="0.2">
      <c r="A69" s="2">
        <v>0</v>
      </c>
      <c r="B69" s="2" t="s">
        <v>369</v>
      </c>
      <c r="C69" s="2" t="s">
        <v>74</v>
      </c>
      <c r="D69" s="2">
        <v>0.7</v>
      </c>
      <c r="E69" s="2">
        <v>0.65000000000000013</v>
      </c>
      <c r="F69" s="2">
        <v>0.2</v>
      </c>
      <c r="G69" s="2">
        <v>0.47500000000000009</v>
      </c>
      <c r="H69" s="2">
        <v>0.22500000000000003</v>
      </c>
      <c r="I69" s="2">
        <v>0.5</v>
      </c>
      <c r="J69" s="11">
        <v>2.7500000000000004</v>
      </c>
      <c r="K69" s="1">
        <v>2.3625000000000003</v>
      </c>
      <c r="L69">
        <v>0.77500000000000013</v>
      </c>
    </row>
    <row r="70" spans="1:12" x14ac:dyDescent="0.2">
      <c r="A70" s="2"/>
      <c r="B70" s="2"/>
      <c r="C70" s="2"/>
      <c r="D70" s="2"/>
      <c r="E70" s="2"/>
      <c r="F70" s="2"/>
      <c r="G70" s="2"/>
      <c r="H70" s="2"/>
      <c r="I70"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P70"/>
  <sheetViews>
    <sheetView zoomScale="110" zoomScaleNormal="110" zoomScalePageLayoutView="150" workbookViewId="0">
      <selection activeCell="F2" sqref="F2"/>
    </sheetView>
  </sheetViews>
  <sheetFormatPr baseColWidth="10" defaultColWidth="8.83203125" defaultRowHeight="15" x14ac:dyDescent="0.2"/>
  <cols>
    <col min="1" max="1" width="8.83203125" style="1"/>
    <col min="2" max="2" width="33" style="1" bestFit="1" customWidth="1"/>
    <col min="3" max="7" width="8.83203125" style="1" customWidth="1"/>
    <col min="8" max="8" width="33" style="1" bestFit="1" customWidth="1"/>
    <col min="9" max="13" width="8.83203125" style="1" customWidth="1"/>
    <col min="14" max="14" width="33" style="1" bestFit="1" customWidth="1"/>
    <col min="15" max="219" width="8.83203125" style="1" customWidth="1"/>
    <col min="220" max="224" width="8.83203125" style="1"/>
  </cols>
  <sheetData>
    <row r="2" spans="1:224" s="31" customFormat="1" ht="19" x14ac:dyDescent="0.25">
      <c r="A2" s="30"/>
      <c r="B2" s="30" t="s">
        <v>814</v>
      </c>
      <c r="C2" s="30"/>
      <c r="H2" s="31" t="s">
        <v>815</v>
      </c>
      <c r="M2" s="31" t="s">
        <v>829</v>
      </c>
    </row>
    <row r="3" spans="1:224" s="28" customFormat="1" ht="34" x14ac:dyDescent="0.2">
      <c r="A3" s="23"/>
      <c r="B3" s="24" t="s">
        <v>59</v>
      </c>
      <c r="C3" s="26" t="s">
        <v>812</v>
      </c>
      <c r="D3" s="27" t="s">
        <v>813</v>
      </c>
      <c r="G3" s="23"/>
      <c r="H3" s="24" t="s">
        <v>59</v>
      </c>
      <c r="I3" s="26" t="s">
        <v>812</v>
      </c>
      <c r="J3" s="27" t="s">
        <v>813</v>
      </c>
      <c r="M3" s="15"/>
      <c r="N3" s="29">
        <v>43160.527076041668</v>
      </c>
      <c r="O3" s="15"/>
    </row>
    <row r="4" spans="1:224" x14ac:dyDescent="0.2">
      <c r="A4" s="32">
        <v>1</v>
      </c>
      <c r="B4" s="32" t="s">
        <v>342</v>
      </c>
      <c r="C4" s="33">
        <v>3.5625</v>
      </c>
      <c r="D4" s="34">
        <v>0.17500000000000071</v>
      </c>
      <c r="E4"/>
      <c r="F4"/>
      <c r="G4" s="2">
        <v>1</v>
      </c>
      <c r="H4" s="2" t="s">
        <v>246</v>
      </c>
      <c r="I4" s="1">
        <v>2.4000000000000004</v>
      </c>
      <c r="J4">
        <v>0</v>
      </c>
      <c r="K4"/>
      <c r="L4"/>
      <c r="M4" s="15"/>
      <c r="N4" s="17" t="s">
        <v>65</v>
      </c>
      <c r="O4" s="17" t="s">
        <v>56</v>
      </c>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row>
    <row r="5" spans="1:224" ht="15" customHeight="1" x14ac:dyDescent="0.2">
      <c r="A5" s="2">
        <f>A4+1</f>
        <v>2</v>
      </c>
      <c r="B5" s="2" t="s">
        <v>72</v>
      </c>
      <c r="C5" s="1">
        <v>3.5250000000000004</v>
      </c>
      <c r="D5">
        <v>9.9999999999999645E-2</v>
      </c>
      <c r="E5"/>
      <c r="F5"/>
      <c r="G5" s="35">
        <f>G4+1</f>
        <v>2</v>
      </c>
      <c r="H5" s="35" t="s">
        <v>449</v>
      </c>
      <c r="I5" s="36">
        <v>3</v>
      </c>
      <c r="J5" s="37">
        <v>5.0000000000000266E-2</v>
      </c>
      <c r="K5"/>
      <c r="L5"/>
      <c r="M5" s="15">
        <v>1</v>
      </c>
      <c r="N5" s="15" t="s">
        <v>754</v>
      </c>
      <c r="O5" s="15">
        <v>3.7</v>
      </c>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row>
    <row r="6" spans="1:224" ht="15" customHeight="1" x14ac:dyDescent="0.2">
      <c r="A6" s="2">
        <f t="shared" ref="A6:A69" si="0">A5+1</f>
        <v>3</v>
      </c>
      <c r="B6" s="2" t="s">
        <v>131</v>
      </c>
      <c r="C6" s="1">
        <v>3.4000000000000004</v>
      </c>
      <c r="D6">
        <v>0.27499999999999991</v>
      </c>
      <c r="E6"/>
      <c r="F6"/>
      <c r="G6" s="2">
        <f t="shared" ref="G6:G69" si="1">G5+1</f>
        <v>3</v>
      </c>
      <c r="H6" s="2" t="s">
        <v>72</v>
      </c>
      <c r="I6" s="1">
        <v>3.5250000000000004</v>
      </c>
      <c r="J6">
        <v>9.9999999999999645E-2</v>
      </c>
      <c r="K6"/>
      <c r="L6"/>
      <c r="M6" s="15">
        <f>M5+1</f>
        <v>2</v>
      </c>
      <c r="N6" s="15" t="s">
        <v>816</v>
      </c>
      <c r="O6" s="15">
        <v>3.7</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row>
    <row r="7" spans="1:224" ht="15" customHeight="1" x14ac:dyDescent="0.2">
      <c r="A7" s="2">
        <f t="shared" si="0"/>
        <v>4</v>
      </c>
      <c r="B7" s="2" t="s">
        <v>332</v>
      </c>
      <c r="C7" s="1">
        <v>3.3</v>
      </c>
      <c r="D7">
        <v>0.60000000000000009</v>
      </c>
      <c r="E7"/>
      <c r="F7"/>
      <c r="G7" s="2">
        <f t="shared" si="1"/>
        <v>4</v>
      </c>
      <c r="H7" s="2" t="s">
        <v>104</v>
      </c>
      <c r="I7" s="1">
        <v>1.8250000000000002</v>
      </c>
      <c r="J7">
        <v>9.9999999999999867E-2</v>
      </c>
      <c r="K7"/>
      <c r="L7"/>
      <c r="M7" s="15">
        <f t="shared" ref="M7:M70" si="2">M6+1</f>
        <v>3</v>
      </c>
      <c r="N7" s="15" t="s">
        <v>461</v>
      </c>
      <c r="O7" s="15">
        <v>3.6</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row>
    <row r="8" spans="1:224" x14ac:dyDescent="0.2">
      <c r="A8" s="35">
        <f t="shared" si="0"/>
        <v>5</v>
      </c>
      <c r="B8" s="35" t="s">
        <v>404</v>
      </c>
      <c r="C8" s="36">
        <v>3.2374999999999998</v>
      </c>
      <c r="D8" s="37">
        <v>0.57499999999999973</v>
      </c>
      <c r="E8"/>
      <c r="F8"/>
      <c r="G8" s="2">
        <f t="shared" si="1"/>
        <v>5</v>
      </c>
      <c r="H8" s="2" t="s">
        <v>798</v>
      </c>
      <c r="I8" s="1">
        <v>2.2749999999999999</v>
      </c>
      <c r="J8">
        <v>0.10000000000000053</v>
      </c>
      <c r="K8"/>
      <c r="L8"/>
      <c r="M8" s="32">
        <f t="shared" si="2"/>
        <v>4</v>
      </c>
      <c r="N8" s="32" t="s">
        <v>393</v>
      </c>
      <c r="O8" s="33">
        <v>3.5749999999999997</v>
      </c>
      <c r="P8" s="34"/>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row>
    <row r="9" spans="1:224" ht="15" customHeight="1" x14ac:dyDescent="0.2">
      <c r="A9" s="32">
        <f t="shared" si="0"/>
        <v>6</v>
      </c>
      <c r="B9" s="32" t="s">
        <v>393</v>
      </c>
      <c r="C9" s="33">
        <v>3.2125000000000004</v>
      </c>
      <c r="D9" s="34">
        <v>0.42500000000000027</v>
      </c>
      <c r="E9"/>
      <c r="F9"/>
      <c r="G9" s="32">
        <f t="shared" si="1"/>
        <v>6</v>
      </c>
      <c r="H9" s="32" t="s">
        <v>292</v>
      </c>
      <c r="I9" s="33">
        <v>3.1875000000000004</v>
      </c>
      <c r="J9" s="34">
        <v>0.125</v>
      </c>
      <c r="K9"/>
      <c r="L9"/>
      <c r="M9" s="15">
        <f t="shared" si="2"/>
        <v>5</v>
      </c>
      <c r="N9" s="15" t="s">
        <v>817</v>
      </c>
      <c r="O9" s="15">
        <v>3.5500000000000007</v>
      </c>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row>
    <row r="10" spans="1:224" ht="15" customHeight="1" x14ac:dyDescent="0.2">
      <c r="A10" s="32">
        <f t="shared" si="0"/>
        <v>7</v>
      </c>
      <c r="B10" s="32" t="s">
        <v>292</v>
      </c>
      <c r="C10" s="33">
        <v>3.1875000000000004</v>
      </c>
      <c r="D10" s="34">
        <v>0.125</v>
      </c>
      <c r="E10"/>
      <c r="F10"/>
      <c r="G10" s="2">
        <f t="shared" si="1"/>
        <v>7</v>
      </c>
      <c r="H10" s="2" t="s">
        <v>579</v>
      </c>
      <c r="I10" s="1">
        <v>1.5125</v>
      </c>
      <c r="J10">
        <v>0.125</v>
      </c>
      <c r="K10"/>
      <c r="L10"/>
      <c r="M10" s="32">
        <f t="shared" si="2"/>
        <v>6</v>
      </c>
      <c r="N10" s="32" t="s">
        <v>342</v>
      </c>
      <c r="O10" s="33">
        <v>3.5500000000000003</v>
      </c>
      <c r="P10" s="34"/>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row>
    <row r="11" spans="1:224" ht="15" customHeight="1" x14ac:dyDescent="0.2">
      <c r="A11" s="32">
        <f t="shared" si="0"/>
        <v>8</v>
      </c>
      <c r="B11" s="32" t="s">
        <v>455</v>
      </c>
      <c r="C11" s="33">
        <v>3.1875</v>
      </c>
      <c r="D11" s="34">
        <v>0.27500000000000036</v>
      </c>
      <c r="E11"/>
      <c r="F11"/>
      <c r="G11" s="2">
        <f t="shared" si="1"/>
        <v>8</v>
      </c>
      <c r="H11" s="2" t="s">
        <v>543</v>
      </c>
      <c r="I11" s="1">
        <v>2.375</v>
      </c>
      <c r="J11">
        <v>0.14999999999999991</v>
      </c>
      <c r="K11"/>
      <c r="L11"/>
      <c r="M11" s="15">
        <f t="shared" si="2"/>
        <v>7</v>
      </c>
      <c r="N11" s="15" t="s">
        <v>539</v>
      </c>
      <c r="O11" s="15">
        <v>3.5249999999999995</v>
      </c>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row>
    <row r="12" spans="1:224" ht="15" customHeight="1" x14ac:dyDescent="0.2">
      <c r="A12" s="2">
        <f t="shared" si="0"/>
        <v>9</v>
      </c>
      <c r="B12" s="2" t="s">
        <v>181</v>
      </c>
      <c r="C12" s="1">
        <v>3.1416666666666671</v>
      </c>
      <c r="D12">
        <v>1.25</v>
      </c>
      <c r="E12"/>
      <c r="F12"/>
      <c r="G12" s="2">
        <f t="shared" si="1"/>
        <v>9</v>
      </c>
      <c r="H12" s="2" t="s">
        <v>539</v>
      </c>
      <c r="I12" s="1">
        <v>2.0750000000000002</v>
      </c>
      <c r="J12">
        <v>0.14999999999999991</v>
      </c>
      <c r="K12"/>
      <c r="L12"/>
      <c r="M12" s="32">
        <f t="shared" si="2"/>
        <v>8</v>
      </c>
      <c r="N12" s="32" t="s">
        <v>292</v>
      </c>
      <c r="O12" s="33">
        <v>3.5249999999999995</v>
      </c>
      <c r="P12" s="34"/>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row>
    <row r="13" spans="1:224" x14ac:dyDescent="0.2">
      <c r="A13" s="2">
        <f t="shared" si="0"/>
        <v>10</v>
      </c>
      <c r="B13" s="2" t="s">
        <v>160</v>
      </c>
      <c r="C13" s="1">
        <v>3.125</v>
      </c>
      <c r="D13">
        <v>0.5</v>
      </c>
      <c r="E13"/>
      <c r="F13"/>
      <c r="G13" s="2">
        <f t="shared" si="1"/>
        <v>10</v>
      </c>
      <c r="H13" s="2" t="s">
        <v>327</v>
      </c>
      <c r="I13" s="1">
        <v>2.2750000000000004</v>
      </c>
      <c r="J13">
        <v>0.15000000000000036</v>
      </c>
      <c r="K13"/>
      <c r="L13"/>
      <c r="M13" s="32">
        <f t="shared" si="2"/>
        <v>9</v>
      </c>
      <c r="N13" s="32" t="s">
        <v>286</v>
      </c>
      <c r="O13" s="33">
        <v>3.5000000000000004</v>
      </c>
      <c r="P13" s="34"/>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row>
    <row r="14" spans="1:224" ht="15" customHeight="1" x14ac:dyDescent="0.2">
      <c r="A14" s="2">
        <f t="shared" si="0"/>
        <v>11</v>
      </c>
      <c r="B14" s="2" t="s">
        <v>754</v>
      </c>
      <c r="C14" s="1">
        <v>3.1125000000000003</v>
      </c>
      <c r="D14">
        <v>1.0750000000000002</v>
      </c>
      <c r="E14"/>
      <c r="F14"/>
      <c r="G14" s="32">
        <f t="shared" si="1"/>
        <v>11</v>
      </c>
      <c r="H14" s="32" t="s">
        <v>342</v>
      </c>
      <c r="I14" s="33">
        <v>3.5625</v>
      </c>
      <c r="J14" s="34">
        <v>0.17500000000000071</v>
      </c>
      <c r="K14"/>
      <c r="L14"/>
      <c r="M14" s="32">
        <f t="shared" si="2"/>
        <v>10</v>
      </c>
      <c r="N14" s="32" t="s">
        <v>455</v>
      </c>
      <c r="O14" s="33">
        <v>3.4499999999999997</v>
      </c>
      <c r="P14" s="3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row>
    <row r="15" spans="1:224" x14ac:dyDescent="0.2">
      <c r="A15" s="2">
        <f t="shared" si="0"/>
        <v>12</v>
      </c>
      <c r="B15" s="2" t="s">
        <v>165</v>
      </c>
      <c r="C15" s="1">
        <v>3.0750000000000002</v>
      </c>
      <c r="D15">
        <v>0.40000000000000036</v>
      </c>
      <c r="E15"/>
      <c r="F15"/>
      <c r="G15" s="2">
        <f t="shared" si="1"/>
        <v>12</v>
      </c>
      <c r="H15" s="2" t="s">
        <v>788</v>
      </c>
      <c r="I15" s="1">
        <v>1.65</v>
      </c>
      <c r="J15">
        <v>0.19999999999999996</v>
      </c>
      <c r="K15"/>
      <c r="L15"/>
      <c r="M15" s="15">
        <f t="shared" si="2"/>
        <v>11</v>
      </c>
      <c r="N15" s="15" t="s">
        <v>639</v>
      </c>
      <c r="O15" s="15">
        <v>3.3750000000000004</v>
      </c>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row>
    <row r="16" spans="1:224" ht="15" customHeight="1" x14ac:dyDescent="0.2">
      <c r="A16" s="2">
        <f t="shared" si="0"/>
        <v>13</v>
      </c>
      <c r="B16" s="2" t="s">
        <v>534</v>
      </c>
      <c r="C16" s="1">
        <v>3.0375000000000001</v>
      </c>
      <c r="D16">
        <v>0.72500000000000053</v>
      </c>
      <c r="E16"/>
      <c r="F16"/>
      <c r="G16" s="2">
        <f t="shared" si="1"/>
        <v>13</v>
      </c>
      <c r="H16" s="2" t="s">
        <v>170</v>
      </c>
      <c r="I16" s="1">
        <v>2.1875</v>
      </c>
      <c r="J16">
        <v>0.22499999999999964</v>
      </c>
      <c r="K16"/>
      <c r="L16"/>
      <c r="M16" s="15">
        <f t="shared" si="2"/>
        <v>12</v>
      </c>
      <c r="N16" s="15" t="s">
        <v>430</v>
      </c>
      <c r="O16" s="15">
        <v>3.25</v>
      </c>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row>
    <row r="17" spans="1:224" x14ac:dyDescent="0.2">
      <c r="A17" s="32">
        <f t="shared" si="0"/>
        <v>14</v>
      </c>
      <c r="B17" s="32" t="s">
        <v>286</v>
      </c>
      <c r="C17" s="33">
        <v>3.0125000000000002</v>
      </c>
      <c r="D17" s="34">
        <v>0.375</v>
      </c>
      <c r="E17"/>
      <c r="F17"/>
      <c r="G17" s="2">
        <f t="shared" si="1"/>
        <v>14</v>
      </c>
      <c r="H17" s="2" t="s">
        <v>337</v>
      </c>
      <c r="I17" s="1">
        <v>2.0625</v>
      </c>
      <c r="J17">
        <v>0.22499999999999964</v>
      </c>
      <c r="K17"/>
      <c r="L17"/>
      <c r="M17" s="15">
        <f t="shared" si="2"/>
        <v>13</v>
      </c>
      <c r="N17" s="15" t="s">
        <v>174</v>
      </c>
      <c r="O17" s="15">
        <v>3.1750000000000003</v>
      </c>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row>
    <row r="18" spans="1:224" ht="15" customHeight="1" x14ac:dyDescent="0.2">
      <c r="A18" s="35">
        <f t="shared" si="0"/>
        <v>15</v>
      </c>
      <c r="B18" s="35" t="s">
        <v>449</v>
      </c>
      <c r="C18" s="36">
        <v>3</v>
      </c>
      <c r="D18" s="37">
        <v>5.0000000000000266E-2</v>
      </c>
      <c r="E18"/>
      <c r="F18"/>
      <c r="G18" s="2">
        <f t="shared" si="1"/>
        <v>15</v>
      </c>
      <c r="H18" s="2" t="s">
        <v>131</v>
      </c>
      <c r="I18" s="1">
        <v>3.4000000000000004</v>
      </c>
      <c r="J18">
        <v>0.27499999999999991</v>
      </c>
      <c r="K18"/>
      <c r="L18"/>
      <c r="M18" s="15">
        <f t="shared" si="2"/>
        <v>14</v>
      </c>
      <c r="N18" s="15" t="s">
        <v>534</v>
      </c>
      <c r="O18" s="15">
        <v>3.125</v>
      </c>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row>
    <row r="19" spans="1:224" ht="15" customHeight="1" x14ac:dyDescent="0.2">
      <c r="A19" s="2">
        <f t="shared" si="0"/>
        <v>16</v>
      </c>
      <c r="B19" s="2" t="s">
        <v>195</v>
      </c>
      <c r="C19" s="1">
        <v>2.9166666666666665</v>
      </c>
      <c r="D19">
        <v>1.3000000000000003</v>
      </c>
      <c r="E19"/>
      <c r="F19"/>
      <c r="G19" s="32">
        <f t="shared" si="1"/>
        <v>16</v>
      </c>
      <c r="H19" s="32" t="s">
        <v>410</v>
      </c>
      <c r="I19" s="33">
        <v>2.8624999999999998</v>
      </c>
      <c r="J19" s="34">
        <v>0.27499999999999991</v>
      </c>
      <c r="K19"/>
      <c r="L19"/>
      <c r="M19" s="15">
        <f t="shared" si="2"/>
        <v>15</v>
      </c>
      <c r="N19" s="15" t="s">
        <v>95</v>
      </c>
      <c r="O19" s="15">
        <v>3.0249999999999999</v>
      </c>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row>
    <row r="20" spans="1:224" ht="15" customHeight="1" x14ac:dyDescent="0.2">
      <c r="A20" s="2">
        <f t="shared" si="0"/>
        <v>17</v>
      </c>
      <c r="B20" s="2" t="s">
        <v>89</v>
      </c>
      <c r="C20" s="1">
        <v>2.8875000000000002</v>
      </c>
      <c r="D20">
        <v>0.82500000000000018</v>
      </c>
      <c r="E20"/>
      <c r="F20"/>
      <c r="G20" s="32">
        <f t="shared" si="1"/>
        <v>17</v>
      </c>
      <c r="H20" s="32" t="s">
        <v>455</v>
      </c>
      <c r="I20" s="33">
        <v>3.1875</v>
      </c>
      <c r="J20" s="34">
        <v>0.27500000000000036</v>
      </c>
      <c r="K20"/>
      <c r="L20"/>
      <c r="M20" s="15">
        <f t="shared" si="2"/>
        <v>16</v>
      </c>
      <c r="N20" s="15" t="s">
        <v>818</v>
      </c>
      <c r="O20" s="15">
        <v>3.0249999999999999</v>
      </c>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row>
    <row r="21" spans="1:224" ht="15" customHeight="1" x14ac:dyDescent="0.2">
      <c r="A21" s="2">
        <f t="shared" si="0"/>
        <v>18</v>
      </c>
      <c r="B21" s="2" t="s">
        <v>376</v>
      </c>
      <c r="C21" s="1">
        <v>2.875</v>
      </c>
      <c r="D21">
        <v>0.80000000000000027</v>
      </c>
      <c r="E21"/>
      <c r="F21"/>
      <c r="G21" s="2">
        <f t="shared" si="1"/>
        <v>18</v>
      </c>
      <c r="H21" s="2" t="s">
        <v>215</v>
      </c>
      <c r="I21" s="1">
        <v>1.1375000000000002</v>
      </c>
      <c r="J21">
        <v>0.32499999999999996</v>
      </c>
      <c r="K21"/>
      <c r="L21"/>
      <c r="M21" s="32">
        <f t="shared" si="2"/>
        <v>17</v>
      </c>
      <c r="N21" s="32" t="s">
        <v>410</v>
      </c>
      <c r="O21" s="33">
        <v>3.0000000000000004</v>
      </c>
      <c r="P21" s="34"/>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row>
    <row r="22" spans="1:224" ht="15" customHeight="1" x14ac:dyDescent="0.2">
      <c r="A22" s="32">
        <f t="shared" si="0"/>
        <v>19</v>
      </c>
      <c r="B22" s="32" t="s">
        <v>410</v>
      </c>
      <c r="C22" s="33">
        <v>2.8624999999999998</v>
      </c>
      <c r="D22" s="34">
        <v>0.27499999999999991</v>
      </c>
      <c r="E22"/>
      <c r="F22"/>
      <c r="G22" s="2">
        <f t="shared" si="1"/>
        <v>19</v>
      </c>
      <c r="H22" s="2" t="s">
        <v>144</v>
      </c>
      <c r="I22" s="1">
        <v>1.3</v>
      </c>
      <c r="J22">
        <v>0.35000000000000009</v>
      </c>
      <c r="K22"/>
      <c r="L22"/>
      <c r="M22" s="35">
        <f t="shared" si="2"/>
        <v>18</v>
      </c>
      <c r="N22" s="35" t="s">
        <v>404</v>
      </c>
      <c r="O22" s="36">
        <v>2.9249999999999998</v>
      </c>
      <c r="P22" s="37"/>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row>
    <row r="23" spans="1:224" x14ac:dyDescent="0.2">
      <c r="A23" s="2">
        <f t="shared" si="0"/>
        <v>20</v>
      </c>
      <c r="B23" s="2" t="s">
        <v>111</v>
      </c>
      <c r="C23" s="1">
        <v>2.8500000000000005</v>
      </c>
      <c r="D23">
        <v>0.64999999999999991</v>
      </c>
      <c r="E23"/>
      <c r="F23"/>
      <c r="G23" s="32">
        <f t="shared" si="1"/>
        <v>20</v>
      </c>
      <c r="H23" s="32" t="s">
        <v>286</v>
      </c>
      <c r="I23" s="33">
        <v>3.0125000000000002</v>
      </c>
      <c r="J23" s="34">
        <v>0.375</v>
      </c>
      <c r="K23"/>
      <c r="L23"/>
      <c r="M23" s="15">
        <f t="shared" si="2"/>
        <v>19</v>
      </c>
      <c r="N23" s="15" t="s">
        <v>819</v>
      </c>
      <c r="O23" s="15">
        <v>2.9</v>
      </c>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row>
    <row r="24" spans="1:224" x14ac:dyDescent="0.2">
      <c r="A24" s="2">
        <f t="shared" si="0"/>
        <v>21</v>
      </c>
      <c r="B24" s="2" t="s">
        <v>387</v>
      </c>
      <c r="C24" s="1">
        <v>2.8</v>
      </c>
      <c r="D24">
        <v>0.44999999999999973</v>
      </c>
      <c r="E24"/>
      <c r="F24"/>
      <c r="G24" s="2">
        <f t="shared" si="1"/>
        <v>21</v>
      </c>
      <c r="H24" s="2" t="s">
        <v>165</v>
      </c>
      <c r="I24" s="1">
        <v>3.0750000000000002</v>
      </c>
      <c r="J24">
        <v>0.40000000000000036</v>
      </c>
      <c r="K24"/>
      <c r="L24"/>
      <c r="M24" s="15">
        <f t="shared" si="2"/>
        <v>20</v>
      </c>
      <c r="N24" s="15" t="s">
        <v>820</v>
      </c>
      <c r="O24" s="15">
        <v>2.875</v>
      </c>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row>
    <row r="25" spans="1:224" x14ac:dyDescent="0.2">
      <c r="A25" s="2">
        <f t="shared" si="0"/>
        <v>22</v>
      </c>
      <c r="B25" s="2" t="s">
        <v>125</v>
      </c>
      <c r="C25" s="1">
        <v>2.7312500000000002</v>
      </c>
      <c r="D25">
        <v>1.1749999999999998</v>
      </c>
      <c r="E25"/>
      <c r="F25"/>
      <c r="G25" s="32">
        <f t="shared" si="1"/>
        <v>22</v>
      </c>
      <c r="H25" s="32" t="s">
        <v>393</v>
      </c>
      <c r="I25" s="33">
        <v>3.2125000000000004</v>
      </c>
      <c r="J25" s="34">
        <v>0.42500000000000027</v>
      </c>
      <c r="K25"/>
      <c r="L25"/>
      <c r="M25" s="15">
        <f t="shared" si="2"/>
        <v>21</v>
      </c>
      <c r="N25" s="15" t="s">
        <v>821</v>
      </c>
      <c r="O25" s="15">
        <v>2.8500000000000005</v>
      </c>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row>
    <row r="26" spans="1:224" ht="15" customHeight="1" x14ac:dyDescent="0.2">
      <c r="A26" s="2">
        <f t="shared" si="0"/>
        <v>23</v>
      </c>
      <c r="B26" s="2" t="s">
        <v>489</v>
      </c>
      <c r="C26" s="1">
        <v>2.7</v>
      </c>
      <c r="D26">
        <v>0.44999999999999973</v>
      </c>
      <c r="E26"/>
      <c r="F26"/>
      <c r="G26" s="2">
        <f t="shared" si="1"/>
        <v>23</v>
      </c>
      <c r="H26" s="2" t="s">
        <v>399</v>
      </c>
      <c r="I26" s="1">
        <v>2.5625</v>
      </c>
      <c r="J26">
        <v>0.42500000000000027</v>
      </c>
      <c r="K26"/>
      <c r="L26"/>
      <c r="M26" s="15">
        <f t="shared" si="2"/>
        <v>22</v>
      </c>
      <c r="N26" s="15" t="s">
        <v>200</v>
      </c>
      <c r="O26" s="15">
        <v>2.85</v>
      </c>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row>
    <row r="27" spans="1:224" x14ac:dyDescent="0.2">
      <c r="A27" s="2">
        <f t="shared" si="0"/>
        <v>24</v>
      </c>
      <c r="B27" s="2" t="s">
        <v>652</v>
      </c>
      <c r="C27" s="1">
        <v>2.7</v>
      </c>
      <c r="D27">
        <v>1.55</v>
      </c>
      <c r="E27"/>
      <c r="F27"/>
      <c r="G27" s="2">
        <f t="shared" si="1"/>
        <v>24</v>
      </c>
      <c r="H27" s="2" t="s">
        <v>387</v>
      </c>
      <c r="I27" s="1">
        <v>2.8</v>
      </c>
      <c r="J27">
        <v>0.44999999999999973</v>
      </c>
      <c r="K27"/>
      <c r="L27"/>
      <c r="M27" s="15">
        <f t="shared" si="2"/>
        <v>23</v>
      </c>
      <c r="N27" s="15" t="s">
        <v>220</v>
      </c>
      <c r="O27" s="15">
        <v>2.75</v>
      </c>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row>
    <row r="28" spans="1:224" x14ac:dyDescent="0.2">
      <c r="A28" s="2">
        <f t="shared" si="0"/>
        <v>25</v>
      </c>
      <c r="B28" s="2" t="s">
        <v>297</v>
      </c>
      <c r="C28" s="1">
        <v>2.6875</v>
      </c>
      <c r="D28">
        <v>1.4750000000000001</v>
      </c>
      <c r="E28"/>
      <c r="F28"/>
      <c r="G28" s="2">
        <f t="shared" si="1"/>
        <v>25</v>
      </c>
      <c r="H28" s="2" t="s">
        <v>489</v>
      </c>
      <c r="I28" s="1">
        <v>2.7</v>
      </c>
      <c r="J28">
        <v>0.44999999999999973</v>
      </c>
      <c r="K28"/>
      <c r="L28"/>
      <c r="M28" s="15">
        <f t="shared" si="2"/>
        <v>24</v>
      </c>
      <c r="N28" s="15" t="s">
        <v>238</v>
      </c>
      <c r="O28" s="15">
        <v>2.75</v>
      </c>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row>
    <row r="29" spans="1:224" x14ac:dyDescent="0.2">
      <c r="A29" s="2">
        <f t="shared" si="0"/>
        <v>26</v>
      </c>
      <c r="B29" s="2" t="s">
        <v>232</v>
      </c>
      <c r="C29" s="1">
        <v>2.6624999999999996</v>
      </c>
      <c r="D29">
        <v>0.62500000000000044</v>
      </c>
      <c r="E29"/>
      <c r="F29"/>
      <c r="G29" s="2">
        <f t="shared" si="1"/>
        <v>26</v>
      </c>
      <c r="H29" s="2" t="s">
        <v>155</v>
      </c>
      <c r="I29" s="1">
        <v>2.4874999999999998</v>
      </c>
      <c r="J29">
        <v>0.47500000000000009</v>
      </c>
      <c r="K29"/>
      <c r="L29"/>
      <c r="M29" s="15">
        <f t="shared" si="2"/>
        <v>25</v>
      </c>
      <c r="N29" s="15" t="s">
        <v>822</v>
      </c>
      <c r="O29" s="15">
        <v>2.6750000000000003</v>
      </c>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row>
    <row r="30" spans="1:224" s="61" customFormat="1" ht="15" customHeight="1" x14ac:dyDescent="0.2">
      <c r="A30" s="60">
        <f t="shared" si="0"/>
        <v>27</v>
      </c>
      <c r="B30" s="60" t="s">
        <v>99</v>
      </c>
      <c r="C30" s="21">
        <v>2.6125000000000003</v>
      </c>
      <c r="D30" s="61">
        <v>0.52500000000000036</v>
      </c>
      <c r="G30" s="60">
        <f t="shared" si="1"/>
        <v>27</v>
      </c>
      <c r="H30" s="60" t="s">
        <v>160</v>
      </c>
      <c r="I30" s="21">
        <v>3.125</v>
      </c>
      <c r="J30" s="61">
        <v>0.5</v>
      </c>
      <c r="M30" s="62">
        <f t="shared" si="2"/>
        <v>26</v>
      </c>
      <c r="N30" s="62" t="s">
        <v>553</v>
      </c>
      <c r="O30" s="62">
        <v>2.6749999999999998</v>
      </c>
    </row>
    <row r="31" spans="1:224" x14ac:dyDescent="0.2">
      <c r="A31" s="2">
        <f t="shared" si="0"/>
        <v>28</v>
      </c>
      <c r="B31" s="2" t="s">
        <v>220</v>
      </c>
      <c r="C31" s="1">
        <v>2.6124999999999998</v>
      </c>
      <c r="D31">
        <v>1.1750000000000003</v>
      </c>
      <c r="E31"/>
      <c r="F31"/>
      <c r="G31" s="2">
        <f t="shared" si="1"/>
        <v>28</v>
      </c>
      <c r="H31" s="2" t="s">
        <v>99</v>
      </c>
      <c r="I31" s="1">
        <v>2.6125000000000003</v>
      </c>
      <c r="J31">
        <v>0.52500000000000036</v>
      </c>
      <c r="K31"/>
      <c r="L31"/>
      <c r="M31" s="15">
        <f t="shared" si="2"/>
        <v>27</v>
      </c>
      <c r="N31" s="15" t="s">
        <v>348</v>
      </c>
      <c r="O31" s="15">
        <v>2.6</v>
      </c>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row>
    <row r="32" spans="1:224" x14ac:dyDescent="0.2">
      <c r="A32" s="2">
        <f t="shared" si="0"/>
        <v>29</v>
      </c>
      <c r="B32" s="2" t="s">
        <v>348</v>
      </c>
      <c r="C32" s="1">
        <v>2.5875000000000004</v>
      </c>
      <c r="D32">
        <v>0.52500000000000036</v>
      </c>
      <c r="E32"/>
      <c r="F32"/>
      <c r="G32" s="2">
        <f t="shared" si="1"/>
        <v>29</v>
      </c>
      <c r="H32" s="2" t="s">
        <v>348</v>
      </c>
      <c r="I32" s="1">
        <v>2.5875000000000004</v>
      </c>
      <c r="J32">
        <v>0.52500000000000036</v>
      </c>
      <c r="K32"/>
      <c r="L32"/>
      <c r="M32" s="15">
        <f t="shared" si="2"/>
        <v>28</v>
      </c>
      <c r="N32" s="15" t="s">
        <v>181</v>
      </c>
      <c r="O32" s="15">
        <v>2.5499999999999998</v>
      </c>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row>
    <row r="33" spans="1:224" x14ac:dyDescent="0.2">
      <c r="A33" s="2">
        <f t="shared" si="0"/>
        <v>30</v>
      </c>
      <c r="B33" s="2" t="s">
        <v>399</v>
      </c>
      <c r="C33" s="1">
        <v>2.5625</v>
      </c>
      <c r="D33">
        <v>0.42500000000000027</v>
      </c>
      <c r="E33"/>
      <c r="F33"/>
      <c r="G33" s="35">
        <f t="shared" si="1"/>
        <v>30</v>
      </c>
      <c r="H33" s="35" t="s">
        <v>404</v>
      </c>
      <c r="I33" s="36">
        <v>3.2374999999999998</v>
      </c>
      <c r="J33" s="37">
        <v>0.57499999999999973</v>
      </c>
      <c r="K33"/>
      <c r="L33"/>
      <c r="M33" s="15">
        <f t="shared" si="2"/>
        <v>29</v>
      </c>
      <c r="N33" s="15" t="s">
        <v>652</v>
      </c>
      <c r="O33" s="15">
        <v>2.5000000000000004</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row>
    <row r="34" spans="1:224" ht="15" customHeight="1" x14ac:dyDescent="0.2">
      <c r="A34" s="2">
        <f t="shared" si="0"/>
        <v>31</v>
      </c>
      <c r="B34" s="2" t="s">
        <v>155</v>
      </c>
      <c r="C34" s="1">
        <v>2.4874999999999998</v>
      </c>
      <c r="D34">
        <v>0.47500000000000009</v>
      </c>
      <c r="E34"/>
      <c r="F34"/>
      <c r="G34" s="2">
        <f t="shared" si="1"/>
        <v>31</v>
      </c>
      <c r="H34" s="2" t="s">
        <v>95</v>
      </c>
      <c r="I34" s="1">
        <v>2.4125000000000001</v>
      </c>
      <c r="J34">
        <v>0.57500000000000018</v>
      </c>
      <c r="K34"/>
      <c r="L34"/>
      <c r="M34" s="15">
        <f t="shared" si="2"/>
        <v>30</v>
      </c>
      <c r="N34" s="15" t="s">
        <v>376</v>
      </c>
      <c r="O34" s="15">
        <v>2.4750000000000001</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row>
    <row r="35" spans="1:224" ht="15" customHeight="1" x14ac:dyDescent="0.2">
      <c r="A35" s="2">
        <f t="shared" si="0"/>
        <v>32</v>
      </c>
      <c r="B35" s="2" t="s">
        <v>425</v>
      </c>
      <c r="C35" s="1">
        <v>2.4750000000000001</v>
      </c>
      <c r="D35">
        <v>1.5499999999999998</v>
      </c>
      <c r="E35"/>
      <c r="F35"/>
      <c r="G35" s="2">
        <f t="shared" si="1"/>
        <v>32</v>
      </c>
      <c r="H35" s="2" t="s">
        <v>332</v>
      </c>
      <c r="I35" s="1">
        <v>3.3</v>
      </c>
      <c r="J35">
        <v>0.60000000000000009</v>
      </c>
      <c r="K35"/>
      <c r="L35"/>
      <c r="M35" s="15">
        <f t="shared" si="2"/>
        <v>31</v>
      </c>
      <c r="N35" s="15" t="s">
        <v>823</v>
      </c>
      <c r="O35" s="15">
        <v>2.4749999999999996</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row>
    <row r="36" spans="1:224" ht="15" customHeight="1" x14ac:dyDescent="0.2">
      <c r="A36" s="2">
        <f t="shared" si="0"/>
        <v>33</v>
      </c>
      <c r="B36" s="2" t="s">
        <v>119</v>
      </c>
      <c r="C36" s="1">
        <v>2.4666666666666668</v>
      </c>
      <c r="D36">
        <v>0.69999999999999973</v>
      </c>
      <c r="E36"/>
      <c r="F36"/>
      <c r="G36" s="2">
        <f t="shared" si="1"/>
        <v>33</v>
      </c>
      <c r="H36" s="2" t="s">
        <v>232</v>
      </c>
      <c r="I36" s="1">
        <v>2.6624999999999996</v>
      </c>
      <c r="J36">
        <v>0.62500000000000044</v>
      </c>
      <c r="K36"/>
      <c r="L36"/>
      <c r="M36" s="15">
        <f t="shared" si="2"/>
        <v>32</v>
      </c>
      <c r="N36" s="15" t="s">
        <v>111</v>
      </c>
      <c r="O36" s="15">
        <v>2.4000000000000004</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row>
    <row r="37" spans="1:224" ht="15" customHeight="1" x14ac:dyDescent="0.2">
      <c r="A37" s="2">
        <f t="shared" si="0"/>
        <v>34</v>
      </c>
      <c r="B37" s="2" t="s">
        <v>95</v>
      </c>
      <c r="C37" s="1">
        <v>2.4125000000000001</v>
      </c>
      <c r="D37">
        <v>0.57500000000000018</v>
      </c>
      <c r="E37"/>
      <c r="F37"/>
      <c r="G37" s="2">
        <f t="shared" si="1"/>
        <v>34</v>
      </c>
      <c r="H37" s="2" t="s">
        <v>111</v>
      </c>
      <c r="I37" s="1">
        <v>2.8500000000000005</v>
      </c>
      <c r="J37">
        <v>0.64999999999999991</v>
      </c>
      <c r="K37"/>
      <c r="L37"/>
      <c r="M37" s="15">
        <f t="shared" si="2"/>
        <v>33</v>
      </c>
      <c r="N37" s="15" t="s">
        <v>543</v>
      </c>
      <c r="O37" s="15">
        <v>2.4</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row>
    <row r="38" spans="1:224" ht="15" customHeight="1" x14ac:dyDescent="0.2">
      <c r="A38" s="2">
        <f t="shared" si="0"/>
        <v>35</v>
      </c>
      <c r="B38" s="2" t="s">
        <v>246</v>
      </c>
      <c r="C38" s="1">
        <v>2.4000000000000004</v>
      </c>
      <c r="D38">
        <v>0</v>
      </c>
      <c r="E38"/>
      <c r="F38"/>
      <c r="G38" s="2">
        <f t="shared" si="1"/>
        <v>35</v>
      </c>
      <c r="H38" s="2" t="s">
        <v>119</v>
      </c>
      <c r="I38" s="1">
        <v>2.4666666666666668</v>
      </c>
      <c r="J38">
        <v>0.69999999999999973</v>
      </c>
      <c r="K38"/>
      <c r="L38"/>
      <c r="M38" s="15">
        <f t="shared" si="2"/>
        <v>34</v>
      </c>
      <c r="N38" s="15" t="s">
        <v>322</v>
      </c>
      <c r="O38" s="15">
        <v>2.375</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row>
    <row r="39" spans="1:224" ht="15" customHeight="1" x14ac:dyDescent="0.2">
      <c r="A39" s="2">
        <f t="shared" si="0"/>
        <v>36</v>
      </c>
      <c r="B39" s="2" t="s">
        <v>83</v>
      </c>
      <c r="C39" s="1">
        <v>2.375</v>
      </c>
      <c r="D39">
        <v>0.79999999999999982</v>
      </c>
      <c r="E39"/>
      <c r="F39"/>
      <c r="G39" s="2">
        <f t="shared" si="1"/>
        <v>36</v>
      </c>
      <c r="H39" s="2" t="s">
        <v>534</v>
      </c>
      <c r="I39" s="1">
        <v>3.0375000000000001</v>
      </c>
      <c r="J39">
        <v>0.72500000000000053</v>
      </c>
      <c r="K39"/>
      <c r="L39"/>
      <c r="M39" s="15">
        <f t="shared" si="2"/>
        <v>35</v>
      </c>
      <c r="N39" s="15" t="s">
        <v>72</v>
      </c>
      <c r="O39" s="15">
        <v>2.3250000000000002</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row>
    <row r="40" spans="1:224" ht="15" customHeight="1" x14ac:dyDescent="0.2">
      <c r="A40" s="2">
        <f t="shared" si="0"/>
        <v>37</v>
      </c>
      <c r="B40" s="2" t="s">
        <v>543</v>
      </c>
      <c r="C40" s="1">
        <v>2.375</v>
      </c>
      <c r="D40">
        <v>0.14999999999999991</v>
      </c>
      <c r="E40"/>
      <c r="F40"/>
      <c r="G40" s="2">
        <f t="shared" si="1"/>
        <v>37</v>
      </c>
      <c r="H40" s="2" t="s">
        <v>311</v>
      </c>
      <c r="I40" s="1">
        <v>1.8500000000000003</v>
      </c>
      <c r="J40">
        <v>0.77499999999999969</v>
      </c>
      <c r="K40"/>
      <c r="L40"/>
      <c r="M40" s="15">
        <f t="shared" si="2"/>
        <v>36</v>
      </c>
      <c r="N40" s="15" t="s">
        <v>824</v>
      </c>
      <c r="O40" s="15">
        <v>2.3250000000000002</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row>
    <row r="41" spans="1:224" ht="15" customHeight="1" x14ac:dyDescent="0.2">
      <c r="A41" s="2">
        <f t="shared" si="0"/>
        <v>38</v>
      </c>
      <c r="B41" s="2" t="s">
        <v>441</v>
      </c>
      <c r="C41" s="1">
        <v>2.3625000000000003</v>
      </c>
      <c r="D41">
        <v>1.2249999999999999</v>
      </c>
      <c r="E41"/>
      <c r="F41"/>
      <c r="G41" s="2">
        <f t="shared" si="1"/>
        <v>38</v>
      </c>
      <c r="H41" s="2" t="s">
        <v>369</v>
      </c>
      <c r="I41" s="1">
        <v>2.3625000000000003</v>
      </c>
      <c r="J41">
        <v>0.77500000000000013</v>
      </c>
      <c r="K41"/>
      <c r="L41"/>
      <c r="M41" s="35">
        <f t="shared" si="2"/>
        <v>37</v>
      </c>
      <c r="N41" s="35" t="s">
        <v>449</v>
      </c>
      <c r="O41" s="36">
        <v>2.2999999999999998</v>
      </c>
      <c r="P41" s="37"/>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row>
    <row r="42" spans="1:224" ht="15" customHeight="1" x14ac:dyDescent="0.2">
      <c r="A42" s="2">
        <f t="shared" si="0"/>
        <v>39</v>
      </c>
      <c r="B42" s="2" t="s">
        <v>369</v>
      </c>
      <c r="C42" s="1">
        <v>2.3625000000000003</v>
      </c>
      <c r="D42">
        <v>0.77500000000000013</v>
      </c>
      <c r="E42"/>
      <c r="F42"/>
      <c r="G42" s="2">
        <f t="shared" si="1"/>
        <v>39</v>
      </c>
      <c r="H42" s="2" t="s">
        <v>322</v>
      </c>
      <c r="I42" s="1">
        <v>1.8125</v>
      </c>
      <c r="J42">
        <v>0.77500000000000036</v>
      </c>
      <c r="K42"/>
      <c r="L42"/>
      <c r="M42" s="15">
        <f t="shared" si="2"/>
        <v>38</v>
      </c>
      <c r="N42" s="15" t="s">
        <v>297</v>
      </c>
      <c r="O42" s="15">
        <v>2.2750000000000004</v>
      </c>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row>
    <row r="43" spans="1:224" ht="15" customHeight="1" x14ac:dyDescent="0.2">
      <c r="A43" s="2">
        <f t="shared" si="0"/>
        <v>40</v>
      </c>
      <c r="B43" s="2" t="s">
        <v>430</v>
      </c>
      <c r="C43" s="1">
        <v>2.3500000000000005</v>
      </c>
      <c r="D43">
        <v>2.2500000000000004</v>
      </c>
      <c r="E43"/>
      <c r="F43"/>
      <c r="G43" s="2">
        <f t="shared" si="1"/>
        <v>40</v>
      </c>
      <c r="H43" s="2" t="s">
        <v>83</v>
      </c>
      <c r="I43" s="1">
        <v>2.375</v>
      </c>
      <c r="J43">
        <v>0.79999999999999982</v>
      </c>
      <c r="K43"/>
      <c r="L43"/>
      <c r="M43" s="15">
        <f t="shared" si="2"/>
        <v>39</v>
      </c>
      <c r="N43" s="15" t="s">
        <v>825</v>
      </c>
      <c r="O43" s="15">
        <v>2.2250000000000005</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row>
    <row r="44" spans="1:224" ht="15" customHeight="1" x14ac:dyDescent="0.2">
      <c r="A44" s="2">
        <f t="shared" si="0"/>
        <v>41</v>
      </c>
      <c r="B44" s="2" t="s">
        <v>238</v>
      </c>
      <c r="C44" s="1">
        <v>2.3333333333333335</v>
      </c>
      <c r="D44">
        <v>1.5250000000000004</v>
      </c>
      <c r="E44"/>
      <c r="F44"/>
      <c r="G44" s="2">
        <f t="shared" si="1"/>
        <v>41</v>
      </c>
      <c r="H44" s="2" t="s">
        <v>376</v>
      </c>
      <c r="I44" s="1">
        <v>2.875</v>
      </c>
      <c r="J44">
        <v>0.80000000000000027</v>
      </c>
      <c r="K44"/>
      <c r="L44"/>
      <c r="M44" s="15">
        <f t="shared" si="2"/>
        <v>40</v>
      </c>
      <c r="N44" s="15" t="s">
        <v>826</v>
      </c>
      <c r="O44" s="15">
        <v>2.2250000000000001</v>
      </c>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row>
    <row r="45" spans="1:224" ht="15" customHeight="1" x14ac:dyDescent="0.2">
      <c r="A45" s="2">
        <f t="shared" si="0"/>
        <v>42</v>
      </c>
      <c r="B45" s="2" t="s">
        <v>327</v>
      </c>
      <c r="C45" s="1">
        <v>2.2750000000000004</v>
      </c>
      <c r="D45">
        <v>0.15000000000000036</v>
      </c>
      <c r="E45"/>
      <c r="F45"/>
      <c r="G45" s="2">
        <f t="shared" si="1"/>
        <v>42</v>
      </c>
      <c r="H45" s="2" t="s">
        <v>226</v>
      </c>
      <c r="I45" s="1">
        <v>1.5125000000000002</v>
      </c>
      <c r="J45">
        <v>0.82499999999999973</v>
      </c>
      <c r="K45"/>
      <c r="L45"/>
      <c r="M45" s="15">
        <f t="shared" si="2"/>
        <v>41</v>
      </c>
      <c r="N45" s="15" t="s">
        <v>232</v>
      </c>
      <c r="O45" s="15">
        <v>2.2000000000000002</v>
      </c>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row>
    <row r="46" spans="1:224" ht="15" customHeight="1" x14ac:dyDescent="0.2">
      <c r="A46" s="2">
        <f t="shared" si="0"/>
        <v>43</v>
      </c>
      <c r="B46" s="2" t="s">
        <v>200</v>
      </c>
      <c r="C46" s="1">
        <v>2.2749999999999999</v>
      </c>
      <c r="D46">
        <v>1.8500000000000003</v>
      </c>
      <c r="E46"/>
      <c r="F46"/>
      <c r="G46" s="2">
        <f t="shared" si="1"/>
        <v>43</v>
      </c>
      <c r="H46" s="2" t="s">
        <v>89</v>
      </c>
      <c r="I46" s="1">
        <v>2.8875000000000002</v>
      </c>
      <c r="J46">
        <v>0.82500000000000018</v>
      </c>
      <c r="K46"/>
      <c r="L46"/>
      <c r="M46" s="15">
        <f t="shared" si="2"/>
        <v>42</v>
      </c>
      <c r="N46" s="15" t="s">
        <v>99</v>
      </c>
      <c r="O46" s="15">
        <v>2.1999999999999997</v>
      </c>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row>
    <row r="47" spans="1:224" ht="15" customHeight="1" x14ac:dyDescent="0.2">
      <c r="A47" s="2">
        <f t="shared" si="0"/>
        <v>44</v>
      </c>
      <c r="B47" s="2" t="s">
        <v>798</v>
      </c>
      <c r="C47" s="1">
        <v>2.2749999999999999</v>
      </c>
      <c r="D47">
        <v>0.10000000000000053</v>
      </c>
      <c r="E47"/>
      <c r="F47"/>
      <c r="G47" s="2">
        <f t="shared" si="1"/>
        <v>44</v>
      </c>
      <c r="H47" s="2" t="s">
        <v>137</v>
      </c>
      <c r="I47" s="1">
        <v>2.0749999999999997</v>
      </c>
      <c r="J47">
        <v>0.87499999999999956</v>
      </c>
      <c r="K47"/>
      <c r="L47"/>
      <c r="M47" s="15">
        <f t="shared" si="2"/>
        <v>43</v>
      </c>
      <c r="N47" s="15" t="s">
        <v>119</v>
      </c>
      <c r="O47" s="15">
        <v>2.15</v>
      </c>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row>
    <row r="48" spans="1:224" ht="15" customHeight="1" x14ac:dyDescent="0.2">
      <c r="A48" s="2">
        <f t="shared" si="0"/>
        <v>45</v>
      </c>
      <c r="B48" s="2" t="s">
        <v>174</v>
      </c>
      <c r="C48" s="1">
        <v>2.2166666666666668</v>
      </c>
      <c r="D48">
        <v>1.4500000000000002</v>
      </c>
      <c r="E48"/>
      <c r="F48"/>
      <c r="G48" s="2">
        <f t="shared" si="1"/>
        <v>45</v>
      </c>
      <c r="H48" s="2" t="s">
        <v>646</v>
      </c>
      <c r="I48" s="1">
        <v>1.75</v>
      </c>
      <c r="J48">
        <v>0.90000000000000013</v>
      </c>
      <c r="K48"/>
      <c r="L48"/>
      <c r="M48" s="15">
        <f t="shared" si="2"/>
        <v>44</v>
      </c>
      <c r="N48" s="15" t="s">
        <v>827</v>
      </c>
      <c r="O48" s="15">
        <v>2.125</v>
      </c>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row>
    <row r="49" spans="1:224" ht="15" customHeight="1" x14ac:dyDescent="0.2">
      <c r="A49" s="2">
        <f t="shared" si="0"/>
        <v>46</v>
      </c>
      <c r="B49" s="2" t="s">
        <v>170</v>
      </c>
      <c r="C49" s="1">
        <v>2.1875</v>
      </c>
      <c r="D49">
        <v>0.22499999999999964</v>
      </c>
      <c r="E49"/>
      <c r="F49"/>
      <c r="G49" s="2">
        <f t="shared" si="1"/>
        <v>46</v>
      </c>
      <c r="H49" s="2" t="s">
        <v>76</v>
      </c>
      <c r="I49" s="1">
        <v>1.6333333333333335</v>
      </c>
      <c r="J49">
        <v>0.90000000000000013</v>
      </c>
      <c r="K49"/>
      <c r="L49"/>
      <c r="M49" s="15">
        <f t="shared" si="2"/>
        <v>45</v>
      </c>
      <c r="N49" s="15" t="s">
        <v>150</v>
      </c>
      <c r="O49" s="15">
        <v>2.1</v>
      </c>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row>
    <row r="50" spans="1:224" x14ac:dyDescent="0.2">
      <c r="A50" s="2">
        <f t="shared" si="0"/>
        <v>47</v>
      </c>
      <c r="B50" s="2" t="s">
        <v>315</v>
      </c>
      <c r="C50" s="1">
        <v>2.1749999999999998</v>
      </c>
      <c r="D50">
        <v>1.85</v>
      </c>
      <c r="E50"/>
      <c r="F50"/>
      <c r="G50" s="2">
        <f t="shared" si="1"/>
        <v>47</v>
      </c>
      <c r="H50" s="2" t="s">
        <v>259</v>
      </c>
      <c r="I50" s="1">
        <v>1.875</v>
      </c>
      <c r="J50">
        <v>1</v>
      </c>
      <c r="K50"/>
      <c r="L50"/>
      <c r="M50" s="15">
        <f t="shared" si="2"/>
        <v>46</v>
      </c>
      <c r="N50" s="15" t="s">
        <v>646</v>
      </c>
      <c r="O50" s="15">
        <v>2.0750000000000002</v>
      </c>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row>
    <row r="51" spans="1:224" x14ac:dyDescent="0.2">
      <c r="A51" s="2">
        <f t="shared" si="0"/>
        <v>48</v>
      </c>
      <c r="B51" s="2" t="s">
        <v>539</v>
      </c>
      <c r="C51" s="1">
        <v>2.0750000000000002</v>
      </c>
      <c r="D51">
        <v>0.14999999999999991</v>
      </c>
      <c r="E51"/>
      <c r="F51"/>
      <c r="G51" s="2">
        <f t="shared" si="1"/>
        <v>48</v>
      </c>
      <c r="H51" s="2" t="s">
        <v>754</v>
      </c>
      <c r="I51" s="1">
        <v>3.1125000000000003</v>
      </c>
      <c r="J51">
        <v>1.0750000000000002</v>
      </c>
      <c r="K51"/>
      <c r="L51"/>
      <c r="M51" s="15">
        <f t="shared" si="2"/>
        <v>47</v>
      </c>
      <c r="N51" s="15" t="s">
        <v>369</v>
      </c>
      <c r="O51" s="15">
        <v>2.0500000000000003</v>
      </c>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row>
    <row r="52" spans="1:224" x14ac:dyDescent="0.2">
      <c r="A52" s="2">
        <f t="shared" si="0"/>
        <v>49</v>
      </c>
      <c r="B52" s="2" t="s">
        <v>137</v>
      </c>
      <c r="C52" s="1">
        <v>2.0749999999999997</v>
      </c>
      <c r="D52">
        <v>0.87499999999999956</v>
      </c>
      <c r="E52"/>
      <c r="F52"/>
      <c r="G52" s="2">
        <f t="shared" si="1"/>
        <v>49</v>
      </c>
      <c r="H52" s="2" t="s">
        <v>765</v>
      </c>
      <c r="I52" s="1">
        <v>1.7875000000000001</v>
      </c>
      <c r="J52">
        <v>1.125</v>
      </c>
      <c r="K52"/>
      <c r="L52"/>
      <c r="M52" s="15">
        <f t="shared" si="2"/>
        <v>48</v>
      </c>
      <c r="N52" s="15" t="s">
        <v>579</v>
      </c>
      <c r="O52" s="15">
        <v>2.0250000000000004</v>
      </c>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row>
    <row r="53" spans="1:224" x14ac:dyDescent="0.2">
      <c r="A53" s="2">
        <f t="shared" si="0"/>
        <v>50</v>
      </c>
      <c r="B53" s="2" t="s">
        <v>337</v>
      </c>
      <c r="C53" s="1">
        <v>2.0625</v>
      </c>
      <c r="D53">
        <v>0.22499999999999964</v>
      </c>
      <c r="E53"/>
      <c r="F53"/>
      <c r="G53" s="2">
        <f t="shared" si="1"/>
        <v>50</v>
      </c>
      <c r="H53" s="2" t="s">
        <v>125</v>
      </c>
      <c r="I53" s="1">
        <v>2.7312500000000002</v>
      </c>
      <c r="J53">
        <v>1.1749999999999998</v>
      </c>
      <c r="K53"/>
      <c r="L53"/>
      <c r="M53" s="15">
        <f t="shared" si="2"/>
        <v>49</v>
      </c>
      <c r="N53" s="15" t="s">
        <v>144</v>
      </c>
      <c r="O53" s="15">
        <v>1.9250000000000003</v>
      </c>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row>
    <row r="54" spans="1:224" x14ac:dyDescent="0.2">
      <c r="A54" s="2">
        <f t="shared" si="0"/>
        <v>51</v>
      </c>
      <c r="B54" s="2" t="s">
        <v>639</v>
      </c>
      <c r="C54" s="1">
        <v>2.0250000000000004</v>
      </c>
      <c r="D54">
        <v>1.4000000000000004</v>
      </c>
      <c r="E54"/>
      <c r="F54"/>
      <c r="G54" s="2">
        <f t="shared" si="1"/>
        <v>51</v>
      </c>
      <c r="H54" s="2" t="s">
        <v>220</v>
      </c>
      <c r="I54" s="1">
        <v>2.6124999999999998</v>
      </c>
      <c r="J54">
        <v>1.1750000000000003</v>
      </c>
      <c r="K54"/>
      <c r="L54"/>
      <c r="M54" s="15">
        <f t="shared" si="2"/>
        <v>50</v>
      </c>
      <c r="N54" s="15" t="s">
        <v>425</v>
      </c>
      <c r="O54" s="15">
        <v>1.9000000000000004</v>
      </c>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row>
    <row r="55" spans="1:224" x14ac:dyDescent="0.2">
      <c r="A55" s="2">
        <f t="shared" si="0"/>
        <v>52</v>
      </c>
      <c r="B55" s="2" t="s">
        <v>461</v>
      </c>
      <c r="C55" s="1">
        <v>1.9625000000000004</v>
      </c>
      <c r="D55">
        <v>1.3750000000000002</v>
      </c>
      <c r="E55"/>
      <c r="F55"/>
      <c r="G55" s="2">
        <f t="shared" si="1"/>
        <v>52</v>
      </c>
      <c r="H55" s="2" t="s">
        <v>441</v>
      </c>
      <c r="I55" s="1">
        <v>2.3625000000000003</v>
      </c>
      <c r="J55">
        <v>1.2249999999999999</v>
      </c>
      <c r="K55"/>
      <c r="L55"/>
      <c r="M55" s="15">
        <f t="shared" si="2"/>
        <v>51</v>
      </c>
      <c r="N55" s="15" t="s">
        <v>76</v>
      </c>
      <c r="O55" s="15">
        <v>1.9000000000000004</v>
      </c>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row>
    <row r="56" spans="1:224" x14ac:dyDescent="0.2">
      <c r="A56" s="2">
        <f t="shared" si="0"/>
        <v>53</v>
      </c>
      <c r="B56" s="2" t="s">
        <v>259</v>
      </c>
      <c r="C56" s="1">
        <v>1.875</v>
      </c>
      <c r="D56">
        <v>1</v>
      </c>
      <c r="E56"/>
      <c r="F56"/>
      <c r="G56" s="2">
        <f t="shared" si="1"/>
        <v>53</v>
      </c>
      <c r="H56" s="2" t="s">
        <v>181</v>
      </c>
      <c r="I56" s="1">
        <v>3.1416666666666671</v>
      </c>
      <c r="J56">
        <v>1.25</v>
      </c>
      <c r="K56"/>
      <c r="L56"/>
      <c r="M56" s="15">
        <f t="shared" si="2"/>
        <v>52</v>
      </c>
      <c r="N56" s="15" t="s">
        <v>332</v>
      </c>
      <c r="O56" s="15">
        <v>1.9000000000000001</v>
      </c>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row>
    <row r="57" spans="1:224" x14ac:dyDescent="0.2">
      <c r="A57" s="2">
        <f t="shared" si="0"/>
        <v>54</v>
      </c>
      <c r="B57" s="2" t="s">
        <v>311</v>
      </c>
      <c r="C57" s="1">
        <v>1.8500000000000003</v>
      </c>
      <c r="D57">
        <v>0.77499999999999969</v>
      </c>
      <c r="G57" s="2">
        <f t="shared" si="1"/>
        <v>54</v>
      </c>
      <c r="H57" s="2" t="s">
        <v>195</v>
      </c>
      <c r="I57" s="1">
        <v>2.9166666666666665</v>
      </c>
      <c r="J57">
        <v>1.3000000000000003</v>
      </c>
      <c r="M57" s="15">
        <f t="shared" si="2"/>
        <v>53</v>
      </c>
      <c r="N57" s="15" t="s">
        <v>170</v>
      </c>
      <c r="O57" s="15">
        <v>1.9</v>
      </c>
    </row>
    <row r="58" spans="1:224" x14ac:dyDescent="0.2">
      <c r="A58" s="2">
        <f t="shared" si="0"/>
        <v>55</v>
      </c>
      <c r="B58" s="2" t="s">
        <v>104</v>
      </c>
      <c r="C58" s="1">
        <v>1.8250000000000002</v>
      </c>
      <c r="D58">
        <v>9.9999999999999867E-2</v>
      </c>
      <c r="G58" s="2">
        <f t="shared" si="1"/>
        <v>55</v>
      </c>
      <c r="H58" s="2" t="s">
        <v>207</v>
      </c>
      <c r="I58" s="1">
        <v>1.6625000000000001</v>
      </c>
      <c r="J58">
        <v>1.3250000000000002</v>
      </c>
      <c r="M58" s="15">
        <f t="shared" si="2"/>
        <v>54</v>
      </c>
      <c r="N58" s="15" t="s">
        <v>215</v>
      </c>
      <c r="O58" s="15">
        <v>1.85</v>
      </c>
    </row>
    <row r="59" spans="1:224" x14ac:dyDescent="0.2">
      <c r="A59" s="2">
        <f t="shared" si="0"/>
        <v>56</v>
      </c>
      <c r="B59" s="2" t="s">
        <v>322</v>
      </c>
      <c r="C59" s="1">
        <v>1.8125</v>
      </c>
      <c r="D59">
        <v>0.77500000000000036</v>
      </c>
      <c r="G59" s="2">
        <f t="shared" si="1"/>
        <v>56</v>
      </c>
      <c r="H59" s="2" t="s">
        <v>461</v>
      </c>
      <c r="I59" s="1">
        <v>1.9625000000000004</v>
      </c>
      <c r="J59">
        <v>1.3750000000000002</v>
      </c>
      <c r="M59" s="15">
        <f t="shared" si="2"/>
        <v>55</v>
      </c>
      <c r="N59" s="15" t="s">
        <v>246</v>
      </c>
      <c r="O59" s="15">
        <v>1.8250000000000002</v>
      </c>
    </row>
    <row r="60" spans="1:224" x14ac:dyDescent="0.2">
      <c r="A60" s="2">
        <f t="shared" si="0"/>
        <v>57</v>
      </c>
      <c r="B60" s="2" t="s">
        <v>765</v>
      </c>
      <c r="C60" s="1">
        <v>1.7875000000000001</v>
      </c>
      <c r="D60">
        <v>1.125</v>
      </c>
      <c r="G60" s="2">
        <f t="shared" si="1"/>
        <v>57</v>
      </c>
      <c r="H60" s="2" t="s">
        <v>639</v>
      </c>
      <c r="I60" s="1">
        <v>2.0250000000000004</v>
      </c>
      <c r="J60">
        <v>1.4000000000000004</v>
      </c>
      <c r="M60" s="15">
        <f t="shared" si="2"/>
        <v>56</v>
      </c>
      <c r="N60" s="15" t="s">
        <v>259</v>
      </c>
      <c r="O60" s="15">
        <v>1.8000000000000003</v>
      </c>
    </row>
    <row r="61" spans="1:224" x14ac:dyDescent="0.2">
      <c r="A61" s="2">
        <f t="shared" si="0"/>
        <v>58</v>
      </c>
      <c r="B61" s="2" t="s">
        <v>646</v>
      </c>
      <c r="C61" s="1">
        <v>1.75</v>
      </c>
      <c r="D61">
        <v>0.90000000000000013</v>
      </c>
      <c r="G61" s="2">
        <f t="shared" si="1"/>
        <v>58</v>
      </c>
      <c r="H61" s="2" t="s">
        <v>253</v>
      </c>
      <c r="I61" s="1">
        <v>1.4999999999999998</v>
      </c>
      <c r="J61">
        <v>1.4499999999999997</v>
      </c>
      <c r="M61" s="15">
        <f t="shared" si="2"/>
        <v>57</v>
      </c>
      <c r="N61" s="15" t="s">
        <v>165</v>
      </c>
      <c r="O61" s="15">
        <v>1.8</v>
      </c>
    </row>
    <row r="62" spans="1:224" x14ac:dyDescent="0.2">
      <c r="A62" s="2">
        <f t="shared" si="0"/>
        <v>59</v>
      </c>
      <c r="B62" s="2" t="s">
        <v>207</v>
      </c>
      <c r="C62" s="1">
        <v>1.6625000000000001</v>
      </c>
      <c r="D62">
        <v>1.3250000000000002</v>
      </c>
      <c r="G62" s="2">
        <f t="shared" si="1"/>
        <v>59</v>
      </c>
      <c r="H62" s="2" t="s">
        <v>174</v>
      </c>
      <c r="I62" s="1">
        <v>2.2166666666666668</v>
      </c>
      <c r="J62">
        <v>1.4500000000000002</v>
      </c>
      <c r="M62" s="15">
        <f t="shared" si="2"/>
        <v>58</v>
      </c>
      <c r="N62" s="15" t="s">
        <v>828</v>
      </c>
      <c r="O62" s="15">
        <v>1.7750000000000001</v>
      </c>
    </row>
    <row r="63" spans="1:224" x14ac:dyDescent="0.2">
      <c r="A63" s="2">
        <f t="shared" si="0"/>
        <v>60</v>
      </c>
      <c r="B63" s="2" t="s">
        <v>788</v>
      </c>
      <c r="C63" s="1">
        <v>1.65</v>
      </c>
      <c r="D63">
        <v>0.19999999999999996</v>
      </c>
      <c r="G63" s="2">
        <f t="shared" si="1"/>
        <v>60</v>
      </c>
      <c r="H63" s="2" t="s">
        <v>297</v>
      </c>
      <c r="I63" s="1">
        <v>2.6875</v>
      </c>
      <c r="J63">
        <v>1.4750000000000001</v>
      </c>
      <c r="M63" s="15">
        <f t="shared" si="2"/>
        <v>59</v>
      </c>
      <c r="N63" s="15" t="s">
        <v>207</v>
      </c>
      <c r="O63" s="15">
        <v>1.75</v>
      </c>
    </row>
    <row r="64" spans="1:224" x14ac:dyDescent="0.2">
      <c r="A64" s="2">
        <f t="shared" si="0"/>
        <v>61</v>
      </c>
      <c r="B64" s="2" t="s">
        <v>76</v>
      </c>
      <c r="C64" s="1">
        <v>1.6333333333333335</v>
      </c>
      <c r="D64">
        <v>0.90000000000000013</v>
      </c>
      <c r="G64" s="2">
        <f t="shared" si="1"/>
        <v>61</v>
      </c>
      <c r="H64" s="2" t="s">
        <v>238</v>
      </c>
      <c r="I64" s="1">
        <v>2.3333333333333335</v>
      </c>
      <c r="J64">
        <v>1.5250000000000004</v>
      </c>
      <c r="M64" s="15">
        <f t="shared" si="2"/>
        <v>60</v>
      </c>
      <c r="N64" s="15" t="s">
        <v>89</v>
      </c>
      <c r="O64" s="15">
        <v>1.7250000000000001</v>
      </c>
    </row>
    <row r="65" spans="1:15" x14ac:dyDescent="0.2">
      <c r="A65" s="2">
        <f t="shared" si="0"/>
        <v>62</v>
      </c>
      <c r="B65" s="2" t="s">
        <v>226</v>
      </c>
      <c r="C65" s="1">
        <v>1.5125000000000002</v>
      </c>
      <c r="D65">
        <v>0.82499999999999973</v>
      </c>
      <c r="G65" s="2">
        <f t="shared" si="1"/>
        <v>62</v>
      </c>
      <c r="H65" s="2" t="s">
        <v>425</v>
      </c>
      <c r="I65" s="1">
        <v>2.4750000000000001</v>
      </c>
      <c r="J65">
        <v>1.5499999999999998</v>
      </c>
      <c r="M65" s="15">
        <f t="shared" si="2"/>
        <v>61</v>
      </c>
      <c r="N65" s="15" t="s">
        <v>311</v>
      </c>
      <c r="O65" s="15">
        <v>1.6750000000000003</v>
      </c>
    </row>
    <row r="66" spans="1:15" x14ac:dyDescent="0.2">
      <c r="A66" s="2">
        <f t="shared" si="0"/>
        <v>63</v>
      </c>
      <c r="B66" s="2" t="s">
        <v>579</v>
      </c>
      <c r="C66" s="1">
        <v>1.5125</v>
      </c>
      <c r="D66">
        <v>0.125</v>
      </c>
      <c r="G66" s="2">
        <f t="shared" si="1"/>
        <v>63</v>
      </c>
      <c r="H66" s="2" t="s">
        <v>652</v>
      </c>
      <c r="I66" s="1">
        <v>2.7</v>
      </c>
      <c r="J66">
        <v>1.55</v>
      </c>
      <c r="M66" s="15">
        <f t="shared" si="2"/>
        <v>62</v>
      </c>
      <c r="N66" s="15" t="s">
        <v>137</v>
      </c>
      <c r="O66" s="15">
        <v>1.6500000000000001</v>
      </c>
    </row>
    <row r="67" spans="1:15" x14ac:dyDescent="0.2">
      <c r="A67" s="2">
        <f t="shared" si="0"/>
        <v>64</v>
      </c>
      <c r="B67" s="2" t="s">
        <v>253</v>
      </c>
      <c r="C67" s="1">
        <v>1.4999999999999998</v>
      </c>
      <c r="D67">
        <v>1.4499999999999997</v>
      </c>
      <c r="G67" s="2">
        <f t="shared" si="1"/>
        <v>64</v>
      </c>
      <c r="H67" s="2" t="s">
        <v>315</v>
      </c>
      <c r="I67" s="1">
        <v>2.1749999999999998</v>
      </c>
      <c r="J67">
        <v>1.85</v>
      </c>
      <c r="M67" s="15">
        <f t="shared" si="2"/>
        <v>63</v>
      </c>
      <c r="N67" s="15" t="s">
        <v>441</v>
      </c>
      <c r="O67" s="15">
        <v>1.6000000000000003</v>
      </c>
    </row>
    <row r="68" spans="1:15" x14ac:dyDescent="0.2">
      <c r="A68" s="2">
        <f t="shared" si="0"/>
        <v>65</v>
      </c>
      <c r="B68" s="2" t="s">
        <v>144</v>
      </c>
      <c r="C68" s="1">
        <v>1.3</v>
      </c>
      <c r="D68">
        <v>0.35000000000000009</v>
      </c>
      <c r="G68" s="2">
        <f t="shared" si="1"/>
        <v>65</v>
      </c>
      <c r="H68" s="2" t="s">
        <v>200</v>
      </c>
      <c r="I68" s="1">
        <v>2.2749999999999999</v>
      </c>
      <c r="J68">
        <v>1.8500000000000003</v>
      </c>
      <c r="M68" s="15">
        <f t="shared" si="2"/>
        <v>64</v>
      </c>
      <c r="N68" s="15" t="s">
        <v>226</v>
      </c>
      <c r="O68" s="15">
        <v>1.375</v>
      </c>
    </row>
    <row r="69" spans="1:15" x14ac:dyDescent="0.2">
      <c r="A69" s="2">
        <f t="shared" si="0"/>
        <v>66</v>
      </c>
      <c r="B69" s="2" t="s">
        <v>215</v>
      </c>
      <c r="C69" s="1">
        <v>1.1375000000000002</v>
      </c>
      <c r="D69">
        <v>0.32499999999999996</v>
      </c>
      <c r="G69" s="2">
        <f t="shared" si="1"/>
        <v>66</v>
      </c>
      <c r="H69" s="2" t="s">
        <v>430</v>
      </c>
      <c r="I69" s="1">
        <v>2.3500000000000005</v>
      </c>
      <c r="J69">
        <v>2.2500000000000004</v>
      </c>
      <c r="M69" s="15">
        <f t="shared" si="2"/>
        <v>65</v>
      </c>
      <c r="N69" s="15" t="s">
        <v>155</v>
      </c>
      <c r="O69" s="15">
        <v>1.325</v>
      </c>
    </row>
    <row r="70" spans="1:15" x14ac:dyDescent="0.2">
      <c r="A70" s="2"/>
      <c r="B70" s="2"/>
      <c r="M70" s="15">
        <f t="shared" si="2"/>
        <v>66</v>
      </c>
      <c r="N70" s="15" t="s">
        <v>253</v>
      </c>
      <c r="O70" s="15">
        <v>1.0750000000000002</v>
      </c>
    </row>
  </sheetData>
  <sortState ref="H4:J69">
    <sortCondition ref="J4:J69"/>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11D5-F9DE-1D47-A8A4-AF3EC99ED948}">
  <dimension ref="A2:HP70"/>
  <sheetViews>
    <sheetView tabSelected="1" workbookViewId="0">
      <selection activeCell="C4" sqref="C4:C31"/>
    </sheetView>
  </sheetViews>
  <sheetFormatPr baseColWidth="10" defaultColWidth="8.83203125" defaultRowHeight="15" x14ac:dyDescent="0.2"/>
  <cols>
    <col min="1" max="1" width="8.83203125" style="46"/>
    <col min="2" max="2" width="33" style="46" bestFit="1" customWidth="1"/>
    <col min="3" max="8" width="8.83203125" style="46"/>
    <col min="9" max="9" width="33" style="46" bestFit="1" customWidth="1"/>
    <col min="10" max="13" width="8.83203125" style="46"/>
    <col min="14" max="14" width="33" style="46" bestFit="1" customWidth="1"/>
    <col min="15" max="224" width="8.83203125" style="46"/>
    <col min="225" max="16384" width="8.83203125" style="47"/>
  </cols>
  <sheetData>
    <row r="2" spans="1:224" s="39" customFormat="1" ht="19" x14ac:dyDescent="0.25">
      <c r="A2" s="38"/>
      <c r="B2" s="38" t="s">
        <v>814</v>
      </c>
      <c r="C2" s="38">
        <v>1</v>
      </c>
      <c r="D2" s="39">
        <v>1</v>
      </c>
      <c r="E2" s="39">
        <v>0.25</v>
      </c>
      <c r="I2" s="39" t="s">
        <v>815</v>
      </c>
      <c r="M2" s="39" t="s">
        <v>829</v>
      </c>
    </row>
    <row r="3" spans="1:224" s="43" customFormat="1" ht="34" x14ac:dyDescent="0.2">
      <c r="A3" s="40"/>
      <c r="B3" s="41" t="s">
        <v>59</v>
      </c>
      <c r="C3" s="42" t="s">
        <v>812</v>
      </c>
      <c r="D3" s="43" t="s">
        <v>813</v>
      </c>
      <c r="E3" s="43" t="s">
        <v>830</v>
      </c>
      <c r="F3" s="43" t="s">
        <v>831</v>
      </c>
      <c r="H3" s="40"/>
      <c r="I3" s="41" t="s">
        <v>59</v>
      </c>
      <c r="J3" s="27" t="s">
        <v>813</v>
      </c>
      <c r="M3" s="44"/>
      <c r="N3" s="48" t="s">
        <v>65</v>
      </c>
      <c r="O3" s="48" t="s">
        <v>56</v>
      </c>
    </row>
    <row r="4" spans="1:224" x14ac:dyDescent="0.2">
      <c r="A4" s="45">
        <v>1</v>
      </c>
      <c r="B4" s="45" t="s">
        <v>342</v>
      </c>
      <c r="C4" s="46">
        <v>3.5625</v>
      </c>
      <c r="D4" s="47">
        <f>VLOOKUP(B4,$I$3:$J$69,2,0)</f>
        <v>0.17500000000000071</v>
      </c>
      <c r="E4" s="47">
        <f>VLOOKUP(B4,$N$3:$O$69,2,0)</f>
        <v>3.5500000000000003</v>
      </c>
      <c r="F4" s="50">
        <f>$C$2*C4-$D$2*D4+$E$2*E4</f>
        <v>4.2749999999999995</v>
      </c>
      <c r="G4" s="47"/>
      <c r="H4" s="45">
        <v>1</v>
      </c>
      <c r="I4" s="45" t="s">
        <v>246</v>
      </c>
      <c r="J4" s="47">
        <v>0</v>
      </c>
      <c r="K4" s="47"/>
      <c r="L4" s="47"/>
      <c r="M4" s="44">
        <v>1</v>
      </c>
      <c r="N4" s="44" t="s">
        <v>754</v>
      </c>
      <c r="O4" s="44">
        <v>3.7</v>
      </c>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row>
    <row r="5" spans="1:224" ht="15" customHeight="1" x14ac:dyDescent="0.2">
      <c r="A5" s="45">
        <f>A4+1</f>
        <v>2</v>
      </c>
      <c r="B5" s="45" t="s">
        <v>72</v>
      </c>
      <c r="C5" s="46">
        <v>3.5250000000000004</v>
      </c>
      <c r="D5" s="47">
        <f t="shared" ref="D5:D68" si="0">VLOOKUP(B5,$I$3:$J$69,2,0)</f>
        <v>9.9999999999999645E-2</v>
      </c>
      <c r="E5" s="47">
        <f t="shared" ref="E5:E68" si="1">VLOOKUP(B5,$N$3:$O$69,2,0)</f>
        <v>2.3250000000000002</v>
      </c>
      <c r="F5" s="50">
        <f t="shared" ref="F5:F68" si="2">$C$2*C5-$D$2*D5+$E$2*E5</f>
        <v>4.0062500000000005</v>
      </c>
      <c r="G5" s="47"/>
      <c r="H5" s="45">
        <f>H4+1</f>
        <v>2</v>
      </c>
      <c r="I5" s="45" t="s">
        <v>449</v>
      </c>
      <c r="J5" s="47">
        <v>5.0000000000000266E-2</v>
      </c>
      <c r="K5" s="47"/>
      <c r="L5" s="47"/>
      <c r="M5" s="44">
        <f>M4+1</f>
        <v>2</v>
      </c>
      <c r="N5" s="44" t="s">
        <v>816</v>
      </c>
      <c r="O5" s="44">
        <v>3.7</v>
      </c>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c r="FW5" s="47"/>
      <c r="FX5" s="47"/>
      <c r="FY5" s="47"/>
      <c r="FZ5" s="47"/>
      <c r="GA5" s="47"/>
      <c r="GB5" s="47"/>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row>
    <row r="6" spans="1:224" ht="15" customHeight="1" x14ac:dyDescent="0.2">
      <c r="A6" s="45">
        <f t="shared" ref="A6:A69" si="3">A5+1</f>
        <v>3</v>
      </c>
      <c r="B6" s="45" t="s">
        <v>131</v>
      </c>
      <c r="C6" s="46">
        <v>3.4000000000000004</v>
      </c>
      <c r="D6" s="47">
        <f t="shared" si="0"/>
        <v>0.27499999999999991</v>
      </c>
      <c r="E6" s="49">
        <f>O43</f>
        <v>2.2250000000000001</v>
      </c>
      <c r="F6" s="50">
        <f t="shared" si="2"/>
        <v>3.6812500000000004</v>
      </c>
      <c r="G6" s="47"/>
      <c r="H6" s="45">
        <f t="shared" ref="H6:H69" si="4">H5+1</f>
        <v>3</v>
      </c>
      <c r="I6" s="45" t="s">
        <v>72</v>
      </c>
      <c r="J6" s="47">
        <v>9.9999999999999645E-2</v>
      </c>
      <c r="K6" s="47"/>
      <c r="L6" s="47"/>
      <c r="M6" s="44">
        <f t="shared" ref="M6:M69" si="5">M5+1</f>
        <v>3</v>
      </c>
      <c r="N6" s="44" t="s">
        <v>461</v>
      </c>
      <c r="O6" s="44">
        <v>3.6</v>
      </c>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row>
    <row r="7" spans="1:224" ht="15" customHeight="1" x14ac:dyDescent="0.2">
      <c r="A7" s="45">
        <f t="shared" si="3"/>
        <v>4</v>
      </c>
      <c r="B7" s="45" t="s">
        <v>332</v>
      </c>
      <c r="C7" s="46">
        <v>3.3</v>
      </c>
      <c r="D7" s="47">
        <f t="shared" si="0"/>
        <v>0.60000000000000009</v>
      </c>
      <c r="E7" s="47">
        <f t="shared" si="1"/>
        <v>1.9000000000000001</v>
      </c>
      <c r="F7" s="50">
        <f t="shared" si="2"/>
        <v>3.1749999999999998</v>
      </c>
      <c r="G7" s="47"/>
      <c r="H7" s="45">
        <f t="shared" si="4"/>
        <v>4</v>
      </c>
      <c r="I7" s="45" t="s">
        <v>104</v>
      </c>
      <c r="J7" s="47">
        <v>9.9999999999999867E-2</v>
      </c>
      <c r="K7" s="47"/>
      <c r="L7" s="47"/>
      <c r="M7" s="45">
        <f t="shared" si="5"/>
        <v>4</v>
      </c>
      <c r="N7" s="45" t="s">
        <v>393</v>
      </c>
      <c r="O7" s="46">
        <v>3.5749999999999997</v>
      </c>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c r="FJ7" s="47"/>
      <c r="FK7" s="47"/>
      <c r="FL7" s="47"/>
      <c r="FM7" s="47"/>
      <c r="FN7" s="47"/>
      <c r="FO7" s="47"/>
      <c r="FP7" s="47"/>
      <c r="FQ7" s="47"/>
      <c r="FR7" s="47"/>
      <c r="FS7" s="47"/>
      <c r="FT7" s="47"/>
      <c r="FU7" s="47"/>
      <c r="FV7" s="47"/>
      <c r="FW7" s="47"/>
      <c r="FX7" s="47"/>
      <c r="FY7" s="47"/>
      <c r="FZ7" s="47"/>
      <c r="GA7" s="47"/>
      <c r="GB7" s="47"/>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row>
    <row r="8" spans="1:224" x14ac:dyDescent="0.2">
      <c r="A8" s="45">
        <f t="shared" si="3"/>
        <v>5</v>
      </c>
      <c r="B8" s="45" t="s">
        <v>404</v>
      </c>
      <c r="C8" s="46">
        <v>3.2374999999999998</v>
      </c>
      <c r="D8" s="47">
        <f t="shared" si="0"/>
        <v>0.57499999999999973</v>
      </c>
      <c r="E8" s="47">
        <f t="shared" si="1"/>
        <v>2.9249999999999998</v>
      </c>
      <c r="F8" s="50">
        <f t="shared" si="2"/>
        <v>3.3937499999999998</v>
      </c>
      <c r="G8" s="47"/>
      <c r="H8" s="45">
        <f t="shared" si="4"/>
        <v>5</v>
      </c>
      <c r="I8" s="45" t="s">
        <v>798</v>
      </c>
      <c r="J8" s="47">
        <v>0.10000000000000053</v>
      </c>
      <c r="K8" s="47"/>
      <c r="L8" s="47"/>
      <c r="M8" s="44">
        <f t="shared" si="5"/>
        <v>5</v>
      </c>
      <c r="N8" s="44" t="s">
        <v>817</v>
      </c>
      <c r="O8" s="44">
        <v>3.5500000000000007</v>
      </c>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c r="EN8" s="47"/>
      <c r="EO8" s="47"/>
      <c r="EP8" s="47"/>
      <c r="EQ8" s="47"/>
      <c r="ER8" s="47"/>
      <c r="ES8" s="47"/>
      <c r="ET8" s="47"/>
      <c r="EU8" s="47"/>
      <c r="EV8" s="47"/>
      <c r="EW8" s="47"/>
      <c r="EX8" s="47"/>
      <c r="EY8" s="47"/>
      <c r="EZ8" s="47"/>
      <c r="FA8" s="47"/>
      <c r="FB8" s="47"/>
      <c r="FC8" s="47"/>
      <c r="FD8" s="47"/>
      <c r="FE8" s="47"/>
      <c r="FF8" s="47"/>
      <c r="FG8" s="47"/>
      <c r="FH8" s="47"/>
      <c r="FI8" s="47"/>
      <c r="FJ8" s="47"/>
      <c r="FK8" s="47"/>
      <c r="FL8" s="47"/>
      <c r="FM8" s="47"/>
      <c r="FN8" s="47"/>
      <c r="FO8" s="47"/>
      <c r="FP8" s="47"/>
      <c r="FQ8" s="47"/>
      <c r="FR8" s="47"/>
      <c r="FS8" s="47"/>
      <c r="FT8" s="47"/>
      <c r="FU8" s="47"/>
      <c r="FV8" s="47"/>
      <c r="FW8" s="47"/>
      <c r="FX8" s="47"/>
      <c r="FY8" s="47"/>
      <c r="FZ8" s="47"/>
      <c r="GA8" s="47"/>
      <c r="GB8" s="47"/>
      <c r="GC8" s="47"/>
      <c r="GD8" s="47"/>
      <c r="GE8" s="47"/>
      <c r="GF8" s="47"/>
      <c r="GG8" s="47"/>
      <c r="GH8" s="47"/>
      <c r="GI8" s="47"/>
      <c r="GJ8" s="47"/>
      <c r="GK8" s="47"/>
      <c r="GL8" s="47"/>
      <c r="GM8" s="47"/>
      <c r="GN8" s="47"/>
      <c r="GO8" s="47"/>
      <c r="GP8" s="47"/>
      <c r="GQ8" s="47"/>
      <c r="GR8" s="47"/>
      <c r="GS8" s="47"/>
      <c r="GT8" s="47"/>
      <c r="GU8" s="47"/>
      <c r="GV8" s="47"/>
      <c r="GW8" s="47"/>
      <c r="GX8" s="47"/>
      <c r="GY8" s="47"/>
      <c r="GZ8" s="47"/>
      <c r="HA8" s="47"/>
      <c r="HB8" s="47"/>
      <c r="HC8" s="47"/>
      <c r="HD8" s="47"/>
      <c r="HE8" s="47"/>
      <c r="HF8" s="47"/>
      <c r="HG8" s="47"/>
      <c r="HH8" s="47"/>
      <c r="HI8" s="47"/>
      <c r="HJ8" s="47"/>
      <c r="HK8" s="47"/>
      <c r="HL8" s="47"/>
      <c r="HM8" s="47"/>
      <c r="HN8" s="47"/>
      <c r="HO8" s="47"/>
      <c r="HP8" s="47"/>
    </row>
    <row r="9" spans="1:224" ht="15" customHeight="1" x14ac:dyDescent="0.2">
      <c r="A9" s="45">
        <f t="shared" si="3"/>
        <v>6</v>
      </c>
      <c r="B9" s="45" t="s">
        <v>393</v>
      </c>
      <c r="C9" s="46">
        <v>3.2125000000000004</v>
      </c>
      <c r="D9" s="47">
        <f t="shared" si="0"/>
        <v>0.42500000000000027</v>
      </c>
      <c r="E9" s="47">
        <f t="shared" si="1"/>
        <v>3.5749999999999997</v>
      </c>
      <c r="F9" s="50">
        <f t="shared" si="2"/>
        <v>3.6812499999999999</v>
      </c>
      <c r="G9" s="47"/>
      <c r="H9" s="45">
        <f t="shared" si="4"/>
        <v>6</v>
      </c>
      <c r="I9" s="45" t="s">
        <v>292</v>
      </c>
      <c r="J9" s="47">
        <v>0.125</v>
      </c>
      <c r="K9" s="47"/>
      <c r="L9" s="47"/>
      <c r="M9" s="45">
        <f t="shared" si="5"/>
        <v>6</v>
      </c>
      <c r="N9" s="45" t="s">
        <v>342</v>
      </c>
      <c r="O9" s="46">
        <v>3.5500000000000003</v>
      </c>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c r="FJ9" s="47"/>
      <c r="FK9" s="47"/>
      <c r="FL9" s="47"/>
      <c r="FM9" s="47"/>
      <c r="FN9" s="47"/>
      <c r="FO9" s="47"/>
      <c r="FP9" s="47"/>
      <c r="FQ9" s="47"/>
      <c r="FR9" s="47"/>
      <c r="FS9" s="47"/>
      <c r="FT9" s="47"/>
      <c r="FU9" s="47"/>
      <c r="FV9" s="47"/>
      <c r="FW9" s="47"/>
      <c r="FX9" s="47"/>
      <c r="FY9" s="47"/>
      <c r="FZ9" s="47"/>
      <c r="GA9" s="47"/>
      <c r="GB9" s="47"/>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row>
    <row r="10" spans="1:224" ht="15" customHeight="1" x14ac:dyDescent="0.2">
      <c r="A10" s="45">
        <f t="shared" si="3"/>
        <v>7</v>
      </c>
      <c r="B10" s="45" t="s">
        <v>292</v>
      </c>
      <c r="C10" s="46">
        <v>3.1875000000000004</v>
      </c>
      <c r="D10" s="47">
        <f t="shared" si="0"/>
        <v>0.125</v>
      </c>
      <c r="E10" s="47">
        <f t="shared" si="1"/>
        <v>3.5249999999999995</v>
      </c>
      <c r="F10" s="50">
        <f t="shared" si="2"/>
        <v>3.9437500000000005</v>
      </c>
      <c r="G10" s="47"/>
      <c r="H10" s="45">
        <f t="shared" si="4"/>
        <v>7</v>
      </c>
      <c r="I10" s="45" t="s">
        <v>579</v>
      </c>
      <c r="J10" s="47">
        <v>0.125</v>
      </c>
      <c r="K10" s="47"/>
      <c r="L10" s="47"/>
      <c r="M10" s="44">
        <f t="shared" si="5"/>
        <v>7</v>
      </c>
      <c r="N10" s="44" t="s">
        <v>539</v>
      </c>
      <c r="O10" s="44">
        <v>3.5249999999999995</v>
      </c>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c r="FN10" s="47"/>
      <c r="FO10" s="47"/>
      <c r="FP10" s="47"/>
      <c r="FQ10" s="47"/>
      <c r="FR10" s="47"/>
      <c r="FS10" s="47"/>
      <c r="FT10" s="47"/>
      <c r="FU10" s="47"/>
      <c r="FV10" s="47"/>
      <c r="FW10" s="47"/>
      <c r="FX10" s="47"/>
      <c r="FY10" s="47"/>
      <c r="FZ10" s="47"/>
      <c r="GA10" s="47"/>
      <c r="GB10" s="47"/>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row>
    <row r="11" spans="1:224" ht="15" customHeight="1" x14ac:dyDescent="0.2">
      <c r="A11" s="45">
        <f t="shared" si="3"/>
        <v>8</v>
      </c>
      <c r="B11" s="45" t="s">
        <v>455</v>
      </c>
      <c r="C11" s="46">
        <v>3.1875</v>
      </c>
      <c r="D11" s="47">
        <f t="shared" si="0"/>
        <v>0.27500000000000036</v>
      </c>
      <c r="E11" s="47">
        <f t="shared" si="1"/>
        <v>3.4499999999999997</v>
      </c>
      <c r="F11" s="50">
        <f t="shared" si="2"/>
        <v>3.7749999999999995</v>
      </c>
      <c r="G11" s="47"/>
      <c r="H11" s="45">
        <f t="shared" si="4"/>
        <v>8</v>
      </c>
      <c r="I11" s="45" t="s">
        <v>543</v>
      </c>
      <c r="J11" s="47">
        <v>0.14999999999999991</v>
      </c>
      <c r="K11" s="47"/>
      <c r="L11" s="47"/>
      <c r="M11" s="45">
        <f t="shared" si="5"/>
        <v>8</v>
      </c>
      <c r="N11" s="45" t="s">
        <v>292</v>
      </c>
      <c r="O11" s="46">
        <v>3.5249999999999995</v>
      </c>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c r="FN11" s="47"/>
      <c r="FO11" s="47"/>
      <c r="FP11" s="47"/>
      <c r="FQ11" s="47"/>
      <c r="FR11" s="47"/>
      <c r="FS11" s="47"/>
      <c r="FT11" s="47"/>
      <c r="FU11" s="47"/>
      <c r="FV11" s="47"/>
      <c r="FW11" s="47"/>
      <c r="FX11" s="47"/>
      <c r="FY11" s="47"/>
      <c r="FZ11" s="47"/>
      <c r="GA11" s="47"/>
      <c r="GB11" s="47"/>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row>
    <row r="12" spans="1:224" ht="15" customHeight="1" x14ac:dyDescent="0.2">
      <c r="A12" s="45">
        <f t="shared" si="3"/>
        <v>9</v>
      </c>
      <c r="B12" s="45" t="s">
        <v>181</v>
      </c>
      <c r="C12" s="46">
        <v>3.1416666666666671</v>
      </c>
      <c r="D12" s="47">
        <f t="shared" si="0"/>
        <v>1.25</v>
      </c>
      <c r="E12" s="47">
        <f t="shared" si="1"/>
        <v>2.5499999999999998</v>
      </c>
      <c r="F12" s="50">
        <f t="shared" si="2"/>
        <v>2.5291666666666668</v>
      </c>
      <c r="G12" s="47"/>
      <c r="H12" s="45">
        <f t="shared" si="4"/>
        <v>9</v>
      </c>
      <c r="I12" s="45" t="s">
        <v>539</v>
      </c>
      <c r="J12" s="47">
        <v>0.14999999999999991</v>
      </c>
      <c r="K12" s="47"/>
      <c r="L12" s="47"/>
      <c r="M12" s="45">
        <f t="shared" si="5"/>
        <v>9</v>
      </c>
      <c r="N12" s="45" t="s">
        <v>286</v>
      </c>
      <c r="O12" s="46">
        <v>3.5000000000000004</v>
      </c>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c r="FE12" s="47"/>
      <c r="FF12" s="47"/>
      <c r="FG12" s="47"/>
      <c r="FH12" s="47"/>
      <c r="FI12" s="47"/>
      <c r="FJ12" s="47"/>
      <c r="FK12" s="47"/>
      <c r="FL12" s="47"/>
      <c r="FM12" s="47"/>
      <c r="FN12" s="47"/>
      <c r="FO12" s="47"/>
      <c r="FP12" s="47"/>
      <c r="FQ12" s="47"/>
      <c r="FR12" s="47"/>
      <c r="FS12" s="47"/>
      <c r="FT12" s="47"/>
      <c r="FU12" s="47"/>
      <c r="FV12" s="47"/>
      <c r="FW12" s="47"/>
      <c r="FX12" s="47"/>
      <c r="FY12" s="47"/>
      <c r="FZ12" s="47"/>
      <c r="GA12" s="47"/>
      <c r="GB12" s="47"/>
      <c r="GC12" s="47"/>
      <c r="GD12" s="47"/>
      <c r="GE12" s="47"/>
      <c r="GF12" s="47"/>
      <c r="GG12" s="47"/>
      <c r="GH12" s="47"/>
      <c r="GI12" s="47"/>
      <c r="GJ12" s="47"/>
      <c r="GK12" s="47"/>
      <c r="GL12" s="47"/>
      <c r="GM12" s="47"/>
      <c r="GN12" s="47"/>
      <c r="GO12" s="47"/>
      <c r="GP12" s="47"/>
      <c r="GQ12" s="47"/>
      <c r="GR12" s="47"/>
      <c r="GS12" s="47"/>
      <c r="GT12" s="47"/>
      <c r="GU12" s="47"/>
      <c r="GV12" s="47"/>
      <c r="GW12" s="47"/>
      <c r="GX12" s="47"/>
      <c r="GY12" s="47"/>
      <c r="GZ12" s="47"/>
      <c r="HA12" s="47"/>
      <c r="HB12" s="47"/>
      <c r="HC12" s="47"/>
      <c r="HD12" s="47"/>
      <c r="HE12" s="47"/>
      <c r="HF12" s="47"/>
      <c r="HG12" s="47"/>
      <c r="HH12" s="47"/>
      <c r="HI12" s="47"/>
      <c r="HJ12" s="47"/>
      <c r="HK12" s="47"/>
      <c r="HL12" s="47"/>
      <c r="HM12" s="47"/>
      <c r="HN12" s="47"/>
      <c r="HO12" s="47"/>
      <c r="HP12" s="47"/>
    </row>
    <row r="13" spans="1:224" x14ac:dyDescent="0.2">
      <c r="A13" s="45">
        <f t="shared" si="3"/>
        <v>10</v>
      </c>
      <c r="B13" s="45" t="s">
        <v>160</v>
      </c>
      <c r="C13" s="46">
        <v>3.125</v>
      </c>
      <c r="D13" s="47">
        <f t="shared" si="0"/>
        <v>0.5</v>
      </c>
      <c r="E13" s="49">
        <f>O8</f>
        <v>3.5500000000000007</v>
      </c>
      <c r="F13" s="50">
        <f t="shared" si="2"/>
        <v>3.5125000000000002</v>
      </c>
      <c r="G13" s="47"/>
      <c r="H13" s="45">
        <f t="shared" si="4"/>
        <v>10</v>
      </c>
      <c r="I13" s="45" t="s">
        <v>327</v>
      </c>
      <c r="J13" s="47">
        <v>0.15000000000000036</v>
      </c>
      <c r="K13" s="47"/>
      <c r="L13" s="47"/>
      <c r="M13" s="45">
        <f t="shared" si="5"/>
        <v>10</v>
      </c>
      <c r="N13" s="45" t="s">
        <v>455</v>
      </c>
      <c r="O13" s="46">
        <v>3.4499999999999997</v>
      </c>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c r="EN13" s="47"/>
      <c r="EO13" s="47"/>
      <c r="EP13" s="47"/>
      <c r="EQ13" s="47"/>
      <c r="ER13" s="47"/>
      <c r="ES13" s="47"/>
      <c r="ET13" s="47"/>
      <c r="EU13" s="47"/>
      <c r="EV13" s="47"/>
      <c r="EW13" s="47"/>
      <c r="EX13" s="47"/>
      <c r="EY13" s="47"/>
      <c r="EZ13" s="47"/>
      <c r="FA13" s="47"/>
      <c r="FB13" s="47"/>
      <c r="FC13" s="47"/>
      <c r="FD13" s="47"/>
      <c r="FE13" s="47"/>
      <c r="FF13" s="47"/>
      <c r="FG13" s="47"/>
      <c r="FH13" s="47"/>
      <c r="FI13" s="47"/>
      <c r="FJ13" s="47"/>
      <c r="FK13" s="47"/>
      <c r="FL13" s="47"/>
      <c r="FM13" s="47"/>
      <c r="FN13" s="47"/>
      <c r="FO13" s="47"/>
      <c r="FP13" s="47"/>
      <c r="FQ13" s="47"/>
      <c r="FR13" s="47"/>
      <c r="FS13" s="47"/>
      <c r="FT13" s="47"/>
      <c r="FU13" s="47"/>
      <c r="FV13" s="47"/>
      <c r="FW13" s="47"/>
      <c r="FX13" s="47"/>
      <c r="FY13" s="47"/>
      <c r="FZ13" s="47"/>
      <c r="GA13" s="47"/>
      <c r="GB13" s="47"/>
      <c r="GC13" s="47"/>
      <c r="GD13" s="47"/>
      <c r="GE13" s="47"/>
      <c r="GF13" s="47"/>
      <c r="GG13" s="47"/>
      <c r="GH13" s="47"/>
      <c r="GI13" s="47"/>
      <c r="GJ13" s="47"/>
      <c r="GK13" s="47"/>
      <c r="GL13" s="47"/>
      <c r="GM13" s="47"/>
      <c r="GN13" s="47"/>
      <c r="GO13" s="47"/>
      <c r="GP13" s="47"/>
      <c r="GQ13" s="47"/>
      <c r="GR13" s="47"/>
      <c r="GS13" s="47"/>
      <c r="GT13" s="47"/>
      <c r="GU13" s="47"/>
      <c r="GV13" s="47"/>
      <c r="GW13" s="47"/>
      <c r="GX13" s="47"/>
      <c r="GY13" s="47"/>
      <c r="GZ13" s="47"/>
      <c r="HA13" s="47"/>
      <c r="HB13" s="47"/>
      <c r="HC13" s="47"/>
      <c r="HD13" s="47"/>
      <c r="HE13" s="47"/>
      <c r="HF13" s="47"/>
      <c r="HG13" s="47"/>
      <c r="HH13" s="47"/>
      <c r="HI13" s="47"/>
      <c r="HJ13" s="47"/>
      <c r="HK13" s="47"/>
      <c r="HL13" s="47"/>
      <c r="HM13" s="47"/>
      <c r="HN13" s="47"/>
      <c r="HO13" s="47"/>
      <c r="HP13" s="47"/>
    </row>
    <row r="14" spans="1:224" ht="15" customHeight="1" x14ac:dyDescent="0.2">
      <c r="A14" s="45">
        <f t="shared" si="3"/>
        <v>11</v>
      </c>
      <c r="B14" s="45" t="s">
        <v>754</v>
      </c>
      <c r="C14" s="46">
        <v>3.1125000000000003</v>
      </c>
      <c r="D14" s="47">
        <f t="shared" si="0"/>
        <v>1.0750000000000002</v>
      </c>
      <c r="E14" s="47">
        <f t="shared" si="1"/>
        <v>3.7</v>
      </c>
      <c r="F14" s="50">
        <f t="shared" si="2"/>
        <v>2.9625000000000004</v>
      </c>
      <c r="G14" s="47"/>
      <c r="H14" s="45">
        <f t="shared" si="4"/>
        <v>11</v>
      </c>
      <c r="I14" s="45" t="s">
        <v>342</v>
      </c>
      <c r="J14" s="47">
        <v>0.17500000000000071</v>
      </c>
      <c r="K14" s="47"/>
      <c r="L14" s="47"/>
      <c r="M14" s="44">
        <f t="shared" si="5"/>
        <v>11</v>
      </c>
      <c r="N14" s="44" t="s">
        <v>639</v>
      </c>
      <c r="O14" s="44">
        <v>3.3750000000000004</v>
      </c>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row>
    <row r="15" spans="1:224" x14ac:dyDescent="0.2">
      <c r="A15" s="45">
        <f t="shared" si="3"/>
        <v>12</v>
      </c>
      <c r="B15" s="45" t="s">
        <v>165</v>
      </c>
      <c r="C15" s="46">
        <v>3.0750000000000002</v>
      </c>
      <c r="D15" s="47">
        <f t="shared" si="0"/>
        <v>0.40000000000000036</v>
      </c>
      <c r="E15" s="47">
        <f t="shared" si="1"/>
        <v>1.8</v>
      </c>
      <c r="F15" s="50">
        <f t="shared" si="2"/>
        <v>3.125</v>
      </c>
      <c r="G15" s="47"/>
      <c r="H15" s="45">
        <f t="shared" si="4"/>
        <v>12</v>
      </c>
      <c r="I15" s="45" t="s">
        <v>788</v>
      </c>
      <c r="J15" s="47">
        <v>0.19999999999999996</v>
      </c>
      <c r="K15" s="47"/>
      <c r="L15" s="47"/>
      <c r="M15" s="44">
        <f t="shared" si="5"/>
        <v>12</v>
      </c>
      <c r="N15" s="44" t="s">
        <v>430</v>
      </c>
      <c r="O15" s="44">
        <v>3.25</v>
      </c>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row>
    <row r="16" spans="1:224" ht="15" customHeight="1" x14ac:dyDescent="0.2">
      <c r="A16" s="45">
        <f t="shared" si="3"/>
        <v>13</v>
      </c>
      <c r="B16" s="45" t="s">
        <v>534</v>
      </c>
      <c r="C16" s="46">
        <v>3.0375000000000001</v>
      </c>
      <c r="D16" s="47">
        <f t="shared" si="0"/>
        <v>0.72500000000000053</v>
      </c>
      <c r="E16" s="47">
        <f t="shared" si="1"/>
        <v>3.125</v>
      </c>
      <c r="F16" s="50">
        <f t="shared" si="2"/>
        <v>3.0937499999999996</v>
      </c>
      <c r="G16" s="47"/>
      <c r="H16" s="45">
        <f t="shared" si="4"/>
        <v>13</v>
      </c>
      <c r="I16" s="45" t="s">
        <v>170</v>
      </c>
      <c r="J16" s="47">
        <v>0.22499999999999964</v>
      </c>
      <c r="K16" s="47"/>
      <c r="L16" s="47"/>
      <c r="M16" s="44">
        <f t="shared" si="5"/>
        <v>13</v>
      </c>
      <c r="N16" s="44" t="s">
        <v>174</v>
      </c>
      <c r="O16" s="44">
        <v>3.1750000000000003</v>
      </c>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c r="FW16" s="47"/>
      <c r="FX16" s="47"/>
      <c r="FY16" s="47"/>
      <c r="FZ16" s="47"/>
      <c r="GA16" s="47"/>
      <c r="GB16" s="47"/>
      <c r="GC16" s="47"/>
      <c r="GD16" s="47"/>
      <c r="GE16" s="47"/>
      <c r="GF16" s="47"/>
      <c r="GG16" s="47"/>
      <c r="GH16" s="47"/>
      <c r="GI16" s="47"/>
      <c r="GJ16" s="47"/>
      <c r="GK16" s="47"/>
      <c r="GL16" s="47"/>
      <c r="GM16" s="47"/>
      <c r="GN16" s="47"/>
      <c r="GO16" s="47"/>
      <c r="GP16" s="47"/>
      <c r="GQ16" s="47"/>
      <c r="GR16" s="47"/>
      <c r="GS16" s="47"/>
      <c r="GT16" s="47"/>
      <c r="GU16" s="47"/>
      <c r="GV16" s="47"/>
      <c r="GW16" s="47"/>
      <c r="GX16" s="47"/>
      <c r="GY16" s="47"/>
      <c r="GZ16" s="47"/>
      <c r="HA16" s="47"/>
      <c r="HB16" s="47"/>
      <c r="HC16" s="47"/>
      <c r="HD16" s="47"/>
      <c r="HE16" s="47"/>
      <c r="HF16" s="47"/>
      <c r="HG16" s="47"/>
      <c r="HH16" s="47"/>
      <c r="HI16" s="47"/>
      <c r="HJ16" s="47"/>
      <c r="HK16" s="47"/>
      <c r="HL16" s="47"/>
      <c r="HM16" s="47"/>
      <c r="HN16" s="47"/>
      <c r="HO16" s="47"/>
      <c r="HP16" s="47"/>
    </row>
    <row r="17" spans="1:224" x14ac:dyDescent="0.2">
      <c r="A17" s="45">
        <f t="shared" si="3"/>
        <v>14</v>
      </c>
      <c r="B17" s="45" t="s">
        <v>286</v>
      </c>
      <c r="C17" s="46">
        <v>3.0125000000000002</v>
      </c>
      <c r="D17" s="47">
        <f t="shared" si="0"/>
        <v>0.375</v>
      </c>
      <c r="E17" s="47">
        <f t="shared" si="1"/>
        <v>3.5000000000000004</v>
      </c>
      <c r="F17" s="50">
        <f t="shared" si="2"/>
        <v>3.5125000000000002</v>
      </c>
      <c r="G17" s="47"/>
      <c r="H17" s="45">
        <f t="shared" si="4"/>
        <v>14</v>
      </c>
      <c r="I17" s="45" t="s">
        <v>337</v>
      </c>
      <c r="J17" s="47">
        <v>0.22499999999999964</v>
      </c>
      <c r="K17" s="47"/>
      <c r="L17" s="47"/>
      <c r="M17" s="44">
        <f t="shared" si="5"/>
        <v>14</v>
      </c>
      <c r="N17" s="44" t="s">
        <v>534</v>
      </c>
      <c r="O17" s="44">
        <v>3.125</v>
      </c>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c r="FN17" s="47"/>
      <c r="FO17" s="47"/>
      <c r="FP17" s="47"/>
      <c r="FQ17" s="47"/>
      <c r="FR17" s="47"/>
      <c r="FS17" s="47"/>
      <c r="FT17" s="47"/>
      <c r="FU17" s="47"/>
      <c r="FV17" s="47"/>
      <c r="FW17" s="47"/>
      <c r="FX17" s="47"/>
      <c r="FY17" s="47"/>
      <c r="FZ17" s="47"/>
      <c r="GA17" s="47"/>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C17" s="47"/>
      <c r="HD17" s="47"/>
      <c r="HE17" s="47"/>
      <c r="HF17" s="47"/>
      <c r="HG17" s="47"/>
      <c r="HH17" s="47"/>
      <c r="HI17" s="47"/>
      <c r="HJ17" s="47"/>
      <c r="HK17" s="47"/>
      <c r="HL17" s="47"/>
      <c r="HM17" s="47"/>
      <c r="HN17" s="47"/>
      <c r="HO17" s="47"/>
      <c r="HP17" s="47"/>
    </row>
    <row r="18" spans="1:224" ht="15" customHeight="1" x14ac:dyDescent="0.2">
      <c r="A18" s="45">
        <f t="shared" si="3"/>
        <v>15</v>
      </c>
      <c r="B18" s="45" t="s">
        <v>449</v>
      </c>
      <c r="C18" s="46">
        <v>3</v>
      </c>
      <c r="D18" s="47">
        <f t="shared" si="0"/>
        <v>5.0000000000000266E-2</v>
      </c>
      <c r="E18" s="47">
        <f t="shared" si="1"/>
        <v>2.2999999999999998</v>
      </c>
      <c r="F18" s="50">
        <f t="shared" si="2"/>
        <v>3.5249999999999995</v>
      </c>
      <c r="G18" s="47"/>
      <c r="H18" s="45">
        <f t="shared" si="4"/>
        <v>15</v>
      </c>
      <c r="I18" s="45" t="s">
        <v>131</v>
      </c>
      <c r="J18" s="47">
        <v>0.27499999999999991</v>
      </c>
      <c r="K18" s="47"/>
      <c r="L18" s="47"/>
      <c r="M18" s="44">
        <f t="shared" si="5"/>
        <v>15</v>
      </c>
      <c r="N18" s="44" t="s">
        <v>95</v>
      </c>
      <c r="O18" s="44">
        <v>3.0249999999999999</v>
      </c>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c r="FN18" s="47"/>
      <c r="FO18" s="47"/>
      <c r="FP18" s="47"/>
      <c r="FQ18" s="47"/>
      <c r="FR18" s="47"/>
      <c r="FS18" s="47"/>
      <c r="FT18" s="47"/>
      <c r="FU18" s="47"/>
      <c r="FV18" s="47"/>
      <c r="FW18" s="47"/>
      <c r="FX18" s="47"/>
      <c r="FY18" s="47"/>
      <c r="FZ18" s="47"/>
      <c r="GA18" s="47"/>
      <c r="GB18" s="47"/>
      <c r="GC18" s="47"/>
      <c r="GD18" s="47"/>
      <c r="GE18" s="47"/>
      <c r="GF18" s="47"/>
      <c r="GG18" s="47"/>
      <c r="GH18" s="47"/>
      <c r="GI18" s="47"/>
      <c r="GJ18" s="47"/>
      <c r="GK18" s="47"/>
      <c r="GL18" s="47"/>
      <c r="GM18" s="47"/>
      <c r="GN18" s="47"/>
      <c r="GO18" s="47"/>
      <c r="GP18" s="47"/>
      <c r="GQ18" s="47"/>
      <c r="GR18" s="47"/>
      <c r="GS18" s="47"/>
      <c r="GT18" s="47"/>
      <c r="GU18" s="47"/>
      <c r="GV18" s="47"/>
      <c r="GW18" s="47"/>
      <c r="GX18" s="47"/>
      <c r="GY18" s="47"/>
      <c r="GZ18" s="47"/>
      <c r="HA18" s="47"/>
      <c r="HB18" s="47"/>
      <c r="HC18" s="47"/>
      <c r="HD18" s="47"/>
      <c r="HE18" s="47"/>
      <c r="HF18" s="47"/>
      <c r="HG18" s="47"/>
      <c r="HH18" s="47"/>
      <c r="HI18" s="47"/>
      <c r="HJ18" s="47"/>
      <c r="HK18" s="47"/>
      <c r="HL18" s="47"/>
      <c r="HM18" s="47"/>
      <c r="HN18" s="47"/>
      <c r="HO18" s="47"/>
      <c r="HP18" s="47"/>
    </row>
    <row r="19" spans="1:224" ht="15" customHeight="1" x14ac:dyDescent="0.2">
      <c r="A19" s="45">
        <f t="shared" si="3"/>
        <v>16</v>
      </c>
      <c r="B19" s="45" t="s">
        <v>195</v>
      </c>
      <c r="C19" s="46">
        <v>2.9166666666666665</v>
      </c>
      <c r="D19" s="47">
        <f t="shared" si="0"/>
        <v>1.3000000000000003</v>
      </c>
      <c r="E19" s="47">
        <f t="shared" si="1"/>
        <v>2.2250000000000005</v>
      </c>
      <c r="F19" s="50">
        <f t="shared" si="2"/>
        <v>2.1729166666666666</v>
      </c>
      <c r="G19" s="47"/>
      <c r="H19" s="45">
        <f t="shared" si="4"/>
        <v>16</v>
      </c>
      <c r="I19" s="45" t="s">
        <v>410</v>
      </c>
      <c r="J19" s="47">
        <v>0.27499999999999991</v>
      </c>
      <c r="K19" s="47"/>
      <c r="L19" s="47"/>
      <c r="M19" s="44">
        <f t="shared" si="5"/>
        <v>16</v>
      </c>
      <c r="N19" s="44" t="s">
        <v>818</v>
      </c>
      <c r="O19" s="44">
        <v>3.0249999999999999</v>
      </c>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c r="GK19" s="47"/>
      <c r="GL19" s="47"/>
      <c r="GM19" s="47"/>
      <c r="GN19" s="47"/>
      <c r="GO19" s="47"/>
      <c r="GP19" s="47"/>
      <c r="GQ19" s="47"/>
      <c r="GR19" s="47"/>
      <c r="GS19" s="47"/>
      <c r="GT19" s="47"/>
      <c r="GU19" s="47"/>
      <c r="GV19" s="47"/>
      <c r="GW19" s="47"/>
      <c r="GX19" s="47"/>
      <c r="GY19" s="47"/>
      <c r="GZ19" s="47"/>
      <c r="HA19" s="47"/>
      <c r="HB19" s="47"/>
      <c r="HC19" s="47"/>
      <c r="HD19" s="47"/>
      <c r="HE19" s="47"/>
      <c r="HF19" s="47"/>
      <c r="HG19" s="47"/>
      <c r="HH19" s="47"/>
      <c r="HI19" s="47"/>
      <c r="HJ19" s="47"/>
      <c r="HK19" s="47"/>
      <c r="HL19" s="47"/>
      <c r="HM19" s="47"/>
      <c r="HN19" s="47"/>
      <c r="HO19" s="47"/>
      <c r="HP19" s="47"/>
    </row>
    <row r="20" spans="1:224" ht="15" customHeight="1" x14ac:dyDescent="0.2">
      <c r="A20" s="45">
        <f t="shared" si="3"/>
        <v>17</v>
      </c>
      <c r="B20" s="45" t="s">
        <v>89</v>
      </c>
      <c r="C20" s="46">
        <v>2.8875000000000002</v>
      </c>
      <c r="D20" s="47">
        <f t="shared" si="0"/>
        <v>0.82500000000000018</v>
      </c>
      <c r="E20" s="47">
        <f t="shared" si="1"/>
        <v>1.7250000000000001</v>
      </c>
      <c r="F20" s="50">
        <f t="shared" si="2"/>
        <v>2.4937499999999999</v>
      </c>
      <c r="G20" s="47"/>
      <c r="H20" s="45">
        <f t="shared" si="4"/>
        <v>17</v>
      </c>
      <c r="I20" s="45" t="s">
        <v>455</v>
      </c>
      <c r="J20" s="47">
        <v>0.27500000000000036</v>
      </c>
      <c r="K20" s="47"/>
      <c r="L20" s="47"/>
      <c r="M20" s="45">
        <f t="shared" si="5"/>
        <v>17</v>
      </c>
      <c r="N20" s="45" t="s">
        <v>410</v>
      </c>
      <c r="O20" s="46">
        <v>3.0000000000000004</v>
      </c>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row>
    <row r="21" spans="1:224" ht="15" customHeight="1" x14ac:dyDescent="0.2">
      <c r="A21" s="45">
        <f t="shared" si="3"/>
        <v>18</v>
      </c>
      <c r="B21" s="45" t="s">
        <v>376</v>
      </c>
      <c r="C21" s="46">
        <v>2.875</v>
      </c>
      <c r="D21" s="47">
        <f t="shared" si="0"/>
        <v>0.80000000000000027</v>
      </c>
      <c r="E21" s="47">
        <f t="shared" si="1"/>
        <v>2.4750000000000001</v>
      </c>
      <c r="F21" s="50">
        <f t="shared" si="2"/>
        <v>2.6937499999999996</v>
      </c>
      <c r="G21" s="47"/>
      <c r="H21" s="45">
        <f t="shared" si="4"/>
        <v>18</v>
      </c>
      <c r="I21" s="45" t="s">
        <v>215</v>
      </c>
      <c r="J21" s="47">
        <v>0.32499999999999996</v>
      </c>
      <c r="K21" s="47"/>
      <c r="L21" s="47"/>
      <c r="M21" s="45">
        <f t="shared" si="5"/>
        <v>18</v>
      </c>
      <c r="N21" s="45" t="s">
        <v>404</v>
      </c>
      <c r="O21" s="46">
        <v>2.9249999999999998</v>
      </c>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row>
    <row r="22" spans="1:224" ht="15" customHeight="1" x14ac:dyDescent="0.2">
      <c r="A22" s="45">
        <f t="shared" si="3"/>
        <v>19</v>
      </c>
      <c r="B22" s="45" t="s">
        <v>410</v>
      </c>
      <c r="C22" s="46">
        <v>2.8624999999999998</v>
      </c>
      <c r="D22" s="47">
        <f t="shared" si="0"/>
        <v>0.27499999999999991</v>
      </c>
      <c r="E22" s="47">
        <f t="shared" si="1"/>
        <v>3.0000000000000004</v>
      </c>
      <c r="F22" s="50">
        <f t="shared" si="2"/>
        <v>3.3374999999999999</v>
      </c>
      <c r="G22" s="47"/>
      <c r="H22" s="45">
        <f t="shared" si="4"/>
        <v>19</v>
      </c>
      <c r="I22" s="45" t="s">
        <v>144</v>
      </c>
      <c r="J22" s="47">
        <v>0.35000000000000009</v>
      </c>
      <c r="K22" s="47"/>
      <c r="L22" s="47"/>
      <c r="M22" s="44">
        <f t="shared" si="5"/>
        <v>19</v>
      </c>
      <c r="N22" s="44" t="s">
        <v>819</v>
      </c>
      <c r="O22" s="44">
        <v>2.9</v>
      </c>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c r="FN22" s="47"/>
      <c r="FO22" s="47"/>
      <c r="FP22" s="47"/>
      <c r="FQ22" s="47"/>
      <c r="FR22" s="47"/>
      <c r="FS22" s="47"/>
      <c r="FT22" s="47"/>
      <c r="FU22" s="47"/>
      <c r="FV22" s="47"/>
      <c r="FW22" s="47"/>
      <c r="FX22" s="47"/>
      <c r="FY22" s="47"/>
      <c r="FZ22" s="47"/>
      <c r="GA22" s="47"/>
      <c r="GB22" s="47"/>
      <c r="GC22" s="47"/>
      <c r="GD22" s="47"/>
      <c r="GE22" s="47"/>
      <c r="GF22" s="47"/>
      <c r="GG22" s="47"/>
      <c r="GH22" s="47"/>
      <c r="GI22" s="47"/>
      <c r="GJ22" s="47"/>
      <c r="GK22" s="47"/>
      <c r="GL22" s="47"/>
      <c r="GM22" s="47"/>
      <c r="GN22" s="47"/>
      <c r="GO22" s="47"/>
      <c r="GP22" s="47"/>
      <c r="GQ22" s="47"/>
      <c r="GR22" s="47"/>
      <c r="GS22" s="47"/>
      <c r="GT22" s="47"/>
      <c r="GU22" s="47"/>
      <c r="GV22" s="47"/>
      <c r="GW22" s="47"/>
      <c r="GX22" s="47"/>
      <c r="GY22" s="47"/>
      <c r="GZ22" s="47"/>
      <c r="HA22" s="47"/>
      <c r="HB22" s="47"/>
      <c r="HC22" s="47"/>
      <c r="HD22" s="47"/>
      <c r="HE22" s="47"/>
      <c r="HF22" s="47"/>
      <c r="HG22" s="47"/>
      <c r="HH22" s="47"/>
      <c r="HI22" s="47"/>
      <c r="HJ22" s="47"/>
      <c r="HK22" s="47"/>
      <c r="HL22" s="47"/>
      <c r="HM22" s="47"/>
      <c r="HN22" s="47"/>
      <c r="HO22" s="47"/>
      <c r="HP22" s="47"/>
    </row>
    <row r="23" spans="1:224" x14ac:dyDescent="0.2">
      <c r="A23" s="45">
        <f t="shared" si="3"/>
        <v>20</v>
      </c>
      <c r="B23" s="45" t="s">
        <v>111</v>
      </c>
      <c r="C23" s="46">
        <v>2.8500000000000005</v>
      </c>
      <c r="D23" s="47">
        <f t="shared" si="0"/>
        <v>0.64999999999999991</v>
      </c>
      <c r="E23" s="47">
        <f t="shared" si="1"/>
        <v>2.4000000000000004</v>
      </c>
      <c r="F23" s="50">
        <f t="shared" si="2"/>
        <v>2.8000000000000007</v>
      </c>
      <c r="G23" s="47"/>
      <c r="H23" s="45">
        <f t="shared" si="4"/>
        <v>20</v>
      </c>
      <c r="I23" s="45" t="s">
        <v>286</v>
      </c>
      <c r="J23" s="47">
        <v>0.375</v>
      </c>
      <c r="K23" s="47"/>
      <c r="L23" s="47"/>
      <c r="M23" s="44">
        <f t="shared" si="5"/>
        <v>20</v>
      </c>
      <c r="N23" s="44" t="s">
        <v>820</v>
      </c>
      <c r="O23" s="44">
        <v>2.875</v>
      </c>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c r="FN23" s="47"/>
      <c r="FO23" s="47"/>
      <c r="FP23" s="47"/>
      <c r="FQ23" s="47"/>
      <c r="FR23" s="47"/>
      <c r="FS23" s="47"/>
      <c r="FT23" s="47"/>
      <c r="FU23" s="47"/>
      <c r="FV23" s="47"/>
      <c r="FW23" s="47"/>
      <c r="FX23" s="47"/>
      <c r="FY23" s="47"/>
      <c r="FZ23" s="47"/>
      <c r="GA23" s="47"/>
      <c r="GB23" s="47"/>
      <c r="GC23" s="47"/>
      <c r="GD23" s="47"/>
      <c r="GE23" s="47"/>
      <c r="GF23" s="47"/>
      <c r="GG23" s="47"/>
      <c r="GH23" s="47"/>
      <c r="GI23" s="47"/>
      <c r="GJ23" s="47"/>
      <c r="GK23" s="47"/>
      <c r="GL23" s="47"/>
      <c r="GM23" s="47"/>
      <c r="GN23" s="47"/>
      <c r="GO23" s="47"/>
      <c r="GP23" s="47"/>
      <c r="GQ23" s="47"/>
      <c r="GR23" s="47"/>
      <c r="GS23" s="47"/>
      <c r="GT23" s="47"/>
      <c r="GU23" s="47"/>
      <c r="GV23" s="47"/>
      <c r="GW23" s="47"/>
      <c r="GX23" s="47"/>
      <c r="GY23" s="47"/>
      <c r="GZ23" s="47"/>
      <c r="HA23" s="47"/>
      <c r="HB23" s="47"/>
      <c r="HC23" s="47"/>
      <c r="HD23" s="47"/>
      <c r="HE23" s="47"/>
      <c r="HF23" s="47"/>
      <c r="HG23" s="47"/>
      <c r="HH23" s="47"/>
      <c r="HI23" s="47"/>
      <c r="HJ23" s="47"/>
      <c r="HK23" s="47"/>
      <c r="HL23" s="47"/>
      <c r="HM23" s="47"/>
      <c r="HN23" s="47"/>
      <c r="HO23" s="47"/>
      <c r="HP23" s="47"/>
    </row>
    <row r="24" spans="1:224" x14ac:dyDescent="0.2">
      <c r="A24" s="45">
        <f t="shared" si="3"/>
        <v>21</v>
      </c>
      <c r="B24" s="45" t="s">
        <v>387</v>
      </c>
      <c r="C24" s="46">
        <v>2.8</v>
      </c>
      <c r="D24" s="47">
        <f t="shared" si="0"/>
        <v>0.44999999999999973</v>
      </c>
      <c r="E24" s="49">
        <f>O23</f>
        <v>2.875</v>
      </c>
      <c r="F24" s="50">
        <f t="shared" si="2"/>
        <v>3.0687500000000001</v>
      </c>
      <c r="G24" s="47"/>
      <c r="H24" s="45">
        <f t="shared" si="4"/>
        <v>21</v>
      </c>
      <c r="I24" s="45" t="s">
        <v>165</v>
      </c>
      <c r="J24" s="47">
        <v>0.40000000000000036</v>
      </c>
      <c r="K24" s="47"/>
      <c r="L24" s="47"/>
      <c r="M24" s="44">
        <f t="shared" si="5"/>
        <v>21</v>
      </c>
      <c r="N24" s="44" t="s">
        <v>821</v>
      </c>
      <c r="O24" s="44">
        <v>2.8500000000000005</v>
      </c>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c r="FJ24" s="47"/>
      <c r="FK24" s="47"/>
      <c r="FL24" s="47"/>
      <c r="FM24" s="47"/>
      <c r="FN24" s="47"/>
      <c r="FO24" s="47"/>
      <c r="FP24" s="47"/>
      <c r="FQ24" s="47"/>
      <c r="FR24" s="47"/>
      <c r="FS24" s="47"/>
      <c r="FT24" s="47"/>
      <c r="FU24" s="47"/>
      <c r="FV24" s="47"/>
      <c r="FW24" s="47"/>
      <c r="FX24" s="47"/>
      <c r="FY24" s="47"/>
      <c r="FZ24" s="47"/>
      <c r="GA24" s="47"/>
      <c r="GB24" s="47"/>
      <c r="GC24" s="47"/>
      <c r="GD24" s="47"/>
      <c r="GE24" s="47"/>
      <c r="GF24" s="47"/>
      <c r="GG24" s="47"/>
      <c r="GH24" s="47"/>
      <c r="GI24" s="47"/>
      <c r="GJ24" s="47"/>
      <c r="GK24" s="47"/>
      <c r="GL24" s="47"/>
      <c r="GM24" s="47"/>
      <c r="GN24" s="47"/>
      <c r="GO24" s="47"/>
      <c r="GP24" s="47"/>
      <c r="GQ24" s="47"/>
      <c r="GR24" s="47"/>
      <c r="GS24" s="47"/>
      <c r="GT24" s="47"/>
      <c r="GU24" s="47"/>
      <c r="GV24" s="47"/>
      <c r="GW24" s="47"/>
      <c r="GX24" s="47"/>
      <c r="GY24" s="47"/>
      <c r="GZ24" s="47"/>
      <c r="HA24" s="47"/>
      <c r="HB24" s="47"/>
      <c r="HC24" s="47"/>
      <c r="HD24" s="47"/>
      <c r="HE24" s="47"/>
      <c r="HF24" s="47"/>
      <c r="HG24" s="47"/>
      <c r="HH24" s="47"/>
      <c r="HI24" s="47"/>
      <c r="HJ24" s="47"/>
      <c r="HK24" s="47"/>
      <c r="HL24" s="47"/>
      <c r="HM24" s="47"/>
      <c r="HN24" s="47"/>
      <c r="HO24" s="47"/>
      <c r="HP24" s="47"/>
    </row>
    <row r="25" spans="1:224" x14ac:dyDescent="0.2">
      <c r="A25" s="45">
        <f t="shared" si="3"/>
        <v>22</v>
      </c>
      <c r="B25" s="45" t="s">
        <v>125</v>
      </c>
      <c r="C25" s="46">
        <v>2.7312500000000002</v>
      </c>
      <c r="D25" s="47">
        <f t="shared" si="0"/>
        <v>1.1749999999999998</v>
      </c>
      <c r="E25" s="47">
        <f t="shared" si="1"/>
        <v>3.7</v>
      </c>
      <c r="F25" s="50">
        <f t="shared" si="2"/>
        <v>2.4812500000000002</v>
      </c>
      <c r="G25" s="47"/>
      <c r="H25" s="45">
        <f t="shared" si="4"/>
        <v>22</v>
      </c>
      <c r="I25" s="45" t="s">
        <v>393</v>
      </c>
      <c r="J25" s="47">
        <v>0.42500000000000027</v>
      </c>
      <c r="K25" s="47"/>
      <c r="L25" s="47"/>
      <c r="M25" s="44">
        <f t="shared" si="5"/>
        <v>22</v>
      </c>
      <c r="N25" s="44" t="s">
        <v>200</v>
      </c>
      <c r="O25" s="44">
        <v>2.85</v>
      </c>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c r="FN25" s="47"/>
      <c r="FO25" s="47"/>
      <c r="FP25" s="47"/>
      <c r="FQ25" s="47"/>
      <c r="FR25" s="47"/>
      <c r="FS25" s="47"/>
      <c r="FT25" s="47"/>
      <c r="FU25" s="47"/>
      <c r="FV25" s="47"/>
      <c r="FW25" s="47"/>
      <c r="FX25" s="47"/>
      <c r="FY25" s="47"/>
      <c r="FZ25" s="47"/>
      <c r="GA25" s="47"/>
      <c r="GB25" s="47"/>
      <c r="GC25" s="47"/>
      <c r="GD25" s="47"/>
      <c r="GE25" s="47"/>
      <c r="GF25" s="47"/>
      <c r="GG25" s="47"/>
      <c r="GH25" s="47"/>
      <c r="GI25" s="47"/>
      <c r="GJ25" s="47"/>
      <c r="GK25" s="47"/>
      <c r="GL25" s="47"/>
      <c r="GM25" s="47"/>
      <c r="GN25" s="47"/>
      <c r="GO25" s="47"/>
      <c r="GP25" s="47"/>
      <c r="GQ25" s="47"/>
      <c r="GR25" s="47"/>
      <c r="GS25" s="47"/>
      <c r="GT25" s="47"/>
      <c r="GU25" s="47"/>
      <c r="GV25" s="47"/>
      <c r="GW25" s="47"/>
      <c r="GX25" s="47"/>
      <c r="GY25" s="47"/>
      <c r="GZ25" s="47"/>
      <c r="HA25" s="47"/>
      <c r="HB25" s="47"/>
      <c r="HC25" s="47"/>
      <c r="HD25" s="47"/>
      <c r="HE25" s="47"/>
      <c r="HF25" s="47"/>
      <c r="HG25" s="47"/>
      <c r="HH25" s="47"/>
      <c r="HI25" s="47"/>
      <c r="HJ25" s="47"/>
      <c r="HK25" s="47"/>
      <c r="HL25" s="47"/>
      <c r="HM25" s="47"/>
      <c r="HN25" s="47"/>
      <c r="HO25" s="47"/>
      <c r="HP25" s="47"/>
    </row>
    <row r="26" spans="1:224" ht="15" customHeight="1" x14ac:dyDescent="0.2">
      <c r="A26" s="45">
        <f t="shared" si="3"/>
        <v>23</v>
      </c>
      <c r="B26" s="45" t="s">
        <v>489</v>
      </c>
      <c r="C26" s="46">
        <v>2.7</v>
      </c>
      <c r="D26" s="47">
        <f t="shared" si="0"/>
        <v>0.44999999999999973</v>
      </c>
      <c r="E26" s="49">
        <f>O22</f>
        <v>2.9</v>
      </c>
      <c r="F26" s="50">
        <f t="shared" si="2"/>
        <v>2.9750000000000005</v>
      </c>
      <c r="G26" s="47"/>
      <c r="H26" s="45">
        <f t="shared" si="4"/>
        <v>23</v>
      </c>
      <c r="I26" s="45" t="s">
        <v>399</v>
      </c>
      <c r="J26" s="47">
        <v>0.42500000000000027</v>
      </c>
      <c r="K26" s="47"/>
      <c r="L26" s="47"/>
      <c r="M26" s="44">
        <f t="shared" si="5"/>
        <v>23</v>
      </c>
      <c r="N26" s="44" t="s">
        <v>220</v>
      </c>
      <c r="O26" s="44">
        <v>2.75</v>
      </c>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7"/>
      <c r="GV26" s="47"/>
      <c r="GW26" s="47"/>
      <c r="GX26" s="47"/>
      <c r="GY26" s="47"/>
      <c r="GZ26" s="47"/>
      <c r="HA26" s="47"/>
      <c r="HB26" s="47"/>
      <c r="HC26" s="47"/>
      <c r="HD26" s="47"/>
      <c r="HE26" s="47"/>
      <c r="HF26" s="47"/>
      <c r="HG26" s="47"/>
      <c r="HH26" s="47"/>
      <c r="HI26" s="47"/>
      <c r="HJ26" s="47"/>
      <c r="HK26" s="47"/>
      <c r="HL26" s="47"/>
      <c r="HM26" s="47"/>
      <c r="HN26" s="47"/>
      <c r="HO26" s="47"/>
      <c r="HP26" s="47"/>
    </row>
    <row r="27" spans="1:224" x14ac:dyDescent="0.2">
      <c r="A27" s="45">
        <f t="shared" si="3"/>
        <v>24</v>
      </c>
      <c r="B27" s="45" t="s">
        <v>652</v>
      </c>
      <c r="C27" s="46">
        <v>2.7</v>
      </c>
      <c r="D27" s="47">
        <f t="shared" si="0"/>
        <v>1.55</v>
      </c>
      <c r="E27" s="47">
        <f t="shared" si="1"/>
        <v>2.5000000000000004</v>
      </c>
      <c r="F27" s="50">
        <f t="shared" si="2"/>
        <v>1.7750000000000004</v>
      </c>
      <c r="G27" s="47"/>
      <c r="H27" s="45">
        <f t="shared" si="4"/>
        <v>24</v>
      </c>
      <c r="I27" s="45" t="s">
        <v>387</v>
      </c>
      <c r="J27" s="47">
        <v>0.44999999999999973</v>
      </c>
      <c r="K27" s="47"/>
      <c r="L27" s="47"/>
      <c r="M27" s="44">
        <f t="shared" si="5"/>
        <v>24</v>
      </c>
      <c r="N27" s="44" t="s">
        <v>238</v>
      </c>
      <c r="O27" s="44">
        <v>2.75</v>
      </c>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7"/>
      <c r="EK27" s="47"/>
      <c r="EL27" s="47"/>
      <c r="EM27" s="47"/>
      <c r="EN27" s="47"/>
      <c r="EO27" s="47"/>
      <c r="EP27" s="47"/>
      <c r="EQ27" s="47"/>
      <c r="ER27" s="47"/>
      <c r="ES27" s="47"/>
      <c r="ET27" s="47"/>
      <c r="EU27" s="47"/>
      <c r="EV27" s="47"/>
      <c r="EW27" s="47"/>
      <c r="EX27" s="47"/>
      <c r="EY27" s="47"/>
      <c r="EZ27" s="47"/>
      <c r="FA27" s="47"/>
      <c r="FB27" s="47"/>
      <c r="FC27" s="47"/>
      <c r="FD27" s="47"/>
      <c r="FE27" s="47"/>
      <c r="FF27" s="47"/>
      <c r="FG27" s="47"/>
      <c r="FH27" s="47"/>
      <c r="FI27" s="47"/>
      <c r="FJ27" s="47"/>
      <c r="FK27" s="47"/>
      <c r="FL27" s="47"/>
      <c r="FM27" s="47"/>
      <c r="FN27" s="47"/>
      <c r="FO27" s="47"/>
      <c r="FP27" s="47"/>
      <c r="FQ27" s="47"/>
      <c r="FR27" s="47"/>
      <c r="FS27" s="47"/>
      <c r="FT27" s="47"/>
      <c r="FU27" s="47"/>
      <c r="FV27" s="47"/>
      <c r="FW27" s="47"/>
      <c r="FX27" s="47"/>
      <c r="FY27" s="47"/>
      <c r="FZ27" s="47"/>
      <c r="GA27" s="47"/>
      <c r="GB27" s="47"/>
      <c r="GC27" s="47"/>
      <c r="GD27" s="47"/>
      <c r="GE27" s="47"/>
      <c r="GF27" s="47"/>
      <c r="GG27" s="47"/>
      <c r="GH27" s="47"/>
      <c r="GI27" s="47"/>
      <c r="GJ27" s="47"/>
      <c r="GK27" s="47"/>
      <c r="GL27" s="47"/>
      <c r="GM27" s="47"/>
      <c r="GN27" s="47"/>
      <c r="GO27" s="47"/>
      <c r="GP27" s="47"/>
      <c r="GQ27" s="47"/>
      <c r="GR27" s="47"/>
      <c r="GS27" s="47"/>
      <c r="GT27" s="47"/>
      <c r="GU27" s="47"/>
      <c r="GV27" s="47"/>
      <c r="GW27" s="47"/>
      <c r="GX27" s="47"/>
      <c r="GY27" s="47"/>
      <c r="GZ27" s="47"/>
      <c r="HA27" s="47"/>
      <c r="HB27" s="47"/>
      <c r="HC27" s="47"/>
      <c r="HD27" s="47"/>
      <c r="HE27" s="47"/>
      <c r="HF27" s="47"/>
      <c r="HG27" s="47"/>
      <c r="HH27" s="47"/>
      <c r="HI27" s="47"/>
      <c r="HJ27" s="47"/>
      <c r="HK27" s="47"/>
      <c r="HL27" s="47"/>
      <c r="HM27" s="47"/>
      <c r="HN27" s="47"/>
      <c r="HO27" s="47"/>
      <c r="HP27" s="47"/>
    </row>
    <row r="28" spans="1:224" x14ac:dyDescent="0.2">
      <c r="A28" s="45">
        <f t="shared" si="3"/>
        <v>25</v>
      </c>
      <c r="B28" s="45" t="s">
        <v>297</v>
      </c>
      <c r="C28" s="46">
        <v>2.6875</v>
      </c>
      <c r="D28" s="47">
        <f t="shared" si="0"/>
        <v>1.4750000000000001</v>
      </c>
      <c r="E28" s="47">
        <f t="shared" si="1"/>
        <v>2.2750000000000004</v>
      </c>
      <c r="F28" s="50">
        <f t="shared" si="2"/>
        <v>1.78125</v>
      </c>
      <c r="G28" s="47"/>
      <c r="H28" s="45">
        <f t="shared" si="4"/>
        <v>25</v>
      </c>
      <c r="I28" s="45" t="s">
        <v>489</v>
      </c>
      <c r="J28" s="47">
        <v>0.44999999999999973</v>
      </c>
      <c r="K28" s="47"/>
      <c r="L28" s="47"/>
      <c r="M28" s="44">
        <f t="shared" si="5"/>
        <v>25</v>
      </c>
      <c r="N28" s="44" t="s">
        <v>822</v>
      </c>
      <c r="O28" s="44">
        <v>2.6750000000000003</v>
      </c>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c r="FJ28" s="47"/>
      <c r="FK28" s="47"/>
      <c r="FL28" s="47"/>
      <c r="FM28" s="47"/>
      <c r="FN28" s="47"/>
      <c r="FO28" s="47"/>
      <c r="FP28" s="47"/>
      <c r="FQ28" s="47"/>
      <c r="FR28" s="47"/>
      <c r="FS28" s="47"/>
      <c r="FT28" s="47"/>
      <c r="FU28" s="47"/>
      <c r="FV28" s="47"/>
      <c r="FW28" s="47"/>
      <c r="FX28" s="47"/>
      <c r="FY28" s="47"/>
      <c r="FZ28" s="47"/>
      <c r="GA28" s="47"/>
      <c r="GB28" s="47"/>
      <c r="GC28" s="47"/>
      <c r="GD28" s="47"/>
      <c r="GE28" s="47"/>
      <c r="GF28" s="47"/>
      <c r="GG28" s="47"/>
      <c r="GH28" s="47"/>
      <c r="GI28" s="47"/>
      <c r="GJ28" s="47"/>
      <c r="GK28" s="47"/>
      <c r="GL28" s="47"/>
      <c r="GM28" s="47"/>
      <c r="GN28" s="47"/>
      <c r="GO28" s="47"/>
      <c r="GP28" s="47"/>
      <c r="GQ28" s="47"/>
      <c r="GR28" s="47"/>
      <c r="GS28" s="47"/>
      <c r="GT28" s="47"/>
      <c r="GU28" s="47"/>
      <c r="GV28" s="47"/>
      <c r="GW28" s="47"/>
      <c r="GX28" s="47"/>
      <c r="GY28" s="47"/>
      <c r="GZ28" s="47"/>
      <c r="HA28" s="47"/>
      <c r="HB28" s="47"/>
      <c r="HC28" s="47"/>
      <c r="HD28" s="47"/>
      <c r="HE28" s="47"/>
      <c r="HF28" s="47"/>
      <c r="HG28" s="47"/>
      <c r="HH28" s="47"/>
      <c r="HI28" s="47"/>
      <c r="HJ28" s="47"/>
      <c r="HK28" s="47"/>
      <c r="HL28" s="47"/>
      <c r="HM28" s="47"/>
      <c r="HN28" s="47"/>
      <c r="HO28" s="47"/>
      <c r="HP28" s="47"/>
    </row>
    <row r="29" spans="1:224" x14ac:dyDescent="0.2">
      <c r="A29" s="45">
        <f t="shared" si="3"/>
        <v>26</v>
      </c>
      <c r="B29" s="45" t="s">
        <v>232</v>
      </c>
      <c r="C29" s="46">
        <v>2.6624999999999996</v>
      </c>
      <c r="D29" s="47">
        <f t="shared" si="0"/>
        <v>0.62500000000000044</v>
      </c>
      <c r="E29" s="47">
        <f t="shared" si="1"/>
        <v>2.2000000000000002</v>
      </c>
      <c r="F29" s="50">
        <f t="shared" si="2"/>
        <v>2.5874999999999995</v>
      </c>
      <c r="G29" s="47"/>
      <c r="H29" s="45">
        <f t="shared" si="4"/>
        <v>26</v>
      </c>
      <c r="I29" s="45" t="s">
        <v>155</v>
      </c>
      <c r="J29" s="47">
        <v>0.47500000000000009</v>
      </c>
      <c r="K29" s="47"/>
      <c r="L29" s="47"/>
      <c r="M29" s="44">
        <f t="shared" si="5"/>
        <v>26</v>
      </c>
      <c r="N29" s="44" t="s">
        <v>553</v>
      </c>
      <c r="O29" s="44">
        <v>2.6749999999999998</v>
      </c>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47"/>
      <c r="DQ29" s="47"/>
      <c r="DR29" s="47"/>
      <c r="DS29" s="47"/>
      <c r="DT29" s="47"/>
      <c r="DU29" s="47"/>
      <c r="DV29" s="47"/>
      <c r="DW29" s="47"/>
      <c r="DX29" s="47"/>
      <c r="DY29" s="47"/>
      <c r="DZ29" s="47"/>
      <c r="EA29" s="47"/>
      <c r="EB29" s="47"/>
      <c r="EC29" s="47"/>
      <c r="ED29" s="47"/>
      <c r="EE29" s="47"/>
      <c r="EF29" s="47"/>
      <c r="EG29" s="47"/>
      <c r="EH29" s="47"/>
      <c r="EI29" s="47"/>
      <c r="EJ29" s="47"/>
      <c r="EK29" s="47"/>
      <c r="EL29" s="47"/>
      <c r="EM29" s="47"/>
      <c r="EN29" s="47"/>
      <c r="EO29" s="47"/>
      <c r="EP29" s="47"/>
      <c r="EQ29" s="47"/>
      <c r="ER29" s="47"/>
      <c r="ES29" s="47"/>
      <c r="ET29" s="47"/>
      <c r="EU29" s="47"/>
      <c r="EV29" s="47"/>
      <c r="EW29" s="47"/>
      <c r="EX29" s="47"/>
      <c r="EY29" s="47"/>
      <c r="EZ29" s="47"/>
      <c r="FA29" s="47"/>
      <c r="FB29" s="47"/>
      <c r="FC29" s="47"/>
      <c r="FD29" s="47"/>
      <c r="FE29" s="47"/>
      <c r="FF29" s="47"/>
      <c r="FG29" s="47"/>
      <c r="FH29" s="47"/>
      <c r="FI29" s="47"/>
      <c r="FJ29" s="47"/>
      <c r="FK29" s="47"/>
      <c r="FL29" s="47"/>
      <c r="FM29" s="47"/>
      <c r="FN29" s="47"/>
      <c r="FO29" s="47"/>
      <c r="FP29" s="47"/>
      <c r="FQ29" s="47"/>
      <c r="FR29" s="47"/>
      <c r="FS29" s="47"/>
      <c r="FT29" s="47"/>
      <c r="FU29" s="47"/>
      <c r="FV29" s="47"/>
      <c r="FW29" s="47"/>
      <c r="FX29" s="47"/>
      <c r="FY29" s="47"/>
      <c r="FZ29" s="47"/>
      <c r="GA29" s="47"/>
      <c r="GB29" s="47"/>
      <c r="GC29" s="47"/>
      <c r="GD29" s="47"/>
      <c r="GE29" s="47"/>
      <c r="GF29" s="47"/>
      <c r="GG29" s="47"/>
      <c r="GH29" s="47"/>
      <c r="GI29" s="47"/>
      <c r="GJ29" s="47"/>
      <c r="GK29" s="47"/>
      <c r="GL29" s="47"/>
      <c r="GM29" s="47"/>
      <c r="GN29" s="47"/>
      <c r="GO29" s="47"/>
      <c r="GP29" s="47"/>
      <c r="GQ29" s="47"/>
      <c r="GR29" s="47"/>
      <c r="GS29" s="47"/>
      <c r="GT29" s="47"/>
      <c r="GU29" s="47"/>
      <c r="GV29" s="47"/>
      <c r="GW29" s="47"/>
      <c r="GX29" s="47"/>
      <c r="GY29" s="47"/>
      <c r="GZ29" s="47"/>
      <c r="HA29" s="47"/>
      <c r="HB29" s="47"/>
      <c r="HC29" s="47"/>
      <c r="HD29" s="47"/>
      <c r="HE29" s="47"/>
      <c r="HF29" s="47"/>
      <c r="HG29" s="47"/>
      <c r="HH29" s="47"/>
      <c r="HI29" s="47"/>
      <c r="HJ29" s="47"/>
      <c r="HK29" s="47"/>
      <c r="HL29" s="47"/>
      <c r="HM29" s="47"/>
      <c r="HN29" s="47"/>
      <c r="HO29" s="47"/>
      <c r="HP29" s="47"/>
    </row>
    <row r="30" spans="1:224" ht="15" customHeight="1" x14ac:dyDescent="0.2">
      <c r="A30" s="45">
        <f t="shared" si="3"/>
        <v>27</v>
      </c>
      <c r="B30" s="45" t="s">
        <v>99</v>
      </c>
      <c r="C30" s="46">
        <v>2.6125000000000003</v>
      </c>
      <c r="D30" s="47">
        <f t="shared" si="0"/>
        <v>0.52500000000000036</v>
      </c>
      <c r="E30" s="47">
        <f t="shared" si="1"/>
        <v>2.1999999999999997</v>
      </c>
      <c r="F30" s="50">
        <f t="shared" si="2"/>
        <v>2.6374999999999997</v>
      </c>
      <c r="G30" s="47"/>
      <c r="H30" s="45">
        <f t="shared" si="4"/>
        <v>27</v>
      </c>
      <c r="I30" s="45" t="s">
        <v>160</v>
      </c>
      <c r="J30" s="47">
        <v>0.5</v>
      </c>
      <c r="K30" s="47"/>
      <c r="L30" s="47"/>
      <c r="M30" s="44">
        <f t="shared" si="5"/>
        <v>27</v>
      </c>
      <c r="N30" s="44" t="s">
        <v>348</v>
      </c>
      <c r="O30" s="44">
        <v>2.6</v>
      </c>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c r="FE30" s="47"/>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c r="GQ30" s="47"/>
      <c r="GR30" s="47"/>
      <c r="GS30" s="47"/>
      <c r="GT30" s="47"/>
      <c r="GU30" s="47"/>
      <c r="GV30" s="47"/>
      <c r="GW30" s="47"/>
      <c r="GX30" s="47"/>
      <c r="GY30" s="47"/>
      <c r="GZ30" s="47"/>
      <c r="HA30" s="47"/>
      <c r="HB30" s="47"/>
      <c r="HC30" s="47"/>
      <c r="HD30" s="47"/>
      <c r="HE30" s="47"/>
      <c r="HF30" s="47"/>
      <c r="HG30" s="47"/>
      <c r="HH30" s="47"/>
      <c r="HI30" s="47"/>
      <c r="HJ30" s="47"/>
      <c r="HK30" s="47"/>
      <c r="HL30" s="47"/>
      <c r="HM30" s="47"/>
      <c r="HN30" s="47"/>
      <c r="HO30" s="47"/>
      <c r="HP30" s="47"/>
    </row>
    <row r="31" spans="1:224" x14ac:dyDescent="0.2">
      <c r="A31" s="45">
        <f t="shared" si="3"/>
        <v>28</v>
      </c>
      <c r="B31" s="45" t="s">
        <v>220</v>
      </c>
      <c r="C31" s="46">
        <v>2.6124999999999998</v>
      </c>
      <c r="D31" s="47">
        <f t="shared" si="0"/>
        <v>1.1750000000000003</v>
      </c>
      <c r="E31" s="47">
        <f t="shared" si="1"/>
        <v>2.75</v>
      </c>
      <c r="F31" s="50">
        <f t="shared" si="2"/>
        <v>2.1249999999999996</v>
      </c>
      <c r="G31" s="47"/>
      <c r="H31" s="45">
        <f t="shared" si="4"/>
        <v>28</v>
      </c>
      <c r="I31" s="45" t="s">
        <v>99</v>
      </c>
      <c r="J31" s="47">
        <v>0.52500000000000036</v>
      </c>
      <c r="K31" s="47"/>
      <c r="L31" s="47"/>
      <c r="M31" s="44">
        <f t="shared" si="5"/>
        <v>28</v>
      </c>
      <c r="N31" s="44" t="s">
        <v>181</v>
      </c>
      <c r="O31" s="44">
        <v>2.5499999999999998</v>
      </c>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c r="GQ31" s="47"/>
      <c r="GR31" s="47"/>
      <c r="GS31" s="47"/>
      <c r="GT31" s="47"/>
      <c r="GU31" s="47"/>
      <c r="GV31" s="47"/>
      <c r="GW31" s="47"/>
      <c r="GX31" s="47"/>
      <c r="GY31" s="47"/>
      <c r="GZ31" s="47"/>
      <c r="HA31" s="47"/>
      <c r="HB31" s="47"/>
      <c r="HC31" s="47"/>
      <c r="HD31" s="47"/>
      <c r="HE31" s="47"/>
      <c r="HF31" s="47"/>
      <c r="HG31" s="47"/>
      <c r="HH31" s="47"/>
      <c r="HI31" s="47"/>
      <c r="HJ31" s="47"/>
      <c r="HK31" s="47"/>
      <c r="HL31" s="47"/>
      <c r="HM31" s="47"/>
      <c r="HN31" s="47"/>
      <c r="HO31" s="47"/>
      <c r="HP31" s="47"/>
    </row>
    <row r="32" spans="1:224" x14ac:dyDescent="0.2">
      <c r="A32" s="45">
        <f t="shared" si="3"/>
        <v>29</v>
      </c>
      <c r="B32" s="45" t="s">
        <v>348</v>
      </c>
      <c r="C32" s="46">
        <v>2.5875000000000004</v>
      </c>
      <c r="D32" s="47">
        <f t="shared" si="0"/>
        <v>0.52500000000000036</v>
      </c>
      <c r="E32" s="47">
        <f t="shared" si="1"/>
        <v>2.6</v>
      </c>
      <c r="F32" s="50">
        <f t="shared" si="2"/>
        <v>2.7124999999999999</v>
      </c>
      <c r="G32" s="47"/>
      <c r="H32" s="45">
        <f t="shared" si="4"/>
        <v>29</v>
      </c>
      <c r="I32" s="45" t="s">
        <v>348</v>
      </c>
      <c r="J32" s="47">
        <v>0.52500000000000036</v>
      </c>
      <c r="K32" s="47"/>
      <c r="L32" s="47"/>
      <c r="M32" s="44">
        <f t="shared" si="5"/>
        <v>29</v>
      </c>
      <c r="N32" s="44" t="s">
        <v>652</v>
      </c>
      <c r="O32" s="44">
        <v>2.5000000000000004</v>
      </c>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c r="EA32" s="47"/>
      <c r="EB32" s="47"/>
      <c r="EC32" s="47"/>
      <c r="ED32" s="47"/>
      <c r="EE32" s="47"/>
      <c r="EF32" s="47"/>
      <c r="EG32" s="47"/>
      <c r="EH32" s="47"/>
      <c r="EI32" s="47"/>
      <c r="EJ32" s="47"/>
      <c r="EK32" s="47"/>
      <c r="EL32" s="47"/>
      <c r="EM32" s="47"/>
      <c r="EN32" s="47"/>
      <c r="EO32" s="47"/>
      <c r="EP32" s="47"/>
      <c r="EQ32" s="47"/>
      <c r="ER32" s="47"/>
      <c r="ES32" s="47"/>
      <c r="ET32" s="47"/>
      <c r="EU32" s="47"/>
      <c r="EV32" s="47"/>
      <c r="EW32" s="47"/>
      <c r="EX32" s="47"/>
      <c r="EY32" s="47"/>
      <c r="EZ32" s="47"/>
      <c r="FA32" s="47"/>
      <c r="FB32" s="47"/>
      <c r="FC32" s="47"/>
      <c r="FD32" s="47"/>
      <c r="FE32" s="47"/>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c r="GT32" s="47"/>
      <c r="GU32" s="47"/>
      <c r="GV32" s="47"/>
      <c r="GW32" s="47"/>
      <c r="GX32" s="47"/>
      <c r="GY32" s="47"/>
      <c r="GZ32" s="47"/>
      <c r="HA32" s="47"/>
      <c r="HB32" s="47"/>
      <c r="HC32" s="47"/>
      <c r="HD32" s="47"/>
      <c r="HE32" s="47"/>
      <c r="HF32" s="47"/>
      <c r="HG32" s="47"/>
      <c r="HH32" s="47"/>
      <c r="HI32" s="47"/>
      <c r="HJ32" s="47"/>
      <c r="HK32" s="47"/>
      <c r="HL32" s="47"/>
      <c r="HM32" s="47"/>
      <c r="HN32" s="47"/>
      <c r="HO32" s="47"/>
      <c r="HP32" s="47"/>
    </row>
    <row r="33" spans="1:224" x14ac:dyDescent="0.2">
      <c r="A33" s="45">
        <f t="shared" si="3"/>
        <v>30</v>
      </c>
      <c r="B33" s="45" t="s">
        <v>399</v>
      </c>
      <c r="C33" s="46">
        <v>2.5625</v>
      </c>
      <c r="D33" s="47">
        <f t="shared" si="0"/>
        <v>0.42500000000000027</v>
      </c>
      <c r="E33" s="49">
        <f>O47</f>
        <v>2.125</v>
      </c>
      <c r="F33" s="50">
        <f t="shared" si="2"/>
        <v>2.6687499999999997</v>
      </c>
      <c r="G33" s="47"/>
      <c r="H33" s="45">
        <f t="shared" si="4"/>
        <v>30</v>
      </c>
      <c r="I33" s="45" t="s">
        <v>404</v>
      </c>
      <c r="J33" s="47">
        <v>0.57499999999999973</v>
      </c>
      <c r="K33" s="47"/>
      <c r="L33" s="47"/>
      <c r="M33" s="44">
        <f t="shared" si="5"/>
        <v>30</v>
      </c>
      <c r="N33" s="44" t="s">
        <v>376</v>
      </c>
      <c r="O33" s="44">
        <v>2.4750000000000001</v>
      </c>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47"/>
      <c r="EZ33" s="47"/>
      <c r="FA33" s="47"/>
      <c r="FB33" s="47"/>
      <c r="FC33" s="47"/>
      <c r="FD33" s="47"/>
      <c r="FE33" s="47"/>
      <c r="FF33" s="47"/>
      <c r="FG33" s="47"/>
      <c r="FH33" s="47"/>
      <c r="FI33" s="47"/>
      <c r="FJ33" s="47"/>
      <c r="FK33" s="47"/>
      <c r="FL33" s="47"/>
      <c r="FM33" s="47"/>
      <c r="FN33" s="47"/>
      <c r="FO33" s="47"/>
      <c r="FP33" s="47"/>
      <c r="FQ33" s="47"/>
      <c r="FR33" s="47"/>
      <c r="FS33" s="47"/>
      <c r="FT33" s="47"/>
      <c r="FU33" s="47"/>
      <c r="FV33" s="47"/>
      <c r="FW33" s="47"/>
      <c r="FX33" s="47"/>
      <c r="FY33" s="47"/>
      <c r="FZ33" s="47"/>
      <c r="GA33" s="47"/>
      <c r="GB33" s="47"/>
      <c r="GC33" s="47"/>
      <c r="GD33" s="47"/>
      <c r="GE33" s="47"/>
      <c r="GF33" s="47"/>
      <c r="GG33" s="47"/>
      <c r="GH33" s="47"/>
      <c r="GI33" s="47"/>
      <c r="GJ33" s="47"/>
      <c r="GK33" s="47"/>
      <c r="GL33" s="47"/>
      <c r="GM33" s="47"/>
      <c r="GN33" s="47"/>
      <c r="GO33" s="47"/>
      <c r="GP33" s="47"/>
      <c r="GQ33" s="47"/>
      <c r="GR33" s="47"/>
      <c r="GS33" s="47"/>
      <c r="GT33" s="47"/>
      <c r="GU33" s="47"/>
      <c r="GV33" s="47"/>
      <c r="GW33" s="47"/>
      <c r="GX33" s="47"/>
      <c r="GY33" s="47"/>
      <c r="GZ33" s="47"/>
      <c r="HA33" s="47"/>
      <c r="HB33" s="47"/>
      <c r="HC33" s="47"/>
      <c r="HD33" s="47"/>
      <c r="HE33" s="47"/>
      <c r="HF33" s="47"/>
      <c r="HG33" s="47"/>
      <c r="HH33" s="47"/>
      <c r="HI33" s="47"/>
      <c r="HJ33" s="47"/>
      <c r="HK33" s="47"/>
      <c r="HL33" s="47"/>
      <c r="HM33" s="47"/>
      <c r="HN33" s="47"/>
      <c r="HO33" s="47"/>
      <c r="HP33" s="47"/>
    </row>
    <row r="34" spans="1:224" ht="15" customHeight="1" x14ac:dyDescent="0.2">
      <c r="A34" s="45">
        <f t="shared" si="3"/>
        <v>31</v>
      </c>
      <c r="B34" s="45" t="s">
        <v>155</v>
      </c>
      <c r="C34" s="46">
        <v>2.4874999999999998</v>
      </c>
      <c r="D34" s="47">
        <f t="shared" si="0"/>
        <v>0.47500000000000009</v>
      </c>
      <c r="E34" s="47">
        <f t="shared" si="1"/>
        <v>1.325</v>
      </c>
      <c r="F34" s="50">
        <f t="shared" si="2"/>
        <v>2.3437499999999996</v>
      </c>
      <c r="G34" s="47"/>
      <c r="H34" s="45">
        <f t="shared" si="4"/>
        <v>31</v>
      </c>
      <c r="I34" s="45" t="s">
        <v>95</v>
      </c>
      <c r="J34" s="47">
        <v>0.57500000000000018</v>
      </c>
      <c r="K34" s="47"/>
      <c r="L34" s="47"/>
      <c r="M34" s="44">
        <f t="shared" si="5"/>
        <v>31</v>
      </c>
      <c r="N34" s="44" t="s">
        <v>823</v>
      </c>
      <c r="O34" s="44">
        <v>2.4749999999999996</v>
      </c>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c r="DS34" s="47"/>
      <c r="DT34" s="47"/>
      <c r="DU34" s="47"/>
      <c r="DV34" s="47"/>
      <c r="DW34" s="47"/>
      <c r="DX34" s="47"/>
      <c r="DY34" s="47"/>
      <c r="DZ34" s="47"/>
      <c r="EA34" s="47"/>
      <c r="EB34" s="47"/>
      <c r="EC34" s="47"/>
      <c r="ED34" s="47"/>
      <c r="EE34" s="47"/>
      <c r="EF34" s="47"/>
      <c r="EG34" s="47"/>
      <c r="EH34" s="47"/>
      <c r="EI34" s="47"/>
      <c r="EJ34" s="47"/>
      <c r="EK34" s="47"/>
      <c r="EL34" s="47"/>
      <c r="EM34" s="47"/>
      <c r="EN34" s="47"/>
      <c r="EO34" s="47"/>
      <c r="EP34" s="47"/>
      <c r="EQ34" s="47"/>
      <c r="ER34" s="47"/>
      <c r="ES34" s="47"/>
      <c r="ET34" s="47"/>
      <c r="EU34" s="47"/>
      <c r="EV34" s="47"/>
      <c r="EW34" s="47"/>
      <c r="EX34" s="47"/>
      <c r="EY34" s="47"/>
      <c r="EZ34" s="47"/>
      <c r="FA34" s="47"/>
      <c r="FB34" s="47"/>
      <c r="FC34" s="47"/>
      <c r="FD34" s="47"/>
      <c r="FE34" s="47"/>
      <c r="FF34" s="47"/>
      <c r="FG34" s="47"/>
      <c r="FH34" s="47"/>
      <c r="FI34" s="47"/>
      <c r="FJ34" s="47"/>
      <c r="FK34" s="47"/>
      <c r="FL34" s="47"/>
      <c r="FM34" s="47"/>
      <c r="FN34" s="47"/>
      <c r="FO34" s="47"/>
      <c r="FP34" s="47"/>
      <c r="FQ34" s="47"/>
      <c r="FR34" s="47"/>
      <c r="FS34" s="47"/>
      <c r="FT34" s="47"/>
      <c r="FU34" s="47"/>
      <c r="FV34" s="47"/>
      <c r="FW34" s="47"/>
      <c r="FX34" s="47"/>
      <c r="FY34" s="47"/>
      <c r="FZ34" s="47"/>
      <c r="GA34" s="47"/>
      <c r="GB34" s="47"/>
      <c r="GC34" s="47"/>
      <c r="GD34" s="47"/>
      <c r="GE34" s="47"/>
      <c r="GF34" s="47"/>
      <c r="GG34" s="47"/>
      <c r="GH34" s="47"/>
      <c r="GI34" s="47"/>
      <c r="GJ34" s="47"/>
      <c r="GK34" s="47"/>
      <c r="GL34" s="47"/>
      <c r="GM34" s="47"/>
      <c r="GN34" s="47"/>
      <c r="GO34" s="47"/>
      <c r="GP34" s="47"/>
      <c r="GQ34" s="47"/>
      <c r="GR34" s="47"/>
      <c r="GS34" s="47"/>
      <c r="GT34" s="47"/>
      <c r="GU34" s="47"/>
      <c r="GV34" s="47"/>
      <c r="GW34" s="47"/>
      <c r="GX34" s="47"/>
      <c r="GY34" s="47"/>
      <c r="GZ34" s="47"/>
      <c r="HA34" s="47"/>
      <c r="HB34" s="47"/>
      <c r="HC34" s="47"/>
      <c r="HD34" s="47"/>
      <c r="HE34" s="47"/>
      <c r="HF34" s="47"/>
      <c r="HG34" s="47"/>
      <c r="HH34" s="47"/>
      <c r="HI34" s="47"/>
      <c r="HJ34" s="47"/>
      <c r="HK34" s="47"/>
      <c r="HL34" s="47"/>
      <c r="HM34" s="47"/>
      <c r="HN34" s="47"/>
      <c r="HO34" s="47"/>
      <c r="HP34" s="47"/>
    </row>
    <row r="35" spans="1:224" ht="15" customHeight="1" x14ac:dyDescent="0.2">
      <c r="A35" s="45">
        <f t="shared" si="3"/>
        <v>32</v>
      </c>
      <c r="B35" s="45" t="s">
        <v>425</v>
      </c>
      <c r="C35" s="46">
        <v>2.4750000000000001</v>
      </c>
      <c r="D35" s="47">
        <f t="shared" si="0"/>
        <v>1.5499999999999998</v>
      </c>
      <c r="E35" s="47">
        <f t="shared" si="1"/>
        <v>1.9000000000000004</v>
      </c>
      <c r="F35" s="50">
        <f t="shared" si="2"/>
        <v>1.4000000000000004</v>
      </c>
      <c r="G35" s="47"/>
      <c r="H35" s="45">
        <f t="shared" si="4"/>
        <v>32</v>
      </c>
      <c r="I35" s="45" t="s">
        <v>332</v>
      </c>
      <c r="J35" s="47">
        <v>0.60000000000000009</v>
      </c>
      <c r="K35" s="47"/>
      <c r="L35" s="47"/>
      <c r="M35" s="44">
        <f t="shared" si="5"/>
        <v>32</v>
      </c>
      <c r="N35" s="44" t="s">
        <v>111</v>
      </c>
      <c r="O35" s="44">
        <v>2.4000000000000004</v>
      </c>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c r="DM35" s="47"/>
      <c r="DN35" s="47"/>
      <c r="DO35" s="47"/>
      <c r="DP35" s="47"/>
      <c r="DQ35" s="47"/>
      <c r="DR35" s="47"/>
      <c r="DS35" s="47"/>
      <c r="DT35" s="47"/>
      <c r="DU35" s="47"/>
      <c r="DV35" s="47"/>
      <c r="DW35" s="47"/>
      <c r="DX35" s="47"/>
      <c r="DY35" s="47"/>
      <c r="DZ35" s="47"/>
      <c r="EA35" s="47"/>
      <c r="EB35" s="47"/>
      <c r="EC35" s="47"/>
      <c r="ED35" s="47"/>
      <c r="EE35" s="47"/>
      <c r="EF35" s="47"/>
      <c r="EG35" s="47"/>
      <c r="EH35" s="47"/>
      <c r="EI35" s="47"/>
      <c r="EJ35" s="47"/>
      <c r="EK35" s="47"/>
      <c r="EL35" s="47"/>
      <c r="EM35" s="47"/>
      <c r="EN35" s="47"/>
      <c r="EO35" s="47"/>
      <c r="EP35" s="47"/>
      <c r="EQ35" s="47"/>
      <c r="ER35" s="47"/>
      <c r="ES35" s="47"/>
      <c r="ET35" s="47"/>
      <c r="EU35" s="47"/>
      <c r="EV35" s="47"/>
      <c r="EW35" s="47"/>
      <c r="EX35" s="47"/>
      <c r="EY35" s="47"/>
      <c r="EZ35" s="47"/>
      <c r="FA35" s="47"/>
      <c r="FB35" s="47"/>
      <c r="FC35" s="47"/>
      <c r="FD35" s="47"/>
      <c r="FE35" s="47"/>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7"/>
      <c r="GV35" s="47"/>
      <c r="GW35" s="47"/>
      <c r="GX35" s="47"/>
      <c r="GY35" s="47"/>
      <c r="GZ35" s="47"/>
      <c r="HA35" s="47"/>
      <c r="HB35" s="47"/>
      <c r="HC35" s="47"/>
      <c r="HD35" s="47"/>
      <c r="HE35" s="47"/>
      <c r="HF35" s="47"/>
      <c r="HG35" s="47"/>
      <c r="HH35" s="47"/>
      <c r="HI35" s="47"/>
      <c r="HJ35" s="47"/>
      <c r="HK35" s="47"/>
      <c r="HL35" s="47"/>
      <c r="HM35" s="47"/>
      <c r="HN35" s="47"/>
      <c r="HO35" s="47"/>
      <c r="HP35" s="47"/>
    </row>
    <row r="36" spans="1:224" ht="15" customHeight="1" x14ac:dyDescent="0.2">
      <c r="A36" s="45">
        <f t="shared" si="3"/>
        <v>33</v>
      </c>
      <c r="B36" s="45" t="s">
        <v>119</v>
      </c>
      <c r="C36" s="46">
        <v>2.4666666666666668</v>
      </c>
      <c r="D36" s="47">
        <f t="shared" si="0"/>
        <v>0.69999999999999973</v>
      </c>
      <c r="E36" s="47">
        <f t="shared" si="1"/>
        <v>2.15</v>
      </c>
      <c r="F36" s="50">
        <f t="shared" si="2"/>
        <v>2.3041666666666671</v>
      </c>
      <c r="G36" s="47"/>
      <c r="H36" s="45">
        <f t="shared" si="4"/>
        <v>33</v>
      </c>
      <c r="I36" s="45" t="s">
        <v>232</v>
      </c>
      <c r="J36" s="47">
        <v>0.62500000000000044</v>
      </c>
      <c r="K36" s="47"/>
      <c r="L36" s="47"/>
      <c r="M36" s="44">
        <f t="shared" si="5"/>
        <v>33</v>
      </c>
      <c r="N36" s="44" t="s">
        <v>543</v>
      </c>
      <c r="O36" s="44">
        <v>2.4</v>
      </c>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7"/>
      <c r="GV36" s="47"/>
      <c r="GW36" s="47"/>
      <c r="GX36" s="47"/>
      <c r="GY36" s="47"/>
      <c r="GZ36" s="47"/>
      <c r="HA36" s="47"/>
      <c r="HB36" s="47"/>
      <c r="HC36" s="47"/>
      <c r="HD36" s="47"/>
      <c r="HE36" s="47"/>
      <c r="HF36" s="47"/>
      <c r="HG36" s="47"/>
      <c r="HH36" s="47"/>
      <c r="HI36" s="47"/>
      <c r="HJ36" s="47"/>
      <c r="HK36" s="47"/>
      <c r="HL36" s="47"/>
      <c r="HM36" s="47"/>
      <c r="HN36" s="47"/>
      <c r="HO36" s="47"/>
      <c r="HP36" s="47"/>
    </row>
    <row r="37" spans="1:224" ht="15" customHeight="1" x14ac:dyDescent="0.2">
      <c r="A37" s="45">
        <f t="shared" si="3"/>
        <v>34</v>
      </c>
      <c r="B37" s="45" t="s">
        <v>95</v>
      </c>
      <c r="C37" s="46">
        <v>2.4125000000000001</v>
      </c>
      <c r="D37" s="47">
        <f t="shared" si="0"/>
        <v>0.57500000000000018</v>
      </c>
      <c r="E37" s="47">
        <f t="shared" si="1"/>
        <v>3.0249999999999999</v>
      </c>
      <c r="F37" s="50">
        <f t="shared" si="2"/>
        <v>2.59375</v>
      </c>
      <c r="G37" s="47"/>
      <c r="H37" s="45">
        <f t="shared" si="4"/>
        <v>34</v>
      </c>
      <c r="I37" s="45" t="s">
        <v>111</v>
      </c>
      <c r="J37" s="47">
        <v>0.64999999999999991</v>
      </c>
      <c r="K37" s="47"/>
      <c r="L37" s="47"/>
      <c r="M37" s="44">
        <f t="shared" si="5"/>
        <v>34</v>
      </c>
      <c r="N37" s="44" t="s">
        <v>322</v>
      </c>
      <c r="O37" s="44">
        <v>2.375</v>
      </c>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7"/>
      <c r="CY37" s="47"/>
      <c r="CZ37" s="47"/>
      <c r="DA37" s="47"/>
      <c r="DB37" s="47"/>
      <c r="DC37" s="47"/>
      <c r="DD37" s="47"/>
      <c r="DE37" s="47"/>
      <c r="DF37" s="47"/>
      <c r="DG37" s="47"/>
      <c r="DH37" s="47"/>
      <c r="DI37" s="47"/>
      <c r="DJ37" s="47"/>
      <c r="DK37" s="47"/>
      <c r="DL37" s="47"/>
      <c r="DM37" s="47"/>
      <c r="DN37" s="47"/>
      <c r="DO37" s="47"/>
      <c r="DP37" s="47"/>
      <c r="DQ37" s="47"/>
      <c r="DR37" s="47"/>
      <c r="DS37" s="47"/>
      <c r="DT37" s="47"/>
      <c r="DU37" s="47"/>
      <c r="DV37" s="47"/>
      <c r="DW37" s="47"/>
      <c r="DX37" s="47"/>
      <c r="DY37" s="47"/>
      <c r="DZ37" s="47"/>
      <c r="EA37" s="47"/>
      <c r="EB37" s="47"/>
      <c r="EC37" s="47"/>
      <c r="ED37" s="47"/>
      <c r="EE37" s="47"/>
      <c r="EF37" s="47"/>
      <c r="EG37" s="47"/>
      <c r="EH37" s="47"/>
      <c r="EI37" s="47"/>
      <c r="EJ37" s="47"/>
      <c r="EK37" s="47"/>
      <c r="EL37" s="47"/>
      <c r="EM37" s="47"/>
      <c r="EN37" s="47"/>
      <c r="EO37" s="47"/>
      <c r="EP37" s="47"/>
      <c r="EQ37" s="47"/>
      <c r="ER37" s="47"/>
      <c r="ES37" s="47"/>
      <c r="ET37" s="47"/>
      <c r="EU37" s="47"/>
      <c r="EV37" s="47"/>
      <c r="EW37" s="47"/>
      <c r="EX37" s="47"/>
      <c r="EY37" s="47"/>
      <c r="EZ37" s="47"/>
      <c r="FA37" s="47"/>
      <c r="FB37" s="47"/>
      <c r="FC37" s="47"/>
      <c r="FD37" s="47"/>
      <c r="FE37" s="47"/>
      <c r="FF37" s="47"/>
      <c r="FG37" s="47"/>
      <c r="FH37" s="47"/>
      <c r="FI37" s="47"/>
      <c r="FJ37" s="47"/>
      <c r="FK37" s="47"/>
      <c r="FL37" s="47"/>
      <c r="FM37" s="47"/>
      <c r="FN37" s="47"/>
      <c r="FO37" s="47"/>
      <c r="FP37" s="47"/>
      <c r="FQ37" s="47"/>
      <c r="FR37" s="47"/>
      <c r="FS37" s="47"/>
      <c r="FT37" s="47"/>
      <c r="FU37" s="47"/>
      <c r="FV37" s="47"/>
      <c r="FW37" s="47"/>
      <c r="FX37" s="47"/>
      <c r="FY37" s="47"/>
      <c r="FZ37" s="47"/>
      <c r="GA37" s="47"/>
      <c r="GB37" s="47"/>
      <c r="GC37" s="47"/>
      <c r="GD37" s="47"/>
      <c r="GE37" s="47"/>
      <c r="GF37" s="47"/>
      <c r="GG37" s="47"/>
      <c r="GH37" s="47"/>
      <c r="GI37" s="47"/>
      <c r="GJ37" s="47"/>
      <c r="GK37" s="47"/>
      <c r="GL37" s="47"/>
      <c r="GM37" s="47"/>
      <c r="GN37" s="47"/>
      <c r="GO37" s="47"/>
      <c r="GP37" s="47"/>
      <c r="GQ37" s="47"/>
      <c r="GR37" s="47"/>
      <c r="GS37" s="47"/>
      <c r="GT37" s="47"/>
      <c r="GU37" s="47"/>
      <c r="GV37" s="47"/>
      <c r="GW37" s="47"/>
      <c r="GX37" s="47"/>
      <c r="GY37" s="47"/>
      <c r="GZ37" s="47"/>
      <c r="HA37" s="47"/>
      <c r="HB37" s="47"/>
      <c r="HC37" s="47"/>
      <c r="HD37" s="47"/>
      <c r="HE37" s="47"/>
      <c r="HF37" s="47"/>
      <c r="HG37" s="47"/>
      <c r="HH37" s="47"/>
      <c r="HI37" s="47"/>
      <c r="HJ37" s="47"/>
      <c r="HK37" s="47"/>
      <c r="HL37" s="47"/>
      <c r="HM37" s="47"/>
      <c r="HN37" s="47"/>
      <c r="HO37" s="47"/>
      <c r="HP37" s="47"/>
    </row>
    <row r="38" spans="1:224" ht="15" customHeight="1" x14ac:dyDescent="0.2">
      <c r="A38" s="45">
        <f t="shared" si="3"/>
        <v>35</v>
      </c>
      <c r="B38" s="45" t="s">
        <v>246</v>
      </c>
      <c r="C38" s="46">
        <v>2.4000000000000004</v>
      </c>
      <c r="D38" s="47">
        <f t="shared" si="0"/>
        <v>0</v>
      </c>
      <c r="E38" s="47">
        <f t="shared" si="1"/>
        <v>1.8250000000000002</v>
      </c>
      <c r="F38" s="50">
        <f t="shared" si="2"/>
        <v>2.8562500000000002</v>
      </c>
      <c r="G38" s="47"/>
      <c r="H38" s="45">
        <f t="shared" si="4"/>
        <v>35</v>
      </c>
      <c r="I38" s="45" t="s">
        <v>119</v>
      </c>
      <c r="J38" s="47">
        <v>0.69999999999999973</v>
      </c>
      <c r="K38" s="47"/>
      <c r="L38" s="47"/>
      <c r="M38" s="44">
        <f t="shared" si="5"/>
        <v>35</v>
      </c>
      <c r="N38" s="44" t="s">
        <v>72</v>
      </c>
      <c r="O38" s="44">
        <v>2.3250000000000002</v>
      </c>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7"/>
      <c r="CV38" s="47"/>
      <c r="CW38" s="47"/>
      <c r="CX38" s="47"/>
      <c r="CY38" s="47"/>
      <c r="CZ38" s="47"/>
      <c r="DA38" s="47"/>
      <c r="DB38" s="47"/>
      <c r="DC38" s="47"/>
      <c r="DD38" s="47"/>
      <c r="DE38" s="47"/>
      <c r="DF38" s="47"/>
      <c r="DG38" s="47"/>
      <c r="DH38" s="47"/>
      <c r="DI38" s="47"/>
      <c r="DJ38" s="47"/>
      <c r="DK38" s="47"/>
      <c r="DL38" s="47"/>
      <c r="DM38" s="47"/>
      <c r="DN38" s="47"/>
      <c r="DO38" s="47"/>
      <c r="DP38" s="47"/>
      <c r="DQ38" s="47"/>
      <c r="DR38" s="47"/>
      <c r="DS38" s="47"/>
      <c r="DT38" s="47"/>
      <c r="DU38" s="47"/>
      <c r="DV38" s="47"/>
      <c r="DW38" s="47"/>
      <c r="DX38" s="47"/>
      <c r="DY38" s="47"/>
      <c r="DZ38" s="47"/>
      <c r="EA38" s="47"/>
      <c r="EB38" s="47"/>
      <c r="EC38" s="47"/>
      <c r="ED38" s="47"/>
      <c r="EE38" s="47"/>
      <c r="EF38" s="47"/>
      <c r="EG38" s="47"/>
      <c r="EH38" s="47"/>
      <c r="EI38" s="47"/>
      <c r="EJ38" s="47"/>
      <c r="EK38" s="47"/>
      <c r="EL38" s="47"/>
      <c r="EM38" s="47"/>
      <c r="EN38" s="47"/>
      <c r="EO38" s="47"/>
      <c r="EP38" s="47"/>
      <c r="EQ38" s="47"/>
      <c r="ER38" s="47"/>
      <c r="ES38" s="47"/>
      <c r="ET38" s="47"/>
      <c r="EU38" s="47"/>
      <c r="EV38" s="47"/>
      <c r="EW38" s="47"/>
      <c r="EX38" s="47"/>
      <c r="EY38" s="47"/>
      <c r="EZ38" s="47"/>
      <c r="FA38" s="47"/>
      <c r="FB38" s="47"/>
      <c r="FC38" s="47"/>
      <c r="FD38" s="47"/>
      <c r="FE38" s="47"/>
      <c r="FF38" s="47"/>
      <c r="FG38" s="47"/>
      <c r="FH38" s="47"/>
      <c r="FI38" s="47"/>
      <c r="FJ38" s="47"/>
      <c r="FK38" s="47"/>
      <c r="FL38" s="47"/>
      <c r="FM38" s="47"/>
      <c r="FN38" s="47"/>
      <c r="FO38" s="47"/>
      <c r="FP38" s="47"/>
      <c r="FQ38" s="47"/>
      <c r="FR38" s="47"/>
      <c r="FS38" s="47"/>
      <c r="FT38" s="47"/>
      <c r="FU38" s="47"/>
      <c r="FV38" s="47"/>
      <c r="FW38" s="47"/>
      <c r="FX38" s="47"/>
      <c r="FY38" s="47"/>
      <c r="FZ38" s="47"/>
      <c r="GA38" s="47"/>
      <c r="GB38" s="47"/>
      <c r="GC38" s="47"/>
      <c r="GD38" s="47"/>
      <c r="GE38" s="47"/>
      <c r="GF38" s="47"/>
      <c r="GG38" s="47"/>
      <c r="GH38" s="47"/>
      <c r="GI38" s="47"/>
      <c r="GJ38" s="47"/>
      <c r="GK38" s="47"/>
      <c r="GL38" s="47"/>
      <c r="GM38" s="47"/>
      <c r="GN38" s="47"/>
      <c r="GO38" s="47"/>
      <c r="GP38" s="47"/>
      <c r="GQ38" s="47"/>
      <c r="GR38" s="47"/>
      <c r="GS38" s="47"/>
      <c r="GT38" s="47"/>
      <c r="GU38" s="47"/>
      <c r="GV38" s="47"/>
      <c r="GW38" s="47"/>
      <c r="GX38" s="47"/>
      <c r="GY38" s="47"/>
      <c r="GZ38" s="47"/>
      <c r="HA38" s="47"/>
      <c r="HB38" s="47"/>
      <c r="HC38" s="47"/>
      <c r="HD38" s="47"/>
      <c r="HE38" s="47"/>
      <c r="HF38" s="47"/>
      <c r="HG38" s="47"/>
      <c r="HH38" s="47"/>
      <c r="HI38" s="47"/>
      <c r="HJ38" s="47"/>
      <c r="HK38" s="47"/>
      <c r="HL38" s="47"/>
      <c r="HM38" s="47"/>
      <c r="HN38" s="47"/>
      <c r="HO38" s="47"/>
      <c r="HP38" s="47"/>
    </row>
    <row r="39" spans="1:224" ht="15" customHeight="1" x14ac:dyDescent="0.2">
      <c r="A39" s="45">
        <f t="shared" si="3"/>
        <v>36</v>
      </c>
      <c r="B39" s="45" t="s">
        <v>83</v>
      </c>
      <c r="C39" s="46">
        <v>2.375</v>
      </c>
      <c r="D39" s="47">
        <f t="shared" si="0"/>
        <v>0.79999999999999982</v>
      </c>
      <c r="E39" s="49">
        <f>O24</f>
        <v>2.8500000000000005</v>
      </c>
      <c r="F39" s="50">
        <f t="shared" si="2"/>
        <v>2.2875000000000005</v>
      </c>
      <c r="G39" s="47"/>
      <c r="H39" s="45">
        <f t="shared" si="4"/>
        <v>36</v>
      </c>
      <c r="I39" s="45" t="s">
        <v>534</v>
      </c>
      <c r="J39" s="47">
        <v>0.72500000000000053</v>
      </c>
      <c r="K39" s="47"/>
      <c r="L39" s="47"/>
      <c r="M39" s="44">
        <f t="shared" si="5"/>
        <v>36</v>
      </c>
      <c r="N39" s="44" t="s">
        <v>824</v>
      </c>
      <c r="O39" s="44">
        <v>2.3250000000000002</v>
      </c>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c r="DM39" s="47"/>
      <c r="DN39" s="47"/>
      <c r="DO39" s="47"/>
      <c r="DP39" s="47"/>
      <c r="DQ39" s="47"/>
      <c r="DR39" s="47"/>
      <c r="DS39" s="47"/>
      <c r="DT39" s="47"/>
      <c r="DU39" s="47"/>
      <c r="DV39" s="47"/>
      <c r="DW39" s="47"/>
      <c r="DX39" s="47"/>
      <c r="DY39" s="47"/>
      <c r="DZ39" s="47"/>
      <c r="EA39" s="47"/>
      <c r="EB39" s="47"/>
      <c r="EC39" s="47"/>
      <c r="ED39" s="47"/>
      <c r="EE39" s="47"/>
      <c r="EF39" s="47"/>
      <c r="EG39" s="47"/>
      <c r="EH39" s="47"/>
      <c r="EI39" s="47"/>
      <c r="EJ39" s="47"/>
      <c r="EK39" s="47"/>
      <c r="EL39" s="47"/>
      <c r="EM39" s="47"/>
      <c r="EN39" s="47"/>
      <c r="EO39" s="47"/>
      <c r="EP39" s="47"/>
      <c r="EQ39" s="47"/>
      <c r="ER39" s="47"/>
      <c r="ES39" s="47"/>
      <c r="ET39" s="47"/>
      <c r="EU39" s="47"/>
      <c r="EV39" s="47"/>
      <c r="EW39" s="47"/>
      <c r="EX39" s="47"/>
      <c r="EY39" s="47"/>
      <c r="EZ39" s="47"/>
      <c r="FA39" s="47"/>
      <c r="FB39" s="47"/>
      <c r="FC39" s="47"/>
      <c r="FD39" s="47"/>
      <c r="FE39" s="47"/>
      <c r="FF39" s="47"/>
      <c r="FG39" s="47"/>
      <c r="FH39" s="47"/>
      <c r="FI39" s="47"/>
      <c r="FJ39" s="47"/>
      <c r="FK39" s="47"/>
      <c r="FL39" s="47"/>
      <c r="FM39" s="47"/>
      <c r="FN39" s="47"/>
      <c r="FO39" s="47"/>
      <c r="FP39" s="47"/>
      <c r="FQ39" s="47"/>
      <c r="FR39" s="47"/>
      <c r="FS39" s="47"/>
      <c r="FT39" s="47"/>
      <c r="FU39" s="47"/>
      <c r="FV39" s="47"/>
      <c r="FW39" s="47"/>
      <c r="FX39" s="47"/>
      <c r="FY39" s="47"/>
      <c r="FZ39" s="47"/>
      <c r="GA39" s="47"/>
      <c r="GB39" s="47"/>
      <c r="GC39" s="47"/>
      <c r="GD39" s="47"/>
      <c r="GE39" s="47"/>
      <c r="GF39" s="47"/>
      <c r="GG39" s="47"/>
      <c r="GH39" s="47"/>
      <c r="GI39" s="47"/>
      <c r="GJ39" s="47"/>
      <c r="GK39" s="47"/>
      <c r="GL39" s="47"/>
      <c r="GM39" s="47"/>
      <c r="GN39" s="47"/>
      <c r="GO39" s="47"/>
      <c r="GP39" s="47"/>
      <c r="GQ39" s="47"/>
      <c r="GR39" s="47"/>
      <c r="GS39" s="47"/>
      <c r="GT39" s="47"/>
      <c r="GU39" s="47"/>
      <c r="GV39" s="47"/>
      <c r="GW39" s="47"/>
      <c r="GX39" s="47"/>
      <c r="GY39" s="47"/>
      <c r="GZ39" s="47"/>
      <c r="HA39" s="47"/>
      <c r="HB39" s="47"/>
      <c r="HC39" s="47"/>
      <c r="HD39" s="47"/>
      <c r="HE39" s="47"/>
      <c r="HF39" s="47"/>
      <c r="HG39" s="47"/>
      <c r="HH39" s="47"/>
      <c r="HI39" s="47"/>
      <c r="HJ39" s="47"/>
      <c r="HK39" s="47"/>
      <c r="HL39" s="47"/>
      <c r="HM39" s="47"/>
      <c r="HN39" s="47"/>
      <c r="HO39" s="47"/>
      <c r="HP39" s="47"/>
    </row>
    <row r="40" spans="1:224" ht="15" customHeight="1" x14ac:dyDescent="0.2">
      <c r="A40" s="45">
        <f t="shared" si="3"/>
        <v>37</v>
      </c>
      <c r="B40" s="45" t="s">
        <v>543</v>
      </c>
      <c r="C40" s="46">
        <v>2.375</v>
      </c>
      <c r="D40" s="47">
        <f t="shared" si="0"/>
        <v>0.14999999999999991</v>
      </c>
      <c r="E40" s="47">
        <f t="shared" si="1"/>
        <v>2.4</v>
      </c>
      <c r="F40" s="50">
        <f t="shared" si="2"/>
        <v>2.8250000000000002</v>
      </c>
      <c r="G40" s="47"/>
      <c r="H40" s="45">
        <f t="shared" si="4"/>
        <v>37</v>
      </c>
      <c r="I40" s="45" t="s">
        <v>311</v>
      </c>
      <c r="J40" s="47">
        <v>0.77499999999999969</v>
      </c>
      <c r="K40" s="47"/>
      <c r="L40" s="47"/>
      <c r="M40" s="45">
        <f t="shared" si="5"/>
        <v>37</v>
      </c>
      <c r="N40" s="45" t="s">
        <v>449</v>
      </c>
      <c r="O40" s="46">
        <v>2.2999999999999998</v>
      </c>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7"/>
      <c r="CV40" s="47"/>
      <c r="CW40" s="47"/>
      <c r="CX40" s="47"/>
      <c r="CY40" s="47"/>
      <c r="CZ40" s="47"/>
      <c r="DA40" s="47"/>
      <c r="DB40" s="47"/>
      <c r="DC40" s="47"/>
      <c r="DD40" s="47"/>
      <c r="DE40" s="47"/>
      <c r="DF40" s="47"/>
      <c r="DG40" s="47"/>
      <c r="DH40" s="47"/>
      <c r="DI40" s="47"/>
      <c r="DJ40" s="47"/>
      <c r="DK40" s="47"/>
      <c r="DL40" s="47"/>
      <c r="DM40" s="47"/>
      <c r="DN40" s="47"/>
      <c r="DO40" s="47"/>
      <c r="DP40" s="47"/>
      <c r="DQ40" s="47"/>
      <c r="DR40" s="47"/>
      <c r="DS40" s="47"/>
      <c r="DT40" s="47"/>
      <c r="DU40" s="47"/>
      <c r="DV40" s="47"/>
      <c r="DW40" s="47"/>
      <c r="DX40" s="47"/>
      <c r="DY40" s="47"/>
      <c r="DZ40" s="47"/>
      <c r="EA40" s="47"/>
      <c r="EB40" s="47"/>
      <c r="EC40" s="47"/>
      <c r="ED40" s="47"/>
      <c r="EE40" s="47"/>
      <c r="EF40" s="47"/>
      <c r="EG40" s="47"/>
      <c r="EH40" s="47"/>
      <c r="EI40" s="47"/>
      <c r="EJ40" s="47"/>
      <c r="EK40" s="47"/>
      <c r="EL40" s="47"/>
      <c r="EM40" s="47"/>
      <c r="EN40" s="47"/>
      <c r="EO40" s="47"/>
      <c r="EP40" s="47"/>
      <c r="EQ40" s="47"/>
      <c r="ER40" s="47"/>
      <c r="ES40" s="47"/>
      <c r="ET40" s="47"/>
      <c r="EU40" s="47"/>
      <c r="EV40" s="47"/>
      <c r="EW40" s="47"/>
      <c r="EX40" s="47"/>
      <c r="EY40" s="47"/>
      <c r="EZ40" s="47"/>
      <c r="FA40" s="47"/>
      <c r="FB40" s="47"/>
      <c r="FC40" s="47"/>
      <c r="FD40" s="47"/>
      <c r="FE40" s="47"/>
      <c r="FF40" s="47"/>
      <c r="FG40" s="47"/>
      <c r="FH40" s="47"/>
      <c r="FI40" s="47"/>
      <c r="FJ40" s="47"/>
      <c r="FK40" s="47"/>
      <c r="FL40" s="47"/>
      <c r="FM40" s="47"/>
      <c r="FN40" s="47"/>
      <c r="FO40" s="47"/>
      <c r="FP40" s="47"/>
      <c r="FQ40" s="47"/>
      <c r="FR40" s="47"/>
      <c r="FS40" s="47"/>
      <c r="FT40" s="47"/>
      <c r="FU40" s="47"/>
      <c r="FV40" s="47"/>
      <c r="FW40" s="47"/>
      <c r="FX40" s="47"/>
      <c r="FY40" s="47"/>
      <c r="FZ40" s="47"/>
      <c r="GA40" s="47"/>
      <c r="GB40" s="47"/>
      <c r="GC40" s="47"/>
      <c r="GD40" s="47"/>
      <c r="GE40" s="47"/>
      <c r="GF40" s="47"/>
      <c r="GG40" s="47"/>
      <c r="GH40" s="47"/>
      <c r="GI40" s="47"/>
      <c r="GJ40" s="47"/>
      <c r="GK40" s="47"/>
      <c r="GL40" s="47"/>
      <c r="GM40" s="47"/>
      <c r="GN40" s="47"/>
      <c r="GO40" s="47"/>
      <c r="GP40" s="47"/>
      <c r="GQ40" s="47"/>
      <c r="GR40" s="47"/>
      <c r="GS40" s="47"/>
      <c r="GT40" s="47"/>
      <c r="GU40" s="47"/>
      <c r="GV40" s="47"/>
      <c r="GW40" s="47"/>
      <c r="GX40" s="47"/>
      <c r="GY40" s="47"/>
      <c r="GZ40" s="47"/>
      <c r="HA40" s="47"/>
      <c r="HB40" s="47"/>
      <c r="HC40" s="47"/>
      <c r="HD40" s="47"/>
      <c r="HE40" s="47"/>
      <c r="HF40" s="47"/>
      <c r="HG40" s="47"/>
      <c r="HH40" s="47"/>
      <c r="HI40" s="47"/>
      <c r="HJ40" s="47"/>
      <c r="HK40" s="47"/>
      <c r="HL40" s="47"/>
      <c r="HM40" s="47"/>
      <c r="HN40" s="47"/>
      <c r="HO40" s="47"/>
      <c r="HP40" s="47"/>
    </row>
    <row r="41" spans="1:224" ht="15" customHeight="1" x14ac:dyDescent="0.2">
      <c r="A41" s="45">
        <f t="shared" si="3"/>
        <v>38</v>
      </c>
      <c r="B41" s="45" t="s">
        <v>441</v>
      </c>
      <c r="C41" s="46">
        <v>2.3625000000000003</v>
      </c>
      <c r="D41" s="47">
        <f t="shared" si="0"/>
        <v>1.2249999999999999</v>
      </c>
      <c r="E41" s="47">
        <f t="shared" si="1"/>
        <v>1.6000000000000003</v>
      </c>
      <c r="F41" s="50">
        <f t="shared" si="2"/>
        <v>1.5375000000000005</v>
      </c>
      <c r="G41" s="47"/>
      <c r="H41" s="45">
        <f t="shared" si="4"/>
        <v>38</v>
      </c>
      <c r="I41" s="45" t="s">
        <v>369</v>
      </c>
      <c r="J41" s="47">
        <v>0.77500000000000013</v>
      </c>
      <c r="K41" s="47"/>
      <c r="L41" s="47"/>
      <c r="M41" s="44">
        <f t="shared" si="5"/>
        <v>38</v>
      </c>
      <c r="N41" s="44" t="s">
        <v>297</v>
      </c>
      <c r="O41" s="44">
        <v>2.2750000000000004</v>
      </c>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c r="CT41" s="47"/>
      <c r="CU41" s="47"/>
      <c r="CV41" s="47"/>
      <c r="CW41" s="47"/>
      <c r="CX41" s="47"/>
      <c r="CY41" s="47"/>
      <c r="CZ41" s="47"/>
      <c r="DA41" s="47"/>
      <c r="DB41" s="47"/>
      <c r="DC41" s="47"/>
      <c r="DD41" s="47"/>
      <c r="DE41" s="47"/>
      <c r="DF41" s="47"/>
      <c r="DG41" s="47"/>
      <c r="DH41" s="47"/>
      <c r="DI41" s="47"/>
      <c r="DJ41" s="47"/>
      <c r="DK41" s="47"/>
      <c r="DL41" s="47"/>
      <c r="DM41" s="47"/>
      <c r="DN41" s="47"/>
      <c r="DO41" s="47"/>
      <c r="DP41" s="47"/>
      <c r="DQ41" s="47"/>
      <c r="DR41" s="47"/>
      <c r="DS41" s="47"/>
      <c r="DT41" s="47"/>
      <c r="DU41" s="47"/>
      <c r="DV41" s="47"/>
      <c r="DW41" s="47"/>
      <c r="DX41" s="47"/>
      <c r="DY41" s="47"/>
      <c r="DZ41" s="47"/>
      <c r="EA41" s="47"/>
      <c r="EB41" s="47"/>
      <c r="EC41" s="47"/>
      <c r="ED41" s="47"/>
      <c r="EE41" s="47"/>
      <c r="EF41" s="47"/>
      <c r="EG41" s="47"/>
      <c r="EH41" s="47"/>
      <c r="EI41" s="47"/>
      <c r="EJ41" s="47"/>
      <c r="EK41" s="47"/>
      <c r="EL41" s="47"/>
      <c r="EM41" s="47"/>
      <c r="EN41" s="47"/>
      <c r="EO41" s="47"/>
      <c r="EP41" s="47"/>
      <c r="EQ41" s="47"/>
      <c r="ER41" s="47"/>
      <c r="ES41" s="47"/>
      <c r="ET41" s="47"/>
      <c r="EU41" s="47"/>
      <c r="EV41" s="47"/>
      <c r="EW41" s="47"/>
      <c r="EX41" s="47"/>
      <c r="EY41" s="47"/>
      <c r="EZ41" s="47"/>
      <c r="FA41" s="47"/>
      <c r="FB41" s="47"/>
      <c r="FC41" s="47"/>
      <c r="FD41" s="47"/>
      <c r="FE41" s="47"/>
      <c r="FF41" s="47"/>
      <c r="FG41" s="47"/>
      <c r="FH41" s="47"/>
      <c r="FI41" s="47"/>
      <c r="FJ41" s="47"/>
      <c r="FK41" s="47"/>
      <c r="FL41" s="47"/>
      <c r="FM41" s="47"/>
      <c r="FN41" s="47"/>
      <c r="FO41" s="47"/>
      <c r="FP41" s="47"/>
      <c r="FQ41" s="47"/>
      <c r="FR41" s="47"/>
      <c r="FS41" s="47"/>
      <c r="FT41" s="47"/>
      <c r="FU41" s="47"/>
      <c r="FV41" s="47"/>
      <c r="FW41" s="47"/>
      <c r="FX41" s="47"/>
      <c r="FY41" s="47"/>
      <c r="FZ41" s="47"/>
      <c r="GA41" s="47"/>
      <c r="GB41" s="47"/>
      <c r="GC41" s="47"/>
      <c r="GD41" s="47"/>
      <c r="GE41" s="47"/>
      <c r="GF41" s="47"/>
      <c r="GG41" s="47"/>
      <c r="GH41" s="47"/>
      <c r="GI41" s="47"/>
      <c r="GJ41" s="47"/>
      <c r="GK41" s="47"/>
      <c r="GL41" s="47"/>
      <c r="GM41" s="47"/>
      <c r="GN41" s="47"/>
      <c r="GO41" s="47"/>
      <c r="GP41" s="47"/>
      <c r="GQ41" s="47"/>
      <c r="GR41" s="47"/>
      <c r="GS41" s="47"/>
      <c r="GT41" s="47"/>
      <c r="GU41" s="47"/>
      <c r="GV41" s="47"/>
      <c r="GW41" s="47"/>
      <c r="GX41" s="47"/>
      <c r="GY41" s="47"/>
      <c r="GZ41" s="47"/>
      <c r="HA41" s="47"/>
      <c r="HB41" s="47"/>
      <c r="HC41" s="47"/>
      <c r="HD41" s="47"/>
      <c r="HE41" s="47"/>
      <c r="HF41" s="47"/>
      <c r="HG41" s="47"/>
      <c r="HH41" s="47"/>
      <c r="HI41" s="47"/>
      <c r="HJ41" s="47"/>
      <c r="HK41" s="47"/>
      <c r="HL41" s="47"/>
      <c r="HM41" s="47"/>
      <c r="HN41" s="47"/>
      <c r="HO41" s="47"/>
      <c r="HP41" s="47"/>
    </row>
    <row r="42" spans="1:224" ht="15" customHeight="1" x14ac:dyDescent="0.2">
      <c r="A42" s="45">
        <f t="shared" si="3"/>
        <v>39</v>
      </c>
      <c r="B42" s="45" t="s">
        <v>369</v>
      </c>
      <c r="C42" s="46">
        <v>2.3625000000000003</v>
      </c>
      <c r="D42" s="47">
        <f t="shared" si="0"/>
        <v>0.77500000000000013</v>
      </c>
      <c r="E42" s="47">
        <f t="shared" si="1"/>
        <v>2.0500000000000003</v>
      </c>
      <c r="F42" s="50">
        <f t="shared" si="2"/>
        <v>2.1</v>
      </c>
      <c r="G42" s="47"/>
      <c r="H42" s="45">
        <f t="shared" si="4"/>
        <v>39</v>
      </c>
      <c r="I42" s="45" t="s">
        <v>322</v>
      </c>
      <c r="J42" s="47">
        <v>0.77500000000000036</v>
      </c>
      <c r="K42" s="47"/>
      <c r="L42" s="47"/>
      <c r="M42" s="44">
        <f t="shared" si="5"/>
        <v>39</v>
      </c>
      <c r="N42" s="44" t="s">
        <v>825</v>
      </c>
      <c r="O42" s="44">
        <v>2.2250000000000005</v>
      </c>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c r="FJ42" s="47"/>
      <c r="FK42" s="47"/>
      <c r="FL42" s="47"/>
      <c r="FM42" s="47"/>
      <c r="FN42" s="47"/>
      <c r="FO42" s="47"/>
      <c r="FP42" s="47"/>
      <c r="FQ42" s="47"/>
      <c r="FR42" s="47"/>
      <c r="FS42" s="47"/>
      <c r="FT42" s="47"/>
      <c r="FU42" s="47"/>
      <c r="FV42" s="47"/>
      <c r="FW42" s="47"/>
      <c r="FX42" s="47"/>
      <c r="FY42" s="47"/>
      <c r="FZ42" s="47"/>
      <c r="GA42" s="47"/>
      <c r="GB42" s="47"/>
      <c r="GC42" s="47"/>
      <c r="GD42" s="47"/>
      <c r="GE42" s="47"/>
      <c r="GF42" s="47"/>
      <c r="GG42" s="47"/>
      <c r="GH42" s="47"/>
      <c r="GI42" s="47"/>
      <c r="GJ42" s="47"/>
      <c r="GK42" s="47"/>
      <c r="GL42" s="47"/>
      <c r="GM42" s="47"/>
      <c r="GN42" s="47"/>
      <c r="GO42" s="47"/>
      <c r="GP42" s="47"/>
      <c r="GQ42" s="47"/>
      <c r="GR42" s="47"/>
      <c r="GS42" s="47"/>
      <c r="GT42" s="47"/>
      <c r="GU42" s="47"/>
      <c r="GV42" s="47"/>
      <c r="GW42" s="47"/>
      <c r="GX42" s="47"/>
      <c r="GY42" s="47"/>
      <c r="GZ42" s="47"/>
      <c r="HA42" s="47"/>
      <c r="HB42" s="47"/>
      <c r="HC42" s="47"/>
      <c r="HD42" s="47"/>
      <c r="HE42" s="47"/>
      <c r="HF42" s="47"/>
      <c r="HG42" s="47"/>
      <c r="HH42" s="47"/>
      <c r="HI42" s="47"/>
      <c r="HJ42" s="47"/>
      <c r="HK42" s="47"/>
      <c r="HL42" s="47"/>
      <c r="HM42" s="47"/>
      <c r="HN42" s="47"/>
      <c r="HO42" s="47"/>
      <c r="HP42" s="47"/>
    </row>
    <row r="43" spans="1:224" ht="15" customHeight="1" x14ac:dyDescent="0.2">
      <c r="A43" s="45">
        <f t="shared" si="3"/>
        <v>40</v>
      </c>
      <c r="B43" s="45" t="s">
        <v>430</v>
      </c>
      <c r="C43" s="46">
        <v>2.3500000000000005</v>
      </c>
      <c r="D43" s="47">
        <f t="shared" si="0"/>
        <v>2.2500000000000004</v>
      </c>
      <c r="E43" s="47">
        <f t="shared" si="1"/>
        <v>3.25</v>
      </c>
      <c r="F43" s="50">
        <f t="shared" si="2"/>
        <v>0.91250000000000009</v>
      </c>
      <c r="G43" s="47"/>
      <c r="H43" s="45">
        <f t="shared" si="4"/>
        <v>40</v>
      </c>
      <c r="I43" s="45" t="s">
        <v>83</v>
      </c>
      <c r="J43" s="47">
        <v>0.79999999999999982</v>
      </c>
      <c r="K43" s="47"/>
      <c r="L43" s="47"/>
      <c r="M43" s="44">
        <f t="shared" si="5"/>
        <v>40</v>
      </c>
      <c r="N43" s="44" t="s">
        <v>826</v>
      </c>
      <c r="O43" s="44">
        <v>2.2250000000000001</v>
      </c>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c r="GD43" s="47"/>
      <c r="GE43" s="47"/>
      <c r="GF43" s="47"/>
      <c r="GG43" s="47"/>
      <c r="GH43" s="47"/>
      <c r="GI43" s="47"/>
      <c r="GJ43" s="47"/>
      <c r="GK43" s="47"/>
      <c r="GL43" s="47"/>
      <c r="GM43" s="47"/>
      <c r="GN43" s="47"/>
      <c r="GO43" s="47"/>
      <c r="GP43" s="47"/>
      <c r="GQ43" s="47"/>
      <c r="GR43" s="47"/>
      <c r="GS43" s="47"/>
      <c r="GT43" s="47"/>
      <c r="GU43" s="47"/>
      <c r="GV43" s="47"/>
      <c r="GW43" s="47"/>
      <c r="GX43" s="47"/>
      <c r="GY43" s="47"/>
      <c r="GZ43" s="47"/>
      <c r="HA43" s="47"/>
      <c r="HB43" s="47"/>
      <c r="HC43" s="47"/>
      <c r="HD43" s="47"/>
      <c r="HE43" s="47"/>
      <c r="HF43" s="47"/>
      <c r="HG43" s="47"/>
      <c r="HH43" s="47"/>
      <c r="HI43" s="47"/>
      <c r="HJ43" s="47"/>
      <c r="HK43" s="47"/>
      <c r="HL43" s="47"/>
      <c r="HM43" s="47"/>
      <c r="HN43" s="47"/>
      <c r="HO43" s="47"/>
      <c r="HP43" s="47"/>
    </row>
    <row r="44" spans="1:224" ht="15" customHeight="1" x14ac:dyDescent="0.2">
      <c r="A44" s="45">
        <f t="shared" si="3"/>
        <v>41</v>
      </c>
      <c r="B44" s="45" t="s">
        <v>238</v>
      </c>
      <c r="C44" s="46">
        <v>2.3333333333333335</v>
      </c>
      <c r="D44" s="47">
        <f t="shared" si="0"/>
        <v>1.5250000000000004</v>
      </c>
      <c r="E44" s="47">
        <f t="shared" si="1"/>
        <v>2.75</v>
      </c>
      <c r="F44" s="50">
        <f t="shared" si="2"/>
        <v>1.4958333333333331</v>
      </c>
      <c r="G44" s="47"/>
      <c r="H44" s="45">
        <f t="shared" si="4"/>
        <v>41</v>
      </c>
      <c r="I44" s="45" t="s">
        <v>376</v>
      </c>
      <c r="J44" s="47">
        <v>0.80000000000000027</v>
      </c>
      <c r="K44" s="47"/>
      <c r="L44" s="47"/>
      <c r="M44" s="44">
        <f t="shared" si="5"/>
        <v>41</v>
      </c>
      <c r="N44" s="44" t="s">
        <v>232</v>
      </c>
      <c r="O44" s="44">
        <v>2.2000000000000002</v>
      </c>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7"/>
      <c r="CQ44" s="47"/>
      <c r="CR44" s="47"/>
      <c r="CS44" s="47"/>
      <c r="CT44" s="47"/>
      <c r="CU44" s="47"/>
      <c r="CV44" s="47"/>
      <c r="CW44" s="47"/>
      <c r="CX44" s="47"/>
      <c r="CY44" s="47"/>
      <c r="CZ44" s="47"/>
      <c r="DA44" s="47"/>
      <c r="DB44" s="47"/>
      <c r="DC44" s="47"/>
      <c r="DD44" s="47"/>
      <c r="DE44" s="47"/>
      <c r="DF44" s="47"/>
      <c r="DG44" s="47"/>
      <c r="DH44" s="47"/>
      <c r="DI44" s="47"/>
      <c r="DJ44" s="47"/>
      <c r="DK44" s="47"/>
      <c r="DL44" s="47"/>
      <c r="DM44" s="47"/>
      <c r="DN44" s="47"/>
      <c r="DO44" s="47"/>
      <c r="DP44" s="47"/>
      <c r="DQ44" s="47"/>
      <c r="DR44" s="47"/>
      <c r="DS44" s="47"/>
      <c r="DT44" s="47"/>
      <c r="DU44" s="47"/>
      <c r="DV44" s="47"/>
      <c r="DW44" s="47"/>
      <c r="DX44" s="47"/>
      <c r="DY44" s="47"/>
      <c r="DZ44" s="47"/>
      <c r="EA44" s="47"/>
      <c r="EB44" s="47"/>
      <c r="EC44" s="47"/>
      <c r="ED44" s="47"/>
      <c r="EE44" s="47"/>
      <c r="EF44" s="47"/>
      <c r="EG44" s="47"/>
      <c r="EH44" s="47"/>
      <c r="EI44" s="47"/>
      <c r="EJ44" s="47"/>
      <c r="EK44" s="47"/>
      <c r="EL44" s="47"/>
      <c r="EM44" s="47"/>
      <c r="EN44" s="47"/>
      <c r="EO44" s="47"/>
      <c r="EP44" s="47"/>
      <c r="EQ44" s="47"/>
      <c r="ER44" s="47"/>
      <c r="ES44" s="47"/>
      <c r="ET44" s="47"/>
      <c r="EU44" s="47"/>
      <c r="EV44" s="47"/>
      <c r="EW44" s="47"/>
      <c r="EX44" s="47"/>
      <c r="EY44" s="47"/>
      <c r="EZ44" s="47"/>
      <c r="FA44" s="47"/>
      <c r="FB44" s="47"/>
      <c r="FC44" s="47"/>
      <c r="FD44" s="47"/>
      <c r="FE44" s="47"/>
      <c r="FF44" s="47"/>
      <c r="FG44" s="47"/>
      <c r="FH44" s="47"/>
      <c r="FI44" s="47"/>
      <c r="FJ44" s="47"/>
      <c r="FK44" s="47"/>
      <c r="FL44" s="47"/>
      <c r="FM44" s="47"/>
      <c r="FN44" s="47"/>
      <c r="FO44" s="47"/>
      <c r="FP44" s="47"/>
      <c r="FQ44" s="47"/>
      <c r="FR44" s="47"/>
      <c r="FS44" s="47"/>
      <c r="FT44" s="47"/>
      <c r="FU44" s="47"/>
      <c r="FV44" s="47"/>
      <c r="FW44" s="47"/>
      <c r="FX44" s="47"/>
      <c r="FY44" s="47"/>
      <c r="FZ44" s="47"/>
      <c r="GA44" s="47"/>
      <c r="GB44" s="47"/>
      <c r="GC44" s="47"/>
      <c r="GD44" s="47"/>
      <c r="GE44" s="47"/>
      <c r="GF44" s="47"/>
      <c r="GG44" s="47"/>
      <c r="GH44" s="47"/>
      <c r="GI44" s="47"/>
      <c r="GJ44" s="47"/>
      <c r="GK44" s="47"/>
      <c r="GL44" s="47"/>
      <c r="GM44" s="47"/>
      <c r="GN44" s="47"/>
      <c r="GO44" s="47"/>
      <c r="GP44" s="47"/>
      <c r="GQ44" s="47"/>
      <c r="GR44" s="47"/>
      <c r="GS44" s="47"/>
      <c r="GT44" s="47"/>
      <c r="GU44" s="47"/>
      <c r="GV44" s="47"/>
      <c r="GW44" s="47"/>
      <c r="GX44" s="47"/>
      <c r="GY44" s="47"/>
      <c r="GZ44" s="47"/>
      <c r="HA44" s="47"/>
      <c r="HB44" s="47"/>
      <c r="HC44" s="47"/>
      <c r="HD44" s="47"/>
      <c r="HE44" s="47"/>
      <c r="HF44" s="47"/>
      <c r="HG44" s="47"/>
      <c r="HH44" s="47"/>
      <c r="HI44" s="47"/>
      <c r="HJ44" s="47"/>
      <c r="HK44" s="47"/>
      <c r="HL44" s="47"/>
      <c r="HM44" s="47"/>
      <c r="HN44" s="47"/>
      <c r="HO44" s="47"/>
      <c r="HP44" s="47"/>
    </row>
    <row r="45" spans="1:224" ht="15" customHeight="1" x14ac:dyDescent="0.2">
      <c r="A45" s="45">
        <f t="shared" si="3"/>
        <v>42</v>
      </c>
      <c r="B45" s="45" t="s">
        <v>327</v>
      </c>
      <c r="C45" s="46">
        <v>2.2750000000000004</v>
      </c>
      <c r="D45" s="47">
        <f t="shared" si="0"/>
        <v>0.15000000000000036</v>
      </c>
      <c r="E45" s="49">
        <f>O39</f>
        <v>2.3250000000000002</v>
      </c>
      <c r="F45" s="50">
        <f t="shared" si="2"/>
        <v>2.7062499999999998</v>
      </c>
      <c r="G45" s="47"/>
      <c r="H45" s="45">
        <f t="shared" si="4"/>
        <v>42</v>
      </c>
      <c r="I45" s="45" t="s">
        <v>226</v>
      </c>
      <c r="J45" s="47">
        <v>0.82499999999999973</v>
      </c>
      <c r="K45" s="47"/>
      <c r="L45" s="47"/>
      <c r="M45" s="44">
        <f t="shared" si="5"/>
        <v>42</v>
      </c>
      <c r="N45" s="44" t="s">
        <v>99</v>
      </c>
      <c r="O45" s="44">
        <v>2.1999999999999997</v>
      </c>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7"/>
      <c r="CV45" s="47"/>
      <c r="CW45" s="47"/>
      <c r="CX45" s="47"/>
      <c r="CY45" s="47"/>
      <c r="CZ45" s="47"/>
      <c r="DA45" s="47"/>
      <c r="DB45" s="47"/>
      <c r="DC45" s="47"/>
      <c r="DD45" s="47"/>
      <c r="DE45" s="47"/>
      <c r="DF45" s="47"/>
      <c r="DG45" s="47"/>
      <c r="DH45" s="47"/>
      <c r="DI45" s="47"/>
      <c r="DJ45" s="47"/>
      <c r="DK45" s="47"/>
      <c r="DL45" s="47"/>
      <c r="DM45" s="47"/>
      <c r="DN45" s="47"/>
      <c r="DO45" s="47"/>
      <c r="DP45" s="47"/>
      <c r="DQ45" s="47"/>
      <c r="DR45" s="47"/>
      <c r="DS45" s="47"/>
      <c r="DT45" s="47"/>
      <c r="DU45" s="47"/>
      <c r="DV45" s="47"/>
      <c r="DW45" s="47"/>
      <c r="DX45" s="47"/>
      <c r="DY45" s="47"/>
      <c r="DZ45" s="47"/>
      <c r="EA45" s="47"/>
      <c r="EB45" s="47"/>
      <c r="EC45" s="47"/>
      <c r="ED45" s="47"/>
      <c r="EE45" s="47"/>
      <c r="EF45" s="47"/>
      <c r="EG45" s="47"/>
      <c r="EH45" s="47"/>
      <c r="EI45" s="47"/>
      <c r="EJ45" s="47"/>
      <c r="EK45" s="47"/>
      <c r="EL45" s="47"/>
      <c r="EM45" s="47"/>
      <c r="EN45" s="47"/>
      <c r="EO45" s="47"/>
      <c r="EP45" s="47"/>
      <c r="EQ45" s="47"/>
      <c r="ER45" s="47"/>
      <c r="ES45" s="47"/>
      <c r="ET45" s="47"/>
      <c r="EU45" s="47"/>
      <c r="EV45" s="47"/>
      <c r="EW45" s="47"/>
      <c r="EX45" s="47"/>
      <c r="EY45" s="47"/>
      <c r="EZ45" s="47"/>
      <c r="FA45" s="47"/>
      <c r="FB45" s="47"/>
      <c r="FC45" s="47"/>
      <c r="FD45" s="47"/>
      <c r="FE45" s="47"/>
      <c r="FF45" s="47"/>
      <c r="FG45" s="47"/>
      <c r="FH45" s="47"/>
      <c r="FI45" s="47"/>
      <c r="FJ45" s="47"/>
      <c r="FK45" s="47"/>
      <c r="FL45" s="47"/>
      <c r="FM45" s="47"/>
      <c r="FN45" s="47"/>
      <c r="FO45" s="47"/>
      <c r="FP45" s="47"/>
      <c r="FQ45" s="47"/>
      <c r="FR45" s="47"/>
      <c r="FS45" s="47"/>
      <c r="FT45" s="47"/>
      <c r="FU45" s="47"/>
      <c r="FV45" s="47"/>
      <c r="FW45" s="47"/>
      <c r="FX45" s="47"/>
      <c r="FY45" s="47"/>
      <c r="FZ45" s="47"/>
      <c r="GA45" s="47"/>
      <c r="GB45" s="47"/>
      <c r="GC45" s="47"/>
      <c r="GD45" s="47"/>
      <c r="GE45" s="47"/>
      <c r="GF45" s="47"/>
      <c r="GG45" s="47"/>
      <c r="GH45" s="47"/>
      <c r="GI45" s="47"/>
      <c r="GJ45" s="47"/>
      <c r="GK45" s="47"/>
      <c r="GL45" s="47"/>
      <c r="GM45" s="47"/>
      <c r="GN45" s="47"/>
      <c r="GO45" s="47"/>
      <c r="GP45" s="47"/>
      <c r="GQ45" s="47"/>
      <c r="GR45" s="47"/>
      <c r="GS45" s="47"/>
      <c r="GT45" s="47"/>
      <c r="GU45" s="47"/>
      <c r="GV45" s="47"/>
      <c r="GW45" s="47"/>
      <c r="GX45" s="47"/>
      <c r="GY45" s="47"/>
      <c r="GZ45" s="47"/>
      <c r="HA45" s="47"/>
      <c r="HB45" s="47"/>
      <c r="HC45" s="47"/>
      <c r="HD45" s="47"/>
      <c r="HE45" s="47"/>
      <c r="HF45" s="47"/>
      <c r="HG45" s="47"/>
      <c r="HH45" s="47"/>
      <c r="HI45" s="47"/>
      <c r="HJ45" s="47"/>
      <c r="HK45" s="47"/>
      <c r="HL45" s="47"/>
      <c r="HM45" s="47"/>
      <c r="HN45" s="47"/>
      <c r="HO45" s="47"/>
      <c r="HP45" s="47"/>
    </row>
    <row r="46" spans="1:224" ht="15" customHeight="1" x14ac:dyDescent="0.2">
      <c r="A46" s="45">
        <f t="shared" si="3"/>
        <v>43</v>
      </c>
      <c r="B46" s="45" t="s">
        <v>200</v>
      </c>
      <c r="C46" s="46">
        <v>2.2749999999999999</v>
      </c>
      <c r="D46" s="47">
        <f t="shared" si="0"/>
        <v>1.8500000000000003</v>
      </c>
      <c r="E46" s="47">
        <f t="shared" si="1"/>
        <v>2.85</v>
      </c>
      <c r="F46" s="50">
        <f t="shared" si="2"/>
        <v>1.1374999999999997</v>
      </c>
      <c r="G46" s="47"/>
      <c r="H46" s="45">
        <f t="shared" si="4"/>
        <v>43</v>
      </c>
      <c r="I46" s="45" t="s">
        <v>89</v>
      </c>
      <c r="J46" s="47">
        <v>0.82500000000000018</v>
      </c>
      <c r="K46" s="47"/>
      <c r="L46" s="47"/>
      <c r="M46" s="44">
        <f t="shared" si="5"/>
        <v>43</v>
      </c>
      <c r="N46" s="44" t="s">
        <v>119</v>
      </c>
      <c r="O46" s="44">
        <v>2.15</v>
      </c>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c r="CV46" s="47"/>
      <c r="CW46" s="47"/>
      <c r="CX46" s="47"/>
      <c r="CY46" s="47"/>
      <c r="CZ46" s="47"/>
      <c r="DA46" s="47"/>
      <c r="DB46" s="47"/>
      <c r="DC46" s="47"/>
      <c r="DD46" s="47"/>
      <c r="DE46" s="47"/>
      <c r="DF46" s="47"/>
      <c r="DG46" s="47"/>
      <c r="DH46" s="47"/>
      <c r="DI46" s="47"/>
      <c r="DJ46" s="47"/>
      <c r="DK46" s="47"/>
      <c r="DL46" s="47"/>
      <c r="DM46" s="47"/>
      <c r="DN46" s="47"/>
      <c r="DO46" s="47"/>
      <c r="DP46" s="47"/>
      <c r="DQ46" s="47"/>
      <c r="DR46" s="47"/>
      <c r="DS46" s="47"/>
      <c r="DT46" s="47"/>
      <c r="DU46" s="47"/>
      <c r="DV46" s="47"/>
      <c r="DW46" s="47"/>
      <c r="DX46" s="47"/>
      <c r="DY46" s="47"/>
      <c r="DZ46" s="47"/>
      <c r="EA46" s="47"/>
      <c r="EB46" s="47"/>
      <c r="EC46" s="47"/>
      <c r="ED46" s="47"/>
      <c r="EE46" s="47"/>
      <c r="EF46" s="47"/>
      <c r="EG46" s="47"/>
      <c r="EH46" s="47"/>
      <c r="EI46" s="47"/>
      <c r="EJ46" s="47"/>
      <c r="EK46" s="47"/>
      <c r="EL46" s="47"/>
      <c r="EM46" s="47"/>
      <c r="EN46" s="47"/>
      <c r="EO46" s="47"/>
      <c r="EP46" s="47"/>
      <c r="EQ46" s="47"/>
      <c r="ER46" s="47"/>
      <c r="ES46" s="47"/>
      <c r="ET46" s="47"/>
      <c r="EU46" s="47"/>
      <c r="EV46" s="47"/>
      <c r="EW46" s="47"/>
      <c r="EX46" s="47"/>
      <c r="EY46" s="47"/>
      <c r="EZ46" s="47"/>
      <c r="FA46" s="47"/>
      <c r="FB46" s="47"/>
      <c r="FC46" s="47"/>
      <c r="FD46" s="47"/>
      <c r="FE46" s="47"/>
      <c r="FF46" s="47"/>
      <c r="FG46" s="47"/>
      <c r="FH46" s="47"/>
      <c r="FI46" s="47"/>
      <c r="FJ46" s="47"/>
      <c r="FK46" s="47"/>
      <c r="FL46" s="47"/>
      <c r="FM46" s="47"/>
      <c r="FN46" s="47"/>
      <c r="FO46" s="47"/>
      <c r="FP46" s="47"/>
      <c r="FQ46" s="47"/>
      <c r="FR46" s="47"/>
      <c r="FS46" s="47"/>
      <c r="FT46" s="47"/>
      <c r="FU46" s="47"/>
      <c r="FV46" s="47"/>
      <c r="FW46" s="47"/>
      <c r="FX46" s="47"/>
      <c r="FY46" s="47"/>
      <c r="FZ46" s="47"/>
      <c r="GA46" s="47"/>
      <c r="GB46" s="47"/>
      <c r="GC46" s="47"/>
      <c r="GD46" s="47"/>
      <c r="GE46" s="47"/>
      <c r="GF46" s="47"/>
      <c r="GG46" s="47"/>
      <c r="GH46" s="47"/>
      <c r="GI46" s="47"/>
      <c r="GJ46" s="47"/>
      <c r="GK46" s="47"/>
      <c r="GL46" s="47"/>
      <c r="GM46" s="47"/>
      <c r="GN46" s="47"/>
      <c r="GO46" s="47"/>
      <c r="GP46" s="47"/>
      <c r="GQ46" s="47"/>
      <c r="GR46" s="47"/>
      <c r="GS46" s="47"/>
      <c r="GT46" s="47"/>
      <c r="GU46" s="47"/>
      <c r="GV46" s="47"/>
      <c r="GW46" s="47"/>
      <c r="GX46" s="47"/>
      <c r="GY46" s="47"/>
      <c r="GZ46" s="47"/>
      <c r="HA46" s="47"/>
      <c r="HB46" s="47"/>
      <c r="HC46" s="47"/>
      <c r="HD46" s="47"/>
      <c r="HE46" s="47"/>
      <c r="HF46" s="47"/>
      <c r="HG46" s="47"/>
      <c r="HH46" s="47"/>
      <c r="HI46" s="47"/>
      <c r="HJ46" s="47"/>
      <c r="HK46" s="47"/>
      <c r="HL46" s="47"/>
      <c r="HM46" s="47"/>
      <c r="HN46" s="47"/>
      <c r="HO46" s="47"/>
      <c r="HP46" s="47"/>
    </row>
    <row r="47" spans="1:224" ht="15" customHeight="1" x14ac:dyDescent="0.2">
      <c r="A47" s="45">
        <f t="shared" si="3"/>
        <v>44</v>
      </c>
      <c r="B47" s="45" t="s">
        <v>798</v>
      </c>
      <c r="C47" s="46">
        <v>2.2749999999999999</v>
      </c>
      <c r="D47" s="47">
        <f t="shared" si="0"/>
        <v>0.10000000000000053</v>
      </c>
      <c r="E47" s="49">
        <f>O48</f>
        <v>2.1</v>
      </c>
      <c r="F47" s="50">
        <f t="shared" si="2"/>
        <v>2.6999999999999993</v>
      </c>
      <c r="G47" s="47"/>
      <c r="H47" s="45">
        <f t="shared" si="4"/>
        <v>44</v>
      </c>
      <c r="I47" s="45" t="s">
        <v>137</v>
      </c>
      <c r="J47" s="47">
        <v>0.87499999999999956</v>
      </c>
      <c r="K47" s="47"/>
      <c r="L47" s="47"/>
      <c r="M47" s="44">
        <f t="shared" si="5"/>
        <v>44</v>
      </c>
      <c r="N47" s="44" t="s">
        <v>827</v>
      </c>
      <c r="O47" s="44">
        <v>2.125</v>
      </c>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7"/>
      <c r="CY47" s="47"/>
      <c r="CZ47" s="47"/>
      <c r="DA47" s="47"/>
      <c r="DB47" s="47"/>
      <c r="DC47" s="47"/>
      <c r="DD47" s="47"/>
      <c r="DE47" s="47"/>
      <c r="DF47" s="47"/>
      <c r="DG47" s="47"/>
      <c r="DH47" s="47"/>
      <c r="DI47" s="47"/>
      <c r="DJ47" s="47"/>
      <c r="DK47" s="47"/>
      <c r="DL47" s="47"/>
      <c r="DM47" s="47"/>
      <c r="DN47" s="47"/>
      <c r="DO47" s="47"/>
      <c r="DP47" s="47"/>
      <c r="DQ47" s="47"/>
      <c r="DR47" s="47"/>
      <c r="DS47" s="47"/>
      <c r="DT47" s="47"/>
      <c r="DU47" s="47"/>
      <c r="DV47" s="47"/>
      <c r="DW47" s="47"/>
      <c r="DX47" s="47"/>
      <c r="DY47" s="47"/>
      <c r="DZ47" s="47"/>
      <c r="EA47" s="47"/>
      <c r="EB47" s="47"/>
      <c r="EC47" s="47"/>
      <c r="ED47" s="47"/>
      <c r="EE47" s="47"/>
      <c r="EF47" s="47"/>
      <c r="EG47" s="47"/>
      <c r="EH47" s="47"/>
      <c r="EI47" s="47"/>
      <c r="EJ47" s="47"/>
      <c r="EK47" s="47"/>
      <c r="EL47" s="47"/>
      <c r="EM47" s="47"/>
      <c r="EN47" s="47"/>
      <c r="EO47" s="47"/>
      <c r="EP47" s="47"/>
      <c r="EQ47" s="47"/>
      <c r="ER47" s="47"/>
      <c r="ES47" s="47"/>
      <c r="ET47" s="47"/>
      <c r="EU47" s="47"/>
      <c r="EV47" s="47"/>
      <c r="EW47" s="47"/>
      <c r="EX47" s="47"/>
      <c r="EY47" s="47"/>
      <c r="EZ47" s="47"/>
      <c r="FA47" s="47"/>
      <c r="FB47" s="47"/>
      <c r="FC47" s="47"/>
      <c r="FD47" s="47"/>
      <c r="FE47" s="47"/>
      <c r="FF47" s="47"/>
      <c r="FG47" s="47"/>
      <c r="FH47" s="47"/>
      <c r="FI47" s="47"/>
      <c r="FJ47" s="47"/>
      <c r="FK47" s="47"/>
      <c r="FL47" s="47"/>
      <c r="FM47" s="47"/>
      <c r="FN47" s="47"/>
      <c r="FO47" s="47"/>
      <c r="FP47" s="47"/>
      <c r="FQ47" s="47"/>
      <c r="FR47" s="47"/>
      <c r="FS47" s="47"/>
      <c r="FT47" s="47"/>
      <c r="FU47" s="47"/>
      <c r="FV47" s="47"/>
      <c r="FW47" s="47"/>
      <c r="FX47" s="47"/>
      <c r="FY47" s="47"/>
      <c r="FZ47" s="47"/>
      <c r="GA47" s="47"/>
      <c r="GB47" s="47"/>
      <c r="GC47" s="47"/>
      <c r="GD47" s="47"/>
      <c r="GE47" s="47"/>
      <c r="GF47" s="47"/>
      <c r="GG47" s="47"/>
      <c r="GH47" s="47"/>
      <c r="GI47" s="47"/>
      <c r="GJ47" s="47"/>
      <c r="GK47" s="47"/>
      <c r="GL47" s="47"/>
      <c r="GM47" s="47"/>
      <c r="GN47" s="47"/>
      <c r="GO47" s="47"/>
      <c r="GP47" s="47"/>
      <c r="GQ47" s="47"/>
      <c r="GR47" s="47"/>
      <c r="GS47" s="47"/>
      <c r="GT47" s="47"/>
      <c r="GU47" s="47"/>
      <c r="GV47" s="47"/>
      <c r="GW47" s="47"/>
      <c r="GX47" s="47"/>
      <c r="GY47" s="47"/>
      <c r="GZ47" s="47"/>
      <c r="HA47" s="47"/>
      <c r="HB47" s="47"/>
      <c r="HC47" s="47"/>
      <c r="HD47" s="47"/>
      <c r="HE47" s="47"/>
      <c r="HF47" s="47"/>
      <c r="HG47" s="47"/>
      <c r="HH47" s="47"/>
      <c r="HI47" s="47"/>
      <c r="HJ47" s="47"/>
      <c r="HK47" s="47"/>
      <c r="HL47" s="47"/>
      <c r="HM47" s="47"/>
      <c r="HN47" s="47"/>
      <c r="HO47" s="47"/>
      <c r="HP47" s="47"/>
    </row>
    <row r="48" spans="1:224" ht="15" customHeight="1" x14ac:dyDescent="0.2">
      <c r="A48" s="45">
        <f t="shared" si="3"/>
        <v>45</v>
      </c>
      <c r="B48" s="45" t="s">
        <v>174</v>
      </c>
      <c r="C48" s="46">
        <v>2.2166666666666668</v>
      </c>
      <c r="D48" s="47">
        <f t="shared" si="0"/>
        <v>1.4500000000000002</v>
      </c>
      <c r="E48" s="47">
        <f t="shared" si="1"/>
        <v>3.1750000000000003</v>
      </c>
      <c r="F48" s="50">
        <f t="shared" si="2"/>
        <v>1.5604166666666668</v>
      </c>
      <c r="G48" s="47"/>
      <c r="H48" s="45">
        <f t="shared" si="4"/>
        <v>45</v>
      </c>
      <c r="I48" s="45" t="s">
        <v>646</v>
      </c>
      <c r="J48" s="47">
        <v>0.90000000000000013</v>
      </c>
      <c r="K48" s="47"/>
      <c r="L48" s="47"/>
      <c r="M48" s="44">
        <f t="shared" si="5"/>
        <v>45</v>
      </c>
      <c r="N48" s="44" t="s">
        <v>150</v>
      </c>
      <c r="O48" s="44">
        <v>2.1</v>
      </c>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c r="CV48" s="47"/>
      <c r="CW48" s="47"/>
      <c r="CX48" s="47"/>
      <c r="CY48" s="47"/>
      <c r="CZ48" s="47"/>
      <c r="DA48" s="47"/>
      <c r="DB48" s="47"/>
      <c r="DC48" s="47"/>
      <c r="DD48" s="47"/>
      <c r="DE48" s="47"/>
      <c r="DF48" s="47"/>
      <c r="DG48" s="47"/>
      <c r="DH48" s="47"/>
      <c r="DI48" s="47"/>
      <c r="DJ48" s="47"/>
      <c r="DK48" s="47"/>
      <c r="DL48" s="47"/>
      <c r="DM48" s="47"/>
      <c r="DN48" s="47"/>
      <c r="DO48" s="47"/>
      <c r="DP48" s="47"/>
      <c r="DQ48" s="47"/>
      <c r="DR48" s="47"/>
      <c r="DS48" s="47"/>
      <c r="DT48" s="47"/>
      <c r="DU48" s="47"/>
      <c r="DV48" s="47"/>
      <c r="DW48" s="47"/>
      <c r="DX48" s="47"/>
      <c r="DY48" s="47"/>
      <c r="DZ48" s="47"/>
      <c r="EA48" s="47"/>
      <c r="EB48" s="47"/>
      <c r="EC48" s="47"/>
      <c r="ED48" s="47"/>
      <c r="EE48" s="47"/>
      <c r="EF48" s="47"/>
      <c r="EG48" s="47"/>
      <c r="EH48" s="47"/>
      <c r="EI48" s="47"/>
      <c r="EJ48" s="47"/>
      <c r="EK48" s="47"/>
      <c r="EL48" s="47"/>
      <c r="EM48" s="47"/>
      <c r="EN48" s="47"/>
      <c r="EO48" s="47"/>
      <c r="EP48" s="47"/>
      <c r="EQ48" s="47"/>
      <c r="ER48" s="47"/>
      <c r="ES48" s="47"/>
      <c r="ET48" s="47"/>
      <c r="EU48" s="47"/>
      <c r="EV48" s="47"/>
      <c r="EW48" s="47"/>
      <c r="EX48" s="47"/>
      <c r="EY48" s="47"/>
      <c r="EZ48" s="47"/>
      <c r="FA48" s="47"/>
      <c r="FB48" s="47"/>
      <c r="FC48" s="47"/>
      <c r="FD48" s="47"/>
      <c r="FE48" s="47"/>
      <c r="FF48" s="47"/>
      <c r="FG48" s="47"/>
      <c r="FH48" s="47"/>
      <c r="FI48" s="47"/>
      <c r="FJ48" s="47"/>
      <c r="FK48" s="47"/>
      <c r="FL48" s="47"/>
      <c r="FM48" s="47"/>
      <c r="FN48" s="47"/>
      <c r="FO48" s="47"/>
      <c r="FP48" s="47"/>
      <c r="FQ48" s="47"/>
      <c r="FR48" s="47"/>
      <c r="FS48" s="47"/>
      <c r="FT48" s="47"/>
      <c r="FU48" s="47"/>
      <c r="FV48" s="47"/>
      <c r="FW48" s="47"/>
      <c r="FX48" s="47"/>
      <c r="FY48" s="47"/>
      <c r="FZ48" s="47"/>
      <c r="GA48" s="47"/>
      <c r="GB48" s="47"/>
      <c r="GC48" s="47"/>
      <c r="GD48" s="47"/>
      <c r="GE48" s="47"/>
      <c r="GF48" s="47"/>
      <c r="GG48" s="47"/>
      <c r="GH48" s="47"/>
      <c r="GI48" s="47"/>
      <c r="GJ48" s="47"/>
      <c r="GK48" s="47"/>
      <c r="GL48" s="47"/>
      <c r="GM48" s="47"/>
      <c r="GN48" s="47"/>
      <c r="GO48" s="47"/>
      <c r="GP48" s="47"/>
      <c r="GQ48" s="47"/>
      <c r="GR48" s="47"/>
      <c r="GS48" s="47"/>
      <c r="GT48" s="47"/>
      <c r="GU48" s="47"/>
      <c r="GV48" s="47"/>
      <c r="GW48" s="47"/>
      <c r="GX48" s="47"/>
      <c r="GY48" s="47"/>
      <c r="GZ48" s="47"/>
      <c r="HA48" s="47"/>
      <c r="HB48" s="47"/>
      <c r="HC48" s="47"/>
      <c r="HD48" s="47"/>
      <c r="HE48" s="47"/>
      <c r="HF48" s="47"/>
      <c r="HG48" s="47"/>
      <c r="HH48" s="47"/>
      <c r="HI48" s="47"/>
      <c r="HJ48" s="47"/>
      <c r="HK48" s="47"/>
      <c r="HL48" s="47"/>
      <c r="HM48" s="47"/>
      <c r="HN48" s="47"/>
      <c r="HO48" s="47"/>
      <c r="HP48" s="47"/>
    </row>
    <row r="49" spans="1:224" ht="15" customHeight="1" x14ac:dyDescent="0.2">
      <c r="A49" s="45">
        <f t="shared" si="3"/>
        <v>46</v>
      </c>
      <c r="B49" s="45" t="s">
        <v>170</v>
      </c>
      <c r="C49" s="46">
        <v>2.1875</v>
      </c>
      <c r="D49" s="47">
        <f t="shared" si="0"/>
        <v>0.22499999999999964</v>
      </c>
      <c r="E49" s="47">
        <f t="shared" si="1"/>
        <v>1.9</v>
      </c>
      <c r="F49" s="50">
        <f t="shared" si="2"/>
        <v>2.4375000000000004</v>
      </c>
      <c r="G49" s="47"/>
      <c r="H49" s="45">
        <f t="shared" si="4"/>
        <v>46</v>
      </c>
      <c r="I49" s="45" t="s">
        <v>76</v>
      </c>
      <c r="J49" s="47">
        <v>0.90000000000000013</v>
      </c>
      <c r="K49" s="47"/>
      <c r="L49" s="47"/>
      <c r="M49" s="44">
        <f t="shared" si="5"/>
        <v>46</v>
      </c>
      <c r="N49" s="44" t="s">
        <v>646</v>
      </c>
      <c r="O49" s="44">
        <v>2.0750000000000002</v>
      </c>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7"/>
      <c r="CY49" s="47"/>
      <c r="CZ49" s="47"/>
      <c r="DA49" s="47"/>
      <c r="DB49" s="47"/>
      <c r="DC49" s="47"/>
      <c r="DD49" s="47"/>
      <c r="DE49" s="47"/>
      <c r="DF49" s="47"/>
      <c r="DG49" s="47"/>
      <c r="DH49" s="47"/>
      <c r="DI49" s="47"/>
      <c r="DJ49" s="47"/>
      <c r="DK49" s="47"/>
      <c r="DL49" s="47"/>
      <c r="DM49" s="47"/>
      <c r="DN49" s="47"/>
      <c r="DO49" s="47"/>
      <c r="DP49" s="47"/>
      <c r="DQ49" s="47"/>
      <c r="DR49" s="47"/>
      <c r="DS49" s="47"/>
      <c r="DT49" s="47"/>
      <c r="DU49" s="47"/>
      <c r="DV49" s="47"/>
      <c r="DW49" s="47"/>
      <c r="DX49" s="47"/>
      <c r="DY49" s="47"/>
      <c r="DZ49" s="47"/>
      <c r="EA49" s="47"/>
      <c r="EB49" s="47"/>
      <c r="EC49" s="47"/>
      <c r="ED49" s="47"/>
      <c r="EE49" s="47"/>
      <c r="EF49" s="47"/>
      <c r="EG49" s="47"/>
      <c r="EH49" s="47"/>
      <c r="EI49" s="47"/>
      <c r="EJ49" s="47"/>
      <c r="EK49" s="47"/>
      <c r="EL49" s="47"/>
      <c r="EM49" s="47"/>
      <c r="EN49" s="47"/>
      <c r="EO49" s="47"/>
      <c r="EP49" s="47"/>
      <c r="EQ49" s="47"/>
      <c r="ER49" s="47"/>
      <c r="ES49" s="47"/>
      <c r="ET49" s="47"/>
      <c r="EU49" s="47"/>
      <c r="EV49" s="47"/>
      <c r="EW49" s="47"/>
      <c r="EX49" s="47"/>
      <c r="EY49" s="47"/>
      <c r="EZ49" s="47"/>
      <c r="FA49" s="47"/>
      <c r="FB49" s="47"/>
      <c r="FC49" s="47"/>
      <c r="FD49" s="47"/>
      <c r="FE49" s="47"/>
      <c r="FF49" s="47"/>
      <c r="FG49" s="47"/>
      <c r="FH49" s="47"/>
      <c r="FI49" s="47"/>
      <c r="FJ49" s="47"/>
      <c r="FK49" s="47"/>
      <c r="FL49" s="47"/>
      <c r="FM49" s="47"/>
      <c r="FN49" s="47"/>
      <c r="FO49" s="47"/>
      <c r="FP49" s="47"/>
      <c r="FQ49" s="47"/>
      <c r="FR49" s="47"/>
      <c r="FS49" s="47"/>
      <c r="FT49" s="47"/>
      <c r="FU49" s="47"/>
      <c r="FV49" s="47"/>
      <c r="FW49" s="47"/>
      <c r="FX49" s="47"/>
      <c r="FY49" s="47"/>
      <c r="FZ49" s="47"/>
      <c r="GA49" s="47"/>
      <c r="GB49" s="47"/>
      <c r="GC49" s="47"/>
      <c r="GD49" s="47"/>
      <c r="GE49" s="47"/>
      <c r="GF49" s="47"/>
      <c r="GG49" s="47"/>
      <c r="GH49" s="47"/>
      <c r="GI49" s="47"/>
      <c r="GJ49" s="47"/>
      <c r="GK49" s="47"/>
      <c r="GL49" s="47"/>
      <c r="GM49" s="47"/>
      <c r="GN49" s="47"/>
      <c r="GO49" s="47"/>
      <c r="GP49" s="47"/>
      <c r="GQ49" s="47"/>
      <c r="GR49" s="47"/>
      <c r="GS49" s="47"/>
      <c r="GT49" s="47"/>
      <c r="GU49" s="47"/>
      <c r="GV49" s="47"/>
      <c r="GW49" s="47"/>
      <c r="GX49" s="47"/>
      <c r="GY49" s="47"/>
      <c r="GZ49" s="47"/>
      <c r="HA49" s="47"/>
      <c r="HB49" s="47"/>
      <c r="HC49" s="47"/>
      <c r="HD49" s="47"/>
      <c r="HE49" s="47"/>
      <c r="HF49" s="47"/>
      <c r="HG49" s="47"/>
      <c r="HH49" s="47"/>
      <c r="HI49" s="47"/>
      <c r="HJ49" s="47"/>
      <c r="HK49" s="47"/>
      <c r="HL49" s="47"/>
      <c r="HM49" s="47"/>
      <c r="HN49" s="47"/>
      <c r="HO49" s="47"/>
      <c r="HP49" s="47"/>
    </row>
    <row r="50" spans="1:224" x14ac:dyDescent="0.2">
      <c r="A50" s="45">
        <f t="shared" si="3"/>
        <v>47</v>
      </c>
      <c r="B50" s="45" t="s">
        <v>315</v>
      </c>
      <c r="C50" s="46">
        <v>2.1749999999999998</v>
      </c>
      <c r="D50" s="47">
        <f t="shared" si="0"/>
        <v>1.85</v>
      </c>
      <c r="E50" s="49">
        <f>O61</f>
        <v>1.7750000000000001</v>
      </c>
      <c r="F50" s="50">
        <f t="shared" si="2"/>
        <v>0.76874999999999982</v>
      </c>
      <c r="G50" s="47"/>
      <c r="H50" s="45">
        <f t="shared" si="4"/>
        <v>47</v>
      </c>
      <c r="I50" s="45" t="s">
        <v>259</v>
      </c>
      <c r="J50" s="47">
        <v>1</v>
      </c>
      <c r="K50" s="47"/>
      <c r="L50" s="47"/>
      <c r="M50" s="44">
        <f t="shared" si="5"/>
        <v>47</v>
      </c>
      <c r="N50" s="44" t="s">
        <v>369</v>
      </c>
      <c r="O50" s="44">
        <v>2.0500000000000003</v>
      </c>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c r="CV50" s="47"/>
      <c r="CW50" s="47"/>
      <c r="CX50" s="47"/>
      <c r="CY50" s="47"/>
      <c r="CZ50" s="47"/>
      <c r="DA50" s="47"/>
      <c r="DB50" s="47"/>
      <c r="DC50" s="47"/>
      <c r="DD50" s="47"/>
      <c r="DE50" s="47"/>
      <c r="DF50" s="47"/>
      <c r="DG50" s="47"/>
      <c r="DH50" s="47"/>
      <c r="DI50" s="47"/>
      <c r="DJ50" s="47"/>
      <c r="DK50" s="47"/>
      <c r="DL50" s="47"/>
      <c r="DM50" s="47"/>
      <c r="DN50" s="47"/>
      <c r="DO50" s="47"/>
      <c r="DP50" s="47"/>
      <c r="DQ50" s="47"/>
      <c r="DR50" s="47"/>
      <c r="DS50" s="47"/>
      <c r="DT50" s="47"/>
      <c r="DU50" s="47"/>
      <c r="DV50" s="47"/>
      <c r="DW50" s="47"/>
      <c r="DX50" s="47"/>
      <c r="DY50" s="47"/>
      <c r="DZ50" s="47"/>
      <c r="EA50" s="47"/>
      <c r="EB50" s="47"/>
      <c r="EC50" s="47"/>
      <c r="ED50" s="47"/>
      <c r="EE50" s="47"/>
      <c r="EF50" s="47"/>
      <c r="EG50" s="47"/>
      <c r="EH50" s="47"/>
      <c r="EI50" s="47"/>
      <c r="EJ50" s="47"/>
      <c r="EK50" s="47"/>
      <c r="EL50" s="47"/>
      <c r="EM50" s="47"/>
      <c r="EN50" s="47"/>
      <c r="EO50" s="47"/>
      <c r="EP50" s="47"/>
      <c r="EQ50" s="47"/>
      <c r="ER50" s="47"/>
      <c r="ES50" s="47"/>
      <c r="ET50" s="47"/>
      <c r="EU50" s="47"/>
      <c r="EV50" s="47"/>
      <c r="EW50" s="47"/>
      <c r="EX50" s="47"/>
      <c r="EY50" s="47"/>
      <c r="EZ50" s="47"/>
      <c r="FA50" s="47"/>
      <c r="FB50" s="47"/>
      <c r="FC50" s="47"/>
      <c r="FD50" s="47"/>
      <c r="FE50" s="47"/>
      <c r="FF50" s="47"/>
      <c r="FG50" s="47"/>
      <c r="FH50" s="47"/>
      <c r="FI50" s="47"/>
      <c r="FJ50" s="47"/>
      <c r="FK50" s="47"/>
      <c r="FL50" s="47"/>
      <c r="FM50" s="47"/>
      <c r="FN50" s="47"/>
      <c r="FO50" s="47"/>
      <c r="FP50" s="47"/>
      <c r="FQ50" s="47"/>
      <c r="FR50" s="47"/>
      <c r="FS50" s="47"/>
      <c r="FT50" s="47"/>
      <c r="FU50" s="47"/>
      <c r="FV50" s="47"/>
      <c r="FW50" s="47"/>
      <c r="FX50" s="47"/>
      <c r="FY50" s="47"/>
      <c r="FZ50" s="47"/>
      <c r="GA50" s="47"/>
      <c r="GB50" s="47"/>
      <c r="GC50" s="47"/>
      <c r="GD50" s="47"/>
      <c r="GE50" s="47"/>
      <c r="GF50" s="47"/>
      <c r="GG50" s="47"/>
      <c r="GH50" s="47"/>
      <c r="GI50" s="47"/>
      <c r="GJ50" s="47"/>
      <c r="GK50" s="47"/>
      <c r="GL50" s="47"/>
      <c r="GM50" s="47"/>
      <c r="GN50" s="47"/>
      <c r="GO50" s="47"/>
      <c r="GP50" s="47"/>
      <c r="GQ50" s="47"/>
      <c r="GR50" s="47"/>
      <c r="GS50" s="47"/>
      <c r="GT50" s="47"/>
      <c r="GU50" s="47"/>
      <c r="GV50" s="47"/>
      <c r="GW50" s="47"/>
      <c r="GX50" s="47"/>
      <c r="GY50" s="47"/>
      <c r="GZ50" s="47"/>
      <c r="HA50" s="47"/>
      <c r="HB50" s="47"/>
      <c r="HC50" s="47"/>
      <c r="HD50" s="47"/>
      <c r="HE50" s="47"/>
      <c r="HF50" s="47"/>
      <c r="HG50" s="47"/>
      <c r="HH50" s="47"/>
      <c r="HI50" s="47"/>
      <c r="HJ50" s="47"/>
      <c r="HK50" s="47"/>
      <c r="HL50" s="47"/>
      <c r="HM50" s="47"/>
      <c r="HN50" s="47"/>
      <c r="HO50" s="47"/>
      <c r="HP50" s="47"/>
    </row>
    <row r="51" spans="1:224" x14ac:dyDescent="0.2">
      <c r="A51" s="45">
        <f t="shared" si="3"/>
        <v>48</v>
      </c>
      <c r="B51" s="45" t="s">
        <v>539</v>
      </c>
      <c r="C51" s="46">
        <v>2.0750000000000002</v>
      </c>
      <c r="D51" s="47">
        <f t="shared" si="0"/>
        <v>0.14999999999999991</v>
      </c>
      <c r="E51" s="47">
        <f t="shared" si="1"/>
        <v>3.5249999999999995</v>
      </c>
      <c r="F51" s="50">
        <f t="shared" si="2"/>
        <v>2.8062500000000004</v>
      </c>
      <c r="G51" s="47"/>
      <c r="H51" s="45">
        <f t="shared" si="4"/>
        <v>48</v>
      </c>
      <c r="I51" s="45" t="s">
        <v>754</v>
      </c>
      <c r="J51" s="47">
        <v>1.0750000000000002</v>
      </c>
      <c r="K51" s="47"/>
      <c r="L51" s="47"/>
      <c r="M51" s="44">
        <f t="shared" si="5"/>
        <v>48</v>
      </c>
      <c r="N51" s="44" t="s">
        <v>579</v>
      </c>
      <c r="O51" s="44">
        <v>2.0250000000000004</v>
      </c>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c r="DS51" s="47"/>
      <c r="DT51" s="47"/>
      <c r="DU51" s="47"/>
      <c r="DV51" s="47"/>
      <c r="DW51" s="47"/>
      <c r="DX51" s="47"/>
      <c r="DY51" s="47"/>
      <c r="DZ51" s="47"/>
      <c r="EA51" s="47"/>
      <c r="EB51" s="47"/>
      <c r="EC51" s="47"/>
      <c r="ED51" s="47"/>
      <c r="EE51" s="47"/>
      <c r="EF51" s="47"/>
      <c r="EG51" s="47"/>
      <c r="EH51" s="47"/>
      <c r="EI51" s="47"/>
      <c r="EJ51" s="47"/>
      <c r="EK51" s="47"/>
      <c r="EL51" s="47"/>
      <c r="EM51" s="47"/>
      <c r="EN51" s="47"/>
      <c r="EO51" s="47"/>
      <c r="EP51" s="47"/>
      <c r="EQ51" s="47"/>
      <c r="ER51" s="47"/>
      <c r="ES51" s="47"/>
      <c r="ET51" s="47"/>
      <c r="EU51" s="47"/>
      <c r="EV51" s="47"/>
      <c r="EW51" s="47"/>
      <c r="EX51" s="47"/>
      <c r="EY51" s="47"/>
      <c r="EZ51" s="47"/>
      <c r="FA51" s="47"/>
      <c r="FB51" s="47"/>
      <c r="FC51" s="47"/>
      <c r="FD51" s="47"/>
      <c r="FE51" s="47"/>
      <c r="FF51" s="47"/>
      <c r="FG51" s="47"/>
      <c r="FH51" s="47"/>
      <c r="FI51" s="47"/>
      <c r="FJ51" s="47"/>
      <c r="FK51" s="47"/>
      <c r="FL51" s="47"/>
      <c r="FM51" s="47"/>
      <c r="FN51" s="47"/>
      <c r="FO51" s="47"/>
      <c r="FP51" s="47"/>
      <c r="FQ51" s="47"/>
      <c r="FR51" s="47"/>
      <c r="FS51" s="47"/>
      <c r="FT51" s="47"/>
      <c r="FU51" s="47"/>
      <c r="FV51" s="47"/>
      <c r="FW51" s="47"/>
      <c r="FX51" s="47"/>
      <c r="FY51" s="47"/>
      <c r="FZ51" s="47"/>
      <c r="GA51" s="47"/>
      <c r="GB51" s="47"/>
      <c r="GC51" s="47"/>
      <c r="GD51" s="47"/>
      <c r="GE51" s="47"/>
      <c r="GF51" s="47"/>
      <c r="GG51" s="47"/>
      <c r="GH51" s="47"/>
      <c r="GI51" s="47"/>
      <c r="GJ51" s="47"/>
      <c r="GK51" s="47"/>
      <c r="GL51" s="47"/>
      <c r="GM51" s="47"/>
      <c r="GN51" s="47"/>
      <c r="GO51" s="47"/>
      <c r="GP51" s="47"/>
      <c r="GQ51" s="47"/>
      <c r="GR51" s="47"/>
      <c r="GS51" s="47"/>
      <c r="GT51" s="47"/>
      <c r="GU51" s="47"/>
      <c r="GV51" s="47"/>
      <c r="GW51" s="47"/>
      <c r="GX51" s="47"/>
      <c r="GY51" s="47"/>
      <c r="GZ51" s="47"/>
      <c r="HA51" s="47"/>
      <c r="HB51" s="47"/>
      <c r="HC51" s="47"/>
      <c r="HD51" s="47"/>
      <c r="HE51" s="47"/>
      <c r="HF51" s="47"/>
      <c r="HG51" s="47"/>
      <c r="HH51" s="47"/>
      <c r="HI51" s="47"/>
      <c r="HJ51" s="47"/>
      <c r="HK51" s="47"/>
      <c r="HL51" s="47"/>
      <c r="HM51" s="47"/>
      <c r="HN51" s="47"/>
      <c r="HO51" s="47"/>
      <c r="HP51" s="47"/>
    </row>
    <row r="52" spans="1:224" x14ac:dyDescent="0.2">
      <c r="A52" s="45">
        <f t="shared" si="3"/>
        <v>49</v>
      </c>
      <c r="B52" s="45" t="s">
        <v>137</v>
      </c>
      <c r="C52" s="46">
        <v>2.0749999999999997</v>
      </c>
      <c r="D52" s="47">
        <f t="shared" si="0"/>
        <v>0.87499999999999956</v>
      </c>
      <c r="E52" s="47">
        <f t="shared" si="1"/>
        <v>1.6500000000000001</v>
      </c>
      <c r="F52" s="50">
        <f t="shared" si="2"/>
        <v>1.6125000000000003</v>
      </c>
      <c r="G52" s="47"/>
      <c r="H52" s="45">
        <f t="shared" si="4"/>
        <v>49</v>
      </c>
      <c r="I52" s="45" t="s">
        <v>765</v>
      </c>
      <c r="J52" s="47">
        <v>1.125</v>
      </c>
      <c r="K52" s="47"/>
      <c r="L52" s="47"/>
      <c r="M52" s="44">
        <f t="shared" si="5"/>
        <v>49</v>
      </c>
      <c r="N52" s="44" t="s">
        <v>144</v>
      </c>
      <c r="O52" s="44">
        <v>1.9250000000000003</v>
      </c>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7"/>
      <c r="CY52" s="47"/>
      <c r="CZ52" s="47"/>
      <c r="DA52" s="47"/>
      <c r="DB52" s="47"/>
      <c r="DC52" s="47"/>
      <c r="DD52" s="47"/>
      <c r="DE52" s="47"/>
      <c r="DF52" s="47"/>
      <c r="DG52" s="47"/>
      <c r="DH52" s="47"/>
      <c r="DI52" s="47"/>
      <c r="DJ52" s="47"/>
      <c r="DK52" s="47"/>
      <c r="DL52" s="47"/>
      <c r="DM52" s="47"/>
      <c r="DN52" s="47"/>
      <c r="DO52" s="47"/>
      <c r="DP52" s="47"/>
      <c r="DQ52" s="47"/>
      <c r="DR52" s="47"/>
      <c r="DS52" s="47"/>
      <c r="DT52" s="47"/>
      <c r="DU52" s="47"/>
      <c r="DV52" s="47"/>
      <c r="DW52" s="47"/>
      <c r="DX52" s="47"/>
      <c r="DY52" s="47"/>
      <c r="DZ52" s="47"/>
      <c r="EA52" s="47"/>
      <c r="EB52" s="47"/>
      <c r="EC52" s="47"/>
      <c r="ED52" s="47"/>
      <c r="EE52" s="47"/>
      <c r="EF52" s="47"/>
      <c r="EG52" s="47"/>
      <c r="EH52" s="47"/>
      <c r="EI52" s="47"/>
      <c r="EJ52" s="47"/>
      <c r="EK52" s="47"/>
      <c r="EL52" s="47"/>
      <c r="EM52" s="47"/>
      <c r="EN52" s="47"/>
      <c r="EO52" s="47"/>
      <c r="EP52" s="47"/>
      <c r="EQ52" s="47"/>
      <c r="ER52" s="47"/>
      <c r="ES52" s="47"/>
      <c r="ET52" s="47"/>
      <c r="EU52" s="47"/>
      <c r="EV52" s="47"/>
      <c r="EW52" s="47"/>
      <c r="EX52" s="47"/>
      <c r="EY52" s="47"/>
      <c r="EZ52" s="47"/>
      <c r="FA52" s="47"/>
      <c r="FB52" s="47"/>
      <c r="FC52" s="47"/>
      <c r="FD52" s="47"/>
      <c r="FE52" s="47"/>
      <c r="FF52" s="47"/>
      <c r="FG52" s="47"/>
      <c r="FH52" s="47"/>
      <c r="FI52" s="47"/>
      <c r="FJ52" s="47"/>
      <c r="FK52" s="47"/>
      <c r="FL52" s="47"/>
      <c r="FM52" s="47"/>
      <c r="FN52" s="47"/>
      <c r="FO52" s="47"/>
      <c r="FP52" s="47"/>
      <c r="FQ52" s="47"/>
      <c r="FR52" s="47"/>
      <c r="FS52" s="47"/>
      <c r="FT52" s="47"/>
      <c r="FU52" s="47"/>
      <c r="FV52" s="47"/>
      <c r="FW52" s="47"/>
      <c r="FX52" s="47"/>
      <c r="FY52" s="47"/>
      <c r="FZ52" s="47"/>
      <c r="GA52" s="47"/>
      <c r="GB52" s="47"/>
      <c r="GC52" s="47"/>
      <c r="GD52" s="47"/>
      <c r="GE52" s="47"/>
      <c r="GF52" s="47"/>
      <c r="GG52" s="47"/>
      <c r="GH52" s="47"/>
      <c r="GI52" s="47"/>
      <c r="GJ52" s="47"/>
      <c r="GK52" s="47"/>
      <c r="GL52" s="47"/>
      <c r="GM52" s="47"/>
      <c r="GN52" s="47"/>
      <c r="GO52" s="47"/>
      <c r="GP52" s="47"/>
      <c r="GQ52" s="47"/>
      <c r="GR52" s="47"/>
      <c r="GS52" s="47"/>
      <c r="GT52" s="47"/>
      <c r="GU52" s="47"/>
      <c r="GV52" s="47"/>
      <c r="GW52" s="47"/>
      <c r="GX52" s="47"/>
      <c r="GY52" s="47"/>
      <c r="GZ52" s="47"/>
      <c r="HA52" s="47"/>
      <c r="HB52" s="47"/>
      <c r="HC52" s="47"/>
      <c r="HD52" s="47"/>
      <c r="HE52" s="47"/>
      <c r="HF52" s="47"/>
      <c r="HG52" s="47"/>
      <c r="HH52" s="47"/>
      <c r="HI52" s="47"/>
      <c r="HJ52" s="47"/>
      <c r="HK52" s="47"/>
      <c r="HL52" s="47"/>
      <c r="HM52" s="47"/>
      <c r="HN52" s="47"/>
      <c r="HO52" s="47"/>
      <c r="HP52" s="47"/>
    </row>
    <row r="53" spans="1:224" x14ac:dyDescent="0.2">
      <c r="A53" s="45">
        <f t="shared" si="3"/>
        <v>50</v>
      </c>
      <c r="B53" s="45" t="s">
        <v>337</v>
      </c>
      <c r="C53" s="46">
        <v>2.0625</v>
      </c>
      <c r="D53" s="47">
        <f t="shared" si="0"/>
        <v>0.22499999999999964</v>
      </c>
      <c r="E53" s="47">
        <f t="shared" si="1"/>
        <v>2.6750000000000003</v>
      </c>
      <c r="F53" s="50">
        <f t="shared" si="2"/>
        <v>2.5062500000000005</v>
      </c>
      <c r="G53" s="47"/>
      <c r="H53" s="45">
        <f t="shared" si="4"/>
        <v>50</v>
      </c>
      <c r="I53" s="45" t="s">
        <v>125</v>
      </c>
      <c r="J53" s="47">
        <v>1.1749999999999998</v>
      </c>
      <c r="K53" s="47"/>
      <c r="L53" s="47"/>
      <c r="M53" s="44">
        <f t="shared" si="5"/>
        <v>50</v>
      </c>
      <c r="N53" s="44" t="s">
        <v>425</v>
      </c>
      <c r="O53" s="44">
        <v>1.9000000000000004</v>
      </c>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7"/>
      <c r="CY53" s="47"/>
      <c r="CZ53" s="47"/>
      <c r="DA53" s="47"/>
      <c r="DB53" s="47"/>
      <c r="DC53" s="47"/>
      <c r="DD53" s="47"/>
      <c r="DE53" s="47"/>
      <c r="DF53" s="47"/>
      <c r="DG53" s="47"/>
      <c r="DH53" s="47"/>
      <c r="DI53" s="47"/>
      <c r="DJ53" s="47"/>
      <c r="DK53" s="47"/>
      <c r="DL53" s="47"/>
      <c r="DM53" s="47"/>
      <c r="DN53" s="47"/>
      <c r="DO53" s="47"/>
      <c r="DP53" s="47"/>
      <c r="DQ53" s="47"/>
      <c r="DR53" s="47"/>
      <c r="DS53" s="47"/>
      <c r="DT53" s="47"/>
      <c r="DU53" s="47"/>
      <c r="DV53" s="47"/>
      <c r="DW53" s="47"/>
      <c r="DX53" s="47"/>
      <c r="DY53" s="47"/>
      <c r="DZ53" s="47"/>
      <c r="EA53" s="47"/>
      <c r="EB53" s="47"/>
      <c r="EC53" s="47"/>
      <c r="ED53" s="47"/>
      <c r="EE53" s="47"/>
      <c r="EF53" s="47"/>
      <c r="EG53" s="47"/>
      <c r="EH53" s="47"/>
      <c r="EI53" s="47"/>
      <c r="EJ53" s="47"/>
      <c r="EK53" s="47"/>
      <c r="EL53" s="47"/>
      <c r="EM53" s="47"/>
      <c r="EN53" s="47"/>
      <c r="EO53" s="47"/>
      <c r="EP53" s="47"/>
      <c r="EQ53" s="47"/>
      <c r="ER53" s="47"/>
      <c r="ES53" s="47"/>
      <c r="ET53" s="47"/>
      <c r="EU53" s="47"/>
      <c r="EV53" s="47"/>
      <c r="EW53" s="47"/>
      <c r="EX53" s="47"/>
      <c r="EY53" s="47"/>
      <c r="EZ53" s="47"/>
      <c r="FA53" s="47"/>
      <c r="FB53" s="47"/>
      <c r="FC53" s="47"/>
      <c r="FD53" s="47"/>
      <c r="FE53" s="47"/>
      <c r="FF53" s="47"/>
      <c r="FG53" s="47"/>
      <c r="FH53" s="47"/>
      <c r="FI53" s="47"/>
      <c r="FJ53" s="47"/>
      <c r="FK53" s="47"/>
      <c r="FL53" s="47"/>
      <c r="FM53" s="47"/>
      <c r="FN53" s="47"/>
      <c r="FO53" s="47"/>
      <c r="FP53" s="47"/>
      <c r="FQ53" s="47"/>
      <c r="FR53" s="47"/>
      <c r="FS53" s="47"/>
      <c r="FT53" s="47"/>
      <c r="FU53" s="47"/>
      <c r="FV53" s="47"/>
      <c r="FW53" s="47"/>
      <c r="FX53" s="47"/>
      <c r="FY53" s="47"/>
      <c r="FZ53" s="47"/>
      <c r="GA53" s="47"/>
      <c r="GB53" s="47"/>
      <c r="GC53" s="47"/>
      <c r="GD53" s="47"/>
      <c r="GE53" s="47"/>
      <c r="GF53" s="47"/>
      <c r="GG53" s="47"/>
      <c r="GH53" s="47"/>
      <c r="GI53" s="47"/>
      <c r="GJ53" s="47"/>
      <c r="GK53" s="47"/>
      <c r="GL53" s="47"/>
      <c r="GM53" s="47"/>
      <c r="GN53" s="47"/>
      <c r="GO53" s="47"/>
      <c r="GP53" s="47"/>
      <c r="GQ53" s="47"/>
      <c r="GR53" s="47"/>
      <c r="GS53" s="47"/>
      <c r="GT53" s="47"/>
      <c r="GU53" s="47"/>
      <c r="GV53" s="47"/>
      <c r="GW53" s="47"/>
      <c r="GX53" s="47"/>
      <c r="GY53" s="47"/>
      <c r="GZ53" s="47"/>
      <c r="HA53" s="47"/>
      <c r="HB53" s="47"/>
      <c r="HC53" s="47"/>
      <c r="HD53" s="47"/>
      <c r="HE53" s="47"/>
      <c r="HF53" s="47"/>
      <c r="HG53" s="47"/>
      <c r="HH53" s="47"/>
      <c r="HI53" s="47"/>
      <c r="HJ53" s="47"/>
      <c r="HK53" s="47"/>
      <c r="HL53" s="47"/>
      <c r="HM53" s="47"/>
      <c r="HN53" s="47"/>
      <c r="HO53" s="47"/>
      <c r="HP53" s="47"/>
    </row>
    <row r="54" spans="1:224" x14ac:dyDescent="0.2">
      <c r="A54" s="45">
        <f t="shared" si="3"/>
        <v>51</v>
      </c>
      <c r="B54" s="45" t="s">
        <v>639</v>
      </c>
      <c r="C54" s="46">
        <v>2.0250000000000004</v>
      </c>
      <c r="D54" s="47">
        <f t="shared" si="0"/>
        <v>1.4000000000000004</v>
      </c>
      <c r="E54" s="47">
        <f t="shared" si="1"/>
        <v>3.3750000000000004</v>
      </c>
      <c r="F54" s="50">
        <f t="shared" si="2"/>
        <v>1.46875</v>
      </c>
      <c r="G54" s="47"/>
      <c r="H54" s="45">
        <f t="shared" si="4"/>
        <v>51</v>
      </c>
      <c r="I54" s="45" t="s">
        <v>220</v>
      </c>
      <c r="J54" s="47">
        <v>1.1750000000000003</v>
      </c>
      <c r="K54" s="47"/>
      <c r="L54" s="47"/>
      <c r="M54" s="44">
        <f t="shared" si="5"/>
        <v>51</v>
      </c>
      <c r="N54" s="44" t="s">
        <v>76</v>
      </c>
      <c r="O54" s="44">
        <v>1.9000000000000004</v>
      </c>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7"/>
      <c r="CY54" s="47"/>
      <c r="CZ54" s="47"/>
      <c r="DA54" s="47"/>
      <c r="DB54" s="47"/>
      <c r="DC54" s="47"/>
      <c r="DD54" s="47"/>
      <c r="DE54" s="47"/>
      <c r="DF54" s="47"/>
      <c r="DG54" s="47"/>
      <c r="DH54" s="47"/>
      <c r="DI54" s="47"/>
      <c r="DJ54" s="47"/>
      <c r="DK54" s="47"/>
      <c r="DL54" s="47"/>
      <c r="DM54" s="47"/>
      <c r="DN54" s="47"/>
      <c r="DO54" s="47"/>
      <c r="DP54" s="47"/>
      <c r="DQ54" s="47"/>
      <c r="DR54" s="47"/>
      <c r="DS54" s="47"/>
      <c r="DT54" s="47"/>
      <c r="DU54" s="47"/>
      <c r="DV54" s="47"/>
      <c r="DW54" s="47"/>
      <c r="DX54" s="47"/>
      <c r="DY54" s="47"/>
      <c r="DZ54" s="47"/>
      <c r="EA54" s="47"/>
      <c r="EB54" s="47"/>
      <c r="EC54" s="47"/>
      <c r="ED54" s="47"/>
      <c r="EE54" s="47"/>
      <c r="EF54" s="47"/>
      <c r="EG54" s="47"/>
      <c r="EH54" s="47"/>
      <c r="EI54" s="47"/>
      <c r="EJ54" s="47"/>
      <c r="EK54" s="47"/>
      <c r="EL54" s="47"/>
      <c r="EM54" s="47"/>
      <c r="EN54" s="47"/>
      <c r="EO54" s="47"/>
      <c r="EP54" s="47"/>
      <c r="EQ54" s="47"/>
      <c r="ER54" s="47"/>
      <c r="ES54" s="47"/>
      <c r="ET54" s="47"/>
      <c r="EU54" s="47"/>
      <c r="EV54" s="47"/>
      <c r="EW54" s="47"/>
      <c r="EX54" s="47"/>
      <c r="EY54" s="47"/>
      <c r="EZ54" s="47"/>
      <c r="FA54" s="47"/>
      <c r="FB54" s="47"/>
      <c r="FC54" s="47"/>
      <c r="FD54" s="47"/>
      <c r="FE54" s="47"/>
      <c r="FF54" s="47"/>
      <c r="FG54" s="47"/>
      <c r="FH54" s="47"/>
      <c r="FI54" s="47"/>
      <c r="FJ54" s="47"/>
      <c r="FK54" s="47"/>
      <c r="FL54" s="47"/>
      <c r="FM54" s="47"/>
      <c r="FN54" s="47"/>
      <c r="FO54" s="47"/>
      <c r="FP54" s="47"/>
      <c r="FQ54" s="47"/>
      <c r="FR54" s="47"/>
      <c r="FS54" s="47"/>
      <c r="FT54" s="47"/>
      <c r="FU54" s="47"/>
      <c r="FV54" s="47"/>
      <c r="FW54" s="47"/>
      <c r="FX54" s="47"/>
      <c r="FY54" s="47"/>
      <c r="FZ54" s="47"/>
      <c r="GA54" s="47"/>
      <c r="GB54" s="47"/>
      <c r="GC54" s="47"/>
      <c r="GD54" s="47"/>
      <c r="GE54" s="47"/>
      <c r="GF54" s="47"/>
      <c r="GG54" s="47"/>
      <c r="GH54" s="47"/>
      <c r="GI54" s="47"/>
      <c r="GJ54" s="47"/>
      <c r="GK54" s="47"/>
      <c r="GL54" s="47"/>
      <c r="GM54" s="47"/>
      <c r="GN54" s="47"/>
      <c r="GO54" s="47"/>
      <c r="GP54" s="47"/>
      <c r="GQ54" s="47"/>
      <c r="GR54" s="47"/>
      <c r="GS54" s="47"/>
      <c r="GT54" s="47"/>
      <c r="GU54" s="47"/>
      <c r="GV54" s="47"/>
      <c r="GW54" s="47"/>
      <c r="GX54" s="47"/>
      <c r="GY54" s="47"/>
      <c r="GZ54" s="47"/>
      <c r="HA54" s="47"/>
      <c r="HB54" s="47"/>
      <c r="HC54" s="47"/>
      <c r="HD54" s="47"/>
      <c r="HE54" s="47"/>
      <c r="HF54" s="47"/>
      <c r="HG54" s="47"/>
      <c r="HH54" s="47"/>
      <c r="HI54" s="47"/>
      <c r="HJ54" s="47"/>
      <c r="HK54" s="47"/>
      <c r="HL54" s="47"/>
      <c r="HM54" s="47"/>
      <c r="HN54" s="47"/>
      <c r="HO54" s="47"/>
      <c r="HP54" s="47"/>
    </row>
    <row r="55" spans="1:224" x14ac:dyDescent="0.2">
      <c r="A55" s="45">
        <f t="shared" si="3"/>
        <v>52</v>
      </c>
      <c r="B55" s="45" t="s">
        <v>461</v>
      </c>
      <c r="C55" s="46">
        <v>1.9625000000000004</v>
      </c>
      <c r="D55" s="47">
        <f t="shared" si="0"/>
        <v>1.3750000000000002</v>
      </c>
      <c r="E55" s="47">
        <f t="shared" si="1"/>
        <v>3.6</v>
      </c>
      <c r="F55" s="50">
        <f t="shared" si="2"/>
        <v>1.4875000000000003</v>
      </c>
      <c r="G55" s="47"/>
      <c r="H55" s="45">
        <f t="shared" si="4"/>
        <v>52</v>
      </c>
      <c r="I55" s="45" t="s">
        <v>441</v>
      </c>
      <c r="J55" s="47">
        <v>1.2249999999999999</v>
      </c>
      <c r="K55" s="47"/>
      <c r="L55" s="47"/>
      <c r="M55" s="44">
        <f t="shared" si="5"/>
        <v>52</v>
      </c>
      <c r="N55" s="44" t="s">
        <v>332</v>
      </c>
      <c r="O55" s="44">
        <v>1.9000000000000001</v>
      </c>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c r="EU55" s="47"/>
      <c r="EV55" s="47"/>
      <c r="EW55" s="47"/>
      <c r="EX55" s="47"/>
      <c r="EY55" s="47"/>
      <c r="EZ55" s="47"/>
      <c r="FA55" s="47"/>
      <c r="FB55" s="47"/>
      <c r="FC55" s="47"/>
      <c r="FD55" s="47"/>
      <c r="FE55" s="47"/>
      <c r="FF55" s="47"/>
      <c r="FG55" s="47"/>
      <c r="FH55" s="47"/>
      <c r="FI55" s="47"/>
      <c r="FJ55" s="47"/>
      <c r="FK55" s="47"/>
      <c r="FL55" s="47"/>
      <c r="FM55" s="47"/>
      <c r="FN55" s="47"/>
      <c r="FO55" s="47"/>
      <c r="FP55" s="47"/>
      <c r="FQ55" s="47"/>
      <c r="FR55" s="47"/>
      <c r="FS55" s="47"/>
      <c r="FT55" s="47"/>
      <c r="FU55" s="47"/>
      <c r="FV55" s="47"/>
      <c r="FW55" s="47"/>
      <c r="FX55" s="47"/>
      <c r="FY55" s="47"/>
      <c r="FZ55" s="47"/>
      <c r="GA55" s="47"/>
      <c r="GB55" s="47"/>
      <c r="GC55" s="47"/>
      <c r="GD55" s="47"/>
      <c r="GE55" s="47"/>
      <c r="GF55" s="47"/>
      <c r="GG55" s="47"/>
      <c r="GH55" s="47"/>
      <c r="GI55" s="47"/>
      <c r="GJ55" s="47"/>
      <c r="GK55" s="47"/>
      <c r="GL55" s="47"/>
      <c r="GM55" s="47"/>
      <c r="GN55" s="47"/>
      <c r="GO55" s="47"/>
      <c r="GP55" s="47"/>
      <c r="GQ55" s="47"/>
      <c r="GR55" s="47"/>
      <c r="GS55" s="47"/>
      <c r="GT55" s="47"/>
      <c r="GU55" s="47"/>
      <c r="GV55" s="47"/>
      <c r="GW55" s="47"/>
      <c r="GX55" s="47"/>
      <c r="GY55" s="47"/>
      <c r="GZ55" s="47"/>
      <c r="HA55" s="47"/>
      <c r="HB55" s="47"/>
      <c r="HC55" s="47"/>
      <c r="HD55" s="47"/>
      <c r="HE55" s="47"/>
      <c r="HF55" s="47"/>
      <c r="HG55" s="47"/>
      <c r="HH55" s="47"/>
      <c r="HI55" s="47"/>
      <c r="HJ55" s="47"/>
      <c r="HK55" s="47"/>
      <c r="HL55" s="47"/>
      <c r="HM55" s="47"/>
      <c r="HN55" s="47"/>
      <c r="HO55" s="47"/>
      <c r="HP55" s="47"/>
    </row>
    <row r="56" spans="1:224" x14ac:dyDescent="0.2">
      <c r="A56" s="45">
        <f t="shared" si="3"/>
        <v>53</v>
      </c>
      <c r="B56" s="45" t="s">
        <v>259</v>
      </c>
      <c r="C56" s="46">
        <v>1.875</v>
      </c>
      <c r="D56" s="47">
        <f t="shared" si="0"/>
        <v>1</v>
      </c>
      <c r="E56" s="47">
        <f t="shared" si="1"/>
        <v>1.8000000000000003</v>
      </c>
      <c r="F56" s="50">
        <f t="shared" si="2"/>
        <v>1.3250000000000002</v>
      </c>
      <c r="G56" s="47"/>
      <c r="H56" s="45">
        <f t="shared" si="4"/>
        <v>53</v>
      </c>
      <c r="I56" s="45" t="s">
        <v>181</v>
      </c>
      <c r="J56" s="47">
        <v>1.25</v>
      </c>
      <c r="K56" s="47"/>
      <c r="L56" s="47"/>
      <c r="M56" s="44">
        <f t="shared" si="5"/>
        <v>53</v>
      </c>
      <c r="N56" s="44" t="s">
        <v>170</v>
      </c>
      <c r="O56" s="44">
        <v>1.9</v>
      </c>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c r="EU56" s="47"/>
      <c r="EV56" s="47"/>
      <c r="EW56" s="47"/>
      <c r="EX56" s="47"/>
      <c r="EY56" s="47"/>
      <c r="EZ56" s="47"/>
      <c r="FA56" s="47"/>
      <c r="FB56" s="47"/>
      <c r="FC56" s="47"/>
      <c r="FD56" s="47"/>
      <c r="FE56" s="47"/>
      <c r="FF56" s="47"/>
      <c r="FG56" s="47"/>
      <c r="FH56" s="47"/>
      <c r="FI56" s="47"/>
      <c r="FJ56" s="47"/>
      <c r="FK56" s="47"/>
      <c r="FL56" s="47"/>
      <c r="FM56" s="47"/>
      <c r="FN56" s="47"/>
      <c r="FO56" s="47"/>
      <c r="FP56" s="47"/>
      <c r="FQ56" s="47"/>
      <c r="FR56" s="47"/>
      <c r="FS56" s="47"/>
      <c r="FT56" s="47"/>
      <c r="FU56" s="47"/>
      <c r="FV56" s="47"/>
      <c r="FW56" s="47"/>
      <c r="FX56" s="47"/>
      <c r="FY56" s="47"/>
      <c r="FZ56" s="47"/>
      <c r="GA56" s="47"/>
      <c r="GB56" s="47"/>
      <c r="GC56" s="47"/>
      <c r="GD56" s="47"/>
      <c r="GE56" s="47"/>
      <c r="GF56" s="47"/>
      <c r="GG56" s="47"/>
      <c r="GH56" s="47"/>
      <c r="GI56" s="47"/>
      <c r="GJ56" s="47"/>
      <c r="GK56" s="47"/>
      <c r="GL56" s="47"/>
      <c r="GM56" s="47"/>
      <c r="GN56" s="47"/>
      <c r="GO56" s="47"/>
      <c r="GP56" s="47"/>
      <c r="GQ56" s="47"/>
      <c r="GR56" s="47"/>
      <c r="GS56" s="47"/>
      <c r="GT56" s="47"/>
      <c r="GU56" s="47"/>
      <c r="GV56" s="47"/>
      <c r="GW56" s="47"/>
      <c r="GX56" s="47"/>
      <c r="GY56" s="47"/>
      <c r="GZ56" s="47"/>
      <c r="HA56" s="47"/>
      <c r="HB56" s="47"/>
      <c r="HC56" s="47"/>
      <c r="HD56" s="47"/>
      <c r="HE56" s="47"/>
      <c r="HF56" s="47"/>
      <c r="HG56" s="47"/>
      <c r="HH56" s="47"/>
      <c r="HI56" s="47"/>
      <c r="HJ56" s="47"/>
      <c r="HK56" s="47"/>
      <c r="HL56" s="47"/>
      <c r="HM56" s="47"/>
      <c r="HN56" s="47"/>
      <c r="HO56" s="47"/>
      <c r="HP56" s="47"/>
    </row>
    <row r="57" spans="1:224" x14ac:dyDescent="0.2">
      <c r="A57" s="45">
        <f t="shared" si="3"/>
        <v>54</v>
      </c>
      <c r="B57" s="45" t="s">
        <v>311</v>
      </c>
      <c r="C57" s="46">
        <v>1.8500000000000003</v>
      </c>
      <c r="D57" s="47">
        <f t="shared" si="0"/>
        <v>0.77499999999999969</v>
      </c>
      <c r="E57" s="47">
        <f t="shared" si="1"/>
        <v>1.6750000000000003</v>
      </c>
      <c r="F57" s="50">
        <f t="shared" si="2"/>
        <v>1.4937500000000008</v>
      </c>
      <c r="H57" s="45">
        <f t="shared" si="4"/>
        <v>54</v>
      </c>
      <c r="I57" s="45" t="s">
        <v>195</v>
      </c>
      <c r="J57" s="47">
        <v>1.3000000000000003</v>
      </c>
      <c r="M57" s="44">
        <f t="shared" si="5"/>
        <v>54</v>
      </c>
      <c r="N57" s="44" t="s">
        <v>215</v>
      </c>
      <c r="O57" s="44">
        <v>1.85</v>
      </c>
    </row>
    <row r="58" spans="1:224" x14ac:dyDescent="0.2">
      <c r="A58" s="45">
        <f t="shared" si="3"/>
        <v>55</v>
      </c>
      <c r="B58" s="45" t="s">
        <v>104</v>
      </c>
      <c r="C58" s="46">
        <v>1.8250000000000002</v>
      </c>
      <c r="D58" s="47">
        <f t="shared" si="0"/>
        <v>9.9999999999999867E-2</v>
      </c>
      <c r="E58" s="47">
        <f t="shared" si="1"/>
        <v>2.4749999999999996</v>
      </c>
      <c r="F58" s="50">
        <f t="shared" si="2"/>
        <v>2.34375</v>
      </c>
      <c r="H58" s="45">
        <f t="shared" si="4"/>
        <v>55</v>
      </c>
      <c r="I58" s="45" t="s">
        <v>207</v>
      </c>
      <c r="J58" s="47">
        <v>1.3250000000000002</v>
      </c>
      <c r="M58" s="44">
        <f t="shared" si="5"/>
        <v>55</v>
      </c>
      <c r="N58" s="44" t="s">
        <v>246</v>
      </c>
      <c r="O58" s="44">
        <v>1.8250000000000002</v>
      </c>
    </row>
    <row r="59" spans="1:224" x14ac:dyDescent="0.2">
      <c r="A59" s="45">
        <f t="shared" si="3"/>
        <v>56</v>
      </c>
      <c r="B59" s="45" t="s">
        <v>322</v>
      </c>
      <c r="C59" s="46">
        <v>1.8125</v>
      </c>
      <c r="D59" s="47">
        <f t="shared" si="0"/>
        <v>0.77500000000000036</v>
      </c>
      <c r="E59" s="47">
        <f t="shared" si="1"/>
        <v>2.375</v>
      </c>
      <c r="F59" s="50">
        <f t="shared" si="2"/>
        <v>1.6312499999999996</v>
      </c>
      <c r="H59" s="45">
        <f t="shared" si="4"/>
        <v>56</v>
      </c>
      <c r="I59" s="45" t="s">
        <v>461</v>
      </c>
      <c r="J59" s="47">
        <v>1.3750000000000002</v>
      </c>
      <c r="M59" s="44">
        <f t="shared" si="5"/>
        <v>56</v>
      </c>
      <c r="N59" s="44" t="s">
        <v>259</v>
      </c>
      <c r="O59" s="44">
        <v>1.8000000000000003</v>
      </c>
    </row>
    <row r="60" spans="1:224" x14ac:dyDescent="0.2">
      <c r="A60" s="45">
        <f t="shared" si="3"/>
        <v>57</v>
      </c>
      <c r="B60" s="45" t="s">
        <v>765</v>
      </c>
      <c r="C60" s="46">
        <v>1.7875000000000001</v>
      </c>
      <c r="D60" s="47">
        <f t="shared" si="0"/>
        <v>1.125</v>
      </c>
      <c r="E60" s="47">
        <f>O19</f>
        <v>3.0249999999999999</v>
      </c>
      <c r="F60" s="50">
        <f t="shared" si="2"/>
        <v>1.4187500000000002</v>
      </c>
      <c r="H60" s="45">
        <f t="shared" si="4"/>
        <v>57</v>
      </c>
      <c r="I60" s="45" t="s">
        <v>639</v>
      </c>
      <c r="J60" s="47">
        <v>1.4000000000000004</v>
      </c>
      <c r="M60" s="44">
        <f t="shared" si="5"/>
        <v>57</v>
      </c>
      <c r="N60" s="44" t="s">
        <v>165</v>
      </c>
      <c r="O60" s="44">
        <v>1.8</v>
      </c>
    </row>
    <row r="61" spans="1:224" x14ac:dyDescent="0.2">
      <c r="A61" s="45">
        <f t="shared" si="3"/>
        <v>58</v>
      </c>
      <c r="B61" s="45" t="s">
        <v>646</v>
      </c>
      <c r="C61" s="46">
        <v>1.75</v>
      </c>
      <c r="D61" s="47">
        <f t="shared" si="0"/>
        <v>0.90000000000000013</v>
      </c>
      <c r="E61" s="47">
        <f t="shared" si="1"/>
        <v>2.0750000000000002</v>
      </c>
      <c r="F61" s="50">
        <f t="shared" si="2"/>
        <v>1.3687499999999999</v>
      </c>
      <c r="H61" s="45">
        <f t="shared" si="4"/>
        <v>58</v>
      </c>
      <c r="I61" s="45" t="s">
        <v>253</v>
      </c>
      <c r="J61" s="47">
        <v>1.4499999999999997</v>
      </c>
      <c r="M61" s="44">
        <f t="shared" si="5"/>
        <v>58</v>
      </c>
      <c r="N61" s="44" t="s">
        <v>828</v>
      </c>
      <c r="O61" s="44">
        <v>1.7750000000000001</v>
      </c>
    </row>
    <row r="62" spans="1:224" x14ac:dyDescent="0.2">
      <c r="A62" s="45">
        <f t="shared" si="3"/>
        <v>59</v>
      </c>
      <c r="B62" s="45" t="s">
        <v>207</v>
      </c>
      <c r="C62" s="46">
        <v>1.6625000000000001</v>
      </c>
      <c r="D62" s="47">
        <f t="shared" si="0"/>
        <v>1.3250000000000002</v>
      </c>
      <c r="E62" s="47">
        <f t="shared" si="1"/>
        <v>1.75</v>
      </c>
      <c r="F62" s="50">
        <f t="shared" si="2"/>
        <v>0.77499999999999991</v>
      </c>
      <c r="H62" s="45">
        <f t="shared" si="4"/>
        <v>59</v>
      </c>
      <c r="I62" s="45" t="s">
        <v>174</v>
      </c>
      <c r="J62" s="47">
        <v>1.4500000000000002</v>
      </c>
      <c r="M62" s="44">
        <f t="shared" si="5"/>
        <v>59</v>
      </c>
      <c r="N62" s="44" t="s">
        <v>207</v>
      </c>
      <c r="O62" s="44">
        <v>1.75</v>
      </c>
    </row>
    <row r="63" spans="1:224" x14ac:dyDescent="0.2">
      <c r="A63" s="45">
        <f t="shared" si="3"/>
        <v>60</v>
      </c>
      <c r="B63" s="45" t="s">
        <v>788</v>
      </c>
      <c r="C63" s="46">
        <v>1.65</v>
      </c>
      <c r="D63" s="47">
        <f t="shared" si="0"/>
        <v>0.19999999999999996</v>
      </c>
      <c r="E63" s="49">
        <f>O29</f>
        <v>2.6749999999999998</v>
      </c>
      <c r="F63" s="50">
        <f t="shared" si="2"/>
        <v>2.1187499999999999</v>
      </c>
      <c r="H63" s="45">
        <f t="shared" si="4"/>
        <v>60</v>
      </c>
      <c r="I63" s="45" t="s">
        <v>297</v>
      </c>
      <c r="J63" s="47">
        <v>1.4750000000000001</v>
      </c>
      <c r="M63" s="44">
        <f t="shared" si="5"/>
        <v>60</v>
      </c>
      <c r="N63" s="44" t="s">
        <v>89</v>
      </c>
      <c r="O63" s="44">
        <v>1.7250000000000001</v>
      </c>
    </row>
    <row r="64" spans="1:224" x14ac:dyDescent="0.2">
      <c r="A64" s="45">
        <f t="shared" si="3"/>
        <v>61</v>
      </c>
      <c r="B64" s="45" t="s">
        <v>76</v>
      </c>
      <c r="C64" s="46">
        <v>1.6333333333333335</v>
      </c>
      <c r="D64" s="47">
        <f t="shared" si="0"/>
        <v>0.90000000000000013</v>
      </c>
      <c r="E64" s="47">
        <f t="shared" si="1"/>
        <v>1.9000000000000004</v>
      </c>
      <c r="F64" s="50">
        <f t="shared" si="2"/>
        <v>1.2083333333333335</v>
      </c>
      <c r="H64" s="45">
        <f t="shared" si="4"/>
        <v>61</v>
      </c>
      <c r="I64" s="45" t="s">
        <v>238</v>
      </c>
      <c r="J64" s="47">
        <v>1.5250000000000004</v>
      </c>
      <c r="M64" s="44">
        <f t="shared" si="5"/>
        <v>61</v>
      </c>
      <c r="N64" s="44" t="s">
        <v>311</v>
      </c>
      <c r="O64" s="44">
        <v>1.6750000000000003</v>
      </c>
    </row>
    <row r="65" spans="1:15" x14ac:dyDescent="0.2">
      <c r="A65" s="45">
        <f t="shared" si="3"/>
        <v>62</v>
      </c>
      <c r="B65" s="45" t="s">
        <v>226</v>
      </c>
      <c r="C65" s="46">
        <v>1.5125000000000002</v>
      </c>
      <c r="D65" s="47">
        <f t="shared" si="0"/>
        <v>0.82499999999999973</v>
      </c>
      <c r="E65" s="47">
        <f t="shared" si="1"/>
        <v>1.375</v>
      </c>
      <c r="F65" s="50">
        <f t="shared" si="2"/>
        <v>1.0312500000000004</v>
      </c>
      <c r="H65" s="45">
        <f t="shared" si="4"/>
        <v>62</v>
      </c>
      <c r="I65" s="45" t="s">
        <v>425</v>
      </c>
      <c r="J65" s="47">
        <v>1.5499999999999998</v>
      </c>
      <c r="M65" s="44">
        <f t="shared" si="5"/>
        <v>62</v>
      </c>
      <c r="N65" s="44" t="s">
        <v>137</v>
      </c>
      <c r="O65" s="44">
        <v>1.6500000000000001</v>
      </c>
    </row>
    <row r="66" spans="1:15" x14ac:dyDescent="0.2">
      <c r="A66" s="45">
        <f t="shared" si="3"/>
        <v>63</v>
      </c>
      <c r="B66" s="45" t="s">
        <v>579</v>
      </c>
      <c r="C66" s="46">
        <v>1.5125</v>
      </c>
      <c r="D66" s="47">
        <f t="shared" si="0"/>
        <v>0.125</v>
      </c>
      <c r="E66" s="47">
        <f t="shared" si="1"/>
        <v>2.0250000000000004</v>
      </c>
      <c r="F66" s="50">
        <f t="shared" si="2"/>
        <v>1.89375</v>
      </c>
      <c r="H66" s="45">
        <f t="shared" si="4"/>
        <v>63</v>
      </c>
      <c r="I66" s="45" t="s">
        <v>652</v>
      </c>
      <c r="J66" s="47">
        <v>1.55</v>
      </c>
      <c r="M66" s="44">
        <f t="shared" si="5"/>
        <v>63</v>
      </c>
      <c r="N66" s="44" t="s">
        <v>441</v>
      </c>
      <c r="O66" s="44">
        <v>1.6000000000000003</v>
      </c>
    </row>
    <row r="67" spans="1:15" x14ac:dyDescent="0.2">
      <c r="A67" s="45">
        <f t="shared" si="3"/>
        <v>64</v>
      </c>
      <c r="B67" s="45" t="s">
        <v>253</v>
      </c>
      <c r="C67" s="46">
        <v>1.4999999999999998</v>
      </c>
      <c r="D67" s="47">
        <f t="shared" si="0"/>
        <v>1.4499999999999997</v>
      </c>
      <c r="E67" s="47">
        <f t="shared" si="1"/>
        <v>1.0750000000000002</v>
      </c>
      <c r="F67" s="50">
        <f t="shared" si="2"/>
        <v>0.31875000000000009</v>
      </c>
      <c r="H67" s="45">
        <f t="shared" si="4"/>
        <v>64</v>
      </c>
      <c r="I67" s="45" t="s">
        <v>315</v>
      </c>
      <c r="J67" s="47">
        <v>1.85</v>
      </c>
      <c r="M67" s="44">
        <f t="shared" si="5"/>
        <v>64</v>
      </c>
      <c r="N67" s="44" t="s">
        <v>226</v>
      </c>
      <c r="O67" s="44">
        <v>1.375</v>
      </c>
    </row>
    <row r="68" spans="1:15" x14ac:dyDescent="0.2">
      <c r="A68" s="45">
        <f t="shared" si="3"/>
        <v>65</v>
      </c>
      <c r="B68" s="45" t="s">
        <v>144</v>
      </c>
      <c r="C68" s="46">
        <v>1.3</v>
      </c>
      <c r="D68" s="47">
        <f t="shared" si="0"/>
        <v>0.35000000000000009</v>
      </c>
      <c r="E68" s="47">
        <f t="shared" si="1"/>
        <v>1.9250000000000003</v>
      </c>
      <c r="F68" s="50">
        <f t="shared" si="2"/>
        <v>1.4312499999999999</v>
      </c>
      <c r="H68" s="45">
        <f t="shared" si="4"/>
        <v>65</v>
      </c>
      <c r="I68" s="45" t="s">
        <v>200</v>
      </c>
      <c r="J68" s="47">
        <v>1.8500000000000003</v>
      </c>
      <c r="M68" s="44">
        <f t="shared" si="5"/>
        <v>65</v>
      </c>
      <c r="N68" s="44" t="s">
        <v>155</v>
      </c>
      <c r="O68" s="44">
        <v>1.325</v>
      </c>
    </row>
    <row r="69" spans="1:15" x14ac:dyDescent="0.2">
      <c r="A69" s="45">
        <f t="shared" si="3"/>
        <v>66</v>
      </c>
      <c r="B69" s="45" t="s">
        <v>215</v>
      </c>
      <c r="C69" s="46">
        <v>1.1375000000000002</v>
      </c>
      <c r="D69" s="47">
        <f t="shared" ref="D69" si="6">VLOOKUP(B69,$I$3:$J$69,2,0)</f>
        <v>0.32499999999999996</v>
      </c>
      <c r="E69" s="47">
        <f t="shared" ref="E69" si="7">VLOOKUP(B69,$N$3:$O$69,2,0)</f>
        <v>1.85</v>
      </c>
      <c r="F69" s="50">
        <f t="shared" ref="F69" si="8">$C$2*C69-$D$2*D69+$E$2*E69</f>
        <v>1.2750000000000004</v>
      </c>
      <c r="H69" s="45">
        <f t="shared" si="4"/>
        <v>66</v>
      </c>
      <c r="I69" s="45" t="s">
        <v>430</v>
      </c>
      <c r="J69" s="47">
        <v>2.2500000000000004</v>
      </c>
      <c r="M69" s="44">
        <f t="shared" si="5"/>
        <v>66</v>
      </c>
      <c r="N69" s="44" t="s">
        <v>253</v>
      </c>
      <c r="O69" s="44">
        <v>1.0750000000000002</v>
      </c>
    </row>
    <row r="70" spans="1:15" x14ac:dyDescent="0.2">
      <c r="A70" s="45"/>
      <c r="B70" s="45"/>
      <c r="M70" s="47"/>
      <c r="N70" s="47"/>
      <c r="O70" s="4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3F0CE-6A87-7447-BB87-09D6B270B708}">
  <dimension ref="A2:S70"/>
  <sheetViews>
    <sheetView workbookViewId="0">
      <selection activeCell="E82" sqref="E82"/>
    </sheetView>
  </sheetViews>
  <sheetFormatPr baseColWidth="10" defaultRowHeight="15" x14ac:dyDescent="0.2"/>
  <cols>
    <col min="1" max="1" width="10.83203125" style="46"/>
    <col min="2" max="2" width="33" style="46" bestFit="1" customWidth="1"/>
    <col min="3" max="5" width="8.83203125" style="50"/>
    <col min="6" max="6" width="8.83203125" style="46"/>
    <col min="8" max="8" width="22.83203125" customWidth="1"/>
    <col min="15" max="15" width="24.33203125" customWidth="1"/>
    <col min="16" max="19" width="10.83203125" style="18"/>
  </cols>
  <sheetData>
    <row r="2" spans="1:19" ht="19" x14ac:dyDescent="0.25">
      <c r="A2" s="38"/>
      <c r="B2" s="38" t="s">
        <v>832</v>
      </c>
      <c r="C2" s="54"/>
      <c r="D2" s="54"/>
      <c r="E2" s="54"/>
      <c r="F2" s="39"/>
      <c r="H2" s="54" t="s">
        <v>814</v>
      </c>
      <c r="I2" s="54">
        <v>1</v>
      </c>
      <c r="J2" s="54">
        <v>1</v>
      </c>
      <c r="K2" s="54">
        <v>0.5</v>
      </c>
      <c r="L2" s="54"/>
      <c r="N2" s="38"/>
      <c r="O2" s="38" t="s">
        <v>814</v>
      </c>
      <c r="P2" s="54">
        <v>1</v>
      </c>
      <c r="Q2" s="54">
        <v>1</v>
      </c>
      <c r="R2" s="54">
        <v>0.25</v>
      </c>
      <c r="S2" s="54"/>
    </row>
    <row r="3" spans="1:19" ht="17" x14ac:dyDescent="0.2">
      <c r="A3" s="40"/>
      <c r="B3" s="41" t="s">
        <v>59</v>
      </c>
      <c r="C3" s="55" t="s">
        <v>812</v>
      </c>
      <c r="D3" s="55" t="s">
        <v>813</v>
      </c>
      <c r="E3" s="55" t="s">
        <v>830</v>
      </c>
      <c r="F3" s="43" t="s">
        <v>831</v>
      </c>
      <c r="H3" s="57" t="s">
        <v>59</v>
      </c>
      <c r="I3" s="55" t="s">
        <v>812</v>
      </c>
      <c r="J3" s="55" t="s">
        <v>813</v>
      </c>
      <c r="K3" s="55" t="s">
        <v>830</v>
      </c>
      <c r="L3" s="55" t="s">
        <v>831</v>
      </c>
      <c r="N3" s="40"/>
      <c r="O3" s="41" t="s">
        <v>59</v>
      </c>
      <c r="P3" s="55" t="s">
        <v>812</v>
      </c>
      <c r="Q3" s="55" t="s">
        <v>813</v>
      </c>
      <c r="R3" s="55" t="s">
        <v>830</v>
      </c>
      <c r="S3" s="55" t="s">
        <v>831</v>
      </c>
    </row>
    <row r="4" spans="1:19" x14ac:dyDescent="0.2">
      <c r="A4" s="45">
        <v>1</v>
      </c>
      <c r="B4" s="45" t="s">
        <v>342</v>
      </c>
      <c r="C4" s="50">
        <v>3.5625</v>
      </c>
      <c r="D4" s="50">
        <v>0.17500000000000071</v>
      </c>
      <c r="E4" s="50">
        <v>3.5500000000000003</v>
      </c>
      <c r="F4" s="50">
        <v>4.3624999999999998</v>
      </c>
      <c r="H4" s="58" t="s">
        <v>342</v>
      </c>
      <c r="I4" s="50">
        <v>3.5625</v>
      </c>
      <c r="J4" s="50">
        <v>0.17500000000000071</v>
      </c>
      <c r="K4" s="50">
        <v>3.5500000000000003</v>
      </c>
      <c r="L4" s="50">
        <v>5.1624999999999996</v>
      </c>
      <c r="N4" s="45">
        <v>1</v>
      </c>
      <c r="O4" s="45" t="s">
        <v>342</v>
      </c>
      <c r="P4" s="50">
        <v>3.5625</v>
      </c>
      <c r="Q4" s="50">
        <v>0.17500000000000071</v>
      </c>
      <c r="R4" s="50">
        <v>3.5500000000000003</v>
      </c>
      <c r="S4" s="50">
        <v>4.2749999999999995</v>
      </c>
    </row>
    <row r="5" spans="1:19" x14ac:dyDescent="0.2">
      <c r="A5" s="45">
        <v>2</v>
      </c>
      <c r="B5" s="45" t="s">
        <v>72</v>
      </c>
      <c r="C5" s="50">
        <v>3.5250000000000004</v>
      </c>
      <c r="D5" s="50">
        <v>9.9999999999999645E-2</v>
      </c>
      <c r="E5" s="50">
        <v>2.3250000000000002</v>
      </c>
      <c r="F5" s="50">
        <v>4.0562500000000004</v>
      </c>
      <c r="H5" s="58" t="s">
        <v>292</v>
      </c>
      <c r="I5" s="50">
        <v>3.1875000000000004</v>
      </c>
      <c r="J5" s="50">
        <v>0.125</v>
      </c>
      <c r="K5" s="50">
        <v>3.5249999999999995</v>
      </c>
      <c r="L5" s="50">
        <v>4.8250000000000002</v>
      </c>
      <c r="N5" s="45">
        <v>2</v>
      </c>
      <c r="O5" s="45" t="s">
        <v>72</v>
      </c>
      <c r="P5" s="50">
        <v>3.5250000000000004</v>
      </c>
      <c r="Q5" s="50">
        <v>9.9999999999999645E-2</v>
      </c>
      <c r="R5" s="50">
        <v>2.3250000000000002</v>
      </c>
      <c r="S5" s="50">
        <v>4.0062500000000005</v>
      </c>
    </row>
    <row r="6" spans="1:19" x14ac:dyDescent="0.2">
      <c r="A6" s="45">
        <v>3</v>
      </c>
      <c r="B6" s="45" t="s">
        <v>292</v>
      </c>
      <c r="C6" s="50">
        <v>3.1875000000000004</v>
      </c>
      <c r="D6" s="50">
        <v>0.125</v>
      </c>
      <c r="E6" s="50">
        <v>3.5249999999999995</v>
      </c>
      <c r="F6" s="50">
        <v>4.0062500000000005</v>
      </c>
      <c r="H6" s="58" t="s">
        <v>455</v>
      </c>
      <c r="I6" s="50">
        <v>3.1875</v>
      </c>
      <c r="J6" s="50">
        <v>0.27500000000000036</v>
      </c>
      <c r="K6" s="50">
        <v>3.4499999999999997</v>
      </c>
      <c r="L6" s="50">
        <v>4.6374999999999993</v>
      </c>
      <c r="N6" s="45">
        <v>3</v>
      </c>
      <c r="O6" s="45" t="s">
        <v>292</v>
      </c>
      <c r="P6" s="50">
        <v>3.1875000000000004</v>
      </c>
      <c r="Q6" s="50">
        <v>0.125</v>
      </c>
      <c r="R6" s="50">
        <v>3.5249999999999995</v>
      </c>
      <c r="S6" s="50">
        <v>3.9437500000000005</v>
      </c>
    </row>
    <row r="7" spans="1:19" x14ac:dyDescent="0.2">
      <c r="A7" s="45">
        <v>4</v>
      </c>
      <c r="B7" s="45" t="s">
        <v>455</v>
      </c>
      <c r="C7" s="50">
        <v>3.1875</v>
      </c>
      <c r="D7" s="50">
        <v>0.27500000000000036</v>
      </c>
      <c r="E7" s="50">
        <v>3.4499999999999997</v>
      </c>
      <c r="F7" s="50">
        <v>3.9124999999999996</v>
      </c>
      <c r="H7" s="58" t="s">
        <v>72</v>
      </c>
      <c r="I7" s="50">
        <v>3.5250000000000004</v>
      </c>
      <c r="J7" s="50">
        <v>9.9999999999999645E-2</v>
      </c>
      <c r="K7" s="50">
        <v>2.3250000000000002</v>
      </c>
      <c r="L7" s="50">
        <v>4.5875000000000004</v>
      </c>
      <c r="N7" s="45">
        <v>4</v>
      </c>
      <c r="O7" s="45" t="s">
        <v>455</v>
      </c>
      <c r="P7" s="50">
        <v>3.1875</v>
      </c>
      <c r="Q7" s="50">
        <v>0.27500000000000036</v>
      </c>
      <c r="R7" s="50">
        <v>3.4499999999999997</v>
      </c>
      <c r="S7" s="50">
        <v>3.7749999999999995</v>
      </c>
    </row>
    <row r="8" spans="1:19" hidden="1" x14ac:dyDescent="0.2">
      <c r="A8" s="63">
        <v>5</v>
      </c>
      <c r="B8" s="45" t="s">
        <v>393</v>
      </c>
      <c r="C8" s="50">
        <v>3.2125000000000004</v>
      </c>
      <c r="D8" s="50">
        <v>0.42500000000000027</v>
      </c>
      <c r="E8" s="50">
        <v>3.5749999999999997</v>
      </c>
      <c r="F8" s="50">
        <v>3.8937499999999998</v>
      </c>
      <c r="H8" s="58" t="s">
        <v>393</v>
      </c>
      <c r="I8" s="50">
        <v>3.2125000000000004</v>
      </c>
      <c r="J8" s="50">
        <v>0.42500000000000027</v>
      </c>
      <c r="K8" s="50">
        <v>3.5749999999999997</v>
      </c>
      <c r="L8" s="50">
        <v>4.5750000000000002</v>
      </c>
      <c r="N8" s="45">
        <v>5</v>
      </c>
      <c r="O8" s="45" t="s">
        <v>131</v>
      </c>
      <c r="P8" s="50">
        <v>3.4000000000000004</v>
      </c>
      <c r="Q8" s="50">
        <v>0.27499999999999991</v>
      </c>
      <c r="R8" s="56">
        <v>2.2250000000000001</v>
      </c>
      <c r="S8" s="50">
        <v>3.6812500000000004</v>
      </c>
    </row>
    <row r="9" spans="1:19" x14ac:dyDescent="0.2">
      <c r="A9" s="45">
        <v>6</v>
      </c>
      <c r="B9" s="45" t="s">
        <v>131</v>
      </c>
      <c r="C9" s="50">
        <v>3.4000000000000004</v>
      </c>
      <c r="D9" s="50">
        <v>0.27499999999999991</v>
      </c>
      <c r="E9" s="56">
        <v>2.2250000000000001</v>
      </c>
      <c r="F9" s="50">
        <v>3.8187500000000001</v>
      </c>
      <c r="H9" s="58" t="s">
        <v>160</v>
      </c>
      <c r="I9" s="50">
        <v>3.125</v>
      </c>
      <c r="J9" s="50">
        <v>0.5</v>
      </c>
      <c r="K9" s="56">
        <v>3.5500000000000007</v>
      </c>
      <c r="L9" s="50">
        <v>4.4000000000000004</v>
      </c>
      <c r="N9" s="45">
        <v>6</v>
      </c>
      <c r="O9" s="45" t="s">
        <v>393</v>
      </c>
      <c r="P9" s="50">
        <v>3.2125000000000004</v>
      </c>
      <c r="Q9" s="50">
        <v>0.42500000000000027</v>
      </c>
      <c r="R9" s="50">
        <v>3.5749999999999997</v>
      </c>
      <c r="S9" s="50">
        <v>3.6812499999999999</v>
      </c>
    </row>
    <row r="10" spans="1:19" x14ac:dyDescent="0.2">
      <c r="A10" s="45">
        <v>7</v>
      </c>
      <c r="B10" s="45" t="s">
        <v>160</v>
      </c>
      <c r="C10" s="50">
        <v>3.125</v>
      </c>
      <c r="D10" s="50">
        <v>0.5</v>
      </c>
      <c r="E10" s="56">
        <v>3.5500000000000007</v>
      </c>
      <c r="F10" s="50">
        <v>3.7625000000000002</v>
      </c>
      <c r="H10" s="58" t="s">
        <v>286</v>
      </c>
      <c r="I10" s="50">
        <v>3.0125000000000002</v>
      </c>
      <c r="J10" s="50">
        <v>0.375</v>
      </c>
      <c r="K10" s="50">
        <v>3.5000000000000004</v>
      </c>
      <c r="L10" s="50">
        <v>4.3875000000000002</v>
      </c>
      <c r="N10" s="45">
        <v>7</v>
      </c>
      <c r="O10" s="45" t="s">
        <v>449</v>
      </c>
      <c r="P10" s="50">
        <v>3</v>
      </c>
      <c r="Q10" s="50">
        <v>5.0000000000000266E-2</v>
      </c>
      <c r="R10" s="50">
        <v>2.2999999999999998</v>
      </c>
      <c r="S10" s="50">
        <v>3.5249999999999995</v>
      </c>
    </row>
    <row r="11" spans="1:19" x14ac:dyDescent="0.2">
      <c r="A11" s="45">
        <v>8</v>
      </c>
      <c r="B11" s="45" t="s">
        <v>286</v>
      </c>
      <c r="C11" s="50">
        <v>3.0125000000000002</v>
      </c>
      <c r="D11" s="50">
        <v>0.375</v>
      </c>
      <c r="E11" s="50">
        <v>3.5000000000000004</v>
      </c>
      <c r="F11" s="50">
        <v>3.7</v>
      </c>
      <c r="H11" s="58" t="s">
        <v>131</v>
      </c>
      <c r="I11" s="50">
        <v>3.4000000000000004</v>
      </c>
      <c r="J11" s="50">
        <v>0.27499999999999991</v>
      </c>
      <c r="K11" s="56">
        <v>2.2250000000000001</v>
      </c>
      <c r="L11" s="50">
        <v>4.2375000000000007</v>
      </c>
      <c r="N11" s="45">
        <v>8</v>
      </c>
      <c r="O11" s="45" t="s">
        <v>160</v>
      </c>
      <c r="P11" s="50">
        <v>3.125</v>
      </c>
      <c r="Q11" s="50">
        <v>0.5</v>
      </c>
      <c r="R11" s="56">
        <v>3.5500000000000007</v>
      </c>
      <c r="S11" s="50">
        <v>3.5125000000000002</v>
      </c>
    </row>
    <row r="12" spans="1:19" hidden="1" x14ac:dyDescent="0.2">
      <c r="A12" s="63">
        <v>9</v>
      </c>
      <c r="B12" s="45" t="s">
        <v>404</v>
      </c>
      <c r="C12" s="50">
        <v>3.2374999999999998</v>
      </c>
      <c r="D12" s="50">
        <v>0.57499999999999973</v>
      </c>
      <c r="E12" s="50">
        <v>2.9249999999999998</v>
      </c>
      <c r="F12" s="50">
        <v>3.6812500000000004</v>
      </c>
      <c r="H12" s="58" t="s">
        <v>404</v>
      </c>
      <c r="I12" s="50">
        <v>3.2374999999999998</v>
      </c>
      <c r="J12" s="50">
        <v>0.57499999999999973</v>
      </c>
      <c r="K12" s="50">
        <v>2.9249999999999998</v>
      </c>
      <c r="L12" s="50">
        <v>4.125</v>
      </c>
      <c r="N12" s="45">
        <v>9</v>
      </c>
      <c r="O12" s="45" t="s">
        <v>286</v>
      </c>
      <c r="P12" s="50">
        <v>3.0125000000000002</v>
      </c>
      <c r="Q12" s="50">
        <v>0.375</v>
      </c>
      <c r="R12" s="50">
        <v>3.5000000000000004</v>
      </c>
      <c r="S12" s="50">
        <v>3.5125000000000002</v>
      </c>
    </row>
    <row r="13" spans="1:19" x14ac:dyDescent="0.2">
      <c r="A13" s="45">
        <v>10</v>
      </c>
      <c r="B13" s="45" t="s">
        <v>449</v>
      </c>
      <c r="C13" s="50">
        <v>3</v>
      </c>
      <c r="D13" s="50">
        <v>5.0000000000000266E-2</v>
      </c>
      <c r="E13" s="50">
        <v>2.2999999999999998</v>
      </c>
      <c r="F13" s="50">
        <v>3.55</v>
      </c>
      <c r="H13" s="58" t="s">
        <v>449</v>
      </c>
      <c r="I13" s="50">
        <v>3</v>
      </c>
      <c r="J13" s="50">
        <v>5.0000000000000266E-2</v>
      </c>
      <c r="K13" s="50">
        <v>2.2999999999999998</v>
      </c>
      <c r="L13" s="50">
        <v>4.0999999999999996</v>
      </c>
      <c r="N13" s="45">
        <v>10</v>
      </c>
      <c r="O13" s="45" t="s">
        <v>404</v>
      </c>
      <c r="P13" s="50">
        <v>3.2374999999999998</v>
      </c>
      <c r="Q13" s="50">
        <v>0.57499999999999973</v>
      </c>
      <c r="R13" s="50">
        <v>2.9249999999999998</v>
      </c>
      <c r="S13" s="50">
        <v>3.3937499999999998</v>
      </c>
    </row>
    <row r="14" spans="1:19" x14ac:dyDescent="0.2">
      <c r="A14" s="45">
        <v>11</v>
      </c>
      <c r="B14" s="45" t="s">
        <v>754</v>
      </c>
      <c r="C14" s="50">
        <v>3.1125000000000003</v>
      </c>
      <c r="D14" s="50">
        <v>1.0750000000000002</v>
      </c>
      <c r="E14" s="50">
        <v>3.7</v>
      </c>
      <c r="F14" s="50">
        <v>3.5</v>
      </c>
      <c r="H14" s="58" t="s">
        <v>410</v>
      </c>
      <c r="I14" s="50">
        <v>2.8624999999999998</v>
      </c>
      <c r="J14" s="50">
        <v>0.27499999999999991</v>
      </c>
      <c r="K14" s="50">
        <v>3.0000000000000004</v>
      </c>
      <c r="L14" s="50">
        <v>4.0875000000000004</v>
      </c>
      <c r="N14" s="45">
        <v>11</v>
      </c>
      <c r="O14" s="45" t="s">
        <v>410</v>
      </c>
      <c r="P14" s="50">
        <v>2.8624999999999998</v>
      </c>
      <c r="Q14" s="50">
        <v>0.27499999999999991</v>
      </c>
      <c r="R14" s="50">
        <v>3.0000000000000004</v>
      </c>
      <c r="S14" s="50">
        <v>3.3374999999999999</v>
      </c>
    </row>
    <row r="15" spans="1:19" hidden="1" x14ac:dyDescent="0.2">
      <c r="A15" s="63">
        <v>12</v>
      </c>
      <c r="B15" s="45" t="s">
        <v>332</v>
      </c>
      <c r="C15" s="50">
        <v>3.3</v>
      </c>
      <c r="D15" s="50">
        <v>0.60000000000000009</v>
      </c>
      <c r="E15" s="50">
        <v>1.9000000000000001</v>
      </c>
      <c r="F15" s="50">
        <v>3.4750000000000001</v>
      </c>
      <c r="H15" s="58" t="s">
        <v>754</v>
      </c>
      <c r="I15" s="50">
        <v>3.1125000000000003</v>
      </c>
      <c r="J15" s="50">
        <v>1.0750000000000002</v>
      </c>
      <c r="K15" s="50">
        <v>3.7</v>
      </c>
      <c r="L15" s="50">
        <v>3.8875000000000002</v>
      </c>
      <c r="N15" s="45">
        <v>12</v>
      </c>
      <c r="O15" s="45" t="s">
        <v>332</v>
      </c>
      <c r="P15" s="50">
        <v>3.3</v>
      </c>
      <c r="Q15" s="50">
        <v>0.60000000000000009</v>
      </c>
      <c r="R15" s="50">
        <v>1.9000000000000001</v>
      </c>
      <c r="S15" s="50">
        <v>3.1749999999999998</v>
      </c>
    </row>
    <row r="16" spans="1:19" hidden="1" x14ac:dyDescent="0.2">
      <c r="A16" s="63">
        <v>13</v>
      </c>
      <c r="B16" s="45" t="s">
        <v>410</v>
      </c>
      <c r="C16" s="50">
        <v>2.8624999999999998</v>
      </c>
      <c r="D16" s="50">
        <v>0.27499999999999991</v>
      </c>
      <c r="E16" s="50">
        <v>3.0000000000000004</v>
      </c>
      <c r="F16" s="50">
        <v>3.4749999999999996</v>
      </c>
      <c r="G16" s="65" t="s">
        <v>833</v>
      </c>
      <c r="H16" s="58" t="s">
        <v>534</v>
      </c>
      <c r="I16" s="50">
        <v>3.0375000000000001</v>
      </c>
      <c r="J16" s="50">
        <v>0.72500000000000053</v>
      </c>
      <c r="K16" s="50">
        <v>3.125</v>
      </c>
      <c r="L16" s="50">
        <v>3.8749999999999996</v>
      </c>
      <c r="N16" s="45">
        <v>13</v>
      </c>
      <c r="O16" s="45" t="s">
        <v>165</v>
      </c>
      <c r="P16" s="50">
        <v>3.0750000000000002</v>
      </c>
      <c r="Q16" s="50">
        <v>0.40000000000000036</v>
      </c>
      <c r="R16" s="50">
        <v>1.8</v>
      </c>
      <c r="S16" s="50">
        <v>3.125</v>
      </c>
    </row>
    <row r="17" spans="1:19" hidden="1" x14ac:dyDescent="0.2">
      <c r="A17" s="63">
        <v>14</v>
      </c>
      <c r="B17" s="45" t="s">
        <v>534</v>
      </c>
      <c r="C17" s="50">
        <v>3.0375000000000001</v>
      </c>
      <c r="D17" s="50">
        <v>0.72500000000000053</v>
      </c>
      <c r="E17" s="50">
        <v>3.125</v>
      </c>
      <c r="F17" s="50">
        <v>3.4562499999999998</v>
      </c>
      <c r="H17" s="58" t="s">
        <v>387</v>
      </c>
      <c r="I17" s="50">
        <v>2.8</v>
      </c>
      <c r="J17" s="50">
        <v>0.44999999999999973</v>
      </c>
      <c r="K17" s="56">
        <v>2.875</v>
      </c>
      <c r="L17" s="50">
        <v>3.7875000000000001</v>
      </c>
      <c r="N17" s="45">
        <v>14</v>
      </c>
      <c r="O17" s="45" t="s">
        <v>534</v>
      </c>
      <c r="P17" s="50">
        <v>3.0375000000000001</v>
      </c>
      <c r="Q17" s="50">
        <v>0.72500000000000053</v>
      </c>
      <c r="R17" s="50">
        <v>3.125</v>
      </c>
      <c r="S17" s="50">
        <v>3.0937499999999996</v>
      </c>
    </row>
    <row r="18" spans="1:19" x14ac:dyDescent="0.2">
      <c r="A18" s="45">
        <v>15</v>
      </c>
      <c r="B18" s="45" t="s">
        <v>165</v>
      </c>
      <c r="C18" s="50">
        <v>3.0750000000000002</v>
      </c>
      <c r="D18" s="50">
        <v>0.40000000000000036</v>
      </c>
      <c r="E18" s="50">
        <v>1.8</v>
      </c>
      <c r="F18" s="50">
        <v>3.3250000000000002</v>
      </c>
      <c r="H18" s="58" t="s">
        <v>489</v>
      </c>
      <c r="I18" s="50">
        <v>2.7</v>
      </c>
      <c r="J18" s="50">
        <v>0.44999999999999973</v>
      </c>
      <c r="K18" s="56">
        <v>2.9</v>
      </c>
      <c r="L18" s="50">
        <v>3.7</v>
      </c>
      <c r="N18" s="45">
        <v>15</v>
      </c>
      <c r="O18" s="45" t="s">
        <v>387</v>
      </c>
      <c r="P18" s="50">
        <v>2.8</v>
      </c>
      <c r="Q18" s="50">
        <v>0.44999999999999973</v>
      </c>
      <c r="R18" s="56">
        <v>2.875</v>
      </c>
      <c r="S18" s="50">
        <v>3.0687500000000001</v>
      </c>
    </row>
    <row r="19" spans="1:19" hidden="1" x14ac:dyDescent="0.2">
      <c r="A19" s="45">
        <v>16</v>
      </c>
      <c r="B19" s="51" t="s">
        <v>387</v>
      </c>
      <c r="C19" s="50">
        <v>2.8</v>
      </c>
      <c r="D19" s="50">
        <v>0.44999999999999973</v>
      </c>
      <c r="E19" s="56">
        <v>2.875</v>
      </c>
      <c r="F19" s="50">
        <v>3.2937500000000002</v>
      </c>
      <c r="H19" s="58" t="s">
        <v>539</v>
      </c>
      <c r="I19" s="50">
        <v>2.0750000000000002</v>
      </c>
      <c r="J19" s="50">
        <v>0.14999999999999991</v>
      </c>
      <c r="K19" s="50">
        <v>3.5249999999999995</v>
      </c>
      <c r="L19" s="50">
        <v>3.6875</v>
      </c>
      <c r="N19" s="45">
        <v>16</v>
      </c>
      <c r="O19" s="45" t="s">
        <v>489</v>
      </c>
      <c r="P19" s="50">
        <v>2.7</v>
      </c>
      <c r="Q19" s="50">
        <v>0.44999999999999973</v>
      </c>
      <c r="R19" s="56">
        <v>2.9</v>
      </c>
      <c r="S19" s="50">
        <v>2.9750000000000005</v>
      </c>
    </row>
    <row r="20" spans="1:19" x14ac:dyDescent="0.2">
      <c r="A20" s="45">
        <v>17</v>
      </c>
      <c r="B20" s="45" t="s">
        <v>489</v>
      </c>
      <c r="C20" s="50">
        <v>2.7</v>
      </c>
      <c r="D20" s="50">
        <v>0.44999999999999973</v>
      </c>
      <c r="E20" s="56">
        <v>2.9</v>
      </c>
      <c r="F20" s="50">
        <v>3.2000000000000006</v>
      </c>
      <c r="H20" s="58" t="s">
        <v>332</v>
      </c>
      <c r="I20" s="50">
        <v>3.3</v>
      </c>
      <c r="J20" s="50">
        <v>0.60000000000000009</v>
      </c>
      <c r="K20" s="50">
        <v>1.9000000000000001</v>
      </c>
      <c r="L20" s="50">
        <v>3.65</v>
      </c>
      <c r="N20" s="45">
        <v>17</v>
      </c>
      <c r="O20" s="45" t="s">
        <v>754</v>
      </c>
      <c r="P20" s="50">
        <v>3.1125000000000003</v>
      </c>
      <c r="Q20" s="50">
        <v>1.0750000000000002</v>
      </c>
      <c r="R20" s="50">
        <v>3.7</v>
      </c>
      <c r="S20" s="50">
        <v>2.9625000000000004</v>
      </c>
    </row>
    <row r="21" spans="1:19" x14ac:dyDescent="0.2">
      <c r="A21" s="45">
        <v>18</v>
      </c>
      <c r="B21" s="45" t="s">
        <v>181</v>
      </c>
      <c r="C21" s="50">
        <v>3.1416666666666671</v>
      </c>
      <c r="D21" s="50">
        <v>1.25</v>
      </c>
      <c r="E21" s="50">
        <v>2.5499999999999998</v>
      </c>
      <c r="F21" s="50">
        <v>3.1541666666666668</v>
      </c>
      <c r="H21" s="58" t="s">
        <v>165</v>
      </c>
      <c r="I21" s="50">
        <v>3.0750000000000002</v>
      </c>
      <c r="J21" s="50">
        <v>0.40000000000000036</v>
      </c>
      <c r="K21" s="50">
        <v>1.8</v>
      </c>
      <c r="L21" s="50">
        <v>3.5749999999999997</v>
      </c>
      <c r="N21" s="45">
        <v>18</v>
      </c>
      <c r="O21" s="45" t="s">
        <v>246</v>
      </c>
      <c r="P21" s="50">
        <v>2.4000000000000004</v>
      </c>
      <c r="Q21" s="50">
        <v>0</v>
      </c>
      <c r="R21" s="50">
        <v>1.8250000000000002</v>
      </c>
      <c r="S21" s="50">
        <v>2.8562500000000002</v>
      </c>
    </row>
    <row r="22" spans="1:19" hidden="1" x14ac:dyDescent="0.2">
      <c r="A22" s="45">
        <v>19</v>
      </c>
      <c r="B22" s="51" t="s">
        <v>111</v>
      </c>
      <c r="C22" s="50">
        <v>2.8500000000000005</v>
      </c>
      <c r="D22" s="50">
        <v>0.64999999999999991</v>
      </c>
      <c r="E22" s="50">
        <v>2.4000000000000004</v>
      </c>
      <c r="F22" s="50">
        <v>3.1250000000000004</v>
      </c>
      <c r="H22" s="58" t="s">
        <v>543</v>
      </c>
      <c r="I22" s="50">
        <v>2.375</v>
      </c>
      <c r="J22" s="50">
        <v>0.14999999999999991</v>
      </c>
      <c r="K22" s="50">
        <v>2.4</v>
      </c>
      <c r="L22" s="50">
        <v>3.4249999999999998</v>
      </c>
      <c r="N22" s="45">
        <v>19</v>
      </c>
      <c r="O22" s="45" t="s">
        <v>543</v>
      </c>
      <c r="P22" s="50">
        <v>2.375</v>
      </c>
      <c r="Q22" s="50">
        <v>0.14999999999999991</v>
      </c>
      <c r="R22" s="50">
        <v>2.4</v>
      </c>
      <c r="S22" s="50">
        <v>2.8250000000000002</v>
      </c>
    </row>
    <row r="23" spans="1:19" hidden="1" x14ac:dyDescent="0.2">
      <c r="A23" s="45">
        <v>20</v>
      </c>
      <c r="B23" s="51" t="s">
        <v>376</v>
      </c>
      <c r="C23" s="50">
        <v>2.875</v>
      </c>
      <c r="D23" s="50">
        <v>0.80000000000000027</v>
      </c>
      <c r="E23" s="50">
        <v>2.4750000000000001</v>
      </c>
      <c r="F23" s="50">
        <v>3.0937499999999996</v>
      </c>
      <c r="H23" s="58" t="s">
        <v>125</v>
      </c>
      <c r="I23" s="50">
        <v>2.7312500000000002</v>
      </c>
      <c r="J23" s="50">
        <v>1.1749999999999998</v>
      </c>
      <c r="K23" s="50">
        <v>3.7</v>
      </c>
      <c r="L23" s="50">
        <v>3.4062500000000004</v>
      </c>
      <c r="N23" s="45">
        <v>20</v>
      </c>
      <c r="O23" s="45" t="s">
        <v>539</v>
      </c>
      <c r="P23" s="50">
        <v>2.0750000000000002</v>
      </c>
      <c r="Q23" s="50">
        <v>0.14999999999999991</v>
      </c>
      <c r="R23" s="50">
        <v>3.5249999999999995</v>
      </c>
      <c r="S23" s="50">
        <v>2.8062500000000004</v>
      </c>
    </row>
    <row r="24" spans="1:19" x14ac:dyDescent="0.2">
      <c r="A24" s="45">
        <v>21</v>
      </c>
      <c r="B24" s="45" t="s">
        <v>125</v>
      </c>
      <c r="C24" s="50">
        <v>2.7312500000000002</v>
      </c>
      <c r="D24" s="50">
        <v>1.1749999999999998</v>
      </c>
      <c r="E24" s="50">
        <v>3.7</v>
      </c>
      <c r="F24" s="50">
        <v>3.0687500000000005</v>
      </c>
      <c r="H24" s="58" t="s">
        <v>111</v>
      </c>
      <c r="I24" s="50">
        <v>2.8500000000000005</v>
      </c>
      <c r="J24" s="50">
        <v>0.64999999999999991</v>
      </c>
      <c r="K24" s="50">
        <v>2.4000000000000004</v>
      </c>
      <c r="L24" s="50">
        <v>3.4000000000000008</v>
      </c>
      <c r="N24" s="45">
        <v>21</v>
      </c>
      <c r="O24" s="45" t="s">
        <v>111</v>
      </c>
      <c r="P24" s="50">
        <v>2.8500000000000005</v>
      </c>
      <c r="Q24" s="50">
        <v>0.64999999999999991</v>
      </c>
      <c r="R24" s="50">
        <v>2.4000000000000004</v>
      </c>
      <c r="S24" s="50">
        <v>2.8000000000000007</v>
      </c>
    </row>
    <row r="25" spans="1:19" hidden="1" x14ac:dyDescent="0.2">
      <c r="A25" s="45">
        <v>22</v>
      </c>
      <c r="B25" s="51" t="s">
        <v>348</v>
      </c>
      <c r="C25" s="50">
        <v>2.5875000000000004</v>
      </c>
      <c r="D25" s="50">
        <v>0.52500000000000036</v>
      </c>
      <c r="E25" s="50">
        <v>2.6</v>
      </c>
      <c r="F25" s="50">
        <v>2.9750000000000001</v>
      </c>
      <c r="H25" s="58" t="s">
        <v>348</v>
      </c>
      <c r="I25" s="50">
        <v>2.5875000000000004</v>
      </c>
      <c r="J25" s="50">
        <v>0.52500000000000036</v>
      </c>
      <c r="K25" s="50">
        <v>2.6</v>
      </c>
      <c r="L25" s="50">
        <v>3.3624999999999998</v>
      </c>
      <c r="N25" s="45">
        <v>22</v>
      </c>
      <c r="O25" s="45" t="s">
        <v>348</v>
      </c>
      <c r="P25" s="50">
        <v>2.5875000000000004</v>
      </c>
      <c r="Q25" s="50">
        <v>0.52500000000000036</v>
      </c>
      <c r="R25" s="50">
        <v>2.6</v>
      </c>
      <c r="S25" s="50">
        <v>2.7124999999999999</v>
      </c>
    </row>
    <row r="26" spans="1:19" hidden="1" x14ac:dyDescent="0.2">
      <c r="A26" s="63">
        <v>23</v>
      </c>
      <c r="B26" s="35" t="s">
        <v>89</v>
      </c>
      <c r="C26" s="50">
        <v>2.8875000000000002</v>
      </c>
      <c r="D26" s="50">
        <v>0.82500000000000018</v>
      </c>
      <c r="E26" s="50">
        <v>1.7250000000000001</v>
      </c>
      <c r="F26" s="50">
        <v>2.90625</v>
      </c>
      <c r="H26" s="58" t="s">
        <v>95</v>
      </c>
      <c r="I26" s="50">
        <v>2.4125000000000001</v>
      </c>
      <c r="J26" s="50">
        <v>0.57500000000000018</v>
      </c>
      <c r="K26" s="50">
        <v>3.0249999999999999</v>
      </c>
      <c r="L26" s="50">
        <v>3.3499999999999996</v>
      </c>
      <c r="N26" s="45">
        <v>23</v>
      </c>
      <c r="O26" s="45" t="s">
        <v>327</v>
      </c>
      <c r="P26" s="50">
        <v>2.2750000000000004</v>
      </c>
      <c r="Q26" s="50">
        <v>0.15000000000000036</v>
      </c>
      <c r="R26" s="56">
        <v>2.3250000000000002</v>
      </c>
      <c r="S26" s="50">
        <v>2.7062499999999998</v>
      </c>
    </row>
    <row r="27" spans="1:19" hidden="1" x14ac:dyDescent="0.2">
      <c r="A27" s="63">
        <v>24</v>
      </c>
      <c r="B27" s="35" t="s">
        <v>99</v>
      </c>
      <c r="C27" s="50">
        <v>2.6125000000000003</v>
      </c>
      <c r="D27" s="50">
        <v>0.52500000000000036</v>
      </c>
      <c r="E27" s="50">
        <v>2.1999999999999997</v>
      </c>
      <c r="F27" s="50">
        <v>2.9</v>
      </c>
      <c r="H27" s="58" t="s">
        <v>246</v>
      </c>
      <c r="I27" s="50">
        <v>2.4000000000000004</v>
      </c>
      <c r="J27" s="50">
        <v>0</v>
      </c>
      <c r="K27" s="50">
        <v>1.8250000000000002</v>
      </c>
      <c r="L27" s="50">
        <v>3.3125000000000004</v>
      </c>
      <c r="N27" s="45">
        <v>24</v>
      </c>
      <c r="O27" s="45" t="s">
        <v>798</v>
      </c>
      <c r="P27" s="50">
        <v>2.2749999999999999</v>
      </c>
      <c r="Q27" s="50">
        <v>0.10000000000000053</v>
      </c>
      <c r="R27" s="56">
        <v>2.1</v>
      </c>
      <c r="S27" s="50">
        <v>2.6999999999999993</v>
      </c>
    </row>
    <row r="28" spans="1:19" hidden="1" x14ac:dyDescent="0.2">
      <c r="A28" s="45">
        <v>25</v>
      </c>
      <c r="B28" s="51" t="s">
        <v>543</v>
      </c>
      <c r="C28" s="50">
        <v>2.375</v>
      </c>
      <c r="D28" s="50">
        <v>0.14999999999999991</v>
      </c>
      <c r="E28" s="50">
        <v>2.4</v>
      </c>
      <c r="F28" s="50">
        <v>2.9</v>
      </c>
      <c r="H28" s="58" t="s">
        <v>376</v>
      </c>
      <c r="I28" s="50">
        <v>2.875</v>
      </c>
      <c r="J28" s="50">
        <v>0.80000000000000027</v>
      </c>
      <c r="K28" s="50">
        <v>2.4750000000000001</v>
      </c>
      <c r="L28" s="50">
        <v>3.3125</v>
      </c>
      <c r="N28" s="45">
        <v>25</v>
      </c>
      <c r="O28" s="45" t="s">
        <v>376</v>
      </c>
      <c r="P28" s="50">
        <v>2.875</v>
      </c>
      <c r="Q28" s="50">
        <v>0.80000000000000027</v>
      </c>
      <c r="R28" s="50">
        <v>2.4750000000000001</v>
      </c>
      <c r="S28" s="50">
        <v>2.6937499999999996</v>
      </c>
    </row>
    <row r="29" spans="1:19" hidden="1" x14ac:dyDescent="0.2">
      <c r="A29" s="45">
        <v>26</v>
      </c>
      <c r="B29" s="51" t="s">
        <v>232</v>
      </c>
      <c r="C29" s="50">
        <v>2.6624999999999996</v>
      </c>
      <c r="D29" s="50">
        <v>0.62500000000000044</v>
      </c>
      <c r="E29" s="50">
        <v>2.2000000000000002</v>
      </c>
      <c r="F29" s="50">
        <v>2.8999999999999995</v>
      </c>
      <c r="H29" s="58" t="s">
        <v>327</v>
      </c>
      <c r="I29" s="50">
        <v>2.2750000000000004</v>
      </c>
      <c r="J29" s="50">
        <v>0.15000000000000036</v>
      </c>
      <c r="K29" s="56">
        <v>2.3250000000000002</v>
      </c>
      <c r="L29" s="50">
        <v>3.2875000000000001</v>
      </c>
      <c r="N29" s="45">
        <v>26</v>
      </c>
      <c r="O29" s="45" t="s">
        <v>399</v>
      </c>
      <c r="P29" s="50">
        <v>2.5625</v>
      </c>
      <c r="Q29" s="50">
        <v>0.42500000000000027</v>
      </c>
      <c r="R29" s="56">
        <v>2.125</v>
      </c>
      <c r="S29" s="50">
        <v>2.6687499999999997</v>
      </c>
    </row>
    <row r="30" spans="1:19" s="47" customFormat="1" hidden="1" x14ac:dyDescent="0.2">
      <c r="A30" s="63">
        <v>27</v>
      </c>
      <c r="B30" s="35" t="s">
        <v>95</v>
      </c>
      <c r="C30" s="50">
        <v>2.4125000000000001</v>
      </c>
      <c r="D30" s="50">
        <v>0.57500000000000018</v>
      </c>
      <c r="E30" s="50">
        <v>3.0249999999999999</v>
      </c>
      <c r="F30" s="50">
        <v>2.8812500000000001</v>
      </c>
      <c r="H30" s="58" t="s">
        <v>798</v>
      </c>
      <c r="I30" s="50">
        <v>2.2749999999999999</v>
      </c>
      <c r="J30" s="50">
        <v>0.10000000000000053</v>
      </c>
      <c r="K30" s="56">
        <v>2.1</v>
      </c>
      <c r="L30" s="50">
        <v>3.2249999999999996</v>
      </c>
      <c r="N30" s="45">
        <v>27</v>
      </c>
      <c r="O30" s="45" t="s">
        <v>99</v>
      </c>
      <c r="P30" s="50">
        <v>2.6125000000000003</v>
      </c>
      <c r="Q30" s="50">
        <v>0.52500000000000036</v>
      </c>
      <c r="R30" s="50">
        <v>2.1999999999999997</v>
      </c>
      <c r="S30" s="50">
        <v>2.6374999999999997</v>
      </c>
    </row>
    <row r="31" spans="1:19" hidden="1" x14ac:dyDescent="0.2">
      <c r="A31" s="45">
        <v>28</v>
      </c>
      <c r="B31" s="51" t="s">
        <v>399</v>
      </c>
      <c r="C31" s="50">
        <v>2.5625</v>
      </c>
      <c r="D31" s="50">
        <v>0.42500000000000027</v>
      </c>
      <c r="E31" s="56">
        <v>2.125</v>
      </c>
      <c r="F31" s="50">
        <v>2.8812499999999996</v>
      </c>
      <c r="H31" s="58" t="s">
        <v>399</v>
      </c>
      <c r="I31" s="50">
        <v>2.5625</v>
      </c>
      <c r="J31" s="50">
        <v>0.42500000000000027</v>
      </c>
      <c r="K31" s="56">
        <v>2.125</v>
      </c>
      <c r="L31" s="50">
        <v>3.1999999999999997</v>
      </c>
      <c r="N31" s="45">
        <v>28</v>
      </c>
      <c r="O31" s="45" t="s">
        <v>95</v>
      </c>
      <c r="P31" s="50">
        <v>2.4125000000000001</v>
      </c>
      <c r="Q31" s="50">
        <v>0.57500000000000018</v>
      </c>
      <c r="R31" s="50">
        <v>3.0249999999999999</v>
      </c>
      <c r="S31" s="50">
        <v>2.59375</v>
      </c>
    </row>
    <row r="32" spans="1:19" hidden="1" x14ac:dyDescent="0.2">
      <c r="A32" s="63">
        <v>29</v>
      </c>
      <c r="B32" s="35" t="s">
        <v>539</v>
      </c>
      <c r="C32" s="50">
        <v>2.0750000000000002</v>
      </c>
      <c r="D32" s="50">
        <v>0.14999999999999991</v>
      </c>
      <c r="E32" s="50">
        <v>3.5249999999999995</v>
      </c>
      <c r="F32" s="50">
        <v>2.8812499999999996</v>
      </c>
      <c r="H32" s="58" t="s">
        <v>99</v>
      </c>
      <c r="I32" s="50">
        <v>2.6125000000000003</v>
      </c>
      <c r="J32" s="50">
        <v>0.52500000000000036</v>
      </c>
      <c r="K32" s="50">
        <v>2.1999999999999997</v>
      </c>
      <c r="L32" s="50">
        <v>3.1875</v>
      </c>
      <c r="N32" s="45">
        <v>29</v>
      </c>
      <c r="O32" s="45" t="s">
        <v>232</v>
      </c>
      <c r="P32" s="50">
        <v>2.6624999999999996</v>
      </c>
      <c r="Q32" s="50">
        <v>0.62500000000000044</v>
      </c>
      <c r="R32" s="50">
        <v>2.2000000000000002</v>
      </c>
      <c r="S32" s="50">
        <v>2.5874999999999995</v>
      </c>
    </row>
    <row r="33" spans="1:19" s="52" customFormat="1" hidden="1" x14ac:dyDescent="0.2">
      <c r="A33" s="51">
        <v>30</v>
      </c>
      <c r="B33" s="51" t="s">
        <v>246</v>
      </c>
      <c r="C33" s="53">
        <v>2.4000000000000004</v>
      </c>
      <c r="D33" s="53">
        <v>0</v>
      </c>
      <c r="E33" s="53">
        <v>1.8250000000000002</v>
      </c>
      <c r="F33" s="53">
        <v>2.8562500000000002</v>
      </c>
      <c r="H33" s="59" t="s">
        <v>337</v>
      </c>
      <c r="I33" s="53">
        <v>2.0625</v>
      </c>
      <c r="J33" s="53">
        <v>0.22499999999999964</v>
      </c>
      <c r="K33" s="53">
        <v>2.6750000000000003</v>
      </c>
      <c r="L33" s="53">
        <v>3.1750000000000007</v>
      </c>
      <c r="N33" s="51">
        <v>30</v>
      </c>
      <c r="O33" s="51" t="s">
        <v>181</v>
      </c>
      <c r="P33" s="53">
        <v>3.1416666666666671</v>
      </c>
      <c r="Q33" s="53">
        <v>1.25</v>
      </c>
      <c r="R33" s="53">
        <v>2.5499999999999998</v>
      </c>
      <c r="S33" s="53">
        <v>2.5291666666666668</v>
      </c>
    </row>
    <row r="34" spans="1:19" hidden="1" x14ac:dyDescent="0.2">
      <c r="A34" s="45">
        <v>31</v>
      </c>
      <c r="B34" s="45" t="s">
        <v>195</v>
      </c>
      <c r="C34" s="50">
        <v>2.9166666666666665</v>
      </c>
      <c r="D34" s="50">
        <v>1.3000000000000003</v>
      </c>
      <c r="E34" s="50">
        <v>2.2250000000000005</v>
      </c>
      <c r="F34" s="50">
        <v>2.822916666666667</v>
      </c>
      <c r="H34" s="58" t="s">
        <v>181</v>
      </c>
      <c r="I34" s="50">
        <v>3.1416666666666671</v>
      </c>
      <c r="J34" s="50">
        <v>1.25</v>
      </c>
      <c r="K34" s="50">
        <v>2.5499999999999998</v>
      </c>
      <c r="L34" s="50">
        <v>3.166666666666667</v>
      </c>
      <c r="N34" s="45">
        <v>31</v>
      </c>
      <c r="O34" s="45" t="s">
        <v>337</v>
      </c>
      <c r="P34" s="50">
        <v>2.0625</v>
      </c>
      <c r="Q34" s="50">
        <v>0.22499999999999964</v>
      </c>
      <c r="R34" s="50">
        <v>2.6750000000000003</v>
      </c>
      <c r="S34" s="50">
        <v>2.5062500000000005</v>
      </c>
    </row>
    <row r="35" spans="1:19" hidden="1" x14ac:dyDescent="0.2">
      <c r="A35" s="45">
        <v>32</v>
      </c>
      <c r="B35" s="45" t="s">
        <v>327</v>
      </c>
      <c r="C35" s="50">
        <v>2.2750000000000004</v>
      </c>
      <c r="D35" s="50">
        <v>0.15000000000000036</v>
      </c>
      <c r="E35" s="56">
        <v>2.3250000000000002</v>
      </c>
      <c r="F35" s="50">
        <v>2.78125</v>
      </c>
      <c r="H35" s="58" t="s">
        <v>232</v>
      </c>
      <c r="I35" s="50">
        <v>2.6624999999999996</v>
      </c>
      <c r="J35" s="50">
        <v>0.62500000000000044</v>
      </c>
      <c r="K35" s="50">
        <v>2.2000000000000002</v>
      </c>
      <c r="L35" s="50">
        <v>3.1374999999999993</v>
      </c>
      <c r="N35" s="45">
        <v>32</v>
      </c>
      <c r="O35" s="45" t="s">
        <v>89</v>
      </c>
      <c r="P35" s="50">
        <v>2.8875000000000002</v>
      </c>
      <c r="Q35" s="50">
        <v>0.82500000000000018</v>
      </c>
      <c r="R35" s="50">
        <v>1.7250000000000001</v>
      </c>
      <c r="S35" s="50">
        <v>2.4937499999999999</v>
      </c>
    </row>
    <row r="36" spans="1:19" hidden="1" x14ac:dyDescent="0.2">
      <c r="A36" s="63">
        <v>33</v>
      </c>
      <c r="B36" s="35" t="s">
        <v>798</v>
      </c>
      <c r="C36" s="50">
        <v>2.2749999999999999</v>
      </c>
      <c r="D36" s="50">
        <v>0.10000000000000053</v>
      </c>
      <c r="E36" s="56">
        <v>2.1</v>
      </c>
      <c r="F36" s="50">
        <v>2.7499999999999996</v>
      </c>
      <c r="H36" s="58" t="s">
        <v>83</v>
      </c>
      <c r="I36" s="50">
        <v>2.375</v>
      </c>
      <c r="J36" s="50">
        <v>0.79999999999999982</v>
      </c>
      <c r="K36" s="56">
        <v>2.8500000000000005</v>
      </c>
      <c r="L36" s="50">
        <v>3.0000000000000004</v>
      </c>
      <c r="N36" s="45">
        <v>33</v>
      </c>
      <c r="O36" s="45" t="s">
        <v>125</v>
      </c>
      <c r="P36" s="50">
        <v>2.7312500000000002</v>
      </c>
      <c r="Q36" s="50">
        <v>1.1749999999999998</v>
      </c>
      <c r="R36" s="50">
        <v>3.7</v>
      </c>
      <c r="S36" s="50">
        <v>2.4812500000000002</v>
      </c>
    </row>
    <row r="37" spans="1:19" hidden="1" x14ac:dyDescent="0.2">
      <c r="A37" s="45">
        <v>34</v>
      </c>
      <c r="B37" s="45" t="s">
        <v>220</v>
      </c>
      <c r="C37" s="50">
        <v>2.6124999999999998</v>
      </c>
      <c r="D37" s="50">
        <v>1.1750000000000003</v>
      </c>
      <c r="E37" s="50">
        <v>2.75</v>
      </c>
      <c r="F37" s="50">
        <v>2.7124999999999995</v>
      </c>
      <c r="H37" s="58" t="s">
        <v>104</v>
      </c>
      <c r="I37" s="50">
        <v>1.8250000000000002</v>
      </c>
      <c r="J37" s="50">
        <v>9.9999999999999867E-2</v>
      </c>
      <c r="K37" s="50">
        <v>2.4749999999999996</v>
      </c>
      <c r="L37" s="50">
        <v>2.9625000000000004</v>
      </c>
      <c r="N37" s="45">
        <v>34</v>
      </c>
      <c r="O37" s="45" t="s">
        <v>170</v>
      </c>
      <c r="P37" s="50">
        <v>2.1875</v>
      </c>
      <c r="Q37" s="50">
        <v>0.22499999999999964</v>
      </c>
      <c r="R37" s="50">
        <v>1.9</v>
      </c>
      <c r="S37" s="50">
        <v>2.4375000000000004</v>
      </c>
    </row>
    <row r="38" spans="1:19" hidden="1" x14ac:dyDescent="0.2">
      <c r="A38" s="45">
        <v>35</v>
      </c>
      <c r="B38" s="60" t="s">
        <v>83</v>
      </c>
      <c r="C38" s="50">
        <v>2.375</v>
      </c>
      <c r="D38" s="50">
        <v>0.79999999999999982</v>
      </c>
      <c r="E38" s="56">
        <v>2.8500000000000005</v>
      </c>
      <c r="F38" s="50">
        <v>2.6875</v>
      </c>
      <c r="H38" s="58" t="s">
        <v>89</v>
      </c>
      <c r="I38" s="50">
        <v>2.8875000000000002</v>
      </c>
      <c r="J38" s="50">
        <v>0.82500000000000018</v>
      </c>
      <c r="K38" s="50">
        <v>1.7250000000000001</v>
      </c>
      <c r="L38" s="50">
        <v>2.9249999999999998</v>
      </c>
      <c r="N38" s="45">
        <v>35</v>
      </c>
      <c r="O38" s="45" t="s">
        <v>104</v>
      </c>
      <c r="P38" s="50">
        <v>1.8250000000000002</v>
      </c>
      <c r="Q38" s="50">
        <v>9.9999999999999867E-2</v>
      </c>
      <c r="R38" s="50">
        <v>2.4749999999999996</v>
      </c>
      <c r="S38" s="50">
        <v>2.34375</v>
      </c>
    </row>
    <row r="39" spans="1:19" hidden="1" x14ac:dyDescent="0.2">
      <c r="A39" s="45">
        <v>36</v>
      </c>
      <c r="B39" s="45" t="s">
        <v>119</v>
      </c>
      <c r="C39" s="50">
        <v>2.4666666666666668</v>
      </c>
      <c r="D39" s="50">
        <v>0.69999999999999973</v>
      </c>
      <c r="E39" s="50">
        <v>2.15</v>
      </c>
      <c r="F39" s="50">
        <v>2.6541666666666672</v>
      </c>
      <c r="H39" s="58" t="s">
        <v>170</v>
      </c>
      <c r="I39" s="50">
        <v>2.1875</v>
      </c>
      <c r="J39" s="50">
        <v>0.22499999999999964</v>
      </c>
      <c r="K39" s="50">
        <v>1.9</v>
      </c>
      <c r="L39" s="50">
        <v>2.9125000000000005</v>
      </c>
      <c r="N39" s="45">
        <v>36</v>
      </c>
      <c r="O39" s="45" t="s">
        <v>155</v>
      </c>
      <c r="P39" s="50">
        <v>2.4874999999999998</v>
      </c>
      <c r="Q39" s="50">
        <v>0.47500000000000009</v>
      </c>
      <c r="R39" s="50">
        <v>1.325</v>
      </c>
      <c r="S39" s="50">
        <v>2.3437499999999996</v>
      </c>
    </row>
    <row r="40" spans="1:19" hidden="1" x14ac:dyDescent="0.2">
      <c r="A40" s="45">
        <v>37</v>
      </c>
      <c r="B40" s="45" t="s">
        <v>337</v>
      </c>
      <c r="C40" s="50">
        <v>2.0625</v>
      </c>
      <c r="D40" s="50">
        <v>0.22499999999999964</v>
      </c>
      <c r="E40" s="50">
        <v>2.6750000000000003</v>
      </c>
      <c r="F40" s="50">
        <v>2.6187500000000004</v>
      </c>
      <c r="H40" s="58" t="s">
        <v>119</v>
      </c>
      <c r="I40" s="50">
        <v>2.4666666666666668</v>
      </c>
      <c r="J40" s="50">
        <v>0.69999999999999973</v>
      </c>
      <c r="K40" s="50">
        <v>2.15</v>
      </c>
      <c r="L40" s="50">
        <v>2.8416666666666668</v>
      </c>
      <c r="N40" s="45">
        <v>37</v>
      </c>
      <c r="O40" s="45" t="s">
        <v>119</v>
      </c>
      <c r="P40" s="50">
        <v>2.4666666666666668</v>
      </c>
      <c r="Q40" s="50">
        <v>0.69999999999999973</v>
      </c>
      <c r="R40" s="50">
        <v>2.15</v>
      </c>
      <c r="S40" s="50">
        <v>2.3041666666666671</v>
      </c>
    </row>
    <row r="41" spans="1:19" hidden="1" x14ac:dyDescent="0.2">
      <c r="A41" s="45">
        <v>38</v>
      </c>
      <c r="B41" s="45" t="s">
        <v>155</v>
      </c>
      <c r="C41" s="50">
        <v>2.4874999999999998</v>
      </c>
      <c r="D41" s="50">
        <v>0.47500000000000009</v>
      </c>
      <c r="E41" s="50">
        <v>1.325</v>
      </c>
      <c r="F41" s="50">
        <v>2.5812499999999998</v>
      </c>
      <c r="H41" s="58" t="s">
        <v>220</v>
      </c>
      <c r="I41" s="50">
        <v>2.6124999999999998</v>
      </c>
      <c r="J41" s="50">
        <v>1.1750000000000003</v>
      </c>
      <c r="K41" s="50">
        <v>2.75</v>
      </c>
      <c r="L41" s="50">
        <v>2.8124999999999996</v>
      </c>
      <c r="N41" s="45">
        <v>38</v>
      </c>
      <c r="O41" s="45" t="s">
        <v>83</v>
      </c>
      <c r="P41" s="50">
        <v>2.375</v>
      </c>
      <c r="Q41" s="50">
        <v>0.79999999999999982</v>
      </c>
      <c r="R41" s="56">
        <v>2.8500000000000005</v>
      </c>
      <c r="S41" s="50">
        <v>2.2875000000000005</v>
      </c>
    </row>
    <row r="42" spans="1:19" hidden="1" x14ac:dyDescent="0.2">
      <c r="A42" s="45">
        <v>39</v>
      </c>
      <c r="B42" s="45" t="s">
        <v>652</v>
      </c>
      <c r="C42" s="50">
        <v>2.7</v>
      </c>
      <c r="D42" s="50">
        <v>1.55</v>
      </c>
      <c r="E42" s="50">
        <v>2.5000000000000004</v>
      </c>
      <c r="F42" s="50">
        <v>2.5500000000000003</v>
      </c>
      <c r="H42" s="58" t="s">
        <v>788</v>
      </c>
      <c r="I42" s="50">
        <v>1.65</v>
      </c>
      <c r="J42" s="50">
        <v>0.19999999999999996</v>
      </c>
      <c r="K42" s="56">
        <v>2.6749999999999998</v>
      </c>
      <c r="L42" s="50">
        <v>2.7874999999999996</v>
      </c>
      <c r="N42" s="45">
        <v>39</v>
      </c>
      <c r="O42" s="45" t="s">
        <v>195</v>
      </c>
      <c r="P42" s="50">
        <v>2.9166666666666665</v>
      </c>
      <c r="Q42" s="50">
        <v>1.3000000000000003</v>
      </c>
      <c r="R42" s="50">
        <v>2.2250000000000005</v>
      </c>
      <c r="S42" s="50">
        <v>2.1729166666666666</v>
      </c>
    </row>
    <row r="43" spans="1:19" hidden="1" x14ac:dyDescent="0.2">
      <c r="A43" s="45">
        <v>40</v>
      </c>
      <c r="B43" s="45" t="s">
        <v>170</v>
      </c>
      <c r="C43" s="50">
        <v>2.1875</v>
      </c>
      <c r="D43" s="50">
        <v>0.22499999999999964</v>
      </c>
      <c r="E43" s="50">
        <v>1.9</v>
      </c>
      <c r="F43" s="50">
        <v>2.5500000000000003</v>
      </c>
      <c r="H43" s="58" t="s">
        <v>195</v>
      </c>
      <c r="I43" s="50">
        <v>2.9166666666666665</v>
      </c>
      <c r="J43" s="50">
        <v>1.3000000000000003</v>
      </c>
      <c r="K43" s="50">
        <v>2.2250000000000005</v>
      </c>
      <c r="L43" s="50">
        <v>2.7291666666666665</v>
      </c>
      <c r="N43" s="45">
        <v>40</v>
      </c>
      <c r="O43" s="45" t="s">
        <v>220</v>
      </c>
      <c r="P43" s="50">
        <v>2.6124999999999998</v>
      </c>
      <c r="Q43" s="50">
        <v>1.1750000000000003</v>
      </c>
      <c r="R43" s="50">
        <v>2.75</v>
      </c>
      <c r="S43" s="50">
        <v>2.1249999999999996</v>
      </c>
    </row>
    <row r="44" spans="1:19" hidden="1" x14ac:dyDescent="0.2">
      <c r="A44" s="45">
        <v>41</v>
      </c>
      <c r="B44" s="45" t="s">
        <v>297</v>
      </c>
      <c r="C44" s="50">
        <v>2.6875</v>
      </c>
      <c r="D44" s="50">
        <v>1.4750000000000001</v>
      </c>
      <c r="E44" s="50">
        <v>2.2750000000000004</v>
      </c>
      <c r="F44" s="50">
        <v>2.5187499999999998</v>
      </c>
      <c r="H44" s="58" t="s">
        <v>155</v>
      </c>
      <c r="I44" s="50">
        <v>2.4874999999999998</v>
      </c>
      <c r="J44" s="50">
        <v>0.47500000000000009</v>
      </c>
      <c r="K44" s="50">
        <v>1.325</v>
      </c>
      <c r="L44" s="50">
        <v>2.6749999999999998</v>
      </c>
      <c r="N44" s="45">
        <v>41</v>
      </c>
      <c r="O44" s="45" t="s">
        <v>788</v>
      </c>
      <c r="P44" s="50">
        <v>1.65</v>
      </c>
      <c r="Q44" s="50">
        <v>0.19999999999999996</v>
      </c>
      <c r="R44" s="56">
        <v>2.6749999999999998</v>
      </c>
      <c r="S44" s="50">
        <v>2.1187499999999999</v>
      </c>
    </row>
    <row r="45" spans="1:19" hidden="1" x14ac:dyDescent="0.2">
      <c r="A45" s="45">
        <v>42</v>
      </c>
      <c r="B45" s="45" t="s">
        <v>369</v>
      </c>
      <c r="C45" s="50">
        <v>2.3625000000000003</v>
      </c>
      <c r="D45" s="50">
        <v>0.77500000000000013</v>
      </c>
      <c r="E45" s="50">
        <v>2.0500000000000003</v>
      </c>
      <c r="F45" s="50">
        <v>2.4875000000000003</v>
      </c>
      <c r="H45" s="58" t="s">
        <v>369</v>
      </c>
      <c r="I45" s="50">
        <v>2.3625000000000003</v>
      </c>
      <c r="J45" s="50">
        <v>0.77500000000000013</v>
      </c>
      <c r="K45" s="50">
        <v>2.0500000000000003</v>
      </c>
      <c r="L45" s="50">
        <v>2.6125000000000003</v>
      </c>
      <c r="N45" s="45">
        <v>42</v>
      </c>
      <c r="O45" s="45" t="s">
        <v>369</v>
      </c>
      <c r="P45" s="50">
        <v>2.3625000000000003</v>
      </c>
      <c r="Q45" s="50">
        <v>0.77500000000000013</v>
      </c>
      <c r="R45" s="50">
        <v>2.0500000000000003</v>
      </c>
      <c r="S45" s="50">
        <v>2.1</v>
      </c>
    </row>
    <row r="46" spans="1:19" hidden="1" x14ac:dyDescent="0.2">
      <c r="A46" s="45">
        <v>43</v>
      </c>
      <c r="B46" s="60" t="s">
        <v>104</v>
      </c>
      <c r="C46" s="50">
        <v>1.8250000000000002</v>
      </c>
      <c r="D46" s="50">
        <v>9.9999999999999867E-2</v>
      </c>
      <c r="E46" s="50">
        <v>2.4749999999999996</v>
      </c>
      <c r="F46" s="50">
        <v>2.3937500000000003</v>
      </c>
      <c r="H46" s="58" t="s">
        <v>652</v>
      </c>
      <c r="I46" s="50">
        <v>2.7</v>
      </c>
      <c r="J46" s="50">
        <v>1.55</v>
      </c>
      <c r="K46" s="50">
        <v>2.5000000000000004</v>
      </c>
      <c r="L46" s="50">
        <v>2.4000000000000004</v>
      </c>
      <c r="N46" s="45">
        <v>43</v>
      </c>
      <c r="O46" s="45" t="s">
        <v>579</v>
      </c>
      <c r="P46" s="50">
        <v>1.5125</v>
      </c>
      <c r="Q46" s="50">
        <v>0.125</v>
      </c>
      <c r="R46" s="50">
        <v>2.0250000000000004</v>
      </c>
      <c r="S46" s="50">
        <v>1.89375</v>
      </c>
    </row>
    <row r="47" spans="1:19" hidden="1" x14ac:dyDescent="0.2">
      <c r="A47" s="45">
        <v>44</v>
      </c>
      <c r="B47" s="51" t="s">
        <v>174</v>
      </c>
      <c r="C47" s="50">
        <v>2.2166666666666668</v>
      </c>
      <c r="D47" s="50">
        <v>1.4500000000000002</v>
      </c>
      <c r="E47" s="50">
        <v>3.1750000000000003</v>
      </c>
      <c r="F47" s="50">
        <v>2.2854166666666669</v>
      </c>
      <c r="H47" s="58" t="s">
        <v>579</v>
      </c>
      <c r="I47" s="50">
        <v>1.5125</v>
      </c>
      <c r="J47" s="50">
        <v>0.125</v>
      </c>
      <c r="K47" s="50">
        <v>2.0250000000000004</v>
      </c>
      <c r="L47" s="50">
        <v>2.4000000000000004</v>
      </c>
      <c r="N47" s="45">
        <v>44</v>
      </c>
      <c r="O47" s="45" t="s">
        <v>297</v>
      </c>
      <c r="P47" s="50">
        <v>2.6875</v>
      </c>
      <c r="Q47" s="50">
        <v>1.4750000000000001</v>
      </c>
      <c r="R47" s="50">
        <v>2.2750000000000004</v>
      </c>
      <c r="S47" s="50">
        <v>1.78125</v>
      </c>
    </row>
    <row r="48" spans="1:19" hidden="1" x14ac:dyDescent="0.2">
      <c r="A48" s="45">
        <v>45</v>
      </c>
      <c r="B48" s="45" t="s">
        <v>238</v>
      </c>
      <c r="C48" s="50">
        <v>2.3333333333333335</v>
      </c>
      <c r="D48" s="50">
        <v>1.5250000000000004</v>
      </c>
      <c r="E48" s="50">
        <v>2.75</v>
      </c>
      <c r="F48" s="50">
        <v>2.2583333333333333</v>
      </c>
      <c r="H48" s="58" t="s">
        <v>461</v>
      </c>
      <c r="I48" s="50">
        <v>1.9625000000000004</v>
      </c>
      <c r="J48" s="50">
        <v>1.3750000000000002</v>
      </c>
      <c r="K48" s="50">
        <v>3.6</v>
      </c>
      <c r="L48" s="50">
        <v>2.3875000000000002</v>
      </c>
      <c r="N48" s="45">
        <v>45</v>
      </c>
      <c r="O48" s="45" t="s">
        <v>652</v>
      </c>
      <c r="P48" s="50">
        <v>2.7</v>
      </c>
      <c r="Q48" s="50">
        <v>1.55</v>
      </c>
      <c r="R48" s="50">
        <v>2.5000000000000004</v>
      </c>
      <c r="S48" s="50">
        <v>1.7750000000000004</v>
      </c>
    </row>
    <row r="49" spans="1:19" hidden="1" x14ac:dyDescent="0.2">
      <c r="A49" s="45">
        <v>46</v>
      </c>
      <c r="B49" s="45" t="s">
        <v>788</v>
      </c>
      <c r="C49" s="50">
        <v>1.65</v>
      </c>
      <c r="D49" s="50">
        <v>0.19999999999999996</v>
      </c>
      <c r="E49" s="56">
        <v>2.6749999999999998</v>
      </c>
      <c r="F49" s="50">
        <v>2.21875</v>
      </c>
      <c r="H49" s="58" t="s">
        <v>174</v>
      </c>
      <c r="I49" s="50">
        <v>2.2166666666666668</v>
      </c>
      <c r="J49" s="50">
        <v>1.4500000000000002</v>
      </c>
      <c r="K49" s="50">
        <v>3.1750000000000003</v>
      </c>
      <c r="L49" s="50">
        <v>2.354166666666667</v>
      </c>
      <c r="N49" s="45">
        <v>46</v>
      </c>
      <c r="O49" s="45" t="s">
        <v>322</v>
      </c>
      <c r="P49" s="50">
        <v>1.8125</v>
      </c>
      <c r="Q49" s="50">
        <v>0.77500000000000036</v>
      </c>
      <c r="R49" s="50">
        <v>2.375</v>
      </c>
      <c r="S49" s="50">
        <v>1.6312499999999996</v>
      </c>
    </row>
    <row r="50" spans="1:19" x14ac:dyDescent="0.2">
      <c r="A50" s="45">
        <v>47</v>
      </c>
      <c r="B50" s="35" t="s">
        <v>425</v>
      </c>
      <c r="C50" s="50">
        <v>2.4750000000000001</v>
      </c>
      <c r="D50" s="50">
        <v>1.5499999999999998</v>
      </c>
      <c r="E50" s="50">
        <v>1.9000000000000004</v>
      </c>
      <c r="F50" s="50">
        <v>2.1750000000000003</v>
      </c>
      <c r="H50" s="58" t="s">
        <v>297</v>
      </c>
      <c r="I50" s="50">
        <v>2.6875</v>
      </c>
      <c r="J50" s="50">
        <v>1.4750000000000001</v>
      </c>
      <c r="K50" s="50">
        <v>2.2750000000000004</v>
      </c>
      <c r="L50" s="50">
        <v>2.35</v>
      </c>
      <c r="N50" s="45">
        <v>47</v>
      </c>
      <c r="O50" s="45" t="s">
        <v>137</v>
      </c>
      <c r="P50" s="50">
        <v>2.0749999999999997</v>
      </c>
      <c r="Q50" s="50">
        <v>0.87499999999999956</v>
      </c>
      <c r="R50" s="50">
        <v>1.6500000000000001</v>
      </c>
      <c r="S50" s="50">
        <v>1.6125000000000003</v>
      </c>
    </row>
    <row r="51" spans="1:19" x14ac:dyDescent="0.2">
      <c r="A51" s="45">
        <v>48</v>
      </c>
      <c r="B51" s="35" t="s">
        <v>461</v>
      </c>
      <c r="C51" s="50">
        <v>1.9625000000000004</v>
      </c>
      <c r="D51" s="50">
        <v>1.3750000000000002</v>
      </c>
      <c r="E51" s="50">
        <v>3.6</v>
      </c>
      <c r="F51" s="50">
        <v>2.1750000000000003</v>
      </c>
      <c r="H51" s="58" t="s">
        <v>639</v>
      </c>
      <c r="I51" s="50">
        <v>2.0250000000000004</v>
      </c>
      <c r="J51" s="50">
        <v>1.4000000000000004</v>
      </c>
      <c r="K51" s="50">
        <v>3.3750000000000004</v>
      </c>
      <c r="L51" s="50">
        <v>2.3125</v>
      </c>
      <c r="N51" s="45">
        <v>48</v>
      </c>
      <c r="O51" s="45" t="s">
        <v>174</v>
      </c>
      <c r="P51" s="50">
        <v>2.2166666666666668</v>
      </c>
      <c r="Q51" s="50">
        <v>1.4500000000000002</v>
      </c>
      <c r="R51" s="50">
        <v>3.1750000000000003</v>
      </c>
      <c r="S51" s="50">
        <v>1.5604166666666668</v>
      </c>
    </row>
    <row r="52" spans="1:19" hidden="1" x14ac:dyDescent="0.2">
      <c r="A52" s="45">
        <v>49</v>
      </c>
      <c r="B52" s="45" t="s">
        <v>639</v>
      </c>
      <c r="C52" s="50">
        <v>2.0250000000000004</v>
      </c>
      <c r="D52" s="50">
        <v>1.4000000000000004</v>
      </c>
      <c r="E52" s="50">
        <v>3.3750000000000004</v>
      </c>
      <c r="F52" s="50">
        <v>2.1687500000000002</v>
      </c>
      <c r="H52" s="58" t="s">
        <v>322</v>
      </c>
      <c r="I52" s="50">
        <v>1.8125</v>
      </c>
      <c r="J52" s="50">
        <v>0.77500000000000036</v>
      </c>
      <c r="K52" s="50">
        <v>2.375</v>
      </c>
      <c r="L52" s="50">
        <v>2.2249999999999996</v>
      </c>
      <c r="N52" s="45">
        <v>49</v>
      </c>
      <c r="O52" s="45" t="s">
        <v>441</v>
      </c>
      <c r="P52" s="50">
        <v>2.3625000000000003</v>
      </c>
      <c r="Q52" s="50">
        <v>1.2249999999999999</v>
      </c>
      <c r="R52" s="50">
        <v>1.6000000000000003</v>
      </c>
      <c r="S52" s="50">
        <v>1.5375000000000005</v>
      </c>
    </row>
    <row r="53" spans="1:19" hidden="1" x14ac:dyDescent="0.2">
      <c r="A53" s="45">
        <v>50</v>
      </c>
      <c r="B53" s="60" t="s">
        <v>441</v>
      </c>
      <c r="C53" s="50">
        <v>2.3625000000000003</v>
      </c>
      <c r="D53" s="50">
        <v>1.2249999999999999</v>
      </c>
      <c r="E53" s="50">
        <v>1.6000000000000003</v>
      </c>
      <c r="F53" s="50">
        <v>2.1500000000000004</v>
      </c>
      <c r="H53" s="58" t="s">
        <v>238</v>
      </c>
      <c r="I53" s="50">
        <v>2.3333333333333335</v>
      </c>
      <c r="J53" s="50">
        <v>1.5250000000000004</v>
      </c>
      <c r="K53" s="50">
        <v>2.75</v>
      </c>
      <c r="L53" s="50">
        <v>2.1833333333333331</v>
      </c>
      <c r="N53" s="45">
        <v>50</v>
      </c>
      <c r="O53" s="45" t="s">
        <v>238</v>
      </c>
      <c r="P53" s="50">
        <v>2.3333333333333335</v>
      </c>
      <c r="Q53" s="50">
        <v>1.5250000000000004</v>
      </c>
      <c r="R53" s="50">
        <v>2.75</v>
      </c>
      <c r="S53" s="50">
        <v>1.4958333333333331</v>
      </c>
    </row>
    <row r="54" spans="1:19" hidden="1" x14ac:dyDescent="0.2">
      <c r="A54" s="45">
        <v>51</v>
      </c>
      <c r="B54" s="45" t="s">
        <v>200</v>
      </c>
      <c r="C54" s="50">
        <v>2.2749999999999999</v>
      </c>
      <c r="D54" s="50">
        <v>1.8500000000000003</v>
      </c>
      <c r="E54" s="50">
        <v>2.85</v>
      </c>
      <c r="F54" s="50">
        <v>2.0624999999999996</v>
      </c>
      <c r="H54" s="58" t="s">
        <v>765</v>
      </c>
      <c r="I54" s="50">
        <v>1.7875000000000001</v>
      </c>
      <c r="J54" s="50">
        <v>1.125</v>
      </c>
      <c r="K54" s="50">
        <v>3.0249999999999999</v>
      </c>
      <c r="L54" s="50">
        <v>2.1749999999999998</v>
      </c>
      <c r="N54" s="45">
        <v>51</v>
      </c>
      <c r="O54" s="45" t="s">
        <v>311</v>
      </c>
      <c r="P54" s="50">
        <v>1.8500000000000003</v>
      </c>
      <c r="Q54" s="50">
        <v>0.77499999999999969</v>
      </c>
      <c r="R54" s="50">
        <v>1.6750000000000003</v>
      </c>
      <c r="S54" s="50">
        <v>1.4937500000000008</v>
      </c>
    </row>
    <row r="55" spans="1:19" hidden="1" x14ac:dyDescent="0.2">
      <c r="A55" s="45">
        <v>52</v>
      </c>
      <c r="B55" s="45" t="s">
        <v>137</v>
      </c>
      <c r="C55" s="50">
        <v>2.0749999999999997</v>
      </c>
      <c r="D55" s="50">
        <v>0.87499999999999956</v>
      </c>
      <c r="E55" s="50">
        <v>1.6500000000000001</v>
      </c>
      <c r="F55" s="50">
        <v>2.0499999999999998</v>
      </c>
      <c r="H55" s="58" t="s">
        <v>137</v>
      </c>
      <c r="I55" s="50">
        <v>2.0749999999999997</v>
      </c>
      <c r="J55" s="50">
        <v>0.87499999999999956</v>
      </c>
      <c r="K55" s="50">
        <v>1.6500000000000001</v>
      </c>
      <c r="L55" s="50">
        <v>2.0250000000000004</v>
      </c>
      <c r="N55" s="45">
        <v>52</v>
      </c>
      <c r="O55" s="45" t="s">
        <v>461</v>
      </c>
      <c r="P55" s="50">
        <v>1.9625000000000004</v>
      </c>
      <c r="Q55" s="50">
        <v>1.3750000000000002</v>
      </c>
      <c r="R55" s="50">
        <v>3.6</v>
      </c>
      <c r="S55" s="50">
        <v>1.4875000000000003</v>
      </c>
    </row>
    <row r="56" spans="1:19" hidden="1" x14ac:dyDescent="0.2">
      <c r="A56" s="45">
        <v>53</v>
      </c>
      <c r="B56" s="45" t="s">
        <v>430</v>
      </c>
      <c r="C56" s="50">
        <v>2.3500000000000005</v>
      </c>
      <c r="D56" s="50">
        <v>2.2500000000000004</v>
      </c>
      <c r="E56" s="50">
        <v>3.25</v>
      </c>
      <c r="F56" s="50">
        <v>2.0375000000000005</v>
      </c>
      <c r="H56" s="58" t="s">
        <v>441</v>
      </c>
      <c r="I56" s="50">
        <v>2.3625000000000003</v>
      </c>
      <c r="J56" s="50">
        <v>1.2249999999999999</v>
      </c>
      <c r="K56" s="50">
        <v>1.6000000000000003</v>
      </c>
      <c r="L56" s="50">
        <v>1.9375000000000004</v>
      </c>
      <c r="N56" s="45">
        <v>53</v>
      </c>
      <c r="O56" s="45" t="s">
        <v>639</v>
      </c>
      <c r="P56" s="50">
        <v>2.0250000000000004</v>
      </c>
      <c r="Q56" s="50">
        <v>1.4000000000000004</v>
      </c>
      <c r="R56" s="50">
        <v>3.3750000000000004</v>
      </c>
      <c r="S56" s="50">
        <v>1.46875</v>
      </c>
    </row>
    <row r="57" spans="1:19" hidden="1" x14ac:dyDescent="0.2">
      <c r="A57" s="45">
        <v>54</v>
      </c>
      <c r="B57" s="60" t="s">
        <v>322</v>
      </c>
      <c r="C57" s="50">
        <v>1.8125</v>
      </c>
      <c r="D57" s="50">
        <v>0.77500000000000036</v>
      </c>
      <c r="E57" s="50">
        <v>2.375</v>
      </c>
      <c r="F57" s="50">
        <v>2.0187499999999998</v>
      </c>
      <c r="H57" s="58" t="s">
        <v>311</v>
      </c>
      <c r="I57" s="50">
        <v>1.8500000000000003</v>
      </c>
      <c r="J57" s="50">
        <v>0.77499999999999969</v>
      </c>
      <c r="K57" s="50">
        <v>1.6750000000000003</v>
      </c>
      <c r="L57" s="50">
        <v>1.9125000000000008</v>
      </c>
      <c r="N57" s="45">
        <v>54</v>
      </c>
      <c r="O57" s="45" t="s">
        <v>144</v>
      </c>
      <c r="P57" s="50">
        <v>1.3</v>
      </c>
      <c r="Q57" s="50">
        <v>0.35000000000000009</v>
      </c>
      <c r="R57" s="50">
        <v>1.9250000000000003</v>
      </c>
      <c r="S57" s="50">
        <v>1.4312499999999999</v>
      </c>
    </row>
    <row r="58" spans="1:19" hidden="1" x14ac:dyDescent="0.2">
      <c r="A58" s="45">
        <v>55</v>
      </c>
      <c r="B58" s="51" t="s">
        <v>765</v>
      </c>
      <c r="C58" s="50">
        <v>1.7875000000000001</v>
      </c>
      <c r="D58" s="50">
        <v>1.125</v>
      </c>
      <c r="E58" s="50">
        <v>3.0249999999999999</v>
      </c>
      <c r="F58" s="50">
        <v>1.9812500000000002</v>
      </c>
      <c r="H58" s="58" t="s">
        <v>144</v>
      </c>
      <c r="I58" s="50">
        <v>1.3</v>
      </c>
      <c r="J58" s="50">
        <v>0.35000000000000009</v>
      </c>
      <c r="K58" s="50">
        <v>1.9250000000000003</v>
      </c>
      <c r="L58" s="50">
        <v>1.9125000000000001</v>
      </c>
      <c r="N58" s="45">
        <v>55</v>
      </c>
      <c r="O58" s="45" t="s">
        <v>765</v>
      </c>
      <c r="P58" s="50">
        <v>1.7875000000000001</v>
      </c>
      <c r="Q58" s="50">
        <v>1.125</v>
      </c>
      <c r="R58" s="50">
        <v>3.0249999999999999</v>
      </c>
      <c r="S58" s="50">
        <v>1.4187500000000002</v>
      </c>
    </row>
    <row r="59" spans="1:19" hidden="1" x14ac:dyDescent="0.2">
      <c r="A59" s="45">
        <v>56</v>
      </c>
      <c r="B59" s="45" t="s">
        <v>579</v>
      </c>
      <c r="C59" s="50">
        <v>1.5125</v>
      </c>
      <c r="D59" s="50">
        <v>0.125</v>
      </c>
      <c r="E59" s="50">
        <v>2.0250000000000004</v>
      </c>
      <c r="F59" s="50">
        <v>1.95625</v>
      </c>
      <c r="H59" s="58" t="s">
        <v>646</v>
      </c>
      <c r="I59" s="50">
        <v>1.75</v>
      </c>
      <c r="J59" s="50">
        <v>0.90000000000000013</v>
      </c>
      <c r="K59" s="50">
        <v>2.0750000000000002</v>
      </c>
      <c r="L59" s="50">
        <v>1.8875</v>
      </c>
      <c r="N59" s="45">
        <v>56</v>
      </c>
      <c r="O59" s="45" t="s">
        <v>425</v>
      </c>
      <c r="P59" s="50">
        <v>2.4750000000000001</v>
      </c>
      <c r="Q59" s="50">
        <v>1.5499999999999998</v>
      </c>
      <c r="R59" s="50">
        <v>1.9000000000000004</v>
      </c>
      <c r="S59" s="50">
        <v>1.4000000000000004</v>
      </c>
    </row>
    <row r="60" spans="1:19" hidden="1" x14ac:dyDescent="0.2">
      <c r="A60" s="45">
        <v>57</v>
      </c>
      <c r="B60" s="45" t="s">
        <v>311</v>
      </c>
      <c r="C60" s="50">
        <v>1.8500000000000003</v>
      </c>
      <c r="D60" s="50">
        <v>0.77499999999999969</v>
      </c>
      <c r="E60" s="50">
        <v>1.6750000000000003</v>
      </c>
      <c r="F60" s="50">
        <v>1.8812500000000005</v>
      </c>
      <c r="H60" s="58" t="s">
        <v>425</v>
      </c>
      <c r="I60" s="50">
        <v>2.4750000000000001</v>
      </c>
      <c r="J60" s="50">
        <v>1.5499999999999998</v>
      </c>
      <c r="K60" s="50">
        <v>1.9000000000000004</v>
      </c>
      <c r="L60" s="50">
        <v>1.8750000000000004</v>
      </c>
      <c r="N60" s="45">
        <v>57</v>
      </c>
      <c r="O60" s="45" t="s">
        <v>646</v>
      </c>
      <c r="P60" s="50">
        <v>1.75</v>
      </c>
      <c r="Q60" s="50">
        <v>0.90000000000000013</v>
      </c>
      <c r="R60" s="50">
        <v>2.0750000000000002</v>
      </c>
      <c r="S60" s="50">
        <v>1.3687499999999999</v>
      </c>
    </row>
    <row r="61" spans="1:19" hidden="1" x14ac:dyDescent="0.2">
      <c r="A61" s="45">
        <v>58</v>
      </c>
      <c r="B61" s="45" t="s">
        <v>259</v>
      </c>
      <c r="C61" s="50">
        <v>1.875</v>
      </c>
      <c r="D61" s="50">
        <v>1</v>
      </c>
      <c r="E61" s="50">
        <v>1.8000000000000003</v>
      </c>
      <c r="F61" s="50">
        <v>1.8250000000000002</v>
      </c>
      <c r="H61" s="58" t="s">
        <v>200</v>
      </c>
      <c r="I61" s="50">
        <v>2.2749999999999999</v>
      </c>
      <c r="J61" s="50">
        <v>1.8500000000000003</v>
      </c>
      <c r="K61" s="50">
        <v>2.85</v>
      </c>
      <c r="L61" s="50">
        <v>1.8499999999999996</v>
      </c>
      <c r="N61" s="45">
        <v>58</v>
      </c>
      <c r="O61" s="45" t="s">
        <v>259</v>
      </c>
      <c r="P61" s="50">
        <v>1.875</v>
      </c>
      <c r="Q61" s="50">
        <v>1</v>
      </c>
      <c r="R61" s="50">
        <v>1.8000000000000003</v>
      </c>
      <c r="S61" s="50">
        <v>1.3250000000000002</v>
      </c>
    </row>
    <row r="62" spans="1:19" hidden="1" x14ac:dyDescent="0.2">
      <c r="A62" s="45">
        <v>59</v>
      </c>
      <c r="B62" s="45" t="s">
        <v>646</v>
      </c>
      <c r="C62" s="50">
        <v>1.75</v>
      </c>
      <c r="D62" s="50">
        <v>0.90000000000000013</v>
      </c>
      <c r="E62" s="50">
        <v>2.0750000000000002</v>
      </c>
      <c r="F62" s="50">
        <v>1.8187499999999999</v>
      </c>
      <c r="H62" s="58" t="s">
        <v>259</v>
      </c>
      <c r="I62" s="50">
        <v>1.875</v>
      </c>
      <c r="J62" s="50">
        <v>1</v>
      </c>
      <c r="K62" s="50">
        <v>1.8000000000000003</v>
      </c>
      <c r="L62" s="50">
        <v>1.7750000000000001</v>
      </c>
      <c r="N62" s="45">
        <v>59</v>
      </c>
      <c r="O62" s="45" t="s">
        <v>215</v>
      </c>
      <c r="P62" s="50">
        <v>1.1375000000000002</v>
      </c>
      <c r="Q62" s="50">
        <v>0.32499999999999996</v>
      </c>
      <c r="R62" s="50">
        <v>1.85</v>
      </c>
      <c r="S62" s="50">
        <v>1.2750000000000004</v>
      </c>
    </row>
    <row r="63" spans="1:19" hidden="1" x14ac:dyDescent="0.2">
      <c r="A63" s="45">
        <v>60</v>
      </c>
      <c r="B63" s="45" t="s">
        <v>315</v>
      </c>
      <c r="C63" s="50">
        <v>2.1749999999999998</v>
      </c>
      <c r="D63" s="50">
        <v>1.85</v>
      </c>
      <c r="E63" s="56">
        <v>1.7750000000000001</v>
      </c>
      <c r="F63" s="50">
        <v>1.6937499999999999</v>
      </c>
      <c r="H63" s="58" t="s">
        <v>215</v>
      </c>
      <c r="I63" s="50">
        <v>1.1375000000000002</v>
      </c>
      <c r="J63" s="50">
        <v>0.32499999999999996</v>
      </c>
      <c r="K63" s="50">
        <v>1.85</v>
      </c>
      <c r="L63" s="50">
        <v>1.7375000000000003</v>
      </c>
      <c r="N63" s="45">
        <v>60</v>
      </c>
      <c r="O63" s="45" t="s">
        <v>76</v>
      </c>
      <c r="P63" s="50">
        <v>1.6333333333333335</v>
      </c>
      <c r="Q63" s="50">
        <v>0.90000000000000013</v>
      </c>
      <c r="R63" s="50">
        <v>1.9000000000000004</v>
      </c>
      <c r="S63" s="50">
        <v>1.2083333333333335</v>
      </c>
    </row>
    <row r="64" spans="1:19" hidden="1" x14ac:dyDescent="0.2">
      <c r="A64" s="45">
        <v>61</v>
      </c>
      <c r="B64" s="45" t="s">
        <v>76</v>
      </c>
      <c r="C64" s="50">
        <v>1.6333333333333335</v>
      </c>
      <c r="D64" s="50">
        <v>0.90000000000000013</v>
      </c>
      <c r="E64" s="50">
        <v>1.9000000000000004</v>
      </c>
      <c r="F64" s="50">
        <v>1.6583333333333337</v>
      </c>
      <c r="H64" s="58" t="s">
        <v>430</v>
      </c>
      <c r="I64" s="50">
        <v>2.3500000000000005</v>
      </c>
      <c r="J64" s="50">
        <v>2.2500000000000004</v>
      </c>
      <c r="K64" s="50">
        <v>3.25</v>
      </c>
      <c r="L64" s="50">
        <v>1.7250000000000001</v>
      </c>
      <c r="N64" s="45">
        <v>61</v>
      </c>
      <c r="O64" s="45" t="s">
        <v>200</v>
      </c>
      <c r="P64" s="50">
        <v>2.2749999999999999</v>
      </c>
      <c r="Q64" s="50">
        <v>1.8500000000000003</v>
      </c>
      <c r="R64" s="50">
        <v>2.85</v>
      </c>
      <c r="S64" s="50">
        <v>1.1374999999999997</v>
      </c>
    </row>
    <row r="65" spans="1:19" hidden="1" x14ac:dyDescent="0.2">
      <c r="A65" s="45">
        <v>62</v>
      </c>
      <c r="B65" s="45" t="s">
        <v>144</v>
      </c>
      <c r="C65" s="50">
        <v>1.3</v>
      </c>
      <c r="D65" s="50">
        <v>0.35000000000000009</v>
      </c>
      <c r="E65" s="50">
        <v>1.9250000000000003</v>
      </c>
      <c r="F65" s="50">
        <v>1.6062500000000002</v>
      </c>
      <c r="H65" s="58" t="s">
        <v>76</v>
      </c>
      <c r="I65" s="50">
        <v>1.6333333333333335</v>
      </c>
      <c r="J65" s="50">
        <v>0.90000000000000013</v>
      </c>
      <c r="K65" s="50">
        <v>1.9000000000000004</v>
      </c>
      <c r="L65" s="50">
        <v>1.6833333333333336</v>
      </c>
      <c r="N65" s="45">
        <v>62</v>
      </c>
      <c r="O65" s="45" t="s">
        <v>226</v>
      </c>
      <c r="P65" s="50">
        <v>1.5125000000000002</v>
      </c>
      <c r="Q65" s="50">
        <v>0.82499999999999973</v>
      </c>
      <c r="R65" s="50">
        <v>1.375</v>
      </c>
      <c r="S65" s="50">
        <v>1.0312500000000004</v>
      </c>
    </row>
    <row r="66" spans="1:19" hidden="1" x14ac:dyDescent="0.2">
      <c r="A66" s="45">
        <v>63</v>
      </c>
      <c r="B66" s="45" t="s">
        <v>226</v>
      </c>
      <c r="C66" s="50">
        <v>1.5125000000000002</v>
      </c>
      <c r="D66" s="50">
        <v>0.82499999999999973</v>
      </c>
      <c r="E66" s="50">
        <v>1.375</v>
      </c>
      <c r="F66" s="50">
        <v>1.4437500000000003</v>
      </c>
      <c r="H66" s="58" t="s">
        <v>226</v>
      </c>
      <c r="I66" s="50">
        <v>1.5125000000000002</v>
      </c>
      <c r="J66" s="50">
        <v>0.82499999999999973</v>
      </c>
      <c r="K66" s="50">
        <v>1.375</v>
      </c>
      <c r="L66" s="50">
        <v>1.3750000000000004</v>
      </c>
      <c r="N66" s="45">
        <v>63</v>
      </c>
      <c r="O66" s="45" t="s">
        <v>430</v>
      </c>
      <c r="P66" s="50">
        <v>2.3500000000000005</v>
      </c>
      <c r="Q66" s="50">
        <v>2.2500000000000004</v>
      </c>
      <c r="R66" s="50">
        <v>3.25</v>
      </c>
      <c r="S66" s="50">
        <v>0.91250000000000009</v>
      </c>
    </row>
    <row r="67" spans="1:19" hidden="1" x14ac:dyDescent="0.2">
      <c r="A67" s="45">
        <v>64</v>
      </c>
      <c r="B67" s="45" t="s">
        <v>215</v>
      </c>
      <c r="C67" s="50">
        <v>1.1375000000000002</v>
      </c>
      <c r="D67" s="50">
        <v>0.32499999999999996</v>
      </c>
      <c r="E67" s="50">
        <v>1.85</v>
      </c>
      <c r="F67" s="50">
        <v>1.4375000000000002</v>
      </c>
      <c r="H67" s="58" t="s">
        <v>315</v>
      </c>
      <c r="I67" s="50">
        <v>2.1749999999999998</v>
      </c>
      <c r="J67" s="50">
        <v>1.85</v>
      </c>
      <c r="K67" s="56">
        <v>1.7750000000000001</v>
      </c>
      <c r="L67" s="50">
        <v>1.2124999999999999</v>
      </c>
      <c r="N67" s="45">
        <v>64</v>
      </c>
      <c r="O67" s="45" t="s">
        <v>207</v>
      </c>
      <c r="P67" s="50">
        <v>1.6625000000000001</v>
      </c>
      <c r="Q67" s="50">
        <v>1.3250000000000002</v>
      </c>
      <c r="R67" s="50">
        <v>1.75</v>
      </c>
      <c r="S67" s="50">
        <v>0.77499999999999991</v>
      </c>
    </row>
    <row r="68" spans="1:19" hidden="1" x14ac:dyDescent="0.2">
      <c r="A68" s="45">
        <v>65</v>
      </c>
      <c r="B68" s="45" t="s">
        <v>207</v>
      </c>
      <c r="C68" s="50">
        <v>1.6625000000000001</v>
      </c>
      <c r="D68" s="50">
        <v>1.3250000000000002</v>
      </c>
      <c r="E68" s="50">
        <v>1.75</v>
      </c>
      <c r="F68" s="50">
        <v>1.4375</v>
      </c>
      <c r="H68" s="58" t="s">
        <v>207</v>
      </c>
      <c r="I68" s="50">
        <v>1.6625000000000001</v>
      </c>
      <c r="J68" s="50">
        <v>1.3250000000000002</v>
      </c>
      <c r="K68" s="50">
        <v>1.75</v>
      </c>
      <c r="L68" s="50">
        <v>1.2124999999999999</v>
      </c>
      <c r="N68" s="45">
        <v>65</v>
      </c>
      <c r="O68" s="45" t="s">
        <v>315</v>
      </c>
      <c r="P68" s="50">
        <v>2.1749999999999998</v>
      </c>
      <c r="Q68" s="50">
        <v>1.85</v>
      </c>
      <c r="R68" s="56">
        <v>1.7750000000000001</v>
      </c>
      <c r="S68" s="50">
        <v>0.76874999999999982</v>
      </c>
    </row>
    <row r="69" spans="1:19" hidden="1" x14ac:dyDescent="0.2">
      <c r="A69" s="45">
        <v>66</v>
      </c>
      <c r="B69" s="45" t="s">
        <v>253</v>
      </c>
      <c r="C69" s="50">
        <v>1.4999999999999998</v>
      </c>
      <c r="D69" s="50">
        <v>1.4499999999999997</v>
      </c>
      <c r="E69" s="50">
        <v>1.0750000000000002</v>
      </c>
      <c r="F69" s="50">
        <v>1.04375</v>
      </c>
      <c r="H69" s="58" t="s">
        <v>253</v>
      </c>
      <c r="I69" s="50">
        <v>1.4999999999999998</v>
      </c>
      <c r="J69" s="50">
        <v>1.4499999999999997</v>
      </c>
      <c r="K69" s="50">
        <v>1.0750000000000002</v>
      </c>
      <c r="L69" s="50">
        <v>0.58750000000000013</v>
      </c>
      <c r="N69" s="45">
        <v>66</v>
      </c>
      <c r="O69" s="45" t="s">
        <v>253</v>
      </c>
      <c r="P69" s="50">
        <v>1.4999999999999998</v>
      </c>
      <c r="Q69" s="50">
        <v>1.4499999999999997</v>
      </c>
      <c r="R69" s="50">
        <v>1.0750000000000002</v>
      </c>
      <c r="S69" s="50">
        <v>0.31875000000000009</v>
      </c>
    </row>
    <row r="70" spans="1:19" x14ac:dyDescent="0.2">
      <c r="A70" s="45"/>
      <c r="B70" s="45"/>
    </row>
  </sheetData>
  <sortState ref="O4:S69">
    <sortCondition descending="1" ref="S4:S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results</vt:lpstr>
      <vt:lpstr>Scoring</vt:lpstr>
      <vt:lpstr>Clubbed</vt:lpstr>
      <vt:lpstr>Sorted</vt:lpstr>
      <vt:lpstr>Averaged</vt:lpstr>
      <vt:lpstr>cleaned</vt:lpstr>
      <vt:lpstr>Ranked</vt:lpstr>
      <vt:lpstr>weighted</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Nath</dc:creator>
  <cp:lastModifiedBy>Nitin Nath</cp:lastModifiedBy>
  <dcterms:created xsi:type="dcterms:W3CDTF">2017-03-08T11:02:39Z</dcterms:created>
  <dcterms:modified xsi:type="dcterms:W3CDTF">2018-03-03T10:57:59Z</dcterms:modified>
</cp:coreProperties>
</file>