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3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6" i="1" l="1"/>
  <c r="B25" i="1"/>
  <c r="B27" i="1" l="1"/>
  <c r="H6" i="1" s="1"/>
  <c r="H19" i="1" l="1"/>
  <c r="H18" i="1"/>
  <c r="H7" i="1"/>
  <c r="H12" i="1"/>
  <c r="H9" i="1"/>
  <c r="H16" i="1"/>
  <c r="H17" i="1"/>
  <c r="H8" i="1"/>
  <c r="H11" i="1"/>
  <c r="H10" i="1"/>
</calcChain>
</file>

<file path=xl/sharedStrings.xml><?xml version="1.0" encoding="utf-8"?>
<sst xmlns="http://schemas.openxmlformats.org/spreadsheetml/2006/main" count="56" uniqueCount="42">
  <si>
    <t>4a</t>
  </si>
  <si>
    <t>4b</t>
  </si>
  <si>
    <t>4c</t>
  </si>
  <si>
    <t>4d</t>
  </si>
  <si>
    <t>4e</t>
  </si>
  <si>
    <t>4f</t>
  </si>
  <si>
    <t>5a</t>
  </si>
  <si>
    <t>5b</t>
  </si>
  <si>
    <t>5c</t>
  </si>
  <si>
    <t>6a</t>
  </si>
  <si>
    <t>6b</t>
  </si>
  <si>
    <t>6c</t>
  </si>
  <si>
    <t>6d</t>
  </si>
  <si>
    <t>Comparison of literature rate constants for transesterifictaion (data table from YSSP 2012 report). Hypotheses: variability of k3 and k4 is the highest</t>
  </si>
  <si>
    <t>Noureddini and Zhu, (1997)</t>
  </si>
  <si>
    <t>Refined soybean oil, methanol</t>
  </si>
  <si>
    <t>Sodium hydroxide, 0.2</t>
  </si>
  <si>
    <t>Okullo et al., (2011)</t>
  </si>
  <si>
    <t>Refined jatropha oil, methanol</t>
  </si>
  <si>
    <t>Sodium hydroxide, 0.5</t>
  </si>
  <si>
    <t>Karmee et al., (2006)</t>
  </si>
  <si>
    <t>Pongamia oil, methanol</t>
  </si>
  <si>
    <t>Potassium hydroxide, 1.0</t>
  </si>
  <si>
    <t>Vicente et al., (2005)</t>
  </si>
  <si>
    <t>Refined sunflower oil, methanol</t>
  </si>
  <si>
    <t xml:space="preserve">Potassium hydroxide, </t>
  </si>
  <si>
    <t>Surachai Jansri et al.,(2011)</t>
  </si>
  <si>
    <t>Mixed crude palm oil, methanol</t>
  </si>
  <si>
    <t>Sodium hydroxide, 0.6</t>
  </si>
  <si>
    <t>Klofutar et al., (2010)</t>
  </si>
  <si>
    <t>Sunflower oil, methanol</t>
  </si>
  <si>
    <t>Rapeseed oil, methanol</t>
  </si>
  <si>
    <t>Leevijit et al., (2004)</t>
  </si>
  <si>
    <t>Refined palm oil, methanol</t>
  </si>
  <si>
    <t>Sodium hydroxide, 1.0</t>
  </si>
  <si>
    <t>NaCl equivalent</t>
  </si>
  <si>
    <t>Molar mass NaCl</t>
  </si>
  <si>
    <t>Molar mass KCl</t>
  </si>
  <si>
    <t>KCl/NaCl</t>
  </si>
  <si>
    <t>Temp.</t>
  </si>
  <si>
    <t>[°C]</t>
  </si>
  <si>
    <t>35-65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</si>
</sst>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1" fontId="3" fillId="0" borderId="3" xfId="0" applyNumberFormat="1" applyFont="1" applyBorder="1" applyAlignment="1">
      <alignment horizontal="center" vertical="center" wrapText="1"/>
    </xf>
    <xf numFmtId="11" fontId="3" fillId="0" borderId="4" xfId="0" applyNumberFormat="1" applyFont="1" applyBorder="1" applyAlignment="1">
      <alignment horizontal="center" vertical="center" wrapText="1"/>
    </xf>
    <xf numFmtId="11" fontId="3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20" fontId="1" fillId="0" borderId="2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20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20" fontId="1" fillId="0" borderId="8" xfId="0" applyNumberFormat="1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horizontal="center" vertical="center" wrapText="1"/>
    </xf>
    <xf numFmtId="20" fontId="1" fillId="0" borderId="3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8" fontId="3" fillId="0" borderId="3" xfId="0" applyNumberFormat="1" applyFont="1" applyBorder="1" applyAlignment="1">
      <alignment horizontal="center" vertical="center" wrapText="1"/>
    </xf>
    <xf numFmtId="168" fontId="3" fillId="0" borderId="4" xfId="0" applyNumberFormat="1" applyFont="1" applyBorder="1" applyAlignment="1">
      <alignment horizontal="center" vertical="center" wrapText="1"/>
    </xf>
    <xf numFmtId="168" fontId="0" fillId="0" borderId="0" xfId="0" applyNumberFormat="1"/>
    <xf numFmtId="0" fontId="3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11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k1</c:v>
          </c:tx>
          <c:spPr>
            <a:ln w="28575">
              <a:noFill/>
            </a:ln>
          </c:spPr>
          <c:xVal>
            <c:numRef>
              <c:f>Sheet1!$I$4:$I$20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xVal>
          <c:yVal>
            <c:numRef>
              <c:f>Sheet1!$J$4:$J$20</c:f>
              <c:numCache>
                <c:formatCode>0.0E+00</c:formatCode>
                <c:ptCount val="17"/>
                <c:pt idx="0">
                  <c:v>0.05</c:v>
                </c:pt>
                <c:pt idx="1">
                  <c:v>0.1</c:v>
                </c:pt>
                <c:pt idx="2">
                  <c:v>2.9000000000000001E-2</c:v>
                </c:pt>
                <c:pt idx="3">
                  <c:v>0.8</c:v>
                </c:pt>
                <c:pt idx="4">
                  <c:v>1.6</c:v>
                </c:pt>
                <c:pt idx="5">
                  <c:v>2.1</c:v>
                </c:pt>
                <c:pt idx="6">
                  <c:v>1.5</c:v>
                </c:pt>
                <c:pt idx="7">
                  <c:v>3.1</c:v>
                </c:pt>
                <c:pt idx="8">
                  <c:v>4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2.5000000000000001E-2</c:v>
                </c:pt>
                <c:pt idx="13">
                  <c:v>7.6999999999999999E-2</c:v>
                </c:pt>
                <c:pt idx="14">
                  <c:v>4.3999999999999997E-2</c:v>
                </c:pt>
                <c:pt idx="15">
                  <c:v>8.7999999999999995E-2</c:v>
                </c:pt>
                <c:pt idx="16">
                  <c:v>1.0999999999999999E-2</c:v>
                </c:pt>
              </c:numCache>
            </c:numRef>
          </c:yVal>
          <c:smooth val="0"/>
        </c:ser>
        <c:ser>
          <c:idx val="1"/>
          <c:order val="1"/>
          <c:tx>
            <c:v>k2</c:v>
          </c:tx>
          <c:spPr>
            <a:ln w="28575">
              <a:noFill/>
            </a:ln>
          </c:spPr>
          <c:xVal>
            <c:numRef>
              <c:f>Sheet1!$K$4:$K$20</c:f>
              <c:numCache>
                <c:formatCode>0.0E+00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xVal>
          <c:yVal>
            <c:numRef>
              <c:f>Sheet1!$L$4:$L$20</c:f>
              <c:numCache>
                <c:formatCode>0.0E+00</c:formatCode>
                <c:ptCount val="17"/>
                <c:pt idx="0">
                  <c:v>0.11</c:v>
                </c:pt>
                <c:pt idx="1">
                  <c:v>3.1E-2</c:v>
                </c:pt>
                <c:pt idx="2">
                  <c:v>1.4E-2</c:v>
                </c:pt>
                <c:pt idx="3">
                  <c:v>6</c:v>
                </c:pt>
                <c:pt idx="4">
                  <c:v>8.5</c:v>
                </c:pt>
                <c:pt idx="5">
                  <c:v>11</c:v>
                </c:pt>
                <c:pt idx="6">
                  <c:v>14</c:v>
                </c:pt>
                <c:pt idx="7">
                  <c:v>24</c:v>
                </c:pt>
                <c:pt idx="8">
                  <c:v>27</c:v>
                </c:pt>
                <c:pt idx="9">
                  <c:v>0.02</c:v>
                </c:pt>
                <c:pt idx="10">
                  <c:v>0.25</c:v>
                </c:pt>
                <c:pt idx="11">
                  <c:v>0.7</c:v>
                </c:pt>
                <c:pt idx="12">
                  <c:v>5.6000000000000001E-2</c:v>
                </c:pt>
                <c:pt idx="13">
                  <c:v>0.17</c:v>
                </c:pt>
                <c:pt idx="14">
                  <c:v>0.23</c:v>
                </c:pt>
                <c:pt idx="15">
                  <c:v>0.48</c:v>
                </c:pt>
                <c:pt idx="1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k3</c:v>
          </c:tx>
          <c:spPr>
            <a:ln w="28575">
              <a:noFill/>
            </a:ln>
          </c:spPr>
          <c:xVal>
            <c:numRef>
              <c:f>Sheet1!$M$4:$M$20</c:f>
              <c:numCache>
                <c:formatCode>0.0E+00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xVal>
          <c:yVal>
            <c:numRef>
              <c:f>Sheet1!$N$4:$N$20</c:f>
              <c:numCache>
                <c:formatCode>0.0E+00</c:formatCode>
                <c:ptCount val="17"/>
                <c:pt idx="0">
                  <c:v>0.22</c:v>
                </c:pt>
                <c:pt idx="1">
                  <c:v>6.3E-2</c:v>
                </c:pt>
                <c:pt idx="2">
                  <c:v>5.7999999999999996E-3</c:v>
                </c:pt>
                <c:pt idx="3">
                  <c:v>11</c:v>
                </c:pt>
                <c:pt idx="4">
                  <c:v>21</c:v>
                </c:pt>
                <c:pt idx="5">
                  <c:v>30</c:v>
                </c:pt>
                <c:pt idx="6">
                  <c:v>23</c:v>
                </c:pt>
                <c:pt idx="7">
                  <c:v>33</c:v>
                </c:pt>
                <c:pt idx="8">
                  <c:v>55</c:v>
                </c:pt>
                <c:pt idx="9">
                  <c:v>0.6</c:v>
                </c:pt>
                <c:pt idx="10">
                  <c:v>1.2</c:v>
                </c:pt>
                <c:pt idx="11">
                  <c:v>1.2</c:v>
                </c:pt>
                <c:pt idx="12">
                  <c:v>7.0000000000000007E-2</c:v>
                </c:pt>
                <c:pt idx="13">
                  <c:v>9.7000000000000003E-2</c:v>
                </c:pt>
                <c:pt idx="14">
                  <c:v>6.5000000000000002E-2</c:v>
                </c:pt>
                <c:pt idx="15">
                  <c:v>0.16</c:v>
                </c:pt>
                <c:pt idx="16">
                  <c:v>0.12</c:v>
                </c:pt>
              </c:numCache>
            </c:numRef>
          </c:yVal>
          <c:smooth val="0"/>
        </c:ser>
        <c:ser>
          <c:idx val="3"/>
          <c:order val="3"/>
          <c:tx>
            <c:v>k4</c:v>
          </c:tx>
          <c:spPr>
            <a:ln w="28575">
              <a:noFill/>
            </a:ln>
          </c:spPr>
          <c:xVal>
            <c:numRef>
              <c:f>Sheet1!$O$4:$O$20</c:f>
              <c:numCache>
                <c:formatCode>0.0E+00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xVal>
          <c:yVal>
            <c:numRef>
              <c:f>Sheet1!$P$4:$P$20</c:f>
              <c:numCache>
                <c:formatCode>0.0E+00</c:formatCode>
                <c:ptCount val="17"/>
                <c:pt idx="0">
                  <c:v>1.2</c:v>
                </c:pt>
                <c:pt idx="1">
                  <c:v>0.01</c:v>
                </c:pt>
                <c:pt idx="2">
                  <c:v>2.1000000000000001E-2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41</c:v>
                </c:pt>
                <c:pt idx="7">
                  <c:v>58</c:v>
                </c:pt>
                <c:pt idx="8">
                  <c:v>66</c:v>
                </c:pt>
                <c:pt idx="9">
                  <c:v>0.1</c:v>
                </c:pt>
                <c:pt idx="10">
                  <c:v>0.23</c:v>
                </c:pt>
                <c:pt idx="11">
                  <c:v>0.4</c:v>
                </c:pt>
                <c:pt idx="12">
                  <c:v>1.5E-3</c:v>
                </c:pt>
                <c:pt idx="13">
                  <c:v>2.7E-2</c:v>
                </c:pt>
                <c:pt idx="14">
                  <c:v>7.0000000000000007E-2</c:v>
                </c:pt>
                <c:pt idx="15">
                  <c:v>0.14000000000000001</c:v>
                </c:pt>
                <c:pt idx="16">
                  <c:v>8.2000000000000003E-2</c:v>
                </c:pt>
              </c:numCache>
            </c:numRef>
          </c:yVal>
          <c:smooth val="0"/>
        </c:ser>
        <c:ser>
          <c:idx val="4"/>
          <c:order val="4"/>
          <c:tx>
            <c:v>k5</c:v>
          </c:tx>
          <c:spPr>
            <a:ln w="28575">
              <a:noFill/>
            </a:ln>
          </c:spPr>
          <c:xVal>
            <c:numRef>
              <c:f>Sheet1!$Q$4:$Q$20</c:f>
              <c:numCache>
                <c:formatCode>0.0E+00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xVal>
          <c:yVal>
            <c:numRef>
              <c:f>Sheet1!$R$4:$R$20</c:f>
              <c:numCache>
                <c:formatCode>0.0E+00</c:formatCode>
                <c:ptCount val="17"/>
                <c:pt idx="0">
                  <c:v>0.24</c:v>
                </c:pt>
                <c:pt idx="1">
                  <c:v>1.6E-2</c:v>
                </c:pt>
                <c:pt idx="2">
                  <c:v>1.0999999999999999E-2</c:v>
                </c:pt>
                <c:pt idx="3">
                  <c:v>0.34</c:v>
                </c:pt>
                <c:pt idx="4">
                  <c:v>0.61</c:v>
                </c:pt>
                <c:pt idx="5">
                  <c:v>0.83</c:v>
                </c:pt>
                <c:pt idx="6">
                  <c:v>0.4</c:v>
                </c:pt>
                <c:pt idx="7">
                  <c:v>0.54</c:v>
                </c:pt>
                <c:pt idx="8">
                  <c:v>0.91</c:v>
                </c:pt>
                <c:pt idx="9">
                  <c:v>0.9</c:v>
                </c:pt>
                <c:pt idx="10">
                  <c:v>2.2999999999999998</c:v>
                </c:pt>
                <c:pt idx="11">
                  <c:v>2.4</c:v>
                </c:pt>
                <c:pt idx="12">
                  <c:v>3.9E-2</c:v>
                </c:pt>
                <c:pt idx="13">
                  <c:v>6.7000000000000004E-2</c:v>
                </c:pt>
                <c:pt idx="14">
                  <c:v>0.27</c:v>
                </c:pt>
                <c:pt idx="15">
                  <c:v>0.75</c:v>
                </c:pt>
                <c:pt idx="16">
                  <c:v>0.13</c:v>
                </c:pt>
              </c:numCache>
            </c:numRef>
          </c:yVal>
          <c:smooth val="0"/>
        </c:ser>
        <c:ser>
          <c:idx val="5"/>
          <c:order val="5"/>
          <c:tx>
            <c:v>k6</c:v>
          </c:tx>
          <c:spPr>
            <a:ln w="28575">
              <a:noFill/>
            </a:ln>
          </c:spPr>
          <c:xVal>
            <c:numRef>
              <c:f>Sheet1!$S$4:$S$20</c:f>
              <c:numCache>
                <c:formatCode>0.0E+00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xVal>
          <c:yVal>
            <c:numRef>
              <c:f>Sheet1!$T$4:$T$20</c:f>
              <c:numCache>
                <c:formatCode>0.0E+00</c:formatCode>
                <c:ptCount val="17"/>
                <c:pt idx="0">
                  <c:v>7.0000000000000001E-3</c:v>
                </c:pt>
                <c:pt idx="1">
                  <c:v>0.18</c:v>
                </c:pt>
                <c:pt idx="2">
                  <c:v>5.0000000000000001E-4</c:v>
                </c:pt>
                <c:pt idx="3">
                  <c:v>3.5000000000000001E-3</c:v>
                </c:pt>
                <c:pt idx="4">
                  <c:v>1.1999999999999999E-3</c:v>
                </c:pt>
                <c:pt idx="5">
                  <c:v>1E-4</c:v>
                </c:pt>
                <c:pt idx="6">
                  <c:v>2.5999999999999999E-3</c:v>
                </c:pt>
                <c:pt idx="7">
                  <c:v>8.9999999999999998E-4</c:v>
                </c:pt>
                <c:pt idx="8">
                  <c:v>1E-4</c:v>
                </c:pt>
                <c:pt idx="9">
                  <c:v>2.1000000000000001E-2</c:v>
                </c:pt>
                <c:pt idx="10">
                  <c:v>2.1999999999999999E-2</c:v>
                </c:pt>
                <c:pt idx="11">
                  <c:v>2.8000000000000001E-2</c:v>
                </c:pt>
                <c:pt idx="12">
                  <c:v>4.1999999999999997E-3</c:v>
                </c:pt>
                <c:pt idx="13">
                  <c:v>8.8000000000000005E-3</c:v>
                </c:pt>
                <c:pt idx="14">
                  <c:v>4.7000000000000002E-3</c:v>
                </c:pt>
                <c:pt idx="15">
                  <c:v>6.1000000000000004E-3</c:v>
                </c:pt>
                <c:pt idx="16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9872"/>
        <c:axId val="33518336"/>
      </c:scatterChart>
      <c:valAx>
        <c:axId val="33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518336"/>
        <c:crosses val="autoZero"/>
        <c:crossBetween val="midCat"/>
      </c:valAx>
      <c:valAx>
        <c:axId val="33518336"/>
        <c:scaling>
          <c:logBase val="10"/>
          <c:orientation val="minMax"/>
        </c:scaling>
        <c:delete val="0"/>
        <c:axPos val="l"/>
        <c:majorGridlines/>
        <c:numFmt formatCode="0.0E+00" sourceLinked="1"/>
        <c:majorTickMark val="out"/>
        <c:minorTickMark val="none"/>
        <c:tickLblPos val="nextTo"/>
        <c:crossAx val="33519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Sheet1!$I$30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Sheet1!$J$30:$O$30</c:f>
              <c:numCache>
                <c:formatCode>0.00E+00</c:formatCode>
                <c:ptCount val="6"/>
                <c:pt idx="0">
                  <c:v>0.05</c:v>
                </c:pt>
                <c:pt idx="1">
                  <c:v>0.11</c:v>
                </c:pt>
                <c:pt idx="2">
                  <c:v>0.22</c:v>
                </c:pt>
                <c:pt idx="3">
                  <c:v>1.2</c:v>
                </c:pt>
                <c:pt idx="4">
                  <c:v>0.24</c:v>
                </c:pt>
                <c:pt idx="5">
                  <c:v>7.0000000000000001E-3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Sheet1!$I$31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Sheet1!$J$31:$O$31</c:f>
              <c:numCache>
                <c:formatCode>0.00E+00</c:formatCode>
                <c:ptCount val="6"/>
                <c:pt idx="0">
                  <c:v>0.1</c:v>
                </c:pt>
                <c:pt idx="1">
                  <c:v>3.1E-2</c:v>
                </c:pt>
                <c:pt idx="2">
                  <c:v>6.3E-2</c:v>
                </c:pt>
                <c:pt idx="3">
                  <c:v>0.01</c:v>
                </c:pt>
                <c:pt idx="4">
                  <c:v>1.6E-2</c:v>
                </c:pt>
                <c:pt idx="5">
                  <c:v>0.18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Sheet1!$I$32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Sheet1!$J$32:$O$32</c:f>
              <c:numCache>
                <c:formatCode>0.00E+00</c:formatCode>
                <c:ptCount val="6"/>
                <c:pt idx="0">
                  <c:v>2.9000000000000001E-2</c:v>
                </c:pt>
                <c:pt idx="1">
                  <c:v>1.4E-2</c:v>
                </c:pt>
                <c:pt idx="2">
                  <c:v>5.7999999999999996E-3</c:v>
                </c:pt>
                <c:pt idx="3">
                  <c:v>2.1000000000000001E-2</c:v>
                </c:pt>
                <c:pt idx="4">
                  <c:v>1.0999999999999999E-2</c:v>
                </c:pt>
                <c:pt idx="5">
                  <c:v>5.0000000000000001E-4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Sheet1!$I$33</c:f>
              <c:strCache>
                <c:ptCount val="1"/>
                <c:pt idx="0">
                  <c:v>4a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Sheet1!$J$33:$O$33</c:f>
              <c:numCache>
                <c:formatCode>0.0E+00</c:formatCode>
                <c:ptCount val="6"/>
                <c:pt idx="0">
                  <c:v>0.8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0.34</c:v>
                </c:pt>
                <c:pt idx="5">
                  <c:v>3.5000000000000001E-3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Sheet1!$I$34</c:f>
              <c:strCache>
                <c:ptCount val="1"/>
                <c:pt idx="0">
                  <c:v>4b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Sheet1!$J$34:$O$34</c:f>
              <c:numCache>
                <c:formatCode>0.0E+00</c:formatCode>
                <c:ptCount val="6"/>
                <c:pt idx="0">
                  <c:v>1.6</c:v>
                </c:pt>
                <c:pt idx="1">
                  <c:v>8.5</c:v>
                </c:pt>
                <c:pt idx="2">
                  <c:v>21</c:v>
                </c:pt>
                <c:pt idx="3">
                  <c:v>23</c:v>
                </c:pt>
                <c:pt idx="4">
                  <c:v>0.61</c:v>
                </c:pt>
                <c:pt idx="5">
                  <c:v>1.1999999999999999E-3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Sheet1!$I$35</c:f>
              <c:strCache>
                <c:ptCount val="1"/>
                <c:pt idx="0">
                  <c:v>4c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Sheet1!$J$35:$O$35</c:f>
              <c:numCache>
                <c:formatCode>0.0E+00</c:formatCode>
                <c:ptCount val="6"/>
                <c:pt idx="0">
                  <c:v>2.1</c:v>
                </c:pt>
                <c:pt idx="1">
                  <c:v>11</c:v>
                </c:pt>
                <c:pt idx="2">
                  <c:v>30</c:v>
                </c:pt>
                <c:pt idx="3">
                  <c:v>30</c:v>
                </c:pt>
                <c:pt idx="4">
                  <c:v>0.83</c:v>
                </c:pt>
                <c:pt idx="5">
                  <c:v>1E-4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Sheet1!$I$36</c:f>
              <c:strCache>
                <c:ptCount val="1"/>
                <c:pt idx="0">
                  <c:v>4d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Sheet1!$J$36:$O$36</c:f>
              <c:numCache>
                <c:formatCode>0.0E+00</c:formatCode>
                <c:ptCount val="6"/>
                <c:pt idx="0">
                  <c:v>1.5</c:v>
                </c:pt>
                <c:pt idx="1">
                  <c:v>14</c:v>
                </c:pt>
                <c:pt idx="2">
                  <c:v>23</c:v>
                </c:pt>
                <c:pt idx="3">
                  <c:v>41</c:v>
                </c:pt>
                <c:pt idx="4">
                  <c:v>0.4</c:v>
                </c:pt>
                <c:pt idx="5">
                  <c:v>2.5999999999999999E-3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Sheet1!$I$37</c:f>
              <c:strCache>
                <c:ptCount val="1"/>
                <c:pt idx="0">
                  <c:v>4e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Sheet1!$J$37:$O$37</c:f>
              <c:numCache>
                <c:formatCode>0.0E+00</c:formatCode>
                <c:ptCount val="6"/>
                <c:pt idx="0">
                  <c:v>3.1</c:v>
                </c:pt>
                <c:pt idx="1">
                  <c:v>24</c:v>
                </c:pt>
                <c:pt idx="2">
                  <c:v>33</c:v>
                </c:pt>
                <c:pt idx="3">
                  <c:v>58</c:v>
                </c:pt>
                <c:pt idx="4">
                  <c:v>0.54</c:v>
                </c:pt>
                <c:pt idx="5">
                  <c:v>8.9999999999999998E-4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Sheet1!$I$38</c:f>
              <c:strCache>
                <c:ptCount val="1"/>
                <c:pt idx="0">
                  <c:v>4f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Sheet1!$J$38:$O$38</c:f>
              <c:numCache>
                <c:formatCode>0.0E+00</c:formatCode>
                <c:ptCount val="6"/>
                <c:pt idx="0">
                  <c:v>4</c:v>
                </c:pt>
                <c:pt idx="1">
                  <c:v>27</c:v>
                </c:pt>
                <c:pt idx="2">
                  <c:v>55</c:v>
                </c:pt>
                <c:pt idx="3">
                  <c:v>66</c:v>
                </c:pt>
                <c:pt idx="4">
                  <c:v>0.91</c:v>
                </c:pt>
                <c:pt idx="5">
                  <c:v>1E-4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Sheet1!$I$39</c:f>
              <c:strCache>
                <c:ptCount val="1"/>
                <c:pt idx="0">
                  <c:v>5a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Sheet1!$J$39:$O$39</c:f>
              <c:numCache>
                <c:formatCode>0.0E+00</c:formatCode>
                <c:ptCount val="6"/>
                <c:pt idx="0">
                  <c:v>2.6</c:v>
                </c:pt>
                <c:pt idx="1">
                  <c:v>0.02</c:v>
                </c:pt>
                <c:pt idx="2">
                  <c:v>0.6</c:v>
                </c:pt>
                <c:pt idx="3">
                  <c:v>0.1</c:v>
                </c:pt>
                <c:pt idx="4">
                  <c:v>0.9</c:v>
                </c:pt>
                <c:pt idx="5">
                  <c:v>2.1000000000000001E-2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Sheet1!$I$40</c:f>
              <c:strCache>
                <c:ptCount val="1"/>
                <c:pt idx="0">
                  <c:v>5b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Sheet1!$J$40:$O$40</c:f>
              <c:numCache>
                <c:formatCode>0.0E+00</c:formatCode>
                <c:ptCount val="6"/>
                <c:pt idx="0">
                  <c:v>2.6</c:v>
                </c:pt>
                <c:pt idx="1">
                  <c:v>0.25</c:v>
                </c:pt>
                <c:pt idx="2">
                  <c:v>1.2</c:v>
                </c:pt>
                <c:pt idx="3">
                  <c:v>0.23</c:v>
                </c:pt>
                <c:pt idx="4">
                  <c:v>2.2999999999999998</c:v>
                </c:pt>
                <c:pt idx="5">
                  <c:v>2.1999999999999999E-2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Sheet1!$I$41</c:f>
              <c:strCache>
                <c:ptCount val="1"/>
                <c:pt idx="0">
                  <c:v>5c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Sheet1!$J$41:$O$41</c:f>
              <c:numCache>
                <c:formatCode>0.0E+00</c:formatCode>
                <c:ptCount val="6"/>
                <c:pt idx="0">
                  <c:v>2.6</c:v>
                </c:pt>
                <c:pt idx="1">
                  <c:v>0.7</c:v>
                </c:pt>
                <c:pt idx="2">
                  <c:v>1.2</c:v>
                </c:pt>
                <c:pt idx="3">
                  <c:v>0.4</c:v>
                </c:pt>
                <c:pt idx="4">
                  <c:v>2.4</c:v>
                </c:pt>
                <c:pt idx="5">
                  <c:v>2.8000000000000001E-2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Sheet1!$I$42</c:f>
              <c:strCache>
                <c:ptCount val="1"/>
                <c:pt idx="0">
                  <c:v>6a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Sheet1!$J$42:$O$42</c:f>
              <c:numCache>
                <c:formatCode>0.00E+00</c:formatCode>
                <c:ptCount val="6"/>
                <c:pt idx="0">
                  <c:v>2.5000000000000001E-2</c:v>
                </c:pt>
                <c:pt idx="1">
                  <c:v>5.6000000000000001E-2</c:v>
                </c:pt>
                <c:pt idx="2">
                  <c:v>7.0000000000000007E-2</c:v>
                </c:pt>
                <c:pt idx="3">
                  <c:v>1.5E-3</c:v>
                </c:pt>
                <c:pt idx="4">
                  <c:v>3.9E-2</c:v>
                </c:pt>
                <c:pt idx="5">
                  <c:v>4.1999999999999997E-3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Sheet1!$I$43</c:f>
              <c:strCache>
                <c:ptCount val="1"/>
                <c:pt idx="0">
                  <c:v>6b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Sheet1!$J$43:$O$43</c:f>
              <c:numCache>
                <c:formatCode>0.00E+00</c:formatCode>
                <c:ptCount val="6"/>
                <c:pt idx="0">
                  <c:v>7.6999999999999999E-2</c:v>
                </c:pt>
                <c:pt idx="1">
                  <c:v>0.17</c:v>
                </c:pt>
                <c:pt idx="2">
                  <c:v>9.7000000000000003E-2</c:v>
                </c:pt>
                <c:pt idx="3">
                  <c:v>2.7E-2</c:v>
                </c:pt>
                <c:pt idx="4">
                  <c:v>6.7000000000000004E-2</c:v>
                </c:pt>
                <c:pt idx="5">
                  <c:v>8.8000000000000005E-3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Sheet1!$I$44</c:f>
              <c:strCache>
                <c:ptCount val="1"/>
                <c:pt idx="0">
                  <c:v>6c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Sheet1!$J$44:$O$44</c:f>
              <c:numCache>
                <c:formatCode>0.00E+00</c:formatCode>
                <c:ptCount val="6"/>
                <c:pt idx="0">
                  <c:v>4.3999999999999997E-2</c:v>
                </c:pt>
                <c:pt idx="1">
                  <c:v>0.23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0.27</c:v>
                </c:pt>
                <c:pt idx="5">
                  <c:v>4.7000000000000002E-3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Sheet1!$I$45</c:f>
              <c:strCache>
                <c:ptCount val="1"/>
                <c:pt idx="0">
                  <c:v>6d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Sheet1!$J$45:$O$45</c:f>
              <c:numCache>
                <c:formatCode>0.00E+00</c:formatCode>
                <c:ptCount val="6"/>
                <c:pt idx="0">
                  <c:v>8.7999999999999995E-2</c:v>
                </c:pt>
                <c:pt idx="1">
                  <c:v>0.48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0.75</c:v>
                </c:pt>
                <c:pt idx="5">
                  <c:v>6.1000000000000004E-3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Sheet1!$I$46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Sheet1!$J$48:$O$48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Sheet1!$J$46:$O$46</c:f>
              <c:numCache>
                <c:formatCode>0.00E+00</c:formatCode>
                <c:ptCount val="6"/>
                <c:pt idx="0">
                  <c:v>1.0999999999999999E-2</c:v>
                </c:pt>
                <c:pt idx="1">
                  <c:v>0</c:v>
                </c:pt>
                <c:pt idx="2">
                  <c:v>0.12</c:v>
                </c:pt>
                <c:pt idx="3">
                  <c:v>8.2000000000000003E-2</c:v>
                </c:pt>
                <c:pt idx="4">
                  <c:v>0.13</c:v>
                </c:pt>
                <c:pt idx="5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1216"/>
        <c:axId val="102679680"/>
      </c:scatterChart>
      <c:valAx>
        <c:axId val="102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679680"/>
        <c:crosses val="autoZero"/>
        <c:crossBetween val="midCat"/>
      </c:valAx>
      <c:valAx>
        <c:axId val="102679680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268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9</xdr:col>
      <xdr:colOff>152400</xdr:colOff>
      <xdr:row>2</xdr:row>
      <xdr:rowOff>190500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</xdr:row>
      <xdr:rowOff>0</xdr:rowOff>
    </xdr:from>
    <xdr:to>
      <xdr:col>11</xdr:col>
      <xdr:colOff>152400</xdr:colOff>
      <xdr:row>2</xdr:row>
      <xdr:rowOff>190500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13</xdr:col>
      <xdr:colOff>152400</xdr:colOff>
      <xdr:row>2</xdr:row>
      <xdr:rowOff>190500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2</xdr:row>
      <xdr:rowOff>0</xdr:rowOff>
    </xdr:from>
    <xdr:to>
      <xdr:col>15</xdr:col>
      <xdr:colOff>152400</xdr:colOff>
      <xdr:row>2</xdr:row>
      <xdr:rowOff>190500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17</xdr:col>
      <xdr:colOff>152400</xdr:colOff>
      <xdr:row>2</xdr:row>
      <xdr:rowOff>190500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2</xdr:row>
      <xdr:rowOff>0</xdr:rowOff>
    </xdr:from>
    <xdr:to>
      <xdr:col>19</xdr:col>
      <xdr:colOff>152400</xdr:colOff>
      <xdr:row>2</xdr:row>
      <xdr:rowOff>190500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219075</xdr:colOff>
      <xdr:row>2</xdr:row>
      <xdr:rowOff>47625</xdr:rowOff>
    </xdr:from>
    <xdr:to>
      <xdr:col>31</xdr:col>
      <xdr:colOff>533400</xdr:colOff>
      <xdr:row>26</xdr:row>
      <xdr:rowOff>114301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9</xdr:col>
      <xdr:colOff>152400</xdr:colOff>
      <xdr:row>28</xdr:row>
      <xdr:rowOff>190500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39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28</xdr:row>
      <xdr:rowOff>0</xdr:rowOff>
    </xdr:from>
    <xdr:to>
      <xdr:col>10</xdr:col>
      <xdr:colOff>152400</xdr:colOff>
      <xdr:row>28</xdr:row>
      <xdr:rowOff>190500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339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28</xdr:row>
      <xdr:rowOff>0</xdr:rowOff>
    </xdr:from>
    <xdr:to>
      <xdr:col>11</xdr:col>
      <xdr:colOff>152400</xdr:colOff>
      <xdr:row>28</xdr:row>
      <xdr:rowOff>190500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339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152400</xdr:colOff>
      <xdr:row>28</xdr:row>
      <xdr:rowOff>190500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339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28</xdr:row>
      <xdr:rowOff>0</xdr:rowOff>
    </xdr:from>
    <xdr:to>
      <xdr:col>13</xdr:col>
      <xdr:colOff>152400</xdr:colOff>
      <xdr:row>28</xdr:row>
      <xdr:rowOff>190500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339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28</xdr:row>
      <xdr:rowOff>0</xdr:rowOff>
    </xdr:from>
    <xdr:to>
      <xdr:col>14</xdr:col>
      <xdr:colOff>152400</xdr:colOff>
      <xdr:row>28</xdr:row>
      <xdr:rowOff>190500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1339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295275</xdr:colOff>
      <xdr:row>27</xdr:row>
      <xdr:rowOff>57150</xdr:rowOff>
    </xdr:from>
    <xdr:to>
      <xdr:col>29</xdr:col>
      <xdr:colOff>514350</xdr:colOff>
      <xdr:row>68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zoomScale="70" zoomScaleNormal="70" workbookViewId="0">
      <selection activeCell="AH5" sqref="AH5"/>
    </sheetView>
  </sheetViews>
  <sheetFormatPr defaultRowHeight="15" x14ac:dyDescent="0.25"/>
  <cols>
    <col min="8" max="8" width="13.85546875" bestFit="1" customWidth="1"/>
    <col min="15" max="15" width="10.5703125" bestFit="1" customWidth="1"/>
  </cols>
  <sheetData>
    <row r="1" spans="1:20" ht="15.75" thickBot="1" x14ac:dyDescent="0.3">
      <c r="F1" t="s">
        <v>13</v>
      </c>
    </row>
    <row r="2" spans="1:20" ht="15.75" thickBot="1" x14ac:dyDescent="0.3">
      <c r="G2" s="31" t="s">
        <v>39</v>
      </c>
    </row>
    <row r="3" spans="1:20" ht="15.75" thickBot="1" x14ac:dyDescent="0.3">
      <c r="G3" s="32" t="s">
        <v>40</v>
      </c>
      <c r="H3" t="s">
        <v>35</v>
      </c>
      <c r="J3" s="1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75.75" thickBot="1" x14ac:dyDescent="0.3">
      <c r="A4" s="6" t="s">
        <v>14</v>
      </c>
      <c r="B4" s="8">
        <v>1</v>
      </c>
      <c r="C4" s="8" t="s">
        <v>15</v>
      </c>
      <c r="D4" s="9">
        <v>4.5833333333333337E-2</v>
      </c>
      <c r="E4" s="12" t="s">
        <v>16</v>
      </c>
      <c r="F4" s="13"/>
      <c r="G4" s="33">
        <v>50</v>
      </c>
      <c r="H4" s="30">
        <v>0.2</v>
      </c>
      <c r="I4">
        <v>1</v>
      </c>
      <c r="J4" s="26">
        <v>0.05</v>
      </c>
      <c r="K4" s="27">
        <v>2</v>
      </c>
      <c r="L4" s="27">
        <v>0.11</v>
      </c>
      <c r="M4" s="27">
        <v>3</v>
      </c>
      <c r="N4" s="27">
        <v>0.22</v>
      </c>
      <c r="O4" s="27">
        <v>4</v>
      </c>
      <c r="P4" s="27">
        <v>1.2</v>
      </c>
      <c r="Q4" s="27">
        <v>5</v>
      </c>
      <c r="R4" s="27">
        <v>0.24</v>
      </c>
      <c r="S4" s="27">
        <v>6</v>
      </c>
      <c r="T4" s="27">
        <v>7.0000000000000001E-3</v>
      </c>
    </row>
    <row r="5" spans="1:20" ht="75.75" thickBot="1" x14ac:dyDescent="0.3">
      <c r="A5" s="7" t="s">
        <v>17</v>
      </c>
      <c r="B5" s="10">
        <v>2</v>
      </c>
      <c r="C5" s="10" t="s">
        <v>18</v>
      </c>
      <c r="D5" s="11">
        <v>4.5833333333333337E-2</v>
      </c>
      <c r="E5" s="12" t="s">
        <v>19</v>
      </c>
      <c r="F5" s="13"/>
      <c r="G5" s="33" t="s">
        <v>41</v>
      </c>
      <c r="H5" s="30">
        <v>0.5</v>
      </c>
      <c r="I5">
        <v>1</v>
      </c>
      <c r="J5" s="26">
        <v>0.1</v>
      </c>
      <c r="K5" s="27">
        <v>2</v>
      </c>
      <c r="L5" s="27">
        <v>3.1E-2</v>
      </c>
      <c r="M5" s="27">
        <v>3</v>
      </c>
      <c r="N5" s="27">
        <v>6.3E-2</v>
      </c>
      <c r="O5" s="27">
        <v>4</v>
      </c>
      <c r="P5" s="27">
        <v>0.01</v>
      </c>
      <c r="Q5" s="27">
        <v>5</v>
      </c>
      <c r="R5" s="27">
        <v>1.6E-2</v>
      </c>
      <c r="S5" s="27">
        <v>6</v>
      </c>
      <c r="T5" s="27">
        <v>0.18</v>
      </c>
    </row>
    <row r="6" spans="1:20" ht="60.75" thickBot="1" x14ac:dyDescent="0.3">
      <c r="A6" s="7" t="s">
        <v>20</v>
      </c>
      <c r="B6" s="10">
        <v>3</v>
      </c>
      <c r="C6" s="10" t="s">
        <v>21</v>
      </c>
      <c r="D6" s="11">
        <v>4.8611111111111112E-2</v>
      </c>
      <c r="E6" s="12" t="s">
        <v>22</v>
      </c>
      <c r="F6" s="13"/>
      <c r="G6" s="33">
        <v>60</v>
      </c>
      <c r="H6" s="30">
        <f>1/B27</f>
        <v>0.78390342052313866</v>
      </c>
      <c r="I6">
        <v>1</v>
      </c>
      <c r="J6" s="26">
        <v>2.9000000000000001E-2</v>
      </c>
      <c r="K6" s="27">
        <v>2</v>
      </c>
      <c r="L6" s="27">
        <v>1.4E-2</v>
      </c>
      <c r="M6" s="27">
        <v>3</v>
      </c>
      <c r="N6" s="27">
        <v>5.7999999999999996E-3</v>
      </c>
      <c r="O6" s="27">
        <v>4</v>
      </c>
      <c r="P6" s="27">
        <v>2.1000000000000001E-2</v>
      </c>
      <c r="Q6" s="27">
        <v>5</v>
      </c>
      <c r="R6" s="27">
        <v>1.0999999999999999E-2</v>
      </c>
      <c r="S6" s="27">
        <v>6</v>
      </c>
      <c r="T6" s="27">
        <v>5.0000000000000001E-4</v>
      </c>
    </row>
    <row r="7" spans="1:20" ht="15.75" customHeight="1" thickBot="1" x14ac:dyDescent="0.3">
      <c r="A7" s="15" t="s">
        <v>23</v>
      </c>
      <c r="B7" s="10" t="s">
        <v>0</v>
      </c>
      <c r="C7" s="15" t="s">
        <v>24</v>
      </c>
      <c r="D7" s="18">
        <v>4.5833333333333337E-2</v>
      </c>
      <c r="E7" s="15" t="s">
        <v>25</v>
      </c>
      <c r="F7" s="10">
        <v>0.5</v>
      </c>
      <c r="G7" s="33">
        <v>55</v>
      </c>
      <c r="H7" s="30">
        <f>F7/$B$27</f>
        <v>0.39195171026156933</v>
      </c>
      <c r="I7">
        <v>1</v>
      </c>
      <c r="J7" s="26">
        <v>0.8</v>
      </c>
      <c r="K7" s="27">
        <v>2</v>
      </c>
      <c r="L7" s="27">
        <v>6</v>
      </c>
      <c r="M7" s="27">
        <v>3</v>
      </c>
      <c r="N7" s="27">
        <v>11</v>
      </c>
      <c r="O7" s="27">
        <v>4</v>
      </c>
      <c r="P7" s="27">
        <v>16</v>
      </c>
      <c r="Q7" s="27">
        <v>5</v>
      </c>
      <c r="R7" s="27">
        <v>0.34</v>
      </c>
      <c r="S7" s="27">
        <v>6</v>
      </c>
      <c r="T7" s="27">
        <v>3.5000000000000001E-3</v>
      </c>
    </row>
    <row r="8" spans="1:20" ht="15.75" thickBot="1" x14ac:dyDescent="0.3">
      <c r="A8" s="14"/>
      <c r="B8" s="10" t="s">
        <v>1</v>
      </c>
      <c r="C8" s="14"/>
      <c r="D8" s="19"/>
      <c r="E8" s="14"/>
      <c r="F8" s="10">
        <v>1</v>
      </c>
      <c r="G8" s="33">
        <v>55</v>
      </c>
      <c r="H8" s="30">
        <f t="shared" ref="H8:H12" si="0">F8/$B$27</f>
        <v>0.78390342052313866</v>
      </c>
      <c r="I8">
        <v>1</v>
      </c>
      <c r="J8" s="26">
        <v>1.6</v>
      </c>
      <c r="K8" s="27">
        <v>2</v>
      </c>
      <c r="L8" s="27">
        <v>8.5</v>
      </c>
      <c r="M8" s="27">
        <v>3</v>
      </c>
      <c r="N8" s="27">
        <v>21</v>
      </c>
      <c r="O8" s="27">
        <v>4</v>
      </c>
      <c r="P8" s="27">
        <v>23</v>
      </c>
      <c r="Q8" s="27">
        <v>5</v>
      </c>
      <c r="R8" s="27">
        <v>0.61</v>
      </c>
      <c r="S8" s="27">
        <v>6</v>
      </c>
      <c r="T8" s="27">
        <v>1.1999999999999999E-3</v>
      </c>
    </row>
    <row r="9" spans="1:20" ht="15.75" thickBot="1" x14ac:dyDescent="0.3">
      <c r="A9" s="14"/>
      <c r="B9" s="10" t="s">
        <v>2</v>
      </c>
      <c r="C9" s="14"/>
      <c r="D9" s="19"/>
      <c r="E9" s="14"/>
      <c r="F9" s="10">
        <v>1.5</v>
      </c>
      <c r="G9" s="33">
        <v>55</v>
      </c>
      <c r="H9" s="30">
        <f t="shared" si="0"/>
        <v>1.175855130784708</v>
      </c>
      <c r="I9">
        <v>1</v>
      </c>
      <c r="J9" s="26">
        <v>2.1</v>
      </c>
      <c r="K9" s="27">
        <v>2</v>
      </c>
      <c r="L9" s="27">
        <v>11</v>
      </c>
      <c r="M9" s="27">
        <v>3</v>
      </c>
      <c r="N9" s="27">
        <v>30</v>
      </c>
      <c r="O9" s="27">
        <v>4</v>
      </c>
      <c r="P9" s="27">
        <v>30</v>
      </c>
      <c r="Q9" s="27">
        <v>5</v>
      </c>
      <c r="R9" s="27">
        <v>0.83</v>
      </c>
      <c r="S9" s="27">
        <v>6</v>
      </c>
      <c r="T9" s="27">
        <v>1E-4</v>
      </c>
    </row>
    <row r="10" spans="1:20" ht="15.75" thickBot="1" x14ac:dyDescent="0.3">
      <c r="A10" s="14"/>
      <c r="B10" s="10" t="s">
        <v>3</v>
      </c>
      <c r="C10" s="14"/>
      <c r="D10" s="19"/>
      <c r="E10" s="14"/>
      <c r="F10" s="10">
        <v>0.5</v>
      </c>
      <c r="G10" s="33">
        <v>65</v>
      </c>
      <c r="H10" s="30">
        <f t="shared" si="0"/>
        <v>0.39195171026156933</v>
      </c>
      <c r="I10">
        <v>1</v>
      </c>
      <c r="J10" s="26">
        <v>1.5</v>
      </c>
      <c r="K10" s="27">
        <v>2</v>
      </c>
      <c r="L10" s="27">
        <v>14</v>
      </c>
      <c r="M10" s="27">
        <v>3</v>
      </c>
      <c r="N10" s="27">
        <v>23</v>
      </c>
      <c r="O10" s="27">
        <v>4</v>
      </c>
      <c r="P10" s="27">
        <v>41</v>
      </c>
      <c r="Q10" s="27">
        <v>5</v>
      </c>
      <c r="R10" s="27">
        <v>0.4</v>
      </c>
      <c r="S10" s="27">
        <v>6</v>
      </c>
      <c r="T10" s="27">
        <v>2.5999999999999999E-3</v>
      </c>
    </row>
    <row r="11" spans="1:20" ht="15.75" thickBot="1" x14ac:dyDescent="0.3">
      <c r="A11" s="14"/>
      <c r="B11" s="10" t="s">
        <v>4</v>
      </c>
      <c r="C11" s="14"/>
      <c r="D11" s="19"/>
      <c r="E11" s="14"/>
      <c r="F11" s="10">
        <v>1</v>
      </c>
      <c r="G11" s="33">
        <v>65</v>
      </c>
      <c r="H11" s="30">
        <f t="shared" si="0"/>
        <v>0.78390342052313866</v>
      </c>
      <c r="I11">
        <v>1</v>
      </c>
      <c r="J11" s="26">
        <v>3.1</v>
      </c>
      <c r="K11" s="27">
        <v>2</v>
      </c>
      <c r="L11" s="27">
        <v>24</v>
      </c>
      <c r="M11" s="27">
        <v>3</v>
      </c>
      <c r="N11" s="27">
        <v>33</v>
      </c>
      <c r="O11" s="27">
        <v>4</v>
      </c>
      <c r="P11" s="27">
        <v>58</v>
      </c>
      <c r="Q11" s="27">
        <v>5</v>
      </c>
      <c r="R11" s="27">
        <v>0.54</v>
      </c>
      <c r="S11" s="27">
        <v>6</v>
      </c>
      <c r="T11" s="27">
        <v>8.9999999999999998E-4</v>
      </c>
    </row>
    <row r="12" spans="1:20" ht="15.75" thickBot="1" x14ac:dyDescent="0.3">
      <c r="A12" s="16"/>
      <c r="B12" s="10" t="s">
        <v>5</v>
      </c>
      <c r="C12" s="16"/>
      <c r="D12" s="20"/>
      <c r="E12" s="16"/>
      <c r="F12" s="10">
        <v>1.5</v>
      </c>
      <c r="G12" s="33">
        <v>65</v>
      </c>
      <c r="H12" s="30">
        <f t="shared" si="0"/>
        <v>1.175855130784708</v>
      </c>
      <c r="I12">
        <v>1</v>
      </c>
      <c r="J12" s="26">
        <v>4</v>
      </c>
      <c r="K12" s="27">
        <v>2</v>
      </c>
      <c r="L12" s="27">
        <v>27</v>
      </c>
      <c r="M12" s="27">
        <v>3</v>
      </c>
      <c r="N12" s="27">
        <v>55</v>
      </c>
      <c r="O12" s="27">
        <v>4</v>
      </c>
      <c r="P12" s="27">
        <v>66</v>
      </c>
      <c r="Q12" s="27">
        <v>5</v>
      </c>
      <c r="R12" s="27">
        <v>0.91</v>
      </c>
      <c r="S12" s="27">
        <v>6</v>
      </c>
      <c r="T12" s="27">
        <v>1E-4</v>
      </c>
    </row>
    <row r="13" spans="1:20" ht="43.5" customHeight="1" thickBot="1" x14ac:dyDescent="0.3">
      <c r="A13" s="15" t="s">
        <v>26</v>
      </c>
      <c r="B13" s="10" t="s">
        <v>6</v>
      </c>
      <c r="C13" s="15" t="s">
        <v>27</v>
      </c>
      <c r="D13" s="18">
        <v>4.5833333333333337E-2</v>
      </c>
      <c r="E13" s="21" t="s">
        <v>28</v>
      </c>
      <c r="F13" s="22"/>
      <c r="G13" s="33">
        <v>55</v>
      </c>
      <c r="H13" s="30">
        <v>0.6</v>
      </c>
      <c r="I13">
        <v>1</v>
      </c>
      <c r="J13" s="26">
        <v>2.6</v>
      </c>
      <c r="K13" s="27">
        <v>2</v>
      </c>
      <c r="L13" s="27">
        <v>0.02</v>
      </c>
      <c r="M13" s="27">
        <v>3</v>
      </c>
      <c r="N13" s="27">
        <v>0.6</v>
      </c>
      <c r="O13" s="27">
        <v>4</v>
      </c>
      <c r="P13" s="27">
        <v>0.1</v>
      </c>
      <c r="Q13" s="27">
        <v>5</v>
      </c>
      <c r="R13" s="27">
        <v>0.9</v>
      </c>
      <c r="S13" s="27">
        <v>6</v>
      </c>
      <c r="T13" s="27">
        <v>2.1000000000000001E-2</v>
      </c>
    </row>
    <row r="14" spans="1:20" ht="15.75" thickBot="1" x14ac:dyDescent="0.3">
      <c r="A14" s="14"/>
      <c r="B14" s="10" t="s">
        <v>7</v>
      </c>
      <c r="C14" s="14"/>
      <c r="D14" s="19"/>
      <c r="E14" s="23"/>
      <c r="F14" s="17"/>
      <c r="G14" s="33">
        <v>60</v>
      </c>
      <c r="H14" s="30">
        <v>0.6</v>
      </c>
      <c r="I14">
        <v>1</v>
      </c>
      <c r="J14" s="26">
        <v>2.6</v>
      </c>
      <c r="K14" s="27">
        <v>2</v>
      </c>
      <c r="L14" s="27">
        <v>0.25</v>
      </c>
      <c r="M14" s="27">
        <v>3</v>
      </c>
      <c r="N14" s="27">
        <v>1.2</v>
      </c>
      <c r="O14" s="27">
        <v>4</v>
      </c>
      <c r="P14" s="27">
        <v>0.23</v>
      </c>
      <c r="Q14" s="27">
        <v>5</v>
      </c>
      <c r="R14" s="27">
        <v>2.2999999999999998</v>
      </c>
      <c r="S14" s="27">
        <v>6</v>
      </c>
      <c r="T14" s="27">
        <v>2.1999999999999999E-2</v>
      </c>
    </row>
    <row r="15" spans="1:20" ht="15.75" thickBot="1" x14ac:dyDescent="0.3">
      <c r="A15" s="16"/>
      <c r="B15" s="10" t="s">
        <v>8</v>
      </c>
      <c r="C15" s="16"/>
      <c r="D15" s="20"/>
      <c r="E15" s="24"/>
      <c r="F15" s="25"/>
      <c r="G15" s="33">
        <v>65</v>
      </c>
      <c r="H15" s="30">
        <v>0.6</v>
      </c>
      <c r="I15">
        <v>1</v>
      </c>
      <c r="J15" s="26">
        <v>2.6</v>
      </c>
      <c r="K15" s="27">
        <v>2</v>
      </c>
      <c r="L15" s="27">
        <v>0.7</v>
      </c>
      <c r="M15" s="27">
        <v>3</v>
      </c>
      <c r="N15" s="27">
        <v>1.2</v>
      </c>
      <c r="O15" s="27">
        <v>4</v>
      </c>
      <c r="P15" s="27">
        <v>0.4</v>
      </c>
      <c r="Q15" s="27">
        <v>5</v>
      </c>
      <c r="R15" s="27">
        <v>2.4</v>
      </c>
      <c r="S15" s="27">
        <v>6</v>
      </c>
      <c r="T15" s="27">
        <v>2.8000000000000001E-2</v>
      </c>
    </row>
    <row r="16" spans="1:20" ht="44.25" customHeight="1" thickBot="1" x14ac:dyDescent="0.3">
      <c r="A16" s="15" t="s">
        <v>29</v>
      </c>
      <c r="B16" s="10" t="s">
        <v>9</v>
      </c>
      <c r="C16" s="15" t="s">
        <v>30</v>
      </c>
      <c r="D16" s="18">
        <v>4.5833333333333337E-2</v>
      </c>
      <c r="E16" s="21" t="s">
        <v>22</v>
      </c>
      <c r="F16" s="22"/>
      <c r="G16" s="33">
        <v>40</v>
      </c>
      <c r="H16" s="30">
        <f>1/$B$27</f>
        <v>0.78390342052313866</v>
      </c>
      <c r="I16">
        <v>1</v>
      </c>
      <c r="J16" s="26">
        <v>2.5000000000000001E-2</v>
      </c>
      <c r="K16" s="27">
        <v>2</v>
      </c>
      <c r="L16" s="27">
        <v>5.6000000000000001E-2</v>
      </c>
      <c r="M16" s="27">
        <v>3</v>
      </c>
      <c r="N16" s="27">
        <v>7.0000000000000007E-2</v>
      </c>
      <c r="O16" s="27">
        <v>4</v>
      </c>
      <c r="P16" s="27">
        <v>1.5E-3</v>
      </c>
      <c r="Q16" s="27">
        <v>5</v>
      </c>
      <c r="R16" s="27">
        <v>3.9E-2</v>
      </c>
      <c r="S16" s="27">
        <v>6</v>
      </c>
      <c r="T16" s="27">
        <v>4.1999999999999997E-3</v>
      </c>
    </row>
    <row r="17" spans="1:20" ht="15.75" thickBot="1" x14ac:dyDescent="0.3">
      <c r="A17" s="14"/>
      <c r="B17" s="10" t="s">
        <v>10</v>
      </c>
      <c r="C17" s="16"/>
      <c r="D17" s="19"/>
      <c r="E17" s="23"/>
      <c r="F17" s="17"/>
      <c r="G17" s="33">
        <v>50</v>
      </c>
      <c r="H17" s="30">
        <f t="shared" ref="H17:H19" si="1">1/$B$27</f>
        <v>0.78390342052313866</v>
      </c>
      <c r="I17">
        <v>1</v>
      </c>
      <c r="J17" s="26">
        <v>7.6999999999999999E-2</v>
      </c>
      <c r="K17" s="27">
        <v>2</v>
      </c>
      <c r="L17" s="27">
        <v>0.17</v>
      </c>
      <c r="M17" s="27">
        <v>3</v>
      </c>
      <c r="N17" s="27">
        <v>9.7000000000000003E-2</v>
      </c>
      <c r="O17" s="27">
        <v>4</v>
      </c>
      <c r="P17" s="27">
        <v>2.7E-2</v>
      </c>
      <c r="Q17" s="27">
        <v>5</v>
      </c>
      <c r="R17" s="27">
        <v>6.7000000000000004E-2</v>
      </c>
      <c r="S17" s="27">
        <v>6</v>
      </c>
      <c r="T17" s="27">
        <v>8.8000000000000005E-3</v>
      </c>
    </row>
    <row r="18" spans="1:20" ht="44.25" customHeight="1" thickBot="1" x14ac:dyDescent="0.3">
      <c r="A18" s="14"/>
      <c r="B18" s="10" t="s">
        <v>11</v>
      </c>
      <c r="C18" s="15" t="s">
        <v>31</v>
      </c>
      <c r="D18" s="19"/>
      <c r="E18" s="23"/>
      <c r="F18" s="17"/>
      <c r="G18" s="33">
        <v>40</v>
      </c>
      <c r="H18" s="30">
        <f t="shared" si="1"/>
        <v>0.78390342052313866</v>
      </c>
      <c r="I18">
        <v>1</v>
      </c>
      <c r="J18" s="26">
        <v>4.3999999999999997E-2</v>
      </c>
      <c r="K18" s="27">
        <v>2</v>
      </c>
      <c r="L18" s="27">
        <v>0.23</v>
      </c>
      <c r="M18" s="27">
        <v>3</v>
      </c>
      <c r="N18" s="27">
        <v>6.5000000000000002E-2</v>
      </c>
      <c r="O18" s="27">
        <v>4</v>
      </c>
      <c r="P18" s="27">
        <v>7.0000000000000007E-2</v>
      </c>
      <c r="Q18" s="27">
        <v>5</v>
      </c>
      <c r="R18" s="27">
        <v>0.27</v>
      </c>
      <c r="S18" s="27">
        <v>6</v>
      </c>
      <c r="T18" s="27">
        <v>4.7000000000000002E-3</v>
      </c>
    </row>
    <row r="19" spans="1:20" ht="15.75" thickBot="1" x14ac:dyDescent="0.3">
      <c r="A19" s="16"/>
      <c r="B19" s="10" t="s">
        <v>12</v>
      </c>
      <c r="C19" s="16"/>
      <c r="D19" s="20"/>
      <c r="E19" s="24"/>
      <c r="F19" s="25"/>
      <c r="G19" s="33">
        <v>50</v>
      </c>
      <c r="H19" s="30">
        <f t="shared" si="1"/>
        <v>0.78390342052313866</v>
      </c>
      <c r="I19">
        <v>1</v>
      </c>
      <c r="J19" s="26">
        <v>8.7999999999999995E-2</v>
      </c>
      <c r="K19" s="27">
        <v>2</v>
      </c>
      <c r="L19" s="27">
        <v>0.48</v>
      </c>
      <c r="M19" s="27">
        <v>3</v>
      </c>
      <c r="N19" s="27">
        <v>0.16</v>
      </c>
      <c r="O19" s="27">
        <v>4</v>
      </c>
      <c r="P19" s="27">
        <v>0.14000000000000001</v>
      </c>
      <c r="Q19" s="27">
        <v>5</v>
      </c>
      <c r="R19" s="27">
        <v>0.75</v>
      </c>
      <c r="S19" s="27">
        <v>6</v>
      </c>
      <c r="T19" s="27">
        <v>6.1000000000000004E-3</v>
      </c>
    </row>
    <row r="20" spans="1:20" ht="60.75" thickBot="1" x14ac:dyDescent="0.3">
      <c r="A20" s="7" t="s">
        <v>32</v>
      </c>
      <c r="B20" s="10">
        <v>7</v>
      </c>
      <c r="C20" s="10" t="s">
        <v>33</v>
      </c>
      <c r="D20" s="11">
        <v>4.5833333333333337E-2</v>
      </c>
      <c r="E20" s="12" t="s">
        <v>34</v>
      </c>
      <c r="F20" s="13"/>
      <c r="G20" s="33">
        <v>60</v>
      </c>
      <c r="H20" s="30">
        <v>1</v>
      </c>
      <c r="I20">
        <v>1</v>
      </c>
      <c r="J20" s="26">
        <v>1.0999999999999999E-2</v>
      </c>
      <c r="K20" s="27">
        <v>2</v>
      </c>
      <c r="L20" s="27">
        <v>0</v>
      </c>
      <c r="M20" s="27">
        <v>3</v>
      </c>
      <c r="N20" s="27">
        <v>0.12</v>
      </c>
      <c r="O20" s="27">
        <v>4</v>
      </c>
      <c r="P20" s="27">
        <v>8.2000000000000003E-2</v>
      </c>
      <c r="Q20" s="27">
        <v>5</v>
      </c>
      <c r="R20" s="27">
        <v>0.13</v>
      </c>
      <c r="S20" s="27">
        <v>6</v>
      </c>
      <c r="T20" s="27">
        <v>2E-3</v>
      </c>
    </row>
    <row r="25" spans="1:20" x14ac:dyDescent="0.25">
      <c r="A25" t="s">
        <v>36</v>
      </c>
      <c r="B25">
        <f>22.99+35.45</f>
        <v>58.44</v>
      </c>
    </row>
    <row r="26" spans="1:20" x14ac:dyDescent="0.25">
      <c r="A26" t="s">
        <v>37</v>
      </c>
      <c r="B26">
        <f>39.1+35.45</f>
        <v>74.550000000000011</v>
      </c>
    </row>
    <row r="27" spans="1:20" x14ac:dyDescent="0.25">
      <c r="A27" t="s">
        <v>38</v>
      </c>
      <c r="B27">
        <f>B26/B25</f>
        <v>1.2756673511293637</v>
      </c>
    </row>
    <row r="28" spans="1:20" ht="15.75" thickBot="1" x14ac:dyDescent="0.3"/>
    <row r="29" spans="1:20" ht="15.75" thickBot="1" x14ac:dyDescent="0.3">
      <c r="J29" s="1"/>
      <c r="K29" s="2"/>
      <c r="L29" s="2"/>
      <c r="M29" s="2"/>
      <c r="N29" s="2"/>
      <c r="O29" s="2"/>
    </row>
    <row r="30" spans="1:20" ht="15.75" thickBot="1" x14ac:dyDescent="0.3">
      <c r="I30" s="6">
        <v>1</v>
      </c>
      <c r="J30" s="34">
        <v>0.05</v>
      </c>
      <c r="K30" s="35">
        <v>0.11</v>
      </c>
      <c r="L30" s="35">
        <v>0.22</v>
      </c>
      <c r="M30" s="35">
        <v>1.2</v>
      </c>
      <c r="N30" s="35">
        <v>0.24</v>
      </c>
      <c r="O30" s="35">
        <v>7.0000000000000001E-3</v>
      </c>
    </row>
    <row r="31" spans="1:20" ht="15.75" thickBot="1" x14ac:dyDescent="0.3">
      <c r="I31" s="7">
        <v>2</v>
      </c>
      <c r="J31" s="3">
        <v>0.1</v>
      </c>
      <c r="K31" s="4">
        <v>3.1E-2</v>
      </c>
      <c r="L31" s="4">
        <v>6.3E-2</v>
      </c>
      <c r="M31" s="4">
        <v>0.01</v>
      </c>
      <c r="N31" s="4">
        <v>1.6E-2</v>
      </c>
      <c r="O31" s="4">
        <v>0.18</v>
      </c>
    </row>
    <row r="32" spans="1:20" ht="15.75" thickBot="1" x14ac:dyDescent="0.3">
      <c r="I32" s="7">
        <v>3</v>
      </c>
      <c r="J32" s="3">
        <v>2.9000000000000001E-2</v>
      </c>
      <c r="K32" s="4">
        <v>1.4E-2</v>
      </c>
      <c r="L32" s="4">
        <v>5.7999999999999996E-3</v>
      </c>
      <c r="M32" s="4">
        <v>2.1000000000000001E-2</v>
      </c>
      <c r="N32" s="4">
        <v>1.0999999999999999E-2</v>
      </c>
      <c r="O32" s="4">
        <v>5.0000000000000001E-4</v>
      </c>
    </row>
    <row r="33" spans="9:15" ht="15.75" thickBot="1" x14ac:dyDescent="0.3">
      <c r="I33" s="7" t="s">
        <v>0</v>
      </c>
      <c r="J33" s="26">
        <v>0.8</v>
      </c>
      <c r="K33" s="27">
        <v>6</v>
      </c>
      <c r="L33" s="27">
        <v>11</v>
      </c>
      <c r="M33" s="27">
        <v>16</v>
      </c>
      <c r="N33" s="27">
        <v>0.34</v>
      </c>
      <c r="O33" s="27">
        <v>3.5000000000000001E-3</v>
      </c>
    </row>
    <row r="34" spans="9:15" ht="15.75" thickBot="1" x14ac:dyDescent="0.3">
      <c r="I34" s="7" t="s">
        <v>1</v>
      </c>
      <c r="J34" s="26">
        <v>1.6</v>
      </c>
      <c r="K34" s="27">
        <v>8.5</v>
      </c>
      <c r="L34" s="27">
        <v>21</v>
      </c>
      <c r="M34" s="27">
        <v>23</v>
      </c>
      <c r="N34" s="27">
        <v>0.61</v>
      </c>
      <c r="O34" s="27">
        <v>1.1999999999999999E-3</v>
      </c>
    </row>
    <row r="35" spans="9:15" ht="15.75" thickBot="1" x14ac:dyDescent="0.3">
      <c r="I35" s="7" t="s">
        <v>2</v>
      </c>
      <c r="J35" s="26">
        <v>2.1</v>
      </c>
      <c r="K35" s="27">
        <v>11</v>
      </c>
      <c r="L35" s="27">
        <v>30</v>
      </c>
      <c r="M35" s="27">
        <v>30</v>
      </c>
      <c r="N35" s="27">
        <v>0.83</v>
      </c>
      <c r="O35" s="27">
        <v>1E-4</v>
      </c>
    </row>
    <row r="36" spans="9:15" ht="15.75" thickBot="1" x14ac:dyDescent="0.3">
      <c r="I36" s="7" t="s">
        <v>3</v>
      </c>
      <c r="J36" s="26">
        <v>1.5</v>
      </c>
      <c r="K36" s="27">
        <v>14</v>
      </c>
      <c r="L36" s="27">
        <v>23</v>
      </c>
      <c r="M36" s="27">
        <v>41</v>
      </c>
      <c r="N36" s="27">
        <v>0.4</v>
      </c>
      <c r="O36" s="27">
        <v>2.5999999999999999E-3</v>
      </c>
    </row>
    <row r="37" spans="9:15" ht="15.75" thickBot="1" x14ac:dyDescent="0.3">
      <c r="I37" s="7" t="s">
        <v>4</v>
      </c>
      <c r="J37" s="26">
        <v>3.1</v>
      </c>
      <c r="K37" s="27">
        <v>24</v>
      </c>
      <c r="L37" s="27">
        <v>33</v>
      </c>
      <c r="M37" s="27">
        <v>58</v>
      </c>
      <c r="N37" s="27">
        <v>0.54</v>
      </c>
      <c r="O37" s="27">
        <v>8.9999999999999998E-4</v>
      </c>
    </row>
    <row r="38" spans="9:15" ht="15.75" thickBot="1" x14ac:dyDescent="0.3">
      <c r="I38" s="7" t="s">
        <v>5</v>
      </c>
      <c r="J38" s="26">
        <v>4</v>
      </c>
      <c r="K38" s="27">
        <v>27</v>
      </c>
      <c r="L38" s="27">
        <v>55</v>
      </c>
      <c r="M38" s="27">
        <v>66</v>
      </c>
      <c r="N38" s="27">
        <v>0.91</v>
      </c>
      <c r="O38" s="27">
        <v>1E-4</v>
      </c>
    </row>
    <row r="39" spans="9:15" ht="15.75" thickBot="1" x14ac:dyDescent="0.3">
      <c r="I39" s="7" t="s">
        <v>6</v>
      </c>
      <c r="J39" s="26">
        <v>2.6</v>
      </c>
      <c r="K39" s="27">
        <v>0.02</v>
      </c>
      <c r="L39" s="27">
        <v>0.6</v>
      </c>
      <c r="M39" s="27">
        <v>0.1</v>
      </c>
      <c r="N39" s="27">
        <v>0.9</v>
      </c>
      <c r="O39" s="27">
        <v>2.1000000000000001E-2</v>
      </c>
    </row>
    <row r="40" spans="9:15" ht="15.75" thickBot="1" x14ac:dyDescent="0.3">
      <c r="I40" s="7" t="s">
        <v>7</v>
      </c>
      <c r="J40" s="26">
        <v>2.6</v>
      </c>
      <c r="K40" s="27">
        <v>0.25</v>
      </c>
      <c r="L40" s="27">
        <v>1.2</v>
      </c>
      <c r="M40" s="27">
        <v>0.23</v>
      </c>
      <c r="N40" s="27">
        <v>2.2999999999999998</v>
      </c>
      <c r="O40" s="27">
        <v>2.1999999999999999E-2</v>
      </c>
    </row>
    <row r="41" spans="9:15" ht="15.75" thickBot="1" x14ac:dyDescent="0.3">
      <c r="I41" s="7" t="s">
        <v>8</v>
      </c>
      <c r="J41" s="26">
        <v>2.6</v>
      </c>
      <c r="K41" s="27">
        <v>0.7</v>
      </c>
      <c r="L41" s="27">
        <v>1.2</v>
      </c>
      <c r="M41" s="27">
        <v>0.4</v>
      </c>
      <c r="N41" s="27">
        <v>2.4</v>
      </c>
      <c r="O41" s="27">
        <v>2.8000000000000001E-2</v>
      </c>
    </row>
    <row r="42" spans="9:15" ht="15.75" thickBot="1" x14ac:dyDescent="0.3">
      <c r="I42" s="7" t="s">
        <v>9</v>
      </c>
      <c r="J42" s="34">
        <v>2.5000000000000001E-2</v>
      </c>
      <c r="K42" s="35">
        <v>5.6000000000000001E-2</v>
      </c>
      <c r="L42" s="35">
        <v>7.0000000000000007E-2</v>
      </c>
      <c r="M42" s="35">
        <v>1.5E-3</v>
      </c>
      <c r="N42" s="35">
        <v>3.9E-2</v>
      </c>
      <c r="O42" s="35">
        <v>4.1999999999999997E-3</v>
      </c>
    </row>
    <row r="43" spans="9:15" ht="15.75" thickBot="1" x14ac:dyDescent="0.3">
      <c r="I43" s="7" t="s">
        <v>10</v>
      </c>
      <c r="J43" s="3">
        <v>7.6999999999999999E-2</v>
      </c>
      <c r="K43" s="4">
        <v>0.17</v>
      </c>
      <c r="L43" s="4">
        <v>9.7000000000000003E-2</v>
      </c>
      <c r="M43" s="4">
        <v>2.7E-2</v>
      </c>
      <c r="N43" s="4">
        <v>6.7000000000000004E-2</v>
      </c>
      <c r="O43" s="4">
        <v>8.8000000000000005E-3</v>
      </c>
    </row>
    <row r="44" spans="9:15" ht="15.75" thickBot="1" x14ac:dyDescent="0.3">
      <c r="I44" s="7" t="s">
        <v>11</v>
      </c>
      <c r="J44" s="3">
        <v>4.3999999999999997E-2</v>
      </c>
      <c r="K44" s="4">
        <v>0.23</v>
      </c>
      <c r="L44" s="4">
        <v>6.5000000000000002E-2</v>
      </c>
      <c r="M44" s="4">
        <v>7.0000000000000007E-2</v>
      </c>
      <c r="N44" s="4">
        <v>0.27</v>
      </c>
      <c r="O44" s="4">
        <v>4.7000000000000002E-3</v>
      </c>
    </row>
    <row r="45" spans="9:15" ht="15.75" thickBot="1" x14ac:dyDescent="0.3">
      <c r="I45" s="7" t="s">
        <v>12</v>
      </c>
      <c r="J45" s="3">
        <v>8.7999999999999995E-2</v>
      </c>
      <c r="K45" s="4">
        <v>0.48</v>
      </c>
      <c r="L45" s="4">
        <v>0.16</v>
      </c>
      <c r="M45" s="4">
        <v>0.14000000000000001</v>
      </c>
      <c r="N45" s="4">
        <v>0.75</v>
      </c>
      <c r="O45" s="4">
        <v>6.1000000000000004E-3</v>
      </c>
    </row>
    <row r="46" spans="9:15" ht="15.75" thickBot="1" x14ac:dyDescent="0.3">
      <c r="I46" s="7">
        <v>7</v>
      </c>
      <c r="J46" s="3">
        <v>1.0999999999999999E-2</v>
      </c>
      <c r="K46" s="4">
        <v>0</v>
      </c>
      <c r="L46" s="4">
        <v>0.12</v>
      </c>
      <c r="M46" s="4">
        <v>8.2000000000000003E-2</v>
      </c>
      <c r="N46" s="4">
        <v>0.13</v>
      </c>
      <c r="O46" s="4">
        <v>2E-3</v>
      </c>
    </row>
    <row r="47" spans="9:15" x14ac:dyDescent="0.25">
      <c r="J47" s="28"/>
      <c r="K47" s="28"/>
      <c r="L47" s="28"/>
      <c r="M47" s="28"/>
      <c r="N47" s="28"/>
      <c r="O47" s="28"/>
    </row>
    <row r="48" spans="9:15" x14ac:dyDescent="0.25">
      <c r="J48" s="29">
        <v>1</v>
      </c>
      <c r="K48" s="29">
        <v>2</v>
      </c>
      <c r="L48" s="29">
        <v>3</v>
      </c>
      <c r="M48" s="29">
        <v>4</v>
      </c>
      <c r="N48" s="29">
        <v>5</v>
      </c>
      <c r="O48" s="29">
        <v>6</v>
      </c>
    </row>
    <row r="49" spans="10:10" x14ac:dyDescent="0.25">
      <c r="J49" s="5"/>
    </row>
  </sheetData>
  <mergeCells count="17">
    <mergeCell ref="D16:D19"/>
    <mergeCell ref="E16:F19"/>
    <mergeCell ref="C18:C19"/>
    <mergeCell ref="E20:F20"/>
    <mergeCell ref="E4:F4"/>
    <mergeCell ref="E5:F5"/>
    <mergeCell ref="E6:F6"/>
    <mergeCell ref="A7:A12"/>
    <mergeCell ref="C7:C12"/>
    <mergeCell ref="A13:A15"/>
    <mergeCell ref="C13:C15"/>
    <mergeCell ref="E13:F15"/>
    <mergeCell ref="A16:A19"/>
    <mergeCell ref="D13:D15"/>
    <mergeCell ref="C16:C17"/>
    <mergeCell ref="D7:D12"/>
    <mergeCell ref="E7:E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OPARA Karol</dc:creator>
  <cp:lastModifiedBy>OPARA Karol</cp:lastModifiedBy>
  <dcterms:created xsi:type="dcterms:W3CDTF">2013-08-28T08:47:35Z</dcterms:created>
  <dcterms:modified xsi:type="dcterms:W3CDTF">2013-08-28T10:05:10Z</dcterms:modified>
</cp:coreProperties>
</file>