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6/"/>
    </mc:Choice>
  </mc:AlternateContent>
  <xr:revisionPtr revIDLastSave="121" documentId="8_{40512326-FFF1-408C-9625-D36730F73A9D}" xr6:coauthVersionLast="47" xr6:coauthVersionMax="47" xr10:uidLastSave="{DF2CA5A7-B007-46AD-92DF-D20D872CBB99}"/>
  <bookViews>
    <workbookView xWindow="45984" yWindow="0" windowWidth="15552" windowHeight="16656" xr2:uid="{36740686-4C6F-4DA1-8A46-4259B500491E}"/>
  </bookViews>
  <sheets>
    <sheet name="6A" sheetId="1" r:id="rId1"/>
    <sheet name="6B" sheetId="2" r:id="rId2"/>
  </sheets>
  <definedNames>
    <definedName name="OLE_LINK9" localSheetId="0">'6A'!$C$5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 a="1"/>
  <c r="G22" i="1" s="1"/>
  <c r="H22" i="1" s="1" a="1"/>
  <c r="H22" i="1" s="1"/>
  <c r="F22" i="1" a="1"/>
  <c r="F22" i="1" s="1"/>
  <c r="F19" i="2" a="1"/>
  <c r="F19" i="2" s="1"/>
  <c r="E6" i="2" a="1"/>
  <c r="E6" i="2" s="1"/>
  <c r="E5" i="2" a="1"/>
  <c r="E5" i="2" s="1"/>
  <c r="E14" i="1" a="1"/>
  <c r="E14" i="1" s="1"/>
  <c r="E12" i="1" a="1"/>
  <c r="E12" i="1" s="1"/>
  <c r="E13" i="1" a="1"/>
  <c r="E13" i="1" s="1"/>
  <c r="D7" i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<sst xmlns="http://schemas.openxmlformats.org/spreadsheetml/2006/main" count="56" uniqueCount="25">
  <si>
    <t>k</t>
  </si>
  <si>
    <t>-</t>
  </si>
  <si>
    <t>V</t>
  </si>
  <si>
    <r>
      <t>V</t>
    </r>
    <r>
      <rPr>
        <vertAlign val="superscript"/>
        <sz val="12"/>
        <color theme="1"/>
        <rFont val="Times New Roman"/>
        <family val="1"/>
      </rPr>
      <t>2</t>
    </r>
  </si>
  <si>
    <r>
      <t>U</t>
    </r>
    <r>
      <rPr>
        <i/>
        <vertAlign val="subscript"/>
        <sz val="12"/>
        <color theme="1"/>
        <rFont val="Times New Roman"/>
        <family val="1"/>
      </rPr>
      <t>k</t>
    </r>
  </si>
  <si>
    <r>
      <t>U</t>
    </r>
    <r>
      <rPr>
        <i/>
        <vertAlign val="subscript"/>
        <sz val="12"/>
        <color theme="1"/>
        <rFont val="Times New Roman"/>
        <family val="1"/>
      </rPr>
      <t>k</t>
    </r>
    <r>
      <rPr>
        <i/>
        <vertAlign val="superscript"/>
        <sz val="12"/>
        <color theme="1"/>
        <rFont val="Times New Roman"/>
        <family val="1"/>
      </rPr>
      <t>2</t>
    </r>
  </si>
  <si>
    <t>N</t>
  </si>
  <si>
    <r>
      <t>U</t>
    </r>
    <r>
      <rPr>
        <vertAlign val="subscript"/>
        <sz val="12"/>
        <color theme="1"/>
        <rFont val="Times New Roman"/>
        <family val="1"/>
      </rPr>
      <t>mer</t>
    </r>
  </si>
  <si>
    <r>
      <t>U</t>
    </r>
    <r>
      <rPr>
        <vertAlign val="subscript"/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</si>
  <si>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NP</t>
    </r>
  </si>
  <si>
    <r>
      <t>D</t>
    </r>
    <r>
      <rPr>
        <vertAlign val="subscript"/>
        <sz val="12"/>
        <color theme="1"/>
        <rFont val="Times New Roman"/>
        <family val="1"/>
      </rPr>
      <t>U</t>
    </r>
  </si>
  <si>
    <t>Poznámka</t>
  </si>
  <si>
    <r>
      <t>U</t>
    </r>
    <r>
      <rPr>
        <vertAlign val="subscript"/>
        <sz val="12"/>
        <color theme="1"/>
        <rFont val="Times New Roman"/>
        <family val="1"/>
      </rPr>
      <t>X</t>
    </r>
  </si>
  <si>
    <r>
      <t>N</t>
    </r>
    <r>
      <rPr>
        <vertAlign val="subscript"/>
        <sz val="12"/>
        <color theme="1"/>
        <rFont val="Times New Roman"/>
        <family val="1"/>
      </rPr>
      <t>id</t>
    </r>
  </si>
  <si>
    <r>
      <t>d</t>
    </r>
    <r>
      <rPr>
        <i/>
        <vertAlign val="subscript"/>
        <sz val="12"/>
        <color theme="1"/>
        <rFont val="Times New Roman"/>
        <family val="1"/>
      </rPr>
      <t>N</t>
    </r>
  </si>
  <si>
    <t>%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</si>
  <si>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</si>
  <si>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</si>
  <si>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t>ms</t>
  </si>
  <si>
    <r>
      <t>U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> = 1,7483 V,  U'</t>
    </r>
    <r>
      <rPr>
        <i/>
        <sz val="12"/>
        <color theme="1"/>
        <rFont val="Times New Roman"/>
        <family val="1"/>
      </rPr>
      <t> =……… V,  TA = 1400 ns</t>
    </r>
  </si>
  <si>
    <r>
      <t>U</t>
    </r>
    <r>
      <rPr>
        <vertAlign val="subscript"/>
        <sz val="12"/>
        <color theme="1"/>
        <rFont val="Times New Roman"/>
        <family val="1"/>
      </rPr>
      <t>ref</t>
    </r>
    <r>
      <rPr>
        <sz val="12"/>
        <color theme="1"/>
        <rFont val="Times New Roman"/>
        <family val="1"/>
      </rPr>
      <t> =</t>
    </r>
    <r>
      <rPr>
        <i/>
        <sz val="12"/>
        <color theme="1"/>
        <rFont val="Times New Roman"/>
        <family val="1"/>
      </rPr>
      <t xml:space="preserve"> +-5V</t>
    </r>
  </si>
  <si>
    <t>DeltaN</t>
  </si>
  <si>
    <t xml:space="preserve">U' = </t>
  </si>
  <si>
    <t xml:space="preserve">U_ref = </t>
  </si>
  <si>
    <t xml:space="preserve">N_C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</si>
</sst>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6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164" fontId="2" fillId="0" borderId="40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8626-73E1-4767-A2D9-7FABD54778C2}">
  <dimension ref="C2:U39"/>
  <sheetViews>
    <sheetView tabSelected="1" topLeftCell="A6" workbookViewId="0">
      <selection activeCell="K21" sqref="K21"/>
    </sheetView>
  </sheetViews>
  <sheetFormatPr defaultRowHeight="14.4" x14ac:dyDescent="0.3"/>
  <cols>
    <col min="3" max="3" width="13.88671875" customWidth="1"/>
    <col min="4" max="5" width="10.109375" bestFit="1" customWidth="1"/>
  </cols>
  <sheetData>
    <row r="2" spans="3:21" ht="15" thickBot="1" x14ac:dyDescent="0.35"/>
    <row r="3" spans="3:21" ht="16.8" thickTop="1" thickBot="1" x14ac:dyDescent="0.35">
      <c r="C3" s="1" t="s">
        <v>0</v>
      </c>
      <c r="D3" s="2" t="s">
        <v>1</v>
      </c>
      <c r="E3" s="3">
        <v>0</v>
      </c>
      <c r="F3" s="3">
        <v>1</v>
      </c>
      <c r="G3" s="3">
        <v>2</v>
      </c>
      <c r="H3" s="4">
        <v>3</v>
      </c>
      <c r="I3" s="5">
        <v>4</v>
      </c>
      <c r="J3" s="5">
        <v>5</v>
      </c>
      <c r="K3" s="4">
        <v>6</v>
      </c>
      <c r="L3" s="11">
        <v>7</v>
      </c>
      <c r="M3" s="12">
        <v>8</v>
      </c>
      <c r="N3" s="13">
        <v>9</v>
      </c>
      <c r="O3" s="13">
        <v>10</v>
      </c>
      <c r="P3" s="14">
        <v>11</v>
      </c>
      <c r="Q3" s="14">
        <v>12</v>
      </c>
      <c r="R3" s="14">
        <v>13</v>
      </c>
      <c r="S3" s="14">
        <v>14</v>
      </c>
      <c r="T3" s="14">
        <v>15</v>
      </c>
    </row>
    <row r="4" spans="3:21" ht="18.600000000000001" thickBot="1" x14ac:dyDescent="0.35">
      <c r="C4" s="6" t="s">
        <v>4</v>
      </c>
      <c r="D4" s="7" t="s">
        <v>2</v>
      </c>
      <c r="E4" s="38">
        <v>-1.21</v>
      </c>
      <c r="F4" s="38">
        <v>-1.95</v>
      </c>
      <c r="G4" s="38">
        <v>-2.38</v>
      </c>
      <c r="H4" s="39">
        <v>-2.4500000000000002</v>
      </c>
      <c r="I4" s="39">
        <v>-2.16</v>
      </c>
      <c r="J4" s="39">
        <v>-1.53</v>
      </c>
      <c r="K4" s="39">
        <v>-0.66</v>
      </c>
      <c r="L4" s="40">
        <v>0.28799999999999998</v>
      </c>
      <c r="M4" s="38">
        <v>1.2</v>
      </c>
      <c r="N4" s="38">
        <v>1.93</v>
      </c>
      <c r="O4" s="38">
        <v>2.37</v>
      </c>
      <c r="P4" s="39">
        <v>2.4500000000000002</v>
      </c>
      <c r="Q4" s="39">
        <v>2.14</v>
      </c>
      <c r="R4" s="39">
        <v>1.52</v>
      </c>
      <c r="S4" s="39">
        <v>0.66</v>
      </c>
      <c r="T4" s="40">
        <v>-0.28999999999999998</v>
      </c>
    </row>
    <row r="5" spans="3:21" ht="20.399999999999999" thickBot="1" x14ac:dyDescent="0.35">
      <c r="C5" s="19" t="s">
        <v>5</v>
      </c>
      <c r="D5" s="20" t="s">
        <v>3</v>
      </c>
      <c r="E5" s="41" cm="1">
        <f t="array" ref="E5:T5">POWER(E4:T4,2)</f>
        <v>1.4641</v>
      </c>
      <c r="F5" s="41">
        <v>3.8024999999999998</v>
      </c>
      <c r="G5" s="41">
        <v>5.6643999999999997</v>
      </c>
      <c r="H5" s="42">
        <v>6.0025000000000013</v>
      </c>
      <c r="I5" s="42">
        <v>4.6656000000000004</v>
      </c>
      <c r="J5" s="42">
        <v>2.3409</v>
      </c>
      <c r="K5" s="42">
        <v>0.43560000000000004</v>
      </c>
      <c r="L5" s="43">
        <v>8.294399999999999E-2</v>
      </c>
      <c r="M5" s="41">
        <v>1.44</v>
      </c>
      <c r="N5" s="41">
        <v>3.7248999999999999</v>
      </c>
      <c r="O5" s="41">
        <v>5.6169000000000002</v>
      </c>
      <c r="P5" s="42">
        <v>6.0025000000000013</v>
      </c>
      <c r="Q5" s="42">
        <v>4.5796000000000001</v>
      </c>
      <c r="R5" s="42">
        <v>2.3104</v>
      </c>
      <c r="S5" s="42">
        <v>0.43560000000000004</v>
      </c>
      <c r="T5" s="43">
        <v>8.4099999999999994E-2</v>
      </c>
    </row>
    <row r="6" spans="3:21" ht="15.6" customHeight="1" thickBot="1" x14ac:dyDescent="0.35">
      <c r="C6" s="62" t="s">
        <v>19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4"/>
    </row>
    <row r="7" spans="3:21" ht="15.6" customHeight="1" x14ac:dyDescent="0.3">
      <c r="C7" s="44" t="s">
        <v>22</v>
      </c>
      <c r="D7" s="45">
        <f>SQRT((1/16)*SUM(_xlfn.ANCHORARRAY(E5)))</f>
        <v>1.7437843903418795</v>
      </c>
      <c r="E7" s="18" t="s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3:21" ht="16.2" thickBot="1" x14ac:dyDescent="0.35">
      <c r="C8" s="15"/>
      <c r="D8" s="16"/>
    </row>
    <row r="9" spans="3:21" ht="16.2" thickBot="1" x14ac:dyDescent="0.35">
      <c r="C9" s="65" t="s">
        <v>6</v>
      </c>
      <c r="D9" s="28" t="s">
        <v>1</v>
      </c>
      <c r="E9" s="29">
        <v>0</v>
      </c>
      <c r="F9" s="29">
        <v>16</v>
      </c>
      <c r="G9" s="29">
        <v>32</v>
      </c>
      <c r="H9" s="29">
        <v>48</v>
      </c>
      <c r="I9" s="29">
        <v>64</v>
      </c>
      <c r="J9" s="29">
        <v>80</v>
      </c>
      <c r="K9" s="30">
        <v>96</v>
      </c>
      <c r="L9" s="29">
        <v>112</v>
      </c>
      <c r="M9" s="29">
        <v>128</v>
      </c>
      <c r="N9" s="29">
        <v>144</v>
      </c>
      <c r="O9" s="29">
        <v>160</v>
      </c>
      <c r="P9" s="29">
        <v>176</v>
      </c>
      <c r="Q9" s="29">
        <v>192</v>
      </c>
      <c r="R9" s="30">
        <v>208</v>
      </c>
      <c r="S9" s="29">
        <v>224</v>
      </c>
      <c r="T9" s="29">
        <v>240</v>
      </c>
      <c r="U9" s="29">
        <v>255</v>
      </c>
    </row>
    <row r="10" spans="3:21" ht="18.3" customHeight="1" thickTop="1" thickBot="1" x14ac:dyDescent="0.35">
      <c r="C10" s="66"/>
      <c r="D10" s="21" t="s">
        <v>1</v>
      </c>
      <c r="E10" s="22">
        <v>0</v>
      </c>
      <c r="F10" s="22">
        <v>10000</v>
      </c>
      <c r="G10" s="22">
        <v>100000</v>
      </c>
      <c r="H10" s="22">
        <v>110000</v>
      </c>
      <c r="I10" s="22">
        <v>1000000</v>
      </c>
      <c r="J10" s="22">
        <v>1010000</v>
      </c>
      <c r="K10" s="23">
        <v>1100000</v>
      </c>
      <c r="L10" s="22">
        <v>1110000</v>
      </c>
      <c r="M10" s="22">
        <v>10000000</v>
      </c>
      <c r="N10" s="22">
        <v>10010000</v>
      </c>
      <c r="O10" s="22">
        <v>10100000</v>
      </c>
      <c r="P10" s="22">
        <v>10110000</v>
      </c>
      <c r="Q10" s="22">
        <v>11000000</v>
      </c>
      <c r="R10" s="23">
        <v>11010000</v>
      </c>
      <c r="S10" s="22">
        <v>11100000</v>
      </c>
      <c r="T10" s="22">
        <v>11110000</v>
      </c>
      <c r="U10" s="22">
        <v>11111111</v>
      </c>
    </row>
    <row r="11" spans="3:21" ht="18.3" customHeight="1" thickTop="1" thickBot="1" x14ac:dyDescent="0.35">
      <c r="C11" s="31" t="s">
        <v>7</v>
      </c>
      <c r="D11" s="7" t="s">
        <v>2</v>
      </c>
      <c r="E11" s="46">
        <v>-5.0029769999999996</v>
      </c>
      <c r="F11" s="46">
        <v>-4.38</v>
      </c>
      <c r="G11" s="46">
        <v>-3.7549999999999999</v>
      </c>
      <c r="H11" s="46">
        <v>-3.13</v>
      </c>
      <c r="I11" s="46">
        <v>-2.504</v>
      </c>
      <c r="J11" s="46">
        <v>-1.879</v>
      </c>
      <c r="K11" s="47">
        <v>-1.2549999999999999</v>
      </c>
      <c r="L11" s="46">
        <v>-0.63</v>
      </c>
      <c r="M11" s="46">
        <v>2.2000000000000001E-3</v>
      </c>
      <c r="N11" s="46">
        <v>0.623</v>
      </c>
      <c r="O11" s="46">
        <v>1.2470000000000001</v>
      </c>
      <c r="P11" s="46">
        <v>1.8720000000000001</v>
      </c>
      <c r="Q11" s="46">
        <v>2.4969999999999999</v>
      </c>
      <c r="R11" s="47">
        <v>3.121</v>
      </c>
      <c r="S11" s="46">
        <v>3.7450000000000001</v>
      </c>
      <c r="T11" s="46">
        <v>4.37</v>
      </c>
      <c r="U11" s="46">
        <v>4.9539999999999997</v>
      </c>
    </row>
    <row r="12" spans="3:21" ht="18.600000000000001" thickBot="1" x14ac:dyDescent="0.35">
      <c r="C12" s="31" t="s">
        <v>8</v>
      </c>
      <c r="D12" s="7" t="s">
        <v>2</v>
      </c>
      <c r="E12" s="46" cm="1">
        <f t="array" ref="E12:U12">D17*(E9:U9/255)</f>
        <v>0</v>
      </c>
      <c r="F12" s="46">
        <v>0.31372549019607843</v>
      </c>
      <c r="G12" s="46">
        <v>0.62745098039215685</v>
      </c>
      <c r="H12" s="46">
        <v>0.94117647058823528</v>
      </c>
      <c r="I12" s="46">
        <v>1.2549019607843137</v>
      </c>
      <c r="J12" s="46">
        <v>1.5686274509803921</v>
      </c>
      <c r="K12" s="47">
        <v>1.8823529411764706</v>
      </c>
      <c r="L12" s="46">
        <v>2.1960784313725492</v>
      </c>
      <c r="M12" s="46">
        <v>2.5098039215686274</v>
      </c>
      <c r="N12" s="46">
        <v>2.8235294117647056</v>
      </c>
      <c r="O12" s="46">
        <v>3.1372549019607843</v>
      </c>
      <c r="P12" s="46">
        <v>3.4509803921568629</v>
      </c>
      <c r="Q12" s="46">
        <v>3.7647058823529411</v>
      </c>
      <c r="R12" s="47">
        <v>4.0784313725490193</v>
      </c>
      <c r="S12" s="46">
        <v>4.3921568627450984</v>
      </c>
      <c r="T12" s="46">
        <v>4.7058823529411766</v>
      </c>
      <c r="U12" s="46">
        <v>5</v>
      </c>
    </row>
    <row r="13" spans="3:21" ht="18.600000000000001" thickBot="1" x14ac:dyDescent="0.35">
      <c r="C13" s="31" t="s">
        <v>9</v>
      </c>
      <c r="D13" s="7" t="s">
        <v>2</v>
      </c>
      <c r="E13" s="46" cm="1">
        <f t="array" ref="E13:U13">((U11-E11)/255)*E9:U9+E11</f>
        <v>-5.0029769999999996</v>
      </c>
      <c r="F13" s="46">
        <v>-4.3782255019607836</v>
      </c>
      <c r="G13" s="46">
        <v>-3.7534740039215686</v>
      </c>
      <c r="H13" s="48">
        <v>-3.1287225058823527</v>
      </c>
      <c r="I13" s="48">
        <v>-2.5039710078431372</v>
      </c>
      <c r="J13" s="48">
        <v>-1.8792195098039217</v>
      </c>
      <c r="K13" s="49">
        <v>-1.2544680117647058</v>
      </c>
      <c r="L13" s="46">
        <v>-0.62971651372549076</v>
      </c>
      <c r="M13" s="46">
        <v>-4.9650156862748318E-3</v>
      </c>
      <c r="N13" s="46">
        <v>0.61978648235294109</v>
      </c>
      <c r="O13" s="48">
        <v>1.2445379803921561</v>
      </c>
      <c r="P13" s="48">
        <v>1.8692894784313721</v>
      </c>
      <c r="Q13" s="48">
        <v>2.494040976470588</v>
      </c>
      <c r="R13" s="49">
        <v>3.118792474509803</v>
      </c>
      <c r="S13" s="46">
        <v>3.7435439725490181</v>
      </c>
      <c r="T13" s="46">
        <v>4.3682954705882349</v>
      </c>
      <c r="U13" s="46">
        <v>4.9539999999999988</v>
      </c>
    </row>
    <row r="14" spans="3:21" ht="18.600000000000001" thickBot="1" x14ac:dyDescent="0.35">
      <c r="C14" s="32" t="s">
        <v>10</v>
      </c>
      <c r="D14" s="24" t="s">
        <v>2</v>
      </c>
      <c r="E14" s="50" cm="1">
        <f t="array" ref="E14:U14">E11:U11-E13:U13</f>
        <v>0</v>
      </c>
      <c r="F14" s="50">
        <v>-1.7744980392162546E-3</v>
      </c>
      <c r="G14" s="50">
        <v>-1.5259960784312909E-3</v>
      </c>
      <c r="H14" s="51">
        <v>-1.2774941176472154E-3</v>
      </c>
      <c r="I14" s="51">
        <v>-2.8992156862805984E-5</v>
      </c>
      <c r="J14" s="51">
        <v>2.195098039217136E-4</v>
      </c>
      <c r="K14" s="52">
        <v>-5.3198823529410078E-4</v>
      </c>
      <c r="L14" s="50">
        <v>-2.8348627450924813E-4</v>
      </c>
      <c r="M14" s="50">
        <v>7.1650156862748324E-3</v>
      </c>
      <c r="N14" s="50">
        <v>3.2135176470589055E-3</v>
      </c>
      <c r="O14" s="51">
        <v>2.4620196078439793E-3</v>
      </c>
      <c r="P14" s="51">
        <v>2.7105215686280548E-3</v>
      </c>
      <c r="Q14" s="51">
        <v>2.9590235294119083E-3</v>
      </c>
      <c r="R14" s="52">
        <v>2.2075254901969821E-3</v>
      </c>
      <c r="S14" s="46">
        <v>1.4560274509820559E-3</v>
      </c>
      <c r="T14" s="46">
        <v>1.7045294117652432E-3</v>
      </c>
      <c r="U14" s="46">
        <v>0</v>
      </c>
    </row>
    <row r="15" spans="3:21" ht="16.95" customHeight="1" thickTop="1" thickBot="1" x14ac:dyDescent="0.35">
      <c r="C15" s="57" t="s">
        <v>11</v>
      </c>
      <c r="D15" s="58"/>
      <c r="E15" s="59" t="s">
        <v>20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1"/>
    </row>
    <row r="16" spans="3:21" ht="15.6" x14ac:dyDescent="0.3">
      <c r="C16" s="26"/>
      <c r="D16" s="16"/>
    </row>
    <row r="17" spans="3:11" ht="15.6" x14ac:dyDescent="0.3">
      <c r="C17" s="17" t="s">
        <v>23</v>
      </c>
      <c r="D17" s="16">
        <v>5</v>
      </c>
      <c r="E17" t="s">
        <v>2</v>
      </c>
    </row>
    <row r="18" spans="3:11" ht="15.6" x14ac:dyDescent="0.3">
      <c r="C18" s="17"/>
      <c r="D18" s="16"/>
    </row>
    <row r="19" spans="3:11" ht="16.2" thickBot="1" x14ac:dyDescent="0.35">
      <c r="C19" s="17"/>
      <c r="D19" s="16"/>
    </row>
    <row r="20" spans="3:11" ht="18.600000000000001" thickBot="1" x14ac:dyDescent="0.35">
      <c r="C20" s="65" t="s">
        <v>6</v>
      </c>
      <c r="D20" s="66"/>
      <c r="E20" s="31" t="s">
        <v>7</v>
      </c>
      <c r="F20" s="31" t="s">
        <v>8</v>
      </c>
      <c r="G20" s="31" t="s">
        <v>9</v>
      </c>
      <c r="H20" s="32" t="s">
        <v>10</v>
      </c>
    </row>
    <row r="21" spans="3:11" ht="16.8" thickTop="1" thickBot="1" x14ac:dyDescent="0.35">
      <c r="C21" s="28" t="s">
        <v>1</v>
      </c>
      <c r="D21" s="21" t="s">
        <v>1</v>
      </c>
      <c r="E21" s="7" t="s">
        <v>2</v>
      </c>
      <c r="F21" s="7" t="s">
        <v>2</v>
      </c>
      <c r="G21" s="7" t="s">
        <v>2</v>
      </c>
      <c r="H21" s="24" t="s">
        <v>2</v>
      </c>
      <c r="I21" s="27"/>
      <c r="J21" s="27"/>
      <c r="K21" s="27"/>
    </row>
    <row r="22" spans="3:11" ht="16.8" thickTop="1" thickBot="1" x14ac:dyDescent="0.35">
      <c r="C22" s="29">
        <v>0</v>
      </c>
      <c r="D22" s="22">
        <v>0</v>
      </c>
      <c r="E22" s="46">
        <v>-5.0029769999999996</v>
      </c>
      <c r="F22" s="46" cm="1">
        <f t="array" ref="F22:F38">K21*(C22:C38/255)</f>
        <v>0</v>
      </c>
      <c r="G22" s="46" cm="1">
        <f t="array" ref="G22:G38">((E38-E22)/255)*C22:C38+E22</f>
        <v>-5.0029769999999996</v>
      </c>
      <c r="H22" s="50" cm="1">
        <f t="array" ref="H22:H38">E22:E38-G22:G38</f>
        <v>0</v>
      </c>
      <c r="I22" s="27"/>
      <c r="J22" s="27"/>
      <c r="K22" s="27"/>
    </row>
    <row r="23" spans="3:11" ht="16.8" thickTop="1" thickBot="1" x14ac:dyDescent="0.35">
      <c r="C23" s="29">
        <v>16</v>
      </c>
      <c r="D23" s="22">
        <v>10000</v>
      </c>
      <c r="E23" s="46">
        <v>-4.38</v>
      </c>
      <c r="F23" s="46">
        <v>0</v>
      </c>
      <c r="G23" s="46">
        <v>-4.3782255019607836</v>
      </c>
      <c r="H23" s="50">
        <v>-1.7744980392162546E-3</v>
      </c>
      <c r="I23" s="27"/>
      <c r="J23" s="27"/>
      <c r="K23" s="27"/>
    </row>
    <row r="24" spans="3:11" ht="16.8" thickTop="1" thickBot="1" x14ac:dyDescent="0.35">
      <c r="C24" s="29">
        <v>32</v>
      </c>
      <c r="D24" s="22">
        <v>100000</v>
      </c>
      <c r="E24" s="46">
        <v>-3.7549999999999999</v>
      </c>
      <c r="F24" s="46">
        <v>0</v>
      </c>
      <c r="G24" s="46">
        <v>-3.7534740039215686</v>
      </c>
      <c r="H24" s="50">
        <v>-1.5259960784312909E-3</v>
      </c>
      <c r="I24" s="27"/>
      <c r="J24" s="27"/>
      <c r="K24" s="27"/>
    </row>
    <row r="25" spans="3:11" ht="16.8" thickTop="1" thickBot="1" x14ac:dyDescent="0.35">
      <c r="C25" s="29">
        <v>48</v>
      </c>
      <c r="D25" s="22">
        <v>110000</v>
      </c>
      <c r="E25" s="46">
        <v>-3.13</v>
      </c>
      <c r="F25" s="46">
        <v>0</v>
      </c>
      <c r="G25" s="48">
        <v>-3.1287225058823527</v>
      </c>
      <c r="H25" s="51">
        <v>-1.2774941176472154E-3</v>
      </c>
      <c r="I25" s="27"/>
      <c r="J25" s="27"/>
      <c r="K25" s="27"/>
    </row>
    <row r="26" spans="3:11" ht="16.8" thickTop="1" thickBot="1" x14ac:dyDescent="0.35">
      <c r="C26" s="29">
        <v>64</v>
      </c>
      <c r="D26" s="22">
        <v>1000000</v>
      </c>
      <c r="E26" s="46">
        <v>-2.504</v>
      </c>
      <c r="F26" s="46">
        <v>0</v>
      </c>
      <c r="G26" s="48">
        <v>-2.5039710078431372</v>
      </c>
      <c r="H26" s="51">
        <v>-2.8992156862805984E-5</v>
      </c>
      <c r="I26" s="27"/>
      <c r="J26" s="27"/>
      <c r="K26" s="27"/>
    </row>
    <row r="27" spans="3:11" ht="18.3" customHeight="1" thickTop="1" thickBot="1" x14ac:dyDescent="0.35">
      <c r="C27" s="29">
        <v>80</v>
      </c>
      <c r="D27" s="22">
        <v>1010000</v>
      </c>
      <c r="E27" s="46">
        <v>-1.879</v>
      </c>
      <c r="F27" s="46">
        <v>0</v>
      </c>
      <c r="G27" s="48">
        <v>-1.8792195098039217</v>
      </c>
      <c r="H27" s="51">
        <v>2.195098039217136E-4</v>
      </c>
      <c r="I27" s="27"/>
      <c r="J27" s="27"/>
      <c r="K27" s="27"/>
    </row>
    <row r="28" spans="3:11" ht="16.8" thickTop="1" thickBot="1" x14ac:dyDescent="0.35">
      <c r="C28" s="30">
        <v>96</v>
      </c>
      <c r="D28" s="23">
        <v>1100000</v>
      </c>
      <c r="E28" s="47">
        <v>-1.2549999999999999</v>
      </c>
      <c r="F28" s="47">
        <v>0</v>
      </c>
      <c r="G28" s="49">
        <v>-1.2544680117647058</v>
      </c>
      <c r="H28" s="52">
        <v>-5.3198823529410078E-4</v>
      </c>
    </row>
    <row r="29" spans="3:11" ht="16.8" thickTop="1" thickBot="1" x14ac:dyDescent="0.35">
      <c r="C29" s="29">
        <v>112</v>
      </c>
      <c r="D29" s="22">
        <v>1110000</v>
      </c>
      <c r="E29" s="46">
        <v>-0.63</v>
      </c>
      <c r="F29" s="46">
        <v>0</v>
      </c>
      <c r="G29" s="46">
        <v>-0.62971651372549076</v>
      </c>
      <c r="H29" s="50">
        <v>-2.8348627450924813E-4</v>
      </c>
    </row>
    <row r="30" spans="3:11" ht="16.8" thickTop="1" thickBot="1" x14ac:dyDescent="0.35">
      <c r="C30" s="29">
        <v>128</v>
      </c>
      <c r="D30" s="22">
        <v>10000000</v>
      </c>
      <c r="E30" s="46">
        <v>2.2000000000000001E-3</v>
      </c>
      <c r="F30" s="46">
        <v>0</v>
      </c>
      <c r="G30" s="46">
        <v>-4.9650156862748318E-3</v>
      </c>
      <c r="H30" s="50">
        <v>7.1650156862748324E-3</v>
      </c>
    </row>
    <row r="31" spans="3:11" ht="16.8" thickTop="1" thickBot="1" x14ac:dyDescent="0.35">
      <c r="C31" s="29">
        <v>144</v>
      </c>
      <c r="D31" s="22">
        <v>10010000</v>
      </c>
      <c r="E31" s="46">
        <v>0.623</v>
      </c>
      <c r="F31" s="46">
        <v>0</v>
      </c>
      <c r="G31" s="46">
        <v>0.61978648235294109</v>
      </c>
      <c r="H31" s="50">
        <v>3.2135176470589055E-3</v>
      </c>
    </row>
    <row r="32" spans="3:11" ht="16.8" thickTop="1" thickBot="1" x14ac:dyDescent="0.35">
      <c r="C32" s="29">
        <v>160</v>
      </c>
      <c r="D32" s="22">
        <v>10100000</v>
      </c>
      <c r="E32" s="46">
        <v>1.2470000000000001</v>
      </c>
      <c r="F32" s="46">
        <v>0</v>
      </c>
      <c r="G32" s="48">
        <v>1.2445379803921561</v>
      </c>
      <c r="H32" s="51">
        <v>2.4620196078439793E-3</v>
      </c>
    </row>
    <row r="33" spans="3:8" ht="16.8" thickTop="1" thickBot="1" x14ac:dyDescent="0.35">
      <c r="C33" s="29">
        <v>176</v>
      </c>
      <c r="D33" s="22">
        <v>10110000</v>
      </c>
      <c r="E33" s="46">
        <v>1.8720000000000001</v>
      </c>
      <c r="F33" s="46">
        <v>0</v>
      </c>
      <c r="G33" s="48">
        <v>1.8692894784313721</v>
      </c>
      <c r="H33" s="51">
        <v>2.7105215686280548E-3</v>
      </c>
    </row>
    <row r="34" spans="3:8" ht="16.8" thickTop="1" thickBot="1" x14ac:dyDescent="0.35">
      <c r="C34" s="29">
        <v>192</v>
      </c>
      <c r="D34" s="22">
        <v>11000000</v>
      </c>
      <c r="E34" s="46">
        <v>2.4969999999999999</v>
      </c>
      <c r="F34" s="46">
        <v>0</v>
      </c>
      <c r="G34" s="48">
        <v>2.494040976470588</v>
      </c>
      <c r="H34" s="51">
        <v>2.9590235294119083E-3</v>
      </c>
    </row>
    <row r="35" spans="3:8" ht="16.8" thickTop="1" thickBot="1" x14ac:dyDescent="0.35">
      <c r="C35" s="30">
        <v>208</v>
      </c>
      <c r="D35" s="23">
        <v>11010000</v>
      </c>
      <c r="E35" s="47">
        <v>3.121</v>
      </c>
      <c r="F35" s="47">
        <v>0</v>
      </c>
      <c r="G35" s="49">
        <v>3.118792474509803</v>
      </c>
      <c r="H35" s="52">
        <v>2.2075254901969821E-3</v>
      </c>
    </row>
    <row r="36" spans="3:8" ht="16.8" thickTop="1" thickBot="1" x14ac:dyDescent="0.35">
      <c r="C36" s="29">
        <v>224</v>
      </c>
      <c r="D36" s="22">
        <v>11100000</v>
      </c>
      <c r="E36" s="46">
        <v>3.7450000000000001</v>
      </c>
      <c r="F36" s="46">
        <v>0</v>
      </c>
      <c r="G36" s="46">
        <v>3.7435439725490181</v>
      </c>
      <c r="H36" s="46">
        <v>1.4560274509820559E-3</v>
      </c>
    </row>
    <row r="37" spans="3:8" ht="16.8" thickTop="1" thickBot="1" x14ac:dyDescent="0.35">
      <c r="C37" s="29">
        <v>240</v>
      </c>
      <c r="D37" s="22">
        <v>11110000</v>
      </c>
      <c r="E37" s="46">
        <v>4.37</v>
      </c>
      <c r="F37" s="46">
        <v>0</v>
      </c>
      <c r="G37" s="46">
        <v>4.3682954705882349</v>
      </c>
      <c r="H37" s="46">
        <v>1.7045294117652432E-3</v>
      </c>
    </row>
    <row r="38" spans="3:8" ht="16.8" thickTop="1" thickBot="1" x14ac:dyDescent="0.35">
      <c r="C38" s="29">
        <v>255</v>
      </c>
      <c r="D38" s="22">
        <v>11111111</v>
      </c>
      <c r="E38" s="46">
        <v>4.9539999999999997</v>
      </c>
      <c r="F38" s="46">
        <v>0</v>
      </c>
      <c r="G38" s="46">
        <v>4.9539999999999988</v>
      </c>
      <c r="H38" s="46">
        <v>0</v>
      </c>
    </row>
    <row r="39" spans="3:8" ht="15" thickTop="1" x14ac:dyDescent="0.3"/>
  </sheetData>
  <mergeCells count="5">
    <mergeCell ref="C15:D15"/>
    <mergeCell ref="E15:U15"/>
    <mergeCell ref="C6:T6"/>
    <mergeCell ref="C9:C10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936-D995-4A74-B662-833567D186E1}">
  <dimension ref="C2:M25"/>
  <sheetViews>
    <sheetView workbookViewId="0">
      <selection activeCell="O12" sqref="O12"/>
    </sheetView>
  </sheetViews>
  <sheetFormatPr defaultRowHeight="14.4" x14ac:dyDescent="0.3"/>
  <sheetData>
    <row r="2" spans="3:13" ht="15" thickBot="1" x14ac:dyDescent="0.35"/>
    <row r="3" spans="3:13" ht="19.2" thickTop="1" thickBot="1" x14ac:dyDescent="0.35">
      <c r="C3" s="1" t="s">
        <v>12</v>
      </c>
      <c r="D3" s="2" t="s">
        <v>2</v>
      </c>
      <c r="E3" s="3">
        <v>0.1</v>
      </c>
      <c r="F3" s="3">
        <v>0.2</v>
      </c>
      <c r="G3" s="3">
        <v>0.3</v>
      </c>
      <c r="H3" s="3">
        <v>0.4</v>
      </c>
      <c r="I3" s="5">
        <v>0.5</v>
      </c>
      <c r="J3" s="4">
        <v>0.6</v>
      </c>
      <c r="K3" s="3">
        <v>0.7</v>
      </c>
      <c r="L3" s="3">
        <v>0.8</v>
      </c>
      <c r="M3" s="2">
        <v>0.9</v>
      </c>
    </row>
    <row r="4" spans="3:13" ht="16.2" thickBot="1" x14ac:dyDescent="0.35">
      <c r="C4" s="10" t="s">
        <v>6</v>
      </c>
      <c r="D4" s="7" t="s">
        <v>1</v>
      </c>
      <c r="E4" s="8">
        <v>1000</v>
      </c>
      <c r="F4" s="8">
        <v>2003</v>
      </c>
      <c r="G4" s="8">
        <v>3005</v>
      </c>
      <c r="H4" s="8">
        <v>4007</v>
      </c>
      <c r="I4" s="9">
        <v>5008</v>
      </c>
      <c r="J4" s="9">
        <v>6010</v>
      </c>
      <c r="K4" s="8">
        <v>7012</v>
      </c>
      <c r="L4" s="8">
        <v>8013</v>
      </c>
      <c r="M4" s="7">
        <v>9015</v>
      </c>
    </row>
    <row r="5" spans="3:13" ht="18.600000000000001" thickBot="1" x14ac:dyDescent="0.35">
      <c r="C5" s="10" t="s">
        <v>13</v>
      </c>
      <c r="D5" s="7" t="s">
        <v>1</v>
      </c>
      <c r="E5" s="8" cm="1">
        <f t="array" ref="E5:M5">D8*(E3:M3/D9)</f>
        <v>1000</v>
      </c>
      <c r="F5" s="8">
        <v>2000</v>
      </c>
      <c r="G5" s="8">
        <v>3000</v>
      </c>
      <c r="H5" s="8">
        <v>4000</v>
      </c>
      <c r="I5" s="9">
        <v>5000</v>
      </c>
      <c r="J5" s="9">
        <v>6000</v>
      </c>
      <c r="K5" s="8">
        <v>7000</v>
      </c>
      <c r="L5" s="8">
        <v>8000</v>
      </c>
      <c r="M5" s="7">
        <v>9000</v>
      </c>
    </row>
    <row r="6" spans="3:13" ht="18.600000000000001" thickBot="1" x14ac:dyDescent="0.35">
      <c r="C6" s="33" t="s">
        <v>14</v>
      </c>
      <c r="D6" s="21" t="s">
        <v>15</v>
      </c>
      <c r="E6" s="53" cm="1">
        <f t="array" ref="E6:M6">((E4:M4-E5:M5)/E5:M5)*100</f>
        <v>0</v>
      </c>
      <c r="F6" s="53">
        <v>0.15</v>
      </c>
      <c r="G6" s="53">
        <v>0.16666666666666669</v>
      </c>
      <c r="H6" s="53">
        <v>0.17500000000000002</v>
      </c>
      <c r="I6" s="54">
        <v>0.16</v>
      </c>
      <c r="J6" s="54">
        <v>0.16666666666666669</v>
      </c>
      <c r="K6" s="55">
        <v>0.17142857142857143</v>
      </c>
      <c r="L6" s="53">
        <v>0.16250000000000001</v>
      </c>
      <c r="M6" s="56">
        <v>0.16666666666666669</v>
      </c>
    </row>
    <row r="7" spans="3:13" ht="15" thickTop="1" x14ac:dyDescent="0.3"/>
    <row r="8" spans="3:13" ht="15.6" x14ac:dyDescent="0.3">
      <c r="C8" s="17" t="s">
        <v>24</v>
      </c>
      <c r="D8">
        <v>10000</v>
      </c>
    </row>
    <row r="9" spans="3:13" ht="15.6" x14ac:dyDescent="0.3">
      <c r="C9" s="17" t="s">
        <v>23</v>
      </c>
      <c r="D9">
        <v>1</v>
      </c>
      <c r="E9" t="s">
        <v>2</v>
      </c>
    </row>
    <row r="16" spans="3:13" ht="15" thickBot="1" x14ac:dyDescent="0.35"/>
    <row r="17" spans="3:6" ht="19.2" thickTop="1" thickBot="1" x14ac:dyDescent="0.35">
      <c r="C17" s="1" t="s">
        <v>12</v>
      </c>
      <c r="D17" s="35" t="s">
        <v>16</v>
      </c>
      <c r="E17" s="35" t="s">
        <v>17</v>
      </c>
      <c r="F17" s="36" t="s">
        <v>13</v>
      </c>
    </row>
    <row r="18" spans="3:6" ht="16.2" thickBot="1" x14ac:dyDescent="0.35">
      <c r="C18" s="37" t="s">
        <v>2</v>
      </c>
      <c r="D18" s="8" t="s">
        <v>18</v>
      </c>
      <c r="E18" s="8" t="s">
        <v>18</v>
      </c>
      <c r="F18" s="7" t="s">
        <v>1</v>
      </c>
    </row>
    <row r="19" spans="3:6" ht="16.2" thickBot="1" x14ac:dyDescent="0.35">
      <c r="C19" s="25">
        <v>0.3</v>
      </c>
      <c r="D19" s="8">
        <v>100</v>
      </c>
      <c r="E19" s="8">
        <v>30</v>
      </c>
      <c r="F19" s="7" cm="1">
        <f t="array" ref="F19:F21">(E19:E21/D19:D21)*D8</f>
        <v>3000</v>
      </c>
    </row>
    <row r="20" spans="3:6" ht="16.2" thickBot="1" x14ac:dyDescent="0.35">
      <c r="C20" s="25">
        <v>0.6</v>
      </c>
      <c r="D20" s="8">
        <v>100</v>
      </c>
      <c r="E20" s="8">
        <v>61</v>
      </c>
      <c r="F20" s="7">
        <v>6100</v>
      </c>
    </row>
    <row r="21" spans="3:6" ht="16.2" thickBot="1" x14ac:dyDescent="0.35">
      <c r="C21" s="33">
        <v>0.9</v>
      </c>
      <c r="D21" s="34">
        <v>100</v>
      </c>
      <c r="E21" s="34">
        <v>91</v>
      </c>
      <c r="F21" s="21">
        <v>9100</v>
      </c>
    </row>
    <row r="22" spans="3:6" ht="15" thickTop="1" x14ac:dyDescent="0.3"/>
    <row r="23" spans="3:6" ht="15.6" x14ac:dyDescent="0.3">
      <c r="C23" t="s">
        <v>6</v>
      </c>
      <c r="D23" s="16">
        <v>3000</v>
      </c>
    </row>
    <row r="24" spans="3:6" ht="15.6" x14ac:dyDescent="0.3">
      <c r="C24" t="s">
        <v>21</v>
      </c>
      <c r="D24" s="16">
        <v>4076</v>
      </c>
    </row>
    <row r="25" spans="3:6" ht="15.6" x14ac:dyDescent="0.3">
      <c r="D25" s="16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6A</vt:lpstr>
      <vt:lpstr>6B</vt:lpstr>
      <vt:lpstr>'6A'!OLE_LINK9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2024-11-06T06:51:59Z</dcterms:created>
  <dcterms:modified xsi:type="dcterms:W3CDTF">2024-11-10T15:38:16Z</dcterms:modified>
</cp:coreProperties>
</file>