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50adfb45cec6bd64/Desktop/"/>
    </mc:Choice>
  </mc:AlternateContent>
  <xr:revisionPtr revIDLastSave="413" documentId="13_ncr:1_{8BB7ADDA-C641-40A0-B56D-01C432517547}" xr6:coauthVersionLast="47" xr6:coauthVersionMax="47" xr10:uidLastSave="{8822CC82-11AA-4FF0-BFD6-AB3E1FA01680}"/>
  <bookViews>
    <workbookView xWindow="1545" yWindow="1035" windowWidth="1722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5" i="1" l="1"/>
  <c r="L159" i="1"/>
  <c r="L160" i="1"/>
  <c r="L161" i="1"/>
  <c r="L162" i="1"/>
  <c r="L163" i="1"/>
  <c r="L164" i="1"/>
  <c r="L158" i="1"/>
  <c r="L146" i="1"/>
  <c r="L147" i="1"/>
  <c r="L148" i="1"/>
  <c r="L149" i="1"/>
  <c r="L150" i="1"/>
  <c r="L151" i="1"/>
  <c r="L165" i="1" l="1"/>
  <c r="L152" i="1"/>
  <c r="K144" i="1" l="1"/>
  <c r="J144" i="1"/>
  <c r="I144" i="1"/>
  <c r="H144" i="1"/>
  <c r="G144" i="1"/>
  <c r="F144" i="1"/>
  <c r="E144" i="1"/>
  <c r="K157" i="1"/>
  <c r="J157" i="1"/>
  <c r="I157" i="1"/>
  <c r="H157" i="1"/>
  <c r="G157" i="1"/>
  <c r="F157" i="1"/>
  <c r="E157" i="1"/>
  <c r="E112" i="1"/>
  <c r="F112" i="1" s="1"/>
  <c r="G112" i="1" s="1"/>
  <c r="H112" i="1" s="1"/>
  <c r="I112" i="1" s="1"/>
  <c r="J112" i="1" s="1"/>
  <c r="K112" i="1" s="1"/>
  <c r="L114" i="1"/>
  <c r="L115" i="1"/>
  <c r="L116" i="1"/>
  <c r="L117" i="1"/>
  <c r="L113" i="1"/>
  <c r="L103" i="1"/>
  <c r="L104" i="1"/>
  <c r="L105" i="1"/>
  <c r="L106" i="1"/>
  <c r="L107" i="1"/>
  <c r="L102" i="1"/>
  <c r="L87" i="1"/>
  <c r="L88" i="1"/>
  <c r="L89" i="1"/>
  <c r="L90" i="1"/>
  <c r="L91" i="1"/>
  <c r="L92" i="1"/>
  <c r="L86" i="1"/>
  <c r="L74" i="1"/>
  <c r="L75" i="1"/>
  <c r="L76" i="1"/>
  <c r="L77" i="1"/>
  <c r="L78" i="1"/>
  <c r="L79" i="1"/>
  <c r="L73" i="1"/>
  <c r="L57" i="1"/>
  <c r="L58" i="1"/>
  <c r="L59" i="1"/>
  <c r="L60" i="1"/>
  <c r="L61" i="1"/>
  <c r="L62" i="1"/>
  <c r="L63" i="1"/>
  <c r="L56" i="1"/>
  <c r="L42" i="1"/>
  <c r="L43" i="1"/>
  <c r="L44" i="1"/>
  <c r="L45" i="1"/>
  <c r="L46" i="1"/>
  <c r="L47" i="1"/>
  <c r="L48" i="1"/>
  <c r="L49" i="1"/>
  <c r="L41" i="1"/>
  <c r="L34" i="1"/>
  <c r="L35" i="1"/>
  <c r="L33" i="1"/>
  <c r="L22" i="1"/>
  <c r="L23" i="1"/>
  <c r="L24" i="1"/>
  <c r="L25" i="1"/>
  <c r="L26" i="1"/>
  <c r="L27" i="1"/>
  <c r="L21" i="1"/>
  <c r="L13" i="1"/>
  <c r="L14" i="1"/>
  <c r="L15" i="1"/>
  <c r="L16" i="1"/>
  <c r="L12" i="1"/>
  <c r="L11" i="1"/>
  <c r="L10" i="1"/>
  <c r="L9" i="1"/>
  <c r="L8" i="1"/>
  <c r="G101" i="1"/>
  <c r="H101" i="1"/>
  <c r="I101" i="1"/>
  <c r="J101" i="1" s="1"/>
  <c r="K101" i="1" s="1"/>
  <c r="F101" i="1"/>
  <c r="E101" i="1"/>
  <c r="G85" i="1"/>
  <c r="H85" i="1" s="1"/>
  <c r="I85" i="1" s="1"/>
  <c r="J85" i="1" s="1"/>
  <c r="K85" i="1" s="1"/>
  <c r="F85" i="1"/>
  <c r="E85" i="1"/>
  <c r="G72" i="1"/>
  <c r="H72" i="1" s="1"/>
  <c r="I72" i="1" s="1"/>
  <c r="J72" i="1" s="1"/>
  <c r="K72" i="1" s="1"/>
  <c r="F72" i="1"/>
  <c r="E72" i="1"/>
  <c r="G55" i="1"/>
  <c r="H55" i="1" s="1"/>
  <c r="I55" i="1" s="1"/>
  <c r="J55" i="1" s="1"/>
  <c r="K55" i="1" s="1"/>
  <c r="F55" i="1"/>
  <c r="E55" i="1"/>
  <c r="G40" i="1"/>
  <c r="H40" i="1"/>
  <c r="I40" i="1" s="1"/>
  <c r="J40" i="1" s="1"/>
  <c r="K40" i="1" s="1"/>
  <c r="F40" i="1"/>
  <c r="E40" i="1"/>
  <c r="G32" i="1"/>
  <c r="H32" i="1" s="1"/>
  <c r="I32" i="1" s="1"/>
  <c r="J32" i="1" s="1"/>
  <c r="K32" i="1" s="1"/>
  <c r="F32" i="1"/>
  <c r="E32" i="1"/>
  <c r="K20" i="1"/>
  <c r="G20" i="1"/>
  <c r="H20" i="1"/>
  <c r="I20" i="1"/>
  <c r="J20" i="1"/>
  <c r="F20" i="1"/>
  <c r="E20" i="1"/>
  <c r="E7" i="1"/>
  <c r="F7" i="1" s="1"/>
  <c r="G7" i="1" s="1"/>
  <c r="H7" i="1" s="1"/>
  <c r="I7" i="1" s="1"/>
  <c r="J7" i="1" s="1"/>
  <c r="K7" i="1" s="1"/>
  <c r="L118" i="1" l="1"/>
  <c r="L108" i="1"/>
  <c r="L93" i="1"/>
  <c r="L80" i="1"/>
  <c r="L64" i="1"/>
  <c r="L50" i="1"/>
  <c r="L36" i="1"/>
  <c r="L17" i="1"/>
  <c r="L28" i="1"/>
  <c r="L29" i="1" l="1"/>
  <c r="L37" i="1" s="1"/>
  <c r="L51" i="1" s="1"/>
  <c r="L65" i="1" s="1"/>
  <c r="L81" i="1" s="1"/>
  <c r="L94" i="1" s="1"/>
  <c r="L109" i="1" l="1"/>
  <c r="L119" i="1"/>
  <c r="L153" i="1" s="1"/>
  <c r="L166" i="1" s="1"/>
</calcChain>
</file>

<file path=xl/sharedStrings.xml><?xml version="1.0" encoding="utf-8"?>
<sst xmlns="http://schemas.openxmlformats.org/spreadsheetml/2006/main" count="255" uniqueCount="101">
  <si>
    <t>Date</t>
  </si>
  <si>
    <t>week</t>
  </si>
  <si>
    <t>Code</t>
  </si>
  <si>
    <t xml:space="preserve">Work done </t>
  </si>
  <si>
    <t>Problem definition</t>
  </si>
  <si>
    <t>Project plan</t>
  </si>
  <si>
    <t>Quality</t>
  </si>
  <si>
    <t>Risk assesment</t>
  </si>
  <si>
    <t>General planning</t>
  </si>
  <si>
    <t>Personal planning</t>
  </si>
  <si>
    <t>Meeting</t>
  </si>
  <si>
    <t>Prepare meeting</t>
  </si>
  <si>
    <t xml:space="preserve">Meeting </t>
  </si>
  <si>
    <t>quality</t>
  </si>
  <si>
    <t>x</t>
  </si>
  <si>
    <t>Subtotal</t>
  </si>
  <si>
    <t>prepare meeting</t>
  </si>
  <si>
    <t>total time</t>
  </si>
  <si>
    <t xml:space="preserve">total time </t>
  </si>
  <si>
    <t>Legenda</t>
  </si>
  <si>
    <t>Location</t>
  </si>
  <si>
    <t>A</t>
  </si>
  <si>
    <t>B</t>
  </si>
  <si>
    <t>C</t>
  </si>
  <si>
    <t>D</t>
  </si>
  <si>
    <t>E</t>
  </si>
  <si>
    <t>F</t>
  </si>
  <si>
    <t>Personal residence</t>
  </si>
  <si>
    <t>OTSWO - Saxion</t>
  </si>
  <si>
    <t>G</t>
  </si>
  <si>
    <t>The locations and corresponding code  can be found in the legenda</t>
  </si>
  <si>
    <t>H</t>
  </si>
  <si>
    <t>I</t>
  </si>
  <si>
    <t>J</t>
  </si>
  <si>
    <t>FabLab</t>
  </si>
  <si>
    <t>Accumulative total</t>
  </si>
  <si>
    <t>Functional design</t>
  </si>
  <si>
    <t>subtotal</t>
  </si>
  <si>
    <t>accumulative total</t>
  </si>
  <si>
    <t>Tests research</t>
  </si>
  <si>
    <t xml:space="preserve">Physical measurements machine </t>
  </si>
  <si>
    <t>Measurement plan research</t>
  </si>
  <si>
    <t># hr</t>
  </si>
  <si>
    <t xml:space="preserve">Hours spend </t>
  </si>
  <si>
    <t>Functional design plan</t>
  </si>
  <si>
    <t>Finalize functional design</t>
  </si>
  <si>
    <t>Lecture</t>
  </si>
  <si>
    <t>improve functional design</t>
  </si>
  <si>
    <t>Adapt functional design</t>
  </si>
  <si>
    <t>Go/No Go meeting</t>
  </si>
  <si>
    <t>Prepare Go/No go</t>
  </si>
  <si>
    <t>Technical design research</t>
  </si>
  <si>
    <t>Technical design discussion</t>
  </si>
  <si>
    <t>Mechanical design</t>
  </si>
  <si>
    <t>3D scan coffeemachine</t>
  </si>
  <si>
    <t>Finish TD</t>
  </si>
  <si>
    <t>Polish mechanical design</t>
  </si>
  <si>
    <t>Assist in PCB design</t>
  </si>
  <si>
    <t>Component selection</t>
  </si>
  <si>
    <t>Fablab preparation</t>
  </si>
  <si>
    <t>Prepare PCB print</t>
  </si>
  <si>
    <t>Prepare laser cutting</t>
  </si>
  <si>
    <t>Compose component list</t>
  </si>
  <si>
    <t>Case design tweaks</t>
  </si>
  <si>
    <t>PCB tweaks</t>
  </si>
  <si>
    <t>PCB Print preparation</t>
  </si>
  <si>
    <t xml:space="preserve">PCB Printing </t>
  </si>
  <si>
    <t>Exam week</t>
  </si>
  <si>
    <t>Holiday</t>
  </si>
  <si>
    <t>PCB printing</t>
  </si>
  <si>
    <t>Assembly preparations</t>
  </si>
  <si>
    <t>Mechanical design revison</t>
  </si>
  <si>
    <t xml:space="preserve">Finalize report template </t>
  </si>
  <si>
    <t>Recutting Casing</t>
  </si>
  <si>
    <t xml:space="preserve">Soldering mega shield </t>
  </si>
  <si>
    <t>W2.40 -Saxion</t>
  </si>
  <si>
    <t>W2.29a - Saxion</t>
  </si>
  <si>
    <t>W2.30a - Saxion</t>
  </si>
  <si>
    <t>W2.30b - Saxion</t>
  </si>
  <si>
    <t>W3.47 - Saxion</t>
  </si>
  <si>
    <t>W2.42 - Saxion</t>
  </si>
  <si>
    <t>W2.43 - Saxion</t>
  </si>
  <si>
    <t>Week</t>
  </si>
  <si>
    <t>Logbook</t>
  </si>
  <si>
    <t xml:space="preserve">Measurement plan </t>
  </si>
  <si>
    <t xml:space="preserve">Prepare meeting </t>
  </si>
  <si>
    <t>Doing measurements</t>
  </si>
  <si>
    <t xml:space="preserve">Processing measurements </t>
  </si>
  <si>
    <t xml:space="preserve">Set up TAR </t>
  </si>
  <si>
    <t xml:space="preserve">Laser cutting </t>
  </si>
  <si>
    <t>Assist in pcb design</t>
  </si>
  <si>
    <t>Company: ACEcar</t>
  </si>
  <si>
    <t>Logbook - project Race car</t>
  </si>
  <si>
    <t>Finalize report</t>
  </si>
  <si>
    <t>Performance testing</t>
  </si>
  <si>
    <t>Regression testing</t>
  </si>
  <si>
    <t>Acceptance testing</t>
  </si>
  <si>
    <t>Main system report</t>
  </si>
  <si>
    <t xml:space="preserve">Name: Jurijs Z.(440882), Karolis J.(517546),Tarik M.(523830) </t>
  </si>
  <si>
    <t>Dmytro T.(516824), Miguel P.M.(524262)</t>
  </si>
  <si>
    <t>Legnda - A, B,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</si>
</sst>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16" fontId="0" fillId="0" borderId="11" xfId="0" applyNumberFormat="1" applyBorder="1"/>
    <xf numFmtId="0" fontId="0" fillId="0" borderId="6" xfId="0" applyBorder="1"/>
    <xf numFmtId="0" fontId="0" fillId="0" borderId="13" xfId="0" applyBorder="1"/>
    <xf numFmtId="0" fontId="0" fillId="0" borderId="8" xfId="0" applyBorder="1"/>
    <xf numFmtId="0" fontId="0" fillId="0" borderId="14" xfId="0" applyBorder="1"/>
    <xf numFmtId="0" fontId="0" fillId="0" borderId="11" xfId="0" applyBorder="1"/>
    <xf numFmtId="0" fontId="0" fillId="0" borderId="17" xfId="0" applyBorder="1"/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5" xfId="0" applyBorder="1"/>
    <xf numFmtId="0" fontId="0" fillId="0" borderId="19" xfId="0" applyBorder="1"/>
    <xf numFmtId="0" fontId="0" fillId="0" borderId="12" xfId="0" applyFill="1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16" fontId="0" fillId="0" borderId="5" xfId="0" applyNumberForma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5" xfId="0" applyBorder="1"/>
    <xf numFmtId="0" fontId="0" fillId="0" borderId="0" xfId="0"/>
    <xf numFmtId="0" fontId="0" fillId="0" borderId="5" xfId="0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0" fillId="0" borderId="0" xfId="0"/>
    <xf numFmtId="0" fontId="0" fillId="0" borderId="5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12" xfId="0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/>
    <xf numFmtId="0" fontId="0" fillId="0" borderId="5" xfId="0" applyFill="1" applyBorder="1"/>
    <xf numFmtId="0" fontId="0" fillId="0" borderId="10" xfId="0" applyFill="1" applyBorder="1"/>
    <xf numFmtId="0" fontId="0" fillId="0" borderId="0" xfId="0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8" xfId="0" applyBorder="1" applyAlignment="1"/>
    <xf numFmtId="0" fontId="0" fillId="0" borderId="0" xfId="0" applyBorder="1" applyAlignment="1"/>
    <xf numFmtId="0" fontId="0" fillId="0" borderId="5" xfId="0" applyFill="1" applyBorder="1" applyAlignment="1"/>
    <xf numFmtId="0" fontId="0" fillId="0" borderId="10" xfId="0" applyFill="1" applyBorder="1" applyAlignment="1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97"/>
  <sheetViews>
    <sheetView tabSelected="1" topLeftCell="A133" zoomScaleNormal="100" workbookViewId="0">
      <selection activeCell="L167" sqref="L167"/>
    </sheetView>
  </sheetViews>
  <sheetFormatPr defaultRowHeight="15" x14ac:dyDescent="0.25"/>
  <sheetData>
    <row r="2" spans="2:16" x14ac:dyDescent="0.25">
      <c r="B2" s="44" t="s">
        <v>92</v>
      </c>
      <c r="C2" s="44"/>
      <c r="D2" s="44"/>
      <c r="E2" s="44"/>
      <c r="F2" s="44"/>
      <c r="G2" s="44"/>
      <c r="H2" s="44" t="s">
        <v>98</v>
      </c>
      <c r="I2" s="44"/>
      <c r="J2" s="44"/>
      <c r="K2" s="44"/>
      <c r="L2" s="44"/>
      <c r="N2" s="39"/>
      <c r="O2" s="39"/>
      <c r="P2" s="39"/>
    </row>
    <row r="3" spans="2:16" ht="15.75" thickBot="1" x14ac:dyDescent="0.3">
      <c r="B3" s="62" t="s">
        <v>91</v>
      </c>
      <c r="C3" s="62"/>
      <c r="D3" s="62"/>
      <c r="E3" s="62"/>
      <c r="F3" s="62"/>
      <c r="G3" s="62"/>
      <c r="H3" s="44" t="s">
        <v>99</v>
      </c>
      <c r="I3" s="44"/>
      <c r="J3" s="44"/>
      <c r="K3" s="44"/>
      <c r="L3" s="44"/>
      <c r="N3" s="44" t="s">
        <v>19</v>
      </c>
      <c r="O3" s="44"/>
      <c r="P3" s="44"/>
    </row>
    <row r="4" spans="2:16" x14ac:dyDescent="0.25">
      <c r="B4" s="63" t="s">
        <v>100</v>
      </c>
      <c r="C4" s="64"/>
      <c r="D4" s="64"/>
      <c r="E4" s="64"/>
      <c r="F4" s="64"/>
      <c r="G4" s="64"/>
      <c r="H4" s="64"/>
      <c r="I4" s="64"/>
      <c r="J4" s="64"/>
      <c r="K4" s="64"/>
      <c r="L4" s="65"/>
      <c r="N4" s="38" t="s">
        <v>2</v>
      </c>
      <c r="O4" s="44" t="s">
        <v>20</v>
      </c>
      <c r="P4" s="44"/>
    </row>
    <row r="5" spans="2:16" x14ac:dyDescent="0.25">
      <c r="B5" s="44" t="s">
        <v>30</v>
      </c>
      <c r="C5" s="44"/>
      <c r="D5" s="44"/>
      <c r="E5" s="44"/>
      <c r="F5" s="44"/>
      <c r="G5" s="44"/>
      <c r="H5" s="44"/>
      <c r="I5" s="44"/>
      <c r="J5" s="44"/>
      <c r="K5" s="44"/>
      <c r="L5" s="44"/>
      <c r="N5" s="38" t="s">
        <v>21</v>
      </c>
      <c r="O5" s="44" t="s">
        <v>27</v>
      </c>
      <c r="P5" s="44"/>
    </row>
    <row r="6" spans="2:16" x14ac:dyDescent="0.25">
      <c r="B6" s="5"/>
      <c r="C6" s="5"/>
      <c r="D6" s="5" t="s">
        <v>82</v>
      </c>
      <c r="E6" s="44">
        <v>1</v>
      </c>
      <c r="F6" s="44"/>
      <c r="G6" s="44"/>
      <c r="H6" s="44"/>
      <c r="I6" s="44"/>
      <c r="J6" s="44"/>
      <c r="K6" s="44"/>
      <c r="L6" s="5" t="s">
        <v>18</v>
      </c>
      <c r="N6" s="38" t="s">
        <v>22</v>
      </c>
      <c r="O6" s="44" t="s">
        <v>75</v>
      </c>
      <c r="P6" s="44"/>
    </row>
    <row r="7" spans="2:16" ht="15.75" thickBot="1" x14ac:dyDescent="0.3">
      <c r="B7" s="44" t="s">
        <v>3</v>
      </c>
      <c r="C7" s="44"/>
      <c r="D7" s="5" t="s">
        <v>0</v>
      </c>
      <c r="E7" s="7">
        <f>DATE(2022,2,7)</f>
        <v>44599</v>
      </c>
      <c r="F7" s="7">
        <f>E7+1</f>
        <v>44600</v>
      </c>
      <c r="G7" s="7">
        <f>F7+1</f>
        <v>44601</v>
      </c>
      <c r="H7" s="7">
        <f t="shared" ref="H7:K7" si="0">G7+1</f>
        <v>44602</v>
      </c>
      <c r="I7" s="7">
        <f t="shared" si="0"/>
        <v>44603</v>
      </c>
      <c r="J7" s="7">
        <f t="shared" si="0"/>
        <v>44604</v>
      </c>
      <c r="K7" s="7">
        <f t="shared" si="0"/>
        <v>44605</v>
      </c>
      <c r="L7" s="5" t="s">
        <v>14</v>
      </c>
      <c r="N7" s="38" t="s">
        <v>23</v>
      </c>
      <c r="O7" s="49" t="s">
        <v>76</v>
      </c>
      <c r="P7" s="50"/>
    </row>
    <row r="8" spans="2:16" x14ac:dyDescent="0.25">
      <c r="B8" s="44" t="s">
        <v>46</v>
      </c>
      <c r="C8" s="44"/>
      <c r="D8" s="49"/>
      <c r="E8" s="1">
        <v>0.45</v>
      </c>
      <c r="F8" s="2"/>
      <c r="G8" s="2"/>
      <c r="H8" s="2"/>
      <c r="I8" s="2">
        <v>3.15</v>
      </c>
      <c r="J8" s="2"/>
      <c r="K8" s="3"/>
      <c r="L8" s="6">
        <f>E8+F8+G8+H8+I8+J8+K8</f>
        <v>3.6</v>
      </c>
      <c r="N8" s="38" t="s">
        <v>24</v>
      </c>
      <c r="O8" s="49" t="s">
        <v>77</v>
      </c>
      <c r="P8" s="50"/>
    </row>
    <row r="9" spans="2:16" x14ac:dyDescent="0.25">
      <c r="B9" s="44" t="s">
        <v>4</v>
      </c>
      <c r="C9" s="44"/>
      <c r="D9" s="49"/>
      <c r="E9" s="4"/>
      <c r="F9" s="5"/>
      <c r="G9" s="5"/>
      <c r="H9" s="5"/>
      <c r="I9" s="5">
        <v>1</v>
      </c>
      <c r="J9" s="5"/>
      <c r="K9" s="8"/>
      <c r="L9" s="6">
        <f>SUM(E9:K9)</f>
        <v>1</v>
      </c>
      <c r="N9" s="38" t="s">
        <v>25</v>
      </c>
      <c r="O9" s="49" t="s">
        <v>78</v>
      </c>
      <c r="P9" s="50"/>
    </row>
    <row r="10" spans="2:16" x14ac:dyDescent="0.25">
      <c r="B10" s="44" t="s">
        <v>5</v>
      </c>
      <c r="C10" s="44"/>
      <c r="D10" s="49"/>
      <c r="E10" s="4"/>
      <c r="F10" s="5"/>
      <c r="G10" s="5"/>
      <c r="H10" s="5"/>
      <c r="I10" s="5">
        <v>0.5</v>
      </c>
      <c r="J10" s="5">
        <v>1</v>
      </c>
      <c r="K10" s="8">
        <v>2</v>
      </c>
      <c r="L10" s="6">
        <f>SUM(E10:K10)</f>
        <v>3.5</v>
      </c>
      <c r="N10" s="38" t="s">
        <v>26</v>
      </c>
      <c r="O10" s="44" t="s">
        <v>28</v>
      </c>
      <c r="P10" s="44"/>
    </row>
    <row r="11" spans="2:16" x14ac:dyDescent="0.25">
      <c r="B11" s="44" t="s">
        <v>6</v>
      </c>
      <c r="C11" s="44"/>
      <c r="D11" s="49"/>
      <c r="E11" s="4"/>
      <c r="F11" s="5"/>
      <c r="G11" s="5"/>
      <c r="H11" s="5"/>
      <c r="I11" s="5"/>
      <c r="J11" s="5"/>
      <c r="K11" s="8">
        <v>1</v>
      </c>
      <c r="L11" s="6">
        <f>SUM(E11:K11)</f>
        <v>1</v>
      </c>
      <c r="N11" s="38" t="s">
        <v>29</v>
      </c>
      <c r="O11" s="44" t="s">
        <v>79</v>
      </c>
      <c r="P11" s="44"/>
    </row>
    <row r="12" spans="2:16" x14ac:dyDescent="0.25">
      <c r="B12" s="44" t="s">
        <v>7</v>
      </c>
      <c r="C12" s="44"/>
      <c r="D12" s="49"/>
      <c r="E12" s="4"/>
      <c r="F12" s="5"/>
      <c r="G12" s="5"/>
      <c r="H12" s="5"/>
      <c r="I12" s="5"/>
      <c r="J12" s="5">
        <v>1</v>
      </c>
      <c r="K12" s="8"/>
      <c r="L12" s="6">
        <f>SUM(E12:K12)</f>
        <v>1</v>
      </c>
      <c r="N12" s="38" t="s">
        <v>31</v>
      </c>
      <c r="O12" s="44" t="s">
        <v>80</v>
      </c>
      <c r="P12" s="44"/>
    </row>
    <row r="13" spans="2:16" x14ac:dyDescent="0.25">
      <c r="B13" s="44" t="s">
        <v>8</v>
      </c>
      <c r="C13" s="44"/>
      <c r="D13" s="49"/>
      <c r="E13" s="4"/>
      <c r="F13" s="5"/>
      <c r="G13" s="5"/>
      <c r="H13" s="5"/>
      <c r="I13" s="5"/>
      <c r="J13" s="5"/>
      <c r="K13" s="8">
        <v>1</v>
      </c>
      <c r="L13" s="6">
        <f t="shared" ref="L13:L16" si="1">SUM(E13:K13)</f>
        <v>1</v>
      </c>
      <c r="N13" s="38" t="s">
        <v>32</v>
      </c>
      <c r="O13" s="44" t="s">
        <v>81</v>
      </c>
      <c r="P13" s="44"/>
    </row>
    <row r="14" spans="2:16" x14ac:dyDescent="0.25">
      <c r="B14" s="44" t="s">
        <v>9</v>
      </c>
      <c r="C14" s="44"/>
      <c r="D14" s="49"/>
      <c r="E14" s="4"/>
      <c r="F14" s="5"/>
      <c r="G14" s="5"/>
      <c r="H14" s="5"/>
      <c r="I14" s="5">
        <v>1</v>
      </c>
      <c r="J14" s="5"/>
      <c r="K14" s="8"/>
      <c r="L14" s="6">
        <f t="shared" si="1"/>
        <v>1</v>
      </c>
      <c r="N14" s="38" t="s">
        <v>33</v>
      </c>
      <c r="O14" s="44" t="s">
        <v>34</v>
      </c>
      <c r="P14" s="44"/>
    </row>
    <row r="15" spans="2:16" x14ac:dyDescent="0.25">
      <c r="B15" s="44" t="s">
        <v>10</v>
      </c>
      <c r="C15" s="44"/>
      <c r="D15" s="49"/>
      <c r="E15" s="4"/>
      <c r="F15" s="5"/>
      <c r="G15" s="5"/>
      <c r="H15" s="5"/>
      <c r="I15" s="5">
        <v>0.5</v>
      </c>
      <c r="J15" s="5"/>
      <c r="K15" s="8"/>
      <c r="L15" s="6">
        <f t="shared" si="1"/>
        <v>0.5</v>
      </c>
      <c r="N15" s="38" t="s">
        <v>42</v>
      </c>
      <c r="O15" s="44" t="s">
        <v>43</v>
      </c>
      <c r="P15" s="44"/>
    </row>
    <row r="16" spans="2:16" ht="15.75" thickBot="1" x14ac:dyDescent="0.3">
      <c r="B16" s="44" t="s">
        <v>11</v>
      </c>
      <c r="C16" s="44"/>
      <c r="D16" s="49"/>
      <c r="E16" s="9"/>
      <c r="F16" s="10"/>
      <c r="G16" s="10"/>
      <c r="H16" s="10"/>
      <c r="I16" s="10">
        <v>0.5</v>
      </c>
      <c r="J16" s="10"/>
      <c r="K16" s="11"/>
      <c r="L16" s="6">
        <f t="shared" si="1"/>
        <v>0.5</v>
      </c>
      <c r="M16" s="43"/>
      <c r="N16" s="39"/>
      <c r="O16" s="39"/>
      <c r="P16" s="39"/>
    </row>
    <row r="17" spans="2:16" x14ac:dyDescent="0.25">
      <c r="J17" s="66" t="s">
        <v>15</v>
      </c>
      <c r="K17" s="66"/>
      <c r="L17" s="5">
        <f>SUM(L8:L16)</f>
        <v>13.1</v>
      </c>
      <c r="M17" s="43"/>
      <c r="N17" s="5"/>
      <c r="O17" s="44"/>
      <c r="P17" s="44"/>
    </row>
    <row r="18" spans="2:16" x14ac:dyDescent="0.25">
      <c r="M18" s="43"/>
    </row>
    <row r="19" spans="2:16" x14ac:dyDescent="0.25">
      <c r="B19" s="5"/>
      <c r="C19" s="5"/>
      <c r="D19" s="5" t="s">
        <v>82</v>
      </c>
      <c r="E19" s="44">
        <v>2</v>
      </c>
      <c r="F19" s="44"/>
      <c r="G19" s="44"/>
      <c r="H19" s="44"/>
      <c r="I19" s="44"/>
      <c r="J19" s="44"/>
      <c r="K19" s="44"/>
      <c r="L19" s="5" t="s">
        <v>17</v>
      </c>
      <c r="M19" s="43"/>
    </row>
    <row r="20" spans="2:16" ht="15.75" thickBot="1" x14ac:dyDescent="0.3">
      <c r="B20" s="44" t="s">
        <v>3</v>
      </c>
      <c r="C20" s="44"/>
      <c r="D20" s="5" t="s">
        <v>0</v>
      </c>
      <c r="E20" s="7">
        <f>K7+1</f>
        <v>44606</v>
      </c>
      <c r="F20" s="7">
        <f>E20+1</f>
        <v>44607</v>
      </c>
      <c r="G20" s="7">
        <f t="shared" ref="G20:J20" si="2">F20+1</f>
        <v>44608</v>
      </c>
      <c r="H20" s="7">
        <f t="shared" si="2"/>
        <v>44609</v>
      </c>
      <c r="I20" s="7">
        <f t="shared" si="2"/>
        <v>44610</v>
      </c>
      <c r="J20" s="7">
        <f t="shared" si="2"/>
        <v>44611</v>
      </c>
      <c r="K20" s="7">
        <f>J20+1</f>
        <v>44612</v>
      </c>
      <c r="L20" s="5" t="s">
        <v>14</v>
      </c>
      <c r="M20" s="43"/>
    </row>
    <row r="21" spans="2:16" x14ac:dyDescent="0.25">
      <c r="B21" s="44" t="s">
        <v>12</v>
      </c>
      <c r="C21" s="44"/>
      <c r="D21" s="49"/>
      <c r="E21" s="1"/>
      <c r="F21" s="2"/>
      <c r="G21" s="2"/>
      <c r="H21" s="2"/>
      <c r="I21" s="2">
        <v>0.5</v>
      </c>
      <c r="J21" s="2"/>
      <c r="K21" s="3">
        <v>0.5</v>
      </c>
      <c r="L21" s="6">
        <f>SUM(E21:K21)</f>
        <v>1</v>
      </c>
      <c r="M21" s="43"/>
    </row>
    <row r="22" spans="2:16" x14ac:dyDescent="0.25">
      <c r="B22" s="44" t="s">
        <v>5</v>
      </c>
      <c r="C22" s="44"/>
      <c r="D22" s="49"/>
      <c r="E22" s="4"/>
      <c r="F22" s="5"/>
      <c r="G22" s="5"/>
      <c r="H22" s="5"/>
      <c r="I22" s="5">
        <v>1</v>
      </c>
      <c r="J22" s="5">
        <v>1</v>
      </c>
      <c r="K22" s="8">
        <v>1</v>
      </c>
      <c r="L22" s="6">
        <f t="shared" ref="L22:L27" si="3">SUM(E22:K22)</f>
        <v>3</v>
      </c>
      <c r="M22" s="43"/>
    </row>
    <row r="23" spans="2:16" x14ac:dyDescent="0.25">
      <c r="B23" s="44" t="s">
        <v>7</v>
      </c>
      <c r="C23" s="44"/>
      <c r="D23" s="49"/>
      <c r="E23" s="4"/>
      <c r="F23" s="5"/>
      <c r="G23" s="5"/>
      <c r="H23" s="5">
        <v>1</v>
      </c>
      <c r="I23" s="5"/>
      <c r="J23" s="5">
        <v>1</v>
      </c>
      <c r="K23" s="8"/>
      <c r="L23" s="6">
        <f t="shared" si="3"/>
        <v>2</v>
      </c>
      <c r="M23" s="43"/>
    </row>
    <row r="24" spans="2:16" x14ac:dyDescent="0.25">
      <c r="B24" s="44" t="s">
        <v>13</v>
      </c>
      <c r="C24" s="44"/>
      <c r="D24" s="49"/>
      <c r="E24" s="4"/>
      <c r="F24" s="5"/>
      <c r="G24" s="5"/>
      <c r="H24" s="5"/>
      <c r="I24" s="5">
        <v>1</v>
      </c>
      <c r="J24" s="5"/>
      <c r="K24" s="8">
        <v>1</v>
      </c>
      <c r="L24" s="6">
        <f t="shared" si="3"/>
        <v>2</v>
      </c>
      <c r="M24" s="43"/>
    </row>
    <row r="25" spans="2:16" x14ac:dyDescent="0.25">
      <c r="B25" s="44" t="s">
        <v>46</v>
      </c>
      <c r="C25" s="44"/>
      <c r="D25" s="49"/>
      <c r="E25" s="4">
        <v>0.45</v>
      </c>
      <c r="F25" s="5"/>
      <c r="G25" s="5"/>
      <c r="H25" s="5"/>
      <c r="I25" s="5">
        <v>3.15</v>
      </c>
      <c r="J25" s="5"/>
      <c r="K25" s="8"/>
      <c r="L25" s="6">
        <f t="shared" si="3"/>
        <v>3.6</v>
      </c>
      <c r="M25" s="43"/>
    </row>
    <row r="26" spans="2:16" x14ac:dyDescent="0.25">
      <c r="B26" s="44" t="s">
        <v>83</v>
      </c>
      <c r="C26" s="44"/>
      <c r="D26" s="49"/>
      <c r="E26" s="4"/>
      <c r="F26" s="5"/>
      <c r="G26" s="5"/>
      <c r="H26" s="5"/>
      <c r="I26" s="5"/>
      <c r="J26" s="5">
        <v>0.1</v>
      </c>
      <c r="K26" s="8"/>
      <c r="L26" s="6">
        <f t="shared" si="3"/>
        <v>0.1</v>
      </c>
      <c r="M26" s="43"/>
    </row>
    <row r="27" spans="2:16" ht="15.75" thickBot="1" x14ac:dyDescent="0.3">
      <c r="B27" s="44" t="s">
        <v>11</v>
      </c>
      <c r="C27" s="44"/>
      <c r="D27" s="49"/>
      <c r="E27" s="9"/>
      <c r="F27" s="10">
        <v>1</v>
      </c>
      <c r="G27" s="10"/>
      <c r="H27" s="10"/>
      <c r="I27" s="10">
        <v>1</v>
      </c>
      <c r="J27" s="12"/>
      <c r="K27" s="13"/>
      <c r="L27" s="6">
        <f t="shared" si="3"/>
        <v>2</v>
      </c>
      <c r="M27" s="43"/>
    </row>
    <row r="28" spans="2:16" x14ac:dyDescent="0.25">
      <c r="B28" s="68"/>
      <c r="C28" s="68"/>
      <c r="D28" s="68"/>
      <c r="J28" s="44" t="s">
        <v>15</v>
      </c>
      <c r="K28" s="44"/>
      <c r="L28" s="5">
        <f>SUM(L21:L27)</f>
        <v>13.7</v>
      </c>
      <c r="M28" s="43"/>
    </row>
    <row r="29" spans="2:16" x14ac:dyDescent="0.25">
      <c r="B29" s="67"/>
      <c r="C29" s="67"/>
      <c r="D29" s="67"/>
      <c r="J29" s="44" t="s">
        <v>35</v>
      </c>
      <c r="K29" s="44"/>
      <c r="L29" s="5">
        <f>L28+L17</f>
        <v>26.799999999999997</v>
      </c>
      <c r="M29" s="43"/>
    </row>
    <row r="30" spans="2:16" x14ac:dyDescent="0.25">
      <c r="M30" s="43"/>
    </row>
    <row r="31" spans="2:16" x14ac:dyDescent="0.25">
      <c r="B31" s="5"/>
      <c r="C31" s="5"/>
      <c r="D31" s="5" t="s">
        <v>82</v>
      </c>
      <c r="E31" s="44">
        <v>3</v>
      </c>
      <c r="F31" s="44"/>
      <c r="G31" s="44"/>
      <c r="H31" s="44"/>
      <c r="I31" s="44"/>
      <c r="J31" s="44"/>
      <c r="K31" s="44"/>
      <c r="L31" s="5" t="s">
        <v>17</v>
      </c>
      <c r="M31" s="43"/>
    </row>
    <row r="32" spans="2:16" ht="15.75" thickBot="1" x14ac:dyDescent="0.3">
      <c r="B32" s="44" t="s">
        <v>3</v>
      </c>
      <c r="C32" s="44"/>
      <c r="D32" s="5" t="s">
        <v>0</v>
      </c>
      <c r="E32" s="7">
        <f>DATE(2022,2,28)</f>
        <v>44620</v>
      </c>
      <c r="F32" s="7">
        <f>E32+1</f>
        <v>44621</v>
      </c>
      <c r="G32" s="7">
        <f t="shared" ref="G32:K32" si="4">F32+1</f>
        <v>44622</v>
      </c>
      <c r="H32" s="7">
        <f t="shared" si="4"/>
        <v>44623</v>
      </c>
      <c r="I32" s="7">
        <f t="shared" si="4"/>
        <v>44624</v>
      </c>
      <c r="J32" s="7">
        <f t="shared" si="4"/>
        <v>44625</v>
      </c>
      <c r="K32" s="7">
        <f t="shared" si="4"/>
        <v>44626</v>
      </c>
      <c r="L32" s="5" t="s">
        <v>14</v>
      </c>
      <c r="M32" s="43"/>
    </row>
    <row r="33" spans="2:13" x14ac:dyDescent="0.25">
      <c r="B33" s="55" t="s">
        <v>36</v>
      </c>
      <c r="C33" s="55"/>
      <c r="D33" s="56"/>
      <c r="E33" s="1"/>
      <c r="F33" s="2">
        <v>1</v>
      </c>
      <c r="G33" s="2"/>
      <c r="H33" s="2">
        <v>1</v>
      </c>
      <c r="I33" s="2">
        <v>3</v>
      </c>
      <c r="J33" s="2">
        <v>1</v>
      </c>
      <c r="K33" s="3">
        <v>1</v>
      </c>
      <c r="L33" s="6">
        <f>SUM(E33:K33)</f>
        <v>7</v>
      </c>
      <c r="M33" s="43"/>
    </row>
    <row r="34" spans="2:13" x14ac:dyDescent="0.25">
      <c r="B34" s="57" t="s">
        <v>84</v>
      </c>
      <c r="C34" s="57"/>
      <c r="D34" s="58"/>
      <c r="E34" s="18"/>
      <c r="F34" s="12">
        <v>1</v>
      </c>
      <c r="G34" s="12"/>
      <c r="H34" s="12"/>
      <c r="I34" s="12"/>
      <c r="J34" s="17">
        <v>1</v>
      </c>
      <c r="K34" s="8"/>
      <c r="L34" s="6">
        <f t="shared" ref="L34:L35" si="5">SUM(E34:K34)</f>
        <v>2</v>
      </c>
      <c r="M34" s="43"/>
    </row>
    <row r="35" spans="2:13" ht="15.75" thickBot="1" x14ac:dyDescent="0.3">
      <c r="B35" s="55" t="s">
        <v>41</v>
      </c>
      <c r="C35" s="55"/>
      <c r="D35" s="56"/>
      <c r="E35" s="9"/>
      <c r="F35" s="10">
        <v>1</v>
      </c>
      <c r="G35" s="10"/>
      <c r="H35" s="10"/>
      <c r="I35" s="10"/>
      <c r="J35" s="10"/>
      <c r="K35" s="11">
        <v>3</v>
      </c>
      <c r="L35" s="6">
        <f t="shared" si="5"/>
        <v>4</v>
      </c>
      <c r="M35" s="43"/>
    </row>
    <row r="36" spans="2:13" x14ac:dyDescent="0.25">
      <c r="B36" s="59"/>
      <c r="C36" s="59"/>
      <c r="D36" s="59"/>
      <c r="E36" s="14"/>
      <c r="F36" s="14"/>
      <c r="G36" s="14"/>
      <c r="H36" s="14"/>
      <c r="I36" s="14"/>
      <c r="J36" s="47" t="s">
        <v>37</v>
      </c>
      <c r="K36" s="47"/>
      <c r="L36" s="19">
        <f>SUM(L33:L35)</f>
        <v>13</v>
      </c>
      <c r="M36" s="43"/>
    </row>
    <row r="37" spans="2:13" x14ac:dyDescent="0.25">
      <c r="B37" s="59"/>
      <c r="C37" s="59"/>
      <c r="D37" s="59"/>
      <c r="E37" s="14"/>
      <c r="F37" s="14"/>
      <c r="G37" s="14"/>
      <c r="H37" s="14"/>
      <c r="I37" s="14"/>
      <c r="J37" s="15" t="s">
        <v>38</v>
      </c>
      <c r="K37" s="15"/>
      <c r="L37" s="16">
        <f>L29+L36</f>
        <v>39.799999999999997</v>
      </c>
      <c r="M37" s="43"/>
    </row>
    <row r="38" spans="2:13" x14ac:dyDescent="0.25">
      <c r="B38" s="59"/>
      <c r="C38" s="59"/>
      <c r="D38" s="59"/>
      <c r="E38" s="14"/>
      <c r="F38" s="14"/>
      <c r="G38" s="14"/>
      <c r="H38" s="14"/>
      <c r="I38" s="14"/>
      <c r="J38" s="14"/>
      <c r="K38" s="14"/>
      <c r="L38" s="14"/>
      <c r="M38" s="43"/>
    </row>
    <row r="39" spans="2:13" x14ac:dyDescent="0.25">
      <c r="B39" s="5"/>
      <c r="C39" s="5"/>
      <c r="D39" s="5" t="s">
        <v>82</v>
      </c>
      <c r="E39" s="44">
        <v>4</v>
      </c>
      <c r="F39" s="44"/>
      <c r="G39" s="44"/>
      <c r="H39" s="44"/>
      <c r="I39" s="44"/>
      <c r="J39" s="44"/>
      <c r="K39" s="44"/>
      <c r="L39" s="5" t="s">
        <v>17</v>
      </c>
      <c r="M39" s="43"/>
    </row>
    <row r="40" spans="2:13" ht="15.75" thickBot="1" x14ac:dyDescent="0.3">
      <c r="B40" s="62" t="s">
        <v>3</v>
      </c>
      <c r="C40" s="62"/>
      <c r="D40" s="12" t="s">
        <v>0</v>
      </c>
      <c r="E40" s="7">
        <f>K32+1</f>
        <v>44627</v>
      </c>
      <c r="F40" s="7">
        <f>E40+1</f>
        <v>44628</v>
      </c>
      <c r="G40" s="7">
        <f t="shared" ref="G40:K40" si="6">F40+1</f>
        <v>44629</v>
      </c>
      <c r="H40" s="7">
        <f t="shared" si="6"/>
        <v>44630</v>
      </c>
      <c r="I40" s="7">
        <f t="shared" si="6"/>
        <v>44631</v>
      </c>
      <c r="J40" s="7">
        <f t="shared" si="6"/>
        <v>44632</v>
      </c>
      <c r="K40" s="7">
        <f t="shared" si="6"/>
        <v>44633</v>
      </c>
      <c r="L40" s="12" t="s">
        <v>14</v>
      </c>
    </row>
    <row r="41" spans="2:13" x14ac:dyDescent="0.25">
      <c r="B41" s="55" t="s">
        <v>46</v>
      </c>
      <c r="C41" s="55"/>
      <c r="D41" s="56"/>
      <c r="E41" s="1"/>
      <c r="F41" s="2">
        <v>0.45</v>
      </c>
      <c r="G41" s="2"/>
      <c r="H41" s="2"/>
      <c r="I41" s="2">
        <v>3.15</v>
      </c>
      <c r="J41" s="2"/>
      <c r="K41" s="3"/>
      <c r="L41" s="6">
        <f>SUM(E41:K41)</f>
        <v>3.6</v>
      </c>
    </row>
    <row r="42" spans="2:13" x14ac:dyDescent="0.25">
      <c r="B42" s="55" t="s">
        <v>85</v>
      </c>
      <c r="C42" s="55"/>
      <c r="D42" s="56"/>
      <c r="E42" s="4"/>
      <c r="F42" s="17"/>
      <c r="G42" s="17"/>
      <c r="H42" s="17"/>
      <c r="I42" s="17"/>
      <c r="J42" s="17">
        <v>0.5</v>
      </c>
      <c r="K42" s="8"/>
      <c r="L42" s="6">
        <f t="shared" ref="L42:L49" si="7">SUM(E42:K42)</f>
        <v>0.5</v>
      </c>
    </row>
    <row r="43" spans="2:13" x14ac:dyDescent="0.25">
      <c r="B43" s="55" t="s">
        <v>10</v>
      </c>
      <c r="C43" s="55"/>
      <c r="D43" s="56"/>
      <c r="E43" s="4"/>
      <c r="F43" s="17"/>
      <c r="G43" s="17"/>
      <c r="H43" s="17"/>
      <c r="I43" s="17"/>
      <c r="J43" s="17">
        <v>1</v>
      </c>
      <c r="K43" s="8"/>
      <c r="L43" s="6">
        <f t="shared" si="7"/>
        <v>1</v>
      </c>
    </row>
    <row r="44" spans="2:13" x14ac:dyDescent="0.25">
      <c r="B44" s="60" t="s">
        <v>86</v>
      </c>
      <c r="C44" s="60"/>
      <c r="D44" s="61"/>
      <c r="E44" s="4"/>
      <c r="F44" s="17"/>
      <c r="G44" s="17"/>
      <c r="H44" s="17"/>
      <c r="I44" s="17">
        <v>1</v>
      </c>
      <c r="J44" s="17"/>
      <c r="K44" s="8"/>
      <c r="L44" s="6">
        <f t="shared" si="7"/>
        <v>1</v>
      </c>
    </row>
    <row r="45" spans="2:13" x14ac:dyDescent="0.25">
      <c r="B45" s="60" t="s">
        <v>87</v>
      </c>
      <c r="C45" s="60"/>
      <c r="D45" s="61"/>
      <c r="E45" s="4"/>
      <c r="F45" s="17"/>
      <c r="G45" s="17"/>
      <c r="H45" s="17"/>
      <c r="I45" s="17"/>
      <c r="J45" s="17">
        <v>0.5</v>
      </c>
      <c r="K45" s="8"/>
      <c r="L45" s="6">
        <f t="shared" si="7"/>
        <v>0.5</v>
      </c>
    </row>
    <row r="46" spans="2:13" x14ac:dyDescent="0.25">
      <c r="B46" s="60" t="s">
        <v>39</v>
      </c>
      <c r="C46" s="60"/>
      <c r="D46" s="61"/>
      <c r="E46" s="4"/>
      <c r="F46" s="16"/>
      <c r="G46" s="17"/>
      <c r="H46" s="17">
        <v>1</v>
      </c>
      <c r="I46" s="17"/>
      <c r="J46" s="17"/>
      <c r="K46" s="8">
        <v>2</v>
      </c>
      <c r="L46" s="6">
        <f t="shared" si="7"/>
        <v>3</v>
      </c>
    </row>
    <row r="47" spans="2:13" x14ac:dyDescent="0.25">
      <c r="B47" s="60" t="s">
        <v>40</v>
      </c>
      <c r="C47" s="60"/>
      <c r="D47" s="61"/>
      <c r="E47" s="4"/>
      <c r="F47" s="17"/>
      <c r="G47" s="17"/>
      <c r="H47" s="17">
        <v>1</v>
      </c>
      <c r="I47" s="17"/>
      <c r="J47" s="17">
        <v>1</v>
      </c>
      <c r="K47" s="8"/>
      <c r="L47" s="6">
        <f t="shared" si="7"/>
        <v>2</v>
      </c>
    </row>
    <row r="48" spans="2:13" x14ac:dyDescent="0.25">
      <c r="B48" s="60" t="s">
        <v>44</v>
      </c>
      <c r="C48" s="60"/>
      <c r="D48" s="61"/>
      <c r="E48" s="4"/>
      <c r="F48" s="17"/>
      <c r="G48" s="17"/>
      <c r="H48" s="17">
        <v>1</v>
      </c>
      <c r="I48" s="17"/>
      <c r="J48" s="17"/>
      <c r="K48" s="8">
        <v>1</v>
      </c>
      <c r="L48" s="6">
        <f t="shared" si="7"/>
        <v>2</v>
      </c>
    </row>
    <row r="49" spans="2:12" ht="15.75" thickBot="1" x14ac:dyDescent="0.3">
      <c r="B49" s="60" t="s">
        <v>45</v>
      </c>
      <c r="C49" s="60"/>
      <c r="D49" s="61"/>
      <c r="E49" s="9"/>
      <c r="F49" s="10"/>
      <c r="G49" s="10"/>
      <c r="H49" s="10"/>
      <c r="I49" s="10">
        <v>1</v>
      </c>
      <c r="J49" s="10">
        <v>1</v>
      </c>
      <c r="K49" s="11">
        <v>1</v>
      </c>
      <c r="L49" s="6">
        <f t="shared" si="7"/>
        <v>3</v>
      </c>
    </row>
    <row r="50" spans="2:12" x14ac:dyDescent="0.25">
      <c r="B50" s="54"/>
      <c r="C50" s="54"/>
      <c r="D50" s="54"/>
      <c r="J50" s="47" t="s">
        <v>15</v>
      </c>
      <c r="K50" s="47"/>
      <c r="L50" s="15">
        <f>SUM(L41:L49)</f>
        <v>16.600000000000001</v>
      </c>
    </row>
    <row r="51" spans="2:12" x14ac:dyDescent="0.25">
      <c r="B51" s="54"/>
      <c r="C51" s="54"/>
      <c r="D51" s="54"/>
      <c r="J51" s="48" t="s">
        <v>35</v>
      </c>
      <c r="K51" s="48"/>
      <c r="L51" s="15">
        <f>L50+L37</f>
        <v>56.4</v>
      </c>
    </row>
    <row r="52" spans="2:12" x14ac:dyDescent="0.25">
      <c r="B52" s="54"/>
      <c r="C52" s="54"/>
      <c r="D52" s="54"/>
    </row>
    <row r="53" spans="2:12" x14ac:dyDescent="0.25">
      <c r="B53" s="54"/>
      <c r="C53" s="54"/>
      <c r="D53" s="54"/>
    </row>
    <row r="54" spans="2:12" x14ac:dyDescent="0.25">
      <c r="B54" s="17"/>
      <c r="C54" s="17"/>
      <c r="D54" s="17" t="s">
        <v>82</v>
      </c>
      <c r="E54" s="44">
        <v>5</v>
      </c>
      <c r="F54" s="44"/>
      <c r="G54" s="44"/>
      <c r="H54" s="44"/>
      <c r="I54" s="44"/>
      <c r="J54" s="44"/>
      <c r="K54" s="44"/>
      <c r="L54" s="17" t="s">
        <v>17</v>
      </c>
    </row>
    <row r="55" spans="2:12" ht="15.75" thickBot="1" x14ac:dyDescent="0.3">
      <c r="B55" s="44" t="s">
        <v>3</v>
      </c>
      <c r="C55" s="44"/>
      <c r="D55" s="17" t="s">
        <v>0</v>
      </c>
      <c r="E55" s="7">
        <f>K40+1</f>
        <v>44634</v>
      </c>
      <c r="F55" s="7">
        <f>E55+1</f>
        <v>44635</v>
      </c>
      <c r="G55" s="7">
        <f t="shared" ref="G55:K55" si="8">F55+1</f>
        <v>44636</v>
      </c>
      <c r="H55" s="7">
        <f t="shared" si="8"/>
        <v>44637</v>
      </c>
      <c r="I55" s="7">
        <f t="shared" si="8"/>
        <v>44638</v>
      </c>
      <c r="J55" s="7">
        <f t="shared" si="8"/>
        <v>44639</v>
      </c>
      <c r="K55" s="7">
        <f t="shared" si="8"/>
        <v>44640</v>
      </c>
      <c r="L55" s="17" t="s">
        <v>14</v>
      </c>
    </row>
    <row r="56" spans="2:12" x14ac:dyDescent="0.25">
      <c r="B56" s="48" t="s">
        <v>46</v>
      </c>
      <c r="C56" s="48"/>
      <c r="D56" s="51"/>
      <c r="E56" s="1"/>
      <c r="F56" s="2">
        <v>0.45</v>
      </c>
      <c r="G56" s="2"/>
      <c r="H56" s="2"/>
      <c r="I56" s="2">
        <v>3.15</v>
      </c>
      <c r="J56" s="2"/>
      <c r="K56" s="3"/>
      <c r="L56" s="6">
        <f>SUM(E56:K56)</f>
        <v>3.6</v>
      </c>
    </row>
    <row r="57" spans="2:12" x14ac:dyDescent="0.25">
      <c r="B57" s="48" t="s">
        <v>11</v>
      </c>
      <c r="C57" s="48"/>
      <c r="D57" s="51"/>
      <c r="E57" s="4"/>
      <c r="F57" s="20"/>
      <c r="G57" s="20"/>
      <c r="H57" s="20"/>
      <c r="I57" s="20">
        <v>0.5</v>
      </c>
      <c r="J57" s="20"/>
      <c r="K57" s="8"/>
      <c r="L57" s="6">
        <f t="shared" ref="L57:L63" si="9">SUM(E57:K57)</f>
        <v>0.5</v>
      </c>
    </row>
    <row r="58" spans="2:12" x14ac:dyDescent="0.25">
      <c r="B58" s="48" t="s">
        <v>47</v>
      </c>
      <c r="C58" s="48"/>
      <c r="D58" s="51"/>
      <c r="E58" s="4"/>
      <c r="F58" s="20">
        <v>1</v>
      </c>
      <c r="G58" s="20"/>
      <c r="H58" s="20"/>
      <c r="I58" s="20"/>
      <c r="J58" s="20"/>
      <c r="K58" s="8"/>
      <c r="L58" s="6">
        <f t="shared" si="9"/>
        <v>1</v>
      </c>
    </row>
    <row r="59" spans="2:12" x14ac:dyDescent="0.25">
      <c r="B59" s="52" t="s">
        <v>48</v>
      </c>
      <c r="C59" s="52"/>
      <c r="D59" s="53"/>
      <c r="E59" s="4"/>
      <c r="F59" s="20"/>
      <c r="G59" s="20">
        <v>1</v>
      </c>
      <c r="H59" s="20"/>
      <c r="I59" s="20">
        <v>0.1</v>
      </c>
      <c r="J59" s="20"/>
      <c r="K59" s="8"/>
      <c r="L59" s="6">
        <f t="shared" si="9"/>
        <v>1.1000000000000001</v>
      </c>
    </row>
    <row r="60" spans="2:12" x14ac:dyDescent="0.25">
      <c r="B60" s="52" t="s">
        <v>49</v>
      </c>
      <c r="C60" s="52"/>
      <c r="D60" s="53"/>
      <c r="E60" s="4"/>
      <c r="F60" s="20"/>
      <c r="G60" s="20"/>
      <c r="H60" s="20"/>
      <c r="I60" s="20">
        <v>0.1</v>
      </c>
      <c r="J60" s="20"/>
      <c r="K60" s="8"/>
      <c r="L60" s="6">
        <f t="shared" si="9"/>
        <v>0.1</v>
      </c>
    </row>
    <row r="61" spans="2:12" x14ac:dyDescent="0.25">
      <c r="B61" s="52" t="s">
        <v>50</v>
      </c>
      <c r="C61" s="52"/>
      <c r="D61" s="53"/>
      <c r="E61" s="4"/>
      <c r="F61" s="20"/>
      <c r="G61" s="20"/>
      <c r="H61" s="20">
        <v>1</v>
      </c>
      <c r="I61" s="20">
        <v>1</v>
      </c>
      <c r="J61" s="20"/>
      <c r="K61" s="8"/>
      <c r="L61" s="6">
        <f t="shared" si="9"/>
        <v>2</v>
      </c>
    </row>
    <row r="62" spans="2:12" x14ac:dyDescent="0.25">
      <c r="B62" s="52" t="s">
        <v>51</v>
      </c>
      <c r="C62" s="52"/>
      <c r="D62" s="53"/>
      <c r="E62" s="4"/>
      <c r="F62" s="20"/>
      <c r="G62" s="20"/>
      <c r="H62" s="20">
        <v>1</v>
      </c>
      <c r="I62" s="20"/>
      <c r="J62" s="20">
        <v>1</v>
      </c>
      <c r="K62" s="8">
        <v>1</v>
      </c>
      <c r="L62" s="6">
        <f t="shared" si="9"/>
        <v>3</v>
      </c>
    </row>
    <row r="63" spans="2:12" ht="15.75" thickBot="1" x14ac:dyDescent="0.3">
      <c r="B63" s="52" t="s">
        <v>52</v>
      </c>
      <c r="C63" s="52"/>
      <c r="D63" s="53"/>
      <c r="E63" s="9"/>
      <c r="F63" s="10"/>
      <c r="G63" s="10"/>
      <c r="H63" s="10"/>
      <c r="I63" s="10"/>
      <c r="J63" s="10">
        <v>1</v>
      </c>
      <c r="K63" s="11">
        <v>1</v>
      </c>
      <c r="L63" s="6">
        <f t="shared" si="9"/>
        <v>2</v>
      </c>
    </row>
    <row r="64" spans="2:12" x14ac:dyDescent="0.25">
      <c r="B64" s="54"/>
      <c r="C64" s="54"/>
      <c r="D64" s="54"/>
      <c r="J64" s="47" t="s">
        <v>15</v>
      </c>
      <c r="K64" s="47"/>
      <c r="L64" s="20">
        <f>SUM(L56:L63)</f>
        <v>13.299999999999999</v>
      </c>
    </row>
    <row r="65" spans="2:12" x14ac:dyDescent="0.25">
      <c r="B65" s="54"/>
      <c r="C65" s="54"/>
      <c r="D65" s="54"/>
      <c r="J65" s="48" t="s">
        <v>38</v>
      </c>
      <c r="K65" s="48"/>
      <c r="L65" s="20">
        <f>L51+L64</f>
        <v>69.7</v>
      </c>
    </row>
    <row r="66" spans="2:12" x14ac:dyDescent="0.25">
      <c r="B66" s="54"/>
      <c r="C66" s="54"/>
      <c r="D66" s="54"/>
    </row>
    <row r="67" spans="2:12" x14ac:dyDescent="0.25">
      <c r="B67" s="54"/>
      <c r="C67" s="54"/>
      <c r="D67" s="54"/>
    </row>
    <row r="68" spans="2:12" x14ac:dyDescent="0.25">
      <c r="B68" s="54"/>
      <c r="C68" s="54"/>
      <c r="D68" s="54"/>
    </row>
    <row r="69" spans="2:12" x14ac:dyDescent="0.25">
      <c r="B69" s="54"/>
      <c r="C69" s="54"/>
      <c r="D69" s="54"/>
    </row>
    <row r="70" spans="2:12" x14ac:dyDescent="0.25">
      <c r="B70" s="54"/>
      <c r="C70" s="54"/>
      <c r="D70" s="54"/>
    </row>
    <row r="71" spans="2:12" x14ac:dyDescent="0.25">
      <c r="B71" s="21"/>
      <c r="C71" s="21"/>
      <c r="D71" s="21" t="s">
        <v>82</v>
      </c>
      <c r="E71" s="44">
        <v>6</v>
      </c>
      <c r="F71" s="44"/>
      <c r="G71" s="44"/>
      <c r="H71" s="44"/>
      <c r="I71" s="44"/>
      <c r="J71" s="44"/>
      <c r="K71" s="44"/>
      <c r="L71" s="21" t="s">
        <v>17</v>
      </c>
    </row>
    <row r="72" spans="2:12" ht="15.75" thickBot="1" x14ac:dyDescent="0.3">
      <c r="B72" s="44" t="s">
        <v>3</v>
      </c>
      <c r="C72" s="44"/>
      <c r="D72" s="21" t="s">
        <v>0</v>
      </c>
      <c r="E72" s="7">
        <f>K55+1</f>
        <v>44641</v>
      </c>
      <c r="F72" s="7">
        <f>E72+1</f>
        <v>44642</v>
      </c>
      <c r="G72" s="7">
        <f t="shared" ref="G72:K72" si="10">F72+1</f>
        <v>44643</v>
      </c>
      <c r="H72" s="7">
        <f t="shared" si="10"/>
        <v>44644</v>
      </c>
      <c r="I72" s="7">
        <f t="shared" si="10"/>
        <v>44645</v>
      </c>
      <c r="J72" s="7">
        <f t="shared" si="10"/>
        <v>44646</v>
      </c>
      <c r="K72" s="7">
        <f t="shared" si="10"/>
        <v>44647</v>
      </c>
      <c r="L72" s="21" t="s">
        <v>14</v>
      </c>
    </row>
    <row r="73" spans="2:12" x14ac:dyDescent="0.25">
      <c r="B73" s="48" t="s">
        <v>46</v>
      </c>
      <c r="C73" s="48"/>
      <c r="D73" s="51"/>
      <c r="E73" s="1"/>
      <c r="F73" s="2">
        <v>0.45</v>
      </c>
      <c r="G73" s="2"/>
      <c r="H73" s="2"/>
      <c r="I73" s="2">
        <v>3.15</v>
      </c>
      <c r="J73" s="2"/>
      <c r="K73" s="3"/>
      <c r="L73" s="6">
        <f>SUM(E73:K73)</f>
        <v>3.6</v>
      </c>
    </row>
    <row r="74" spans="2:12" x14ac:dyDescent="0.25">
      <c r="B74" s="48" t="s">
        <v>16</v>
      </c>
      <c r="C74" s="48"/>
      <c r="D74" s="51"/>
      <c r="E74" s="4"/>
      <c r="F74" s="21"/>
      <c r="G74" s="21"/>
      <c r="H74" s="21">
        <v>0.5</v>
      </c>
      <c r="I74" s="21"/>
      <c r="J74" s="21"/>
      <c r="K74" s="8"/>
      <c r="L74" s="6">
        <f t="shared" ref="L74:L79" si="11">SUM(E74:K74)</f>
        <v>0.5</v>
      </c>
    </row>
    <row r="75" spans="2:12" x14ac:dyDescent="0.25">
      <c r="B75" s="48" t="s">
        <v>53</v>
      </c>
      <c r="C75" s="48"/>
      <c r="D75" s="51"/>
      <c r="E75" s="4"/>
      <c r="F75" s="21"/>
      <c r="G75" s="21"/>
      <c r="H75" s="21"/>
      <c r="I75" s="21"/>
      <c r="J75" s="21">
        <v>1</v>
      </c>
      <c r="K75" s="8"/>
      <c r="L75" s="6">
        <f t="shared" si="11"/>
        <v>1</v>
      </c>
    </row>
    <row r="76" spans="2:12" x14ac:dyDescent="0.25">
      <c r="B76" s="52" t="s">
        <v>88</v>
      </c>
      <c r="C76" s="52"/>
      <c r="D76" s="53"/>
      <c r="E76" s="4"/>
      <c r="F76" s="21"/>
      <c r="G76" s="21"/>
      <c r="H76" s="21">
        <v>1</v>
      </c>
      <c r="I76" s="21"/>
      <c r="J76" s="21"/>
      <c r="K76" s="8"/>
      <c r="L76" s="6">
        <f t="shared" si="11"/>
        <v>1</v>
      </c>
    </row>
    <row r="77" spans="2:12" x14ac:dyDescent="0.25">
      <c r="B77" s="52" t="s">
        <v>10</v>
      </c>
      <c r="C77" s="52"/>
      <c r="D77" s="53"/>
      <c r="E77" s="4"/>
      <c r="F77" s="21">
        <v>1</v>
      </c>
      <c r="G77" s="21"/>
      <c r="H77" s="21"/>
      <c r="I77" s="21"/>
      <c r="J77" s="21">
        <v>1</v>
      </c>
      <c r="K77" s="8">
        <v>1</v>
      </c>
      <c r="L77" s="6">
        <f t="shared" si="11"/>
        <v>3</v>
      </c>
    </row>
    <row r="78" spans="2:12" x14ac:dyDescent="0.25">
      <c r="B78" s="52" t="s">
        <v>54</v>
      </c>
      <c r="C78" s="52"/>
      <c r="D78" s="53"/>
      <c r="E78" s="4"/>
      <c r="F78" s="21">
        <v>1</v>
      </c>
      <c r="G78" s="21">
        <v>1</v>
      </c>
      <c r="H78" s="21">
        <v>1</v>
      </c>
      <c r="I78" s="21">
        <v>1</v>
      </c>
      <c r="J78" s="21">
        <v>1</v>
      </c>
      <c r="K78" s="8">
        <v>1</v>
      </c>
      <c r="L78" s="6">
        <f t="shared" si="11"/>
        <v>6</v>
      </c>
    </row>
    <row r="79" spans="2:12" ht="15.75" thickBot="1" x14ac:dyDescent="0.3">
      <c r="B79" s="52" t="s">
        <v>55</v>
      </c>
      <c r="C79" s="52"/>
      <c r="D79" s="53"/>
      <c r="E79" s="9"/>
      <c r="F79" s="10">
        <v>1</v>
      </c>
      <c r="G79" s="10"/>
      <c r="H79" s="10"/>
      <c r="I79" s="10">
        <v>1</v>
      </c>
      <c r="J79" s="10">
        <v>1</v>
      </c>
      <c r="K79" s="11">
        <v>1</v>
      </c>
      <c r="L79" s="6">
        <f t="shared" si="11"/>
        <v>4</v>
      </c>
    </row>
    <row r="80" spans="2:12" x14ac:dyDescent="0.25">
      <c r="B80" s="54"/>
      <c r="C80" s="54"/>
      <c r="D80" s="54"/>
      <c r="J80" s="47" t="s">
        <v>15</v>
      </c>
      <c r="K80" s="47"/>
      <c r="L80" s="21">
        <f>SUM(L73:L79)</f>
        <v>19.100000000000001</v>
      </c>
    </row>
    <row r="81" spans="2:16" x14ac:dyDescent="0.25">
      <c r="B81" s="54"/>
      <c r="C81" s="54"/>
      <c r="D81" s="54"/>
      <c r="J81" s="48" t="s">
        <v>38</v>
      </c>
      <c r="K81" s="48"/>
      <c r="L81" s="21">
        <f>SUM(L65,L80)</f>
        <v>88.800000000000011</v>
      </c>
    </row>
    <row r="82" spans="2:16" x14ac:dyDescent="0.25">
      <c r="B82" s="54"/>
      <c r="C82" s="54"/>
      <c r="D82" s="54"/>
    </row>
    <row r="83" spans="2:16" x14ac:dyDescent="0.25">
      <c r="B83" s="54"/>
      <c r="C83" s="54"/>
      <c r="D83" s="54"/>
    </row>
    <row r="84" spans="2:16" x14ac:dyDescent="0.25">
      <c r="B84" s="22"/>
      <c r="C84" s="22"/>
      <c r="D84" s="22" t="s">
        <v>82</v>
      </c>
      <c r="E84" s="44">
        <v>7</v>
      </c>
      <c r="F84" s="44"/>
      <c r="G84" s="44"/>
      <c r="H84" s="44"/>
      <c r="I84" s="44"/>
      <c r="J84" s="44"/>
      <c r="K84" s="44"/>
      <c r="L84" s="22" t="s">
        <v>17</v>
      </c>
      <c r="N84" s="39"/>
      <c r="O84" s="39"/>
      <c r="P84" s="39"/>
    </row>
    <row r="85" spans="2:16" ht="15.75" thickBot="1" x14ac:dyDescent="0.3">
      <c r="B85" s="44" t="s">
        <v>3</v>
      </c>
      <c r="C85" s="44"/>
      <c r="D85" s="22" t="s">
        <v>0</v>
      </c>
      <c r="E85" s="7">
        <f>K72+1</f>
        <v>44648</v>
      </c>
      <c r="F85" s="7">
        <f>E85+1</f>
        <v>44649</v>
      </c>
      <c r="G85" s="7">
        <f t="shared" ref="G85:K85" si="12">F85+1</f>
        <v>44650</v>
      </c>
      <c r="H85" s="7">
        <f t="shared" si="12"/>
        <v>44651</v>
      </c>
      <c r="I85" s="7">
        <f t="shared" si="12"/>
        <v>44652</v>
      </c>
      <c r="J85" s="7">
        <f t="shared" si="12"/>
        <v>44653</v>
      </c>
      <c r="K85" s="7">
        <f t="shared" si="12"/>
        <v>44654</v>
      </c>
      <c r="L85" s="22" t="s">
        <v>14</v>
      </c>
      <c r="N85" s="44" t="s">
        <v>19</v>
      </c>
      <c r="O85" s="44"/>
      <c r="P85" s="44"/>
    </row>
    <row r="86" spans="2:16" x14ac:dyDescent="0.25">
      <c r="B86" s="48" t="s">
        <v>11</v>
      </c>
      <c r="C86" s="48"/>
      <c r="D86" s="51"/>
      <c r="E86" s="1"/>
      <c r="F86" s="2"/>
      <c r="G86" s="2"/>
      <c r="H86" s="2"/>
      <c r="I86" s="2">
        <v>0.5</v>
      </c>
      <c r="J86" s="2"/>
      <c r="K86" s="3"/>
      <c r="L86" s="6">
        <f>SUM(E86:K86)</f>
        <v>0.5</v>
      </c>
      <c r="N86" s="38" t="s">
        <v>2</v>
      </c>
      <c r="O86" s="44" t="s">
        <v>20</v>
      </c>
      <c r="P86" s="44"/>
    </row>
    <row r="87" spans="2:16" x14ac:dyDescent="0.25">
      <c r="B87" s="48" t="s">
        <v>10</v>
      </c>
      <c r="C87" s="48"/>
      <c r="D87" s="51"/>
      <c r="E87" s="4"/>
      <c r="F87" s="22"/>
      <c r="G87" s="22"/>
      <c r="H87" s="22"/>
      <c r="I87" s="22">
        <v>1</v>
      </c>
      <c r="J87" s="22"/>
      <c r="K87" s="8"/>
      <c r="L87" s="6">
        <f t="shared" ref="L87:L92" si="13">SUM(E87:K87)</f>
        <v>1</v>
      </c>
      <c r="N87" s="38" t="s">
        <v>21</v>
      </c>
      <c r="O87" s="44" t="s">
        <v>27</v>
      </c>
      <c r="P87" s="44"/>
    </row>
    <row r="88" spans="2:16" x14ac:dyDescent="0.25">
      <c r="B88" s="48" t="s">
        <v>56</v>
      </c>
      <c r="C88" s="48"/>
      <c r="D88" s="51"/>
      <c r="E88" s="4"/>
      <c r="F88" s="22"/>
      <c r="G88" s="22"/>
      <c r="H88" s="22">
        <v>1</v>
      </c>
      <c r="I88" s="22">
        <v>1</v>
      </c>
      <c r="J88" s="22"/>
      <c r="K88" s="8"/>
      <c r="L88" s="6">
        <f t="shared" si="13"/>
        <v>2</v>
      </c>
      <c r="N88" s="38" t="s">
        <v>22</v>
      </c>
      <c r="O88" s="44" t="s">
        <v>75</v>
      </c>
      <c r="P88" s="44"/>
    </row>
    <row r="89" spans="2:16" x14ac:dyDescent="0.25">
      <c r="B89" s="52" t="s">
        <v>57</v>
      </c>
      <c r="C89" s="52"/>
      <c r="D89" s="53"/>
      <c r="E89" s="4"/>
      <c r="F89" s="22"/>
      <c r="G89" s="22"/>
      <c r="H89" s="22">
        <v>1</v>
      </c>
      <c r="I89" s="22"/>
      <c r="J89" s="22">
        <v>1</v>
      </c>
      <c r="K89" s="8">
        <v>1</v>
      </c>
      <c r="L89" s="6">
        <f t="shared" si="13"/>
        <v>3</v>
      </c>
      <c r="N89" s="38" t="s">
        <v>23</v>
      </c>
      <c r="O89" s="49" t="s">
        <v>76</v>
      </c>
      <c r="P89" s="50"/>
    </row>
    <row r="90" spans="2:16" x14ac:dyDescent="0.25">
      <c r="B90" s="52" t="s">
        <v>58</v>
      </c>
      <c r="C90" s="52"/>
      <c r="D90" s="53"/>
      <c r="E90" s="4"/>
      <c r="F90" s="22">
        <v>1</v>
      </c>
      <c r="G90" s="22"/>
      <c r="H90" s="22"/>
      <c r="I90" s="22">
        <v>1</v>
      </c>
      <c r="J90" s="22"/>
      <c r="K90" s="8"/>
      <c r="L90" s="6">
        <f t="shared" si="13"/>
        <v>2</v>
      </c>
      <c r="N90" s="38" t="s">
        <v>24</v>
      </c>
      <c r="O90" s="49" t="s">
        <v>77</v>
      </c>
      <c r="P90" s="50"/>
    </row>
    <row r="91" spans="2:16" x14ac:dyDescent="0.25">
      <c r="B91" s="52" t="s">
        <v>59</v>
      </c>
      <c r="C91" s="52"/>
      <c r="D91" s="53"/>
      <c r="E91" s="4"/>
      <c r="F91" s="22"/>
      <c r="G91" s="22"/>
      <c r="H91" s="22">
        <v>1</v>
      </c>
      <c r="I91" s="22">
        <v>2</v>
      </c>
      <c r="J91" s="22">
        <v>1</v>
      </c>
      <c r="K91" s="8">
        <v>1</v>
      </c>
      <c r="L91" s="6">
        <f t="shared" si="13"/>
        <v>5</v>
      </c>
      <c r="N91" s="38" t="s">
        <v>25</v>
      </c>
      <c r="O91" s="49" t="s">
        <v>78</v>
      </c>
      <c r="P91" s="50"/>
    </row>
    <row r="92" spans="2:16" ht="15.75" thickBot="1" x14ac:dyDescent="0.3">
      <c r="B92" s="48"/>
      <c r="C92" s="48"/>
      <c r="D92" s="51"/>
      <c r="E92" s="9"/>
      <c r="F92" s="10"/>
      <c r="G92" s="10"/>
      <c r="H92" s="10"/>
      <c r="I92" s="10"/>
      <c r="J92" s="10"/>
      <c r="K92" s="11"/>
      <c r="L92" s="6">
        <f t="shared" si="13"/>
        <v>0</v>
      </c>
      <c r="N92" s="38" t="s">
        <v>26</v>
      </c>
      <c r="O92" s="44" t="s">
        <v>28</v>
      </c>
      <c r="P92" s="44"/>
    </row>
    <row r="93" spans="2:16" x14ac:dyDescent="0.25">
      <c r="B93" s="54"/>
      <c r="C93" s="54"/>
      <c r="D93" s="54"/>
      <c r="J93" s="47" t="s">
        <v>15</v>
      </c>
      <c r="K93" s="47"/>
      <c r="L93" s="23">
        <f>SUM(L86:L92)</f>
        <v>13.5</v>
      </c>
      <c r="N93" s="38" t="s">
        <v>29</v>
      </c>
      <c r="O93" s="44" t="s">
        <v>79</v>
      </c>
      <c r="P93" s="44"/>
    </row>
    <row r="94" spans="2:16" x14ac:dyDescent="0.25">
      <c r="B94" s="54"/>
      <c r="C94" s="54"/>
      <c r="D94" s="54"/>
      <c r="J94" s="48" t="s">
        <v>38</v>
      </c>
      <c r="K94" s="48"/>
      <c r="L94" s="23">
        <f>SUM(L93,L81)</f>
        <v>102.30000000000001</v>
      </c>
      <c r="N94" s="38" t="s">
        <v>31</v>
      </c>
      <c r="O94" s="44" t="s">
        <v>80</v>
      </c>
      <c r="P94" s="44"/>
    </row>
    <row r="95" spans="2:16" x14ac:dyDescent="0.25">
      <c r="B95" s="54"/>
      <c r="C95" s="54"/>
      <c r="D95" s="54"/>
      <c r="N95" s="38" t="s">
        <v>32</v>
      </c>
      <c r="O95" s="44" t="s">
        <v>81</v>
      </c>
      <c r="P95" s="44"/>
    </row>
    <row r="96" spans="2:16" x14ac:dyDescent="0.25">
      <c r="B96" s="54"/>
      <c r="C96" s="54"/>
      <c r="D96" s="54"/>
      <c r="N96" s="38" t="s">
        <v>33</v>
      </c>
      <c r="O96" s="44" t="s">
        <v>34</v>
      </c>
      <c r="P96" s="44"/>
    </row>
    <row r="97" spans="2:16" x14ac:dyDescent="0.25">
      <c r="B97" s="54"/>
      <c r="C97" s="54"/>
      <c r="D97" s="54"/>
      <c r="N97" s="38" t="s">
        <v>42</v>
      </c>
      <c r="O97" s="44" t="s">
        <v>43</v>
      </c>
      <c r="P97" s="44"/>
    </row>
    <row r="98" spans="2:16" x14ac:dyDescent="0.25">
      <c r="B98" s="54"/>
      <c r="C98" s="54"/>
      <c r="D98" s="54"/>
      <c r="N98" s="39"/>
      <c r="O98" s="39"/>
      <c r="P98" s="39"/>
    </row>
    <row r="99" spans="2:16" x14ac:dyDescent="0.25">
      <c r="B99" s="54"/>
      <c r="C99" s="54"/>
      <c r="D99" s="54"/>
      <c r="N99" s="22"/>
      <c r="O99" s="44"/>
      <c r="P99" s="44"/>
    </row>
    <row r="100" spans="2:16" x14ac:dyDescent="0.25">
      <c r="B100" s="25"/>
      <c r="C100" s="25"/>
      <c r="D100" s="25" t="s">
        <v>82</v>
      </c>
      <c r="E100" s="44">
        <v>8</v>
      </c>
      <c r="F100" s="44"/>
      <c r="G100" s="44"/>
      <c r="H100" s="44"/>
      <c r="I100" s="44"/>
      <c r="J100" s="44"/>
      <c r="K100" s="44"/>
      <c r="L100" s="25" t="s">
        <v>17</v>
      </c>
    </row>
    <row r="101" spans="2:16" ht="15.75" thickBot="1" x14ac:dyDescent="0.3">
      <c r="B101" s="44" t="s">
        <v>3</v>
      </c>
      <c r="C101" s="44"/>
      <c r="D101" s="25" t="s">
        <v>0</v>
      </c>
      <c r="E101" s="7">
        <f>K85+1</f>
        <v>44655</v>
      </c>
      <c r="F101" s="7">
        <f>E101+1</f>
        <v>44656</v>
      </c>
      <c r="G101" s="7">
        <f t="shared" ref="G101:K101" si="14">F101+1</f>
        <v>44657</v>
      </c>
      <c r="H101" s="7">
        <f t="shared" si="14"/>
        <v>44658</v>
      </c>
      <c r="I101" s="7">
        <f t="shared" si="14"/>
        <v>44659</v>
      </c>
      <c r="J101" s="7">
        <f t="shared" si="14"/>
        <v>44660</v>
      </c>
      <c r="K101" s="7">
        <f t="shared" si="14"/>
        <v>44661</v>
      </c>
      <c r="L101" s="25" t="s">
        <v>14</v>
      </c>
    </row>
    <row r="102" spans="2:16" x14ac:dyDescent="0.25">
      <c r="B102" s="48" t="s">
        <v>85</v>
      </c>
      <c r="C102" s="48"/>
      <c r="D102" s="51"/>
      <c r="E102" s="1"/>
      <c r="F102" s="2">
        <v>0.5</v>
      </c>
      <c r="G102" s="2"/>
      <c r="H102" s="2"/>
      <c r="I102" s="2">
        <v>0.5</v>
      </c>
      <c r="J102" s="2"/>
      <c r="K102" s="3"/>
      <c r="L102" s="6">
        <f>SUM(E102:K102)</f>
        <v>1</v>
      </c>
    </row>
    <row r="103" spans="2:16" x14ac:dyDescent="0.25">
      <c r="B103" s="48" t="s">
        <v>10</v>
      </c>
      <c r="C103" s="48"/>
      <c r="D103" s="51"/>
      <c r="E103" s="4"/>
      <c r="F103" s="28">
        <v>1</v>
      </c>
      <c r="G103" s="28"/>
      <c r="H103" s="28"/>
      <c r="I103" s="28">
        <v>2</v>
      </c>
      <c r="J103" s="28"/>
      <c r="K103" s="8"/>
      <c r="L103" s="6">
        <f t="shared" ref="L103:L107" si="15">SUM(E103:K103)</f>
        <v>3</v>
      </c>
    </row>
    <row r="104" spans="2:16" x14ac:dyDescent="0.25">
      <c r="B104" s="48" t="s">
        <v>60</v>
      </c>
      <c r="C104" s="48"/>
      <c r="D104" s="51"/>
      <c r="E104" s="4"/>
      <c r="F104" s="28"/>
      <c r="G104" s="28">
        <v>1</v>
      </c>
      <c r="H104" s="28">
        <v>1</v>
      </c>
      <c r="I104" s="28">
        <v>1</v>
      </c>
      <c r="J104" s="28"/>
      <c r="K104" s="8"/>
      <c r="L104" s="6">
        <f t="shared" si="15"/>
        <v>3</v>
      </c>
    </row>
    <row r="105" spans="2:16" x14ac:dyDescent="0.25">
      <c r="B105" s="52" t="s">
        <v>61</v>
      </c>
      <c r="C105" s="52"/>
      <c r="D105" s="53"/>
      <c r="E105" s="4"/>
      <c r="F105" s="28"/>
      <c r="G105" s="28"/>
      <c r="H105" s="28">
        <v>1</v>
      </c>
      <c r="I105" s="28"/>
      <c r="J105" s="28"/>
      <c r="K105" s="8"/>
      <c r="L105" s="6">
        <f t="shared" si="15"/>
        <v>1</v>
      </c>
    </row>
    <row r="106" spans="2:16" x14ac:dyDescent="0.25">
      <c r="B106" s="52" t="s">
        <v>89</v>
      </c>
      <c r="C106" s="52"/>
      <c r="D106" s="53"/>
      <c r="E106" s="4"/>
      <c r="F106" s="28">
        <v>1</v>
      </c>
      <c r="G106" s="28"/>
      <c r="H106" s="28"/>
      <c r="I106" s="28"/>
      <c r="J106" s="28">
        <v>1</v>
      </c>
      <c r="K106" s="8"/>
      <c r="L106" s="6">
        <f t="shared" si="15"/>
        <v>2</v>
      </c>
    </row>
    <row r="107" spans="2:16" ht="15.75" thickBot="1" x14ac:dyDescent="0.3">
      <c r="B107" s="52" t="s">
        <v>90</v>
      </c>
      <c r="C107" s="52"/>
      <c r="D107" s="53"/>
      <c r="E107" s="9"/>
      <c r="F107" s="10"/>
      <c r="G107" s="10"/>
      <c r="H107" s="10"/>
      <c r="I107" s="10">
        <v>1</v>
      </c>
      <c r="J107" s="10"/>
      <c r="K107" s="11"/>
      <c r="L107" s="6">
        <f t="shared" si="15"/>
        <v>1</v>
      </c>
    </row>
    <row r="108" spans="2:16" x14ac:dyDescent="0.25">
      <c r="B108" s="54"/>
      <c r="C108" s="54"/>
      <c r="D108" s="54"/>
      <c r="J108" s="47" t="s">
        <v>15</v>
      </c>
      <c r="K108" s="47"/>
      <c r="L108" s="26">
        <f>SUM(L102:L107)</f>
        <v>11</v>
      </c>
    </row>
    <row r="109" spans="2:16" x14ac:dyDescent="0.25">
      <c r="B109" s="54"/>
      <c r="C109" s="54"/>
      <c r="D109" s="54"/>
      <c r="J109" s="48" t="s">
        <v>38</v>
      </c>
      <c r="K109" s="48"/>
      <c r="L109" s="26">
        <f>SUM(L108,L94)</f>
        <v>113.30000000000001</v>
      </c>
    </row>
    <row r="111" spans="2:16" x14ac:dyDescent="0.25">
      <c r="B111" s="25"/>
      <c r="C111" s="25"/>
      <c r="D111" s="25" t="s">
        <v>82</v>
      </c>
      <c r="E111" s="44">
        <v>9</v>
      </c>
      <c r="F111" s="44"/>
      <c r="G111" s="44"/>
      <c r="H111" s="44"/>
      <c r="I111" s="44"/>
      <c r="J111" s="44"/>
      <c r="K111" s="44"/>
      <c r="L111" s="25" t="s">
        <v>17</v>
      </c>
    </row>
    <row r="112" spans="2:16" ht="15.75" thickBot="1" x14ac:dyDescent="0.3">
      <c r="B112" s="24" t="s">
        <v>3</v>
      </c>
      <c r="C112" s="24"/>
      <c r="D112" s="25" t="s">
        <v>0</v>
      </c>
      <c r="E112" s="7">
        <f>DATE(2022,4,25)</f>
        <v>44676</v>
      </c>
      <c r="F112" s="7">
        <f>E112+1</f>
        <v>44677</v>
      </c>
      <c r="G112" s="7">
        <f t="shared" ref="G112:K112" si="16">F112+1</f>
        <v>44678</v>
      </c>
      <c r="H112" s="7">
        <f t="shared" si="16"/>
        <v>44679</v>
      </c>
      <c r="I112" s="7">
        <f t="shared" si="16"/>
        <v>44680</v>
      </c>
      <c r="J112" s="7">
        <f t="shared" si="16"/>
        <v>44681</v>
      </c>
      <c r="K112" s="7">
        <f t="shared" si="16"/>
        <v>44682</v>
      </c>
      <c r="L112" s="25" t="s">
        <v>14</v>
      </c>
    </row>
    <row r="113" spans="2:16" x14ac:dyDescent="0.25">
      <c r="B113" s="48" t="s">
        <v>62</v>
      </c>
      <c r="C113" s="48"/>
      <c r="D113" s="51"/>
      <c r="E113" s="1"/>
      <c r="F113" s="2">
        <v>1</v>
      </c>
      <c r="G113" s="2"/>
      <c r="H113" s="2"/>
      <c r="I113" s="2">
        <v>1</v>
      </c>
      <c r="J113" s="2"/>
      <c r="K113" s="3"/>
      <c r="L113" s="6">
        <f>SUM(E113:K113)</f>
        <v>2</v>
      </c>
    </row>
    <row r="114" spans="2:16" x14ac:dyDescent="0.25">
      <c r="B114" s="48" t="s">
        <v>63</v>
      </c>
      <c r="C114" s="48"/>
      <c r="D114" s="51"/>
      <c r="E114" s="4"/>
      <c r="F114" s="30"/>
      <c r="G114" s="30"/>
      <c r="H114" s="30"/>
      <c r="I114" s="30">
        <v>1</v>
      </c>
      <c r="J114" s="30"/>
      <c r="K114" s="8"/>
      <c r="L114" s="6">
        <f t="shared" ref="L114:L117" si="17">SUM(E114:K114)</f>
        <v>1</v>
      </c>
    </row>
    <row r="115" spans="2:16" x14ac:dyDescent="0.25">
      <c r="B115" s="48" t="s">
        <v>64</v>
      </c>
      <c r="C115" s="48"/>
      <c r="D115" s="51"/>
      <c r="E115" s="4"/>
      <c r="F115" s="30">
        <v>1</v>
      </c>
      <c r="G115" s="30"/>
      <c r="H115" s="30"/>
      <c r="I115" s="30">
        <v>1</v>
      </c>
      <c r="J115" s="30"/>
      <c r="K115" s="8"/>
      <c r="L115" s="6">
        <f t="shared" si="17"/>
        <v>2</v>
      </c>
    </row>
    <row r="116" spans="2:16" x14ac:dyDescent="0.25">
      <c r="B116" s="52" t="s">
        <v>65</v>
      </c>
      <c r="C116" s="52"/>
      <c r="D116" s="53"/>
      <c r="E116" s="4"/>
      <c r="F116" s="30">
        <v>1</v>
      </c>
      <c r="G116" s="30"/>
      <c r="H116" s="30">
        <v>1</v>
      </c>
      <c r="I116" s="30">
        <v>1</v>
      </c>
      <c r="J116" s="30">
        <v>1</v>
      </c>
      <c r="K116" s="8">
        <v>1</v>
      </c>
      <c r="L116" s="6">
        <f t="shared" si="17"/>
        <v>5</v>
      </c>
    </row>
    <row r="117" spans="2:16" ht="15.75" thickBot="1" x14ac:dyDescent="0.3">
      <c r="B117" s="52" t="s">
        <v>66</v>
      </c>
      <c r="C117" s="52"/>
      <c r="D117" s="53"/>
      <c r="E117" s="9"/>
      <c r="F117" s="10"/>
      <c r="G117" s="10"/>
      <c r="H117" s="10"/>
      <c r="I117" s="10">
        <v>1</v>
      </c>
      <c r="J117" s="10"/>
      <c r="K117" s="11"/>
      <c r="L117" s="6">
        <f t="shared" si="17"/>
        <v>1</v>
      </c>
    </row>
    <row r="118" spans="2:16" x14ac:dyDescent="0.25">
      <c r="B118" s="54"/>
      <c r="C118" s="54"/>
      <c r="D118" s="54"/>
      <c r="J118" s="47" t="s">
        <v>15</v>
      </c>
      <c r="K118" s="47"/>
      <c r="L118" s="31">
        <f>SUM(L113:L117)</f>
        <v>11</v>
      </c>
    </row>
    <row r="119" spans="2:16" x14ac:dyDescent="0.25">
      <c r="B119" s="54"/>
      <c r="C119" s="54"/>
      <c r="D119" s="54"/>
      <c r="H119">
        <v>1</v>
      </c>
      <c r="J119" s="48" t="s">
        <v>38</v>
      </c>
      <c r="K119" s="48"/>
      <c r="L119" s="31">
        <f>SUM(L118,L94)</f>
        <v>113.30000000000001</v>
      </c>
    </row>
    <row r="120" spans="2:16" x14ac:dyDescent="0.25">
      <c r="B120" s="54"/>
      <c r="C120" s="54"/>
      <c r="D120" s="54"/>
    </row>
    <row r="121" spans="2:16" x14ac:dyDescent="0.25">
      <c r="B121" s="30"/>
      <c r="C121" s="30"/>
      <c r="D121" s="30" t="s">
        <v>82</v>
      </c>
      <c r="E121" s="44">
        <v>10</v>
      </c>
      <c r="F121" s="44"/>
      <c r="G121" s="44"/>
      <c r="H121" s="44"/>
      <c r="I121" s="44"/>
      <c r="J121" s="44"/>
      <c r="K121" s="44"/>
      <c r="L121" s="30" t="s">
        <v>17</v>
      </c>
    </row>
    <row r="122" spans="2:16" x14ac:dyDescent="0.25">
      <c r="B122" s="29" t="s">
        <v>3</v>
      </c>
      <c r="C122" s="29"/>
      <c r="D122" s="30" t="s">
        <v>0</v>
      </c>
      <c r="E122" s="27"/>
      <c r="F122" s="27"/>
      <c r="G122" s="27"/>
      <c r="H122" s="27"/>
      <c r="I122" s="27"/>
      <c r="J122" s="27"/>
      <c r="K122" s="27"/>
      <c r="L122" s="30" t="s">
        <v>14</v>
      </c>
    </row>
    <row r="123" spans="2:16" x14ac:dyDescent="0.25">
      <c r="B123" s="44" t="s">
        <v>67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44"/>
    </row>
    <row r="124" spans="2:16" ht="15.75" thickBot="1" x14ac:dyDescent="0.3">
      <c r="B124" s="44"/>
      <c r="C124" s="44"/>
      <c r="D124" s="44"/>
      <c r="E124" s="62"/>
      <c r="F124" s="62"/>
      <c r="G124" s="62"/>
      <c r="H124" s="62"/>
      <c r="I124" s="62"/>
      <c r="J124" s="62"/>
      <c r="K124" s="62"/>
      <c r="L124" s="44"/>
    </row>
    <row r="125" spans="2:16" ht="15.75" thickBot="1" x14ac:dyDescent="0.3">
      <c r="B125" s="55" t="s">
        <v>69</v>
      </c>
      <c r="C125" s="55"/>
      <c r="D125" s="56"/>
      <c r="E125" s="35"/>
      <c r="F125" s="36"/>
      <c r="G125" s="36"/>
      <c r="H125" s="36"/>
      <c r="I125" s="36"/>
      <c r="J125" s="36"/>
      <c r="K125" s="37"/>
      <c r="L125" s="6" t="s">
        <v>14</v>
      </c>
    </row>
    <row r="126" spans="2:16" x14ac:dyDescent="0.25">
      <c r="B126" s="69"/>
      <c r="C126" s="69"/>
      <c r="D126" s="69"/>
      <c r="J126" s="48" t="s">
        <v>38</v>
      </c>
      <c r="K126" s="48"/>
      <c r="L126" s="31"/>
    </row>
    <row r="127" spans="2:16" x14ac:dyDescent="0.25">
      <c r="B127" s="69"/>
      <c r="C127" s="69"/>
      <c r="D127" s="69"/>
      <c r="N127" s="44" t="s">
        <v>19</v>
      </c>
      <c r="O127" s="44"/>
      <c r="P127" s="44"/>
    </row>
    <row r="128" spans="2:16" x14ac:dyDescent="0.25">
      <c r="B128" s="30"/>
      <c r="C128" s="30"/>
      <c r="D128" s="30" t="s">
        <v>82</v>
      </c>
      <c r="E128" s="44">
        <v>11</v>
      </c>
      <c r="F128" s="44"/>
      <c r="G128" s="44"/>
      <c r="H128" s="44"/>
      <c r="I128" s="44"/>
      <c r="J128" s="44"/>
      <c r="K128" s="44"/>
      <c r="L128" s="30" t="s">
        <v>17</v>
      </c>
      <c r="N128" s="30" t="s">
        <v>2</v>
      </c>
      <c r="O128" s="44" t="s">
        <v>20</v>
      </c>
      <c r="P128" s="44"/>
    </row>
    <row r="129" spans="2:16" x14ac:dyDescent="0.25">
      <c r="B129" s="29" t="s">
        <v>3</v>
      </c>
      <c r="C129" s="29"/>
      <c r="D129" s="30" t="s">
        <v>0</v>
      </c>
      <c r="E129" s="27"/>
      <c r="F129" s="27"/>
      <c r="G129" s="27"/>
      <c r="H129" s="27"/>
      <c r="I129" s="27" t="s">
        <v>14</v>
      </c>
      <c r="J129" s="27"/>
      <c r="K129" s="27"/>
      <c r="L129" s="30" t="s">
        <v>14</v>
      </c>
      <c r="N129" s="30" t="s">
        <v>21</v>
      </c>
      <c r="O129" s="44" t="s">
        <v>27</v>
      </c>
      <c r="P129" s="44"/>
    </row>
    <row r="130" spans="2:16" x14ac:dyDescent="0.25">
      <c r="B130" s="44" t="s">
        <v>67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N130" s="30" t="s">
        <v>22</v>
      </c>
      <c r="O130" s="44" t="s">
        <v>75</v>
      </c>
      <c r="P130" s="44"/>
    </row>
    <row r="131" spans="2:16" x14ac:dyDescent="0.25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N131" s="30" t="s">
        <v>23</v>
      </c>
      <c r="O131" s="49" t="s">
        <v>76</v>
      </c>
      <c r="P131" s="50"/>
    </row>
    <row r="132" spans="2:16" x14ac:dyDescent="0.25">
      <c r="B132" s="69"/>
      <c r="C132" s="69"/>
      <c r="D132" s="69"/>
      <c r="N132" s="30" t="s">
        <v>24</v>
      </c>
      <c r="O132" s="49" t="s">
        <v>77</v>
      </c>
      <c r="P132" s="50"/>
    </row>
    <row r="133" spans="2:16" x14ac:dyDescent="0.25">
      <c r="B133" s="69"/>
      <c r="C133" s="69"/>
      <c r="D133" s="69"/>
      <c r="N133" s="30" t="s">
        <v>25</v>
      </c>
      <c r="O133" s="49" t="s">
        <v>78</v>
      </c>
      <c r="P133" s="50"/>
    </row>
    <row r="134" spans="2:16" x14ac:dyDescent="0.25">
      <c r="B134" s="69"/>
      <c r="C134" s="69"/>
      <c r="D134" s="69"/>
      <c r="N134" s="30" t="s">
        <v>26</v>
      </c>
      <c r="O134" s="44" t="s">
        <v>28</v>
      </c>
      <c r="P134" s="44"/>
    </row>
    <row r="135" spans="2:16" x14ac:dyDescent="0.25">
      <c r="B135" s="30"/>
      <c r="C135" s="30"/>
      <c r="D135" s="30" t="s">
        <v>82</v>
      </c>
      <c r="E135" s="44">
        <v>12</v>
      </c>
      <c r="F135" s="44"/>
      <c r="G135" s="44"/>
      <c r="H135" s="44"/>
      <c r="I135" s="44"/>
      <c r="J135" s="44"/>
      <c r="K135" s="44"/>
      <c r="L135" s="30" t="s">
        <v>17</v>
      </c>
      <c r="N135" s="30" t="s">
        <v>29</v>
      </c>
      <c r="O135" s="44" t="s">
        <v>79</v>
      </c>
      <c r="P135" s="44"/>
    </row>
    <row r="136" spans="2:16" x14ac:dyDescent="0.25">
      <c r="B136" s="29" t="s">
        <v>3</v>
      </c>
      <c r="C136" s="29"/>
      <c r="D136" s="30" t="s">
        <v>0</v>
      </c>
      <c r="E136" s="27"/>
      <c r="F136" s="27"/>
      <c r="G136" s="27"/>
      <c r="H136" s="27"/>
      <c r="I136" s="27"/>
      <c r="J136" s="27"/>
      <c r="K136" s="27"/>
      <c r="L136" s="30" t="s">
        <v>14</v>
      </c>
      <c r="N136" s="30" t="s">
        <v>31</v>
      </c>
      <c r="O136" s="44" t="s">
        <v>80</v>
      </c>
      <c r="P136" s="44"/>
    </row>
    <row r="137" spans="2:16" x14ac:dyDescent="0.25">
      <c r="B137" s="44" t="s">
        <v>68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N137" s="30" t="s">
        <v>32</v>
      </c>
      <c r="O137" s="44" t="s">
        <v>81</v>
      </c>
      <c r="P137" s="44"/>
    </row>
    <row r="138" spans="2:16" ht="15.75" thickBot="1" x14ac:dyDescent="0.3">
      <c r="B138" s="44"/>
      <c r="C138" s="44"/>
      <c r="D138" s="44"/>
      <c r="E138" s="62"/>
      <c r="F138" s="62"/>
      <c r="G138" s="62"/>
      <c r="H138" s="62"/>
      <c r="I138" s="62"/>
      <c r="J138" s="62"/>
      <c r="K138" s="62"/>
      <c r="L138" s="44"/>
      <c r="N138" s="30" t="s">
        <v>33</v>
      </c>
      <c r="O138" s="44" t="s">
        <v>34</v>
      </c>
      <c r="P138" s="44"/>
    </row>
    <row r="139" spans="2:16" ht="15.75" thickBot="1" x14ac:dyDescent="0.3">
      <c r="B139" s="55" t="s">
        <v>11</v>
      </c>
      <c r="C139" s="55"/>
      <c r="D139" s="56"/>
      <c r="E139" s="35"/>
      <c r="F139" s="36"/>
      <c r="G139" s="36"/>
      <c r="H139" s="36"/>
      <c r="I139" s="36"/>
      <c r="J139" s="36"/>
      <c r="K139" s="37">
        <v>1</v>
      </c>
      <c r="L139" s="6">
        <v>1</v>
      </c>
      <c r="N139" s="30" t="s">
        <v>42</v>
      </c>
      <c r="O139" s="44" t="s">
        <v>43</v>
      </c>
      <c r="P139" s="44"/>
    </row>
    <row r="140" spans="2:16" x14ac:dyDescent="0.25">
      <c r="B140" s="69"/>
      <c r="C140" s="69"/>
      <c r="D140" s="69"/>
      <c r="J140" s="47" t="s">
        <v>38</v>
      </c>
      <c r="K140" s="47"/>
      <c r="L140" s="31">
        <v>1</v>
      </c>
    </row>
    <row r="141" spans="2:16" x14ac:dyDescent="0.25">
      <c r="B141" s="69"/>
      <c r="C141" s="69"/>
      <c r="D141" s="69"/>
    </row>
    <row r="142" spans="2:16" x14ac:dyDescent="0.25">
      <c r="B142" s="69"/>
      <c r="C142" s="69"/>
      <c r="D142" s="69"/>
    </row>
    <row r="143" spans="2:16" x14ac:dyDescent="0.25">
      <c r="B143" s="30"/>
      <c r="C143" s="30"/>
      <c r="D143" s="30" t="s">
        <v>1</v>
      </c>
      <c r="E143" s="44">
        <v>13</v>
      </c>
      <c r="F143" s="44"/>
      <c r="G143" s="44"/>
      <c r="H143" s="44"/>
      <c r="I143" s="44"/>
      <c r="J143" s="44"/>
      <c r="K143" s="44"/>
      <c r="L143" s="30" t="s">
        <v>17</v>
      </c>
    </row>
    <row r="144" spans="2:16" ht="15.75" thickBot="1" x14ac:dyDescent="0.3">
      <c r="B144" s="32" t="s">
        <v>3</v>
      </c>
      <c r="C144" s="32"/>
      <c r="D144" s="34" t="s">
        <v>0</v>
      </c>
      <c r="E144" s="7">
        <f>DATE(2022,5,9)</f>
        <v>44690</v>
      </c>
      <c r="F144" s="7">
        <f>DATE(2022,5,10)</f>
        <v>44691</v>
      </c>
      <c r="G144" s="7">
        <f>DATE(2022,5,11)</f>
        <v>44692</v>
      </c>
      <c r="H144" s="7">
        <f>DATE(2022,5,12)</f>
        <v>44693</v>
      </c>
      <c r="I144" s="7">
        <f>DATE(2022,5,13)</f>
        <v>44694</v>
      </c>
      <c r="J144" s="7">
        <f>DATE(2022,5,14)</f>
        <v>44695</v>
      </c>
      <c r="K144" s="7">
        <f>DATE(2022,5,15)</f>
        <v>44696</v>
      </c>
      <c r="L144" s="34" t="s">
        <v>14</v>
      </c>
    </row>
    <row r="145" spans="2:12" x14ac:dyDescent="0.25">
      <c r="B145" s="55" t="s">
        <v>10</v>
      </c>
      <c r="C145" s="55"/>
      <c r="D145" s="56"/>
      <c r="E145" s="1"/>
      <c r="F145" s="2">
        <v>1</v>
      </c>
      <c r="G145" s="2"/>
      <c r="H145" s="2"/>
      <c r="I145" s="2"/>
      <c r="J145" s="2"/>
      <c r="K145" s="3">
        <v>1</v>
      </c>
      <c r="L145" s="6">
        <f>SUM(E145:K145)</f>
        <v>2</v>
      </c>
    </row>
    <row r="146" spans="2:12" x14ac:dyDescent="0.25">
      <c r="B146" s="55" t="s">
        <v>70</v>
      </c>
      <c r="C146" s="55"/>
      <c r="D146" s="56"/>
      <c r="E146" s="4">
        <v>1</v>
      </c>
      <c r="F146" s="34">
        <v>1</v>
      </c>
      <c r="G146" s="34"/>
      <c r="H146" s="34"/>
      <c r="I146" s="34"/>
      <c r="J146" s="34"/>
      <c r="K146" s="8"/>
      <c r="L146" s="6">
        <f t="shared" ref="L146:L151" si="18">SUM(E146:K146)</f>
        <v>2</v>
      </c>
    </row>
    <row r="147" spans="2:12" x14ac:dyDescent="0.25">
      <c r="B147" s="55" t="s">
        <v>71</v>
      </c>
      <c r="C147" s="55"/>
      <c r="D147" s="56"/>
      <c r="E147" s="4">
        <v>2</v>
      </c>
      <c r="F147" s="34">
        <v>1</v>
      </c>
      <c r="G147" s="34"/>
      <c r="H147" s="34"/>
      <c r="I147" s="34"/>
      <c r="J147" s="34"/>
      <c r="K147" s="8"/>
      <c r="L147" s="6">
        <f t="shared" si="18"/>
        <v>3</v>
      </c>
    </row>
    <row r="148" spans="2:12" x14ac:dyDescent="0.25">
      <c r="B148" s="60" t="s">
        <v>72</v>
      </c>
      <c r="C148" s="60"/>
      <c r="D148" s="61"/>
      <c r="E148" s="4">
        <v>2</v>
      </c>
      <c r="F148" s="34"/>
      <c r="G148" s="34"/>
      <c r="H148" s="34"/>
      <c r="I148" s="34"/>
      <c r="J148" s="34"/>
      <c r="K148" s="8">
        <v>1</v>
      </c>
      <c r="L148" s="6">
        <f t="shared" si="18"/>
        <v>3</v>
      </c>
    </row>
    <row r="149" spans="2:12" x14ac:dyDescent="0.25">
      <c r="B149" s="60" t="s">
        <v>73</v>
      </c>
      <c r="C149" s="60"/>
      <c r="D149" s="61"/>
      <c r="E149" s="4">
        <v>1</v>
      </c>
      <c r="F149" s="34"/>
      <c r="G149" s="34"/>
      <c r="H149" s="34"/>
      <c r="I149" s="34"/>
      <c r="J149" s="34"/>
      <c r="K149" s="8"/>
      <c r="L149" s="6">
        <f t="shared" si="18"/>
        <v>1</v>
      </c>
    </row>
    <row r="150" spans="2:12" x14ac:dyDescent="0.25">
      <c r="B150" s="60" t="s">
        <v>74</v>
      </c>
      <c r="C150" s="60"/>
      <c r="D150" s="61"/>
      <c r="E150" s="4"/>
      <c r="F150" s="34">
        <v>1</v>
      </c>
      <c r="G150" s="34">
        <v>1</v>
      </c>
      <c r="H150" s="34"/>
      <c r="I150" s="34"/>
      <c r="J150" s="34"/>
      <c r="K150" s="8"/>
      <c r="L150" s="6">
        <f t="shared" si="18"/>
        <v>2</v>
      </c>
    </row>
    <row r="151" spans="2:12" ht="15.75" thickBot="1" x14ac:dyDescent="0.3">
      <c r="B151" s="60" t="s">
        <v>11</v>
      </c>
      <c r="C151" s="60"/>
      <c r="D151" s="61"/>
      <c r="E151" s="9">
        <v>0.5</v>
      </c>
      <c r="F151" s="10">
        <v>1</v>
      </c>
      <c r="G151" s="10"/>
      <c r="H151" s="10"/>
      <c r="I151" s="10"/>
      <c r="J151" s="10"/>
      <c r="K151" s="11"/>
      <c r="L151" s="6">
        <f t="shared" si="18"/>
        <v>1.5</v>
      </c>
    </row>
    <row r="152" spans="2:12" x14ac:dyDescent="0.25">
      <c r="B152" s="69"/>
      <c r="C152" s="69"/>
      <c r="D152" s="69"/>
      <c r="J152" s="45" t="s">
        <v>15</v>
      </c>
      <c r="K152" s="46"/>
      <c r="L152" s="33">
        <f>SUM(L145:L151)</f>
        <v>14.5</v>
      </c>
    </row>
    <row r="153" spans="2:12" x14ac:dyDescent="0.25">
      <c r="B153" s="69"/>
      <c r="C153" s="69"/>
      <c r="D153" s="69"/>
      <c r="J153" s="34" t="s">
        <v>38</v>
      </c>
      <c r="K153" s="34"/>
      <c r="L153" s="34">
        <f>SUM(L140,L152,L119)</f>
        <v>128.80000000000001</v>
      </c>
    </row>
    <row r="154" spans="2:12" x14ac:dyDescent="0.25">
      <c r="B154" s="69"/>
      <c r="C154" s="69"/>
      <c r="D154" s="69"/>
    </row>
    <row r="155" spans="2:12" x14ac:dyDescent="0.25">
      <c r="B155" s="69"/>
      <c r="C155" s="69"/>
      <c r="D155" s="69"/>
    </row>
    <row r="156" spans="2:12" x14ac:dyDescent="0.25">
      <c r="B156" s="42"/>
      <c r="C156" s="42"/>
      <c r="D156" s="42" t="s">
        <v>1</v>
      </c>
      <c r="E156" s="44">
        <v>14</v>
      </c>
      <c r="F156" s="44"/>
      <c r="G156" s="44"/>
      <c r="H156" s="44"/>
      <c r="I156" s="44"/>
      <c r="J156" s="44"/>
      <c r="K156" s="44"/>
      <c r="L156" s="42" t="s">
        <v>17</v>
      </c>
    </row>
    <row r="157" spans="2:12" ht="15.75" thickBot="1" x14ac:dyDescent="0.3">
      <c r="B157" s="40" t="s">
        <v>3</v>
      </c>
      <c r="C157" s="40"/>
      <c r="D157" s="42" t="s">
        <v>0</v>
      </c>
      <c r="E157" s="7">
        <f>DATE(2022,5,23)</f>
        <v>44704</v>
      </c>
      <c r="F157" s="7">
        <f>DATE(2022,5,24)</f>
        <v>44705</v>
      </c>
      <c r="G157" s="7">
        <f>DATE(2022,5,25)</f>
        <v>44706</v>
      </c>
      <c r="H157" s="7">
        <f>DATE(2022,5,26)</f>
        <v>44707</v>
      </c>
      <c r="I157" s="7">
        <f>DATE(2022,5,27)</f>
        <v>44708</v>
      </c>
      <c r="J157" s="7">
        <f>DATE(2022,5,28)</f>
        <v>44709</v>
      </c>
      <c r="K157" s="7">
        <f>DATE(2022,5,29)</f>
        <v>44710</v>
      </c>
      <c r="L157" s="42" t="s">
        <v>14</v>
      </c>
    </row>
    <row r="158" spans="2:12" x14ac:dyDescent="0.25">
      <c r="B158" s="55" t="s">
        <v>10</v>
      </c>
      <c r="C158" s="55"/>
      <c r="D158" s="56"/>
      <c r="E158" s="1">
        <v>1</v>
      </c>
      <c r="F158" s="2">
        <v>1</v>
      </c>
      <c r="G158" s="2"/>
      <c r="H158" s="2"/>
      <c r="I158" s="2"/>
      <c r="J158" s="2"/>
      <c r="K158" s="3"/>
      <c r="L158" s="6">
        <f>SUM(E158:K158)</f>
        <v>2</v>
      </c>
    </row>
    <row r="159" spans="2:12" x14ac:dyDescent="0.25">
      <c r="B159" s="55" t="s">
        <v>46</v>
      </c>
      <c r="C159" s="55"/>
      <c r="D159" s="56"/>
      <c r="E159" s="4"/>
      <c r="F159" s="42">
        <v>3</v>
      </c>
      <c r="G159" s="42"/>
      <c r="H159" s="42"/>
      <c r="I159" s="42"/>
      <c r="J159" s="42"/>
      <c r="K159" s="8"/>
      <c r="L159" s="6">
        <f t="shared" ref="L159:L164" si="19">SUM(E159:K159)</f>
        <v>3</v>
      </c>
    </row>
    <row r="160" spans="2:12" x14ac:dyDescent="0.25">
      <c r="B160" s="55" t="s">
        <v>94</v>
      </c>
      <c r="C160" s="55"/>
      <c r="D160" s="56"/>
      <c r="E160" s="4">
        <v>2</v>
      </c>
      <c r="F160" s="42">
        <v>1</v>
      </c>
      <c r="G160" s="42"/>
      <c r="H160" s="42"/>
      <c r="I160" s="42"/>
      <c r="J160" s="42"/>
      <c r="K160" s="8"/>
      <c r="L160" s="6">
        <f t="shared" si="19"/>
        <v>3</v>
      </c>
    </row>
    <row r="161" spans="2:12" x14ac:dyDescent="0.25">
      <c r="B161" s="60" t="s">
        <v>93</v>
      </c>
      <c r="C161" s="60"/>
      <c r="D161" s="61"/>
      <c r="E161" s="4">
        <v>2</v>
      </c>
      <c r="F161" s="42">
        <v>1</v>
      </c>
      <c r="G161" s="42"/>
      <c r="H161" s="42"/>
      <c r="I161" s="42"/>
      <c r="J161" s="42"/>
      <c r="K161" s="8"/>
      <c r="L161" s="6">
        <f t="shared" si="19"/>
        <v>3</v>
      </c>
    </row>
    <row r="162" spans="2:12" x14ac:dyDescent="0.25">
      <c r="B162" s="60" t="s">
        <v>95</v>
      </c>
      <c r="C162" s="60"/>
      <c r="D162" s="61"/>
      <c r="E162" s="4">
        <v>2</v>
      </c>
      <c r="F162" s="42">
        <v>1</v>
      </c>
      <c r="G162" s="42"/>
      <c r="H162" s="42"/>
      <c r="I162" s="42"/>
      <c r="J162" s="42"/>
      <c r="K162" s="8"/>
      <c r="L162" s="6">
        <f t="shared" si="19"/>
        <v>3</v>
      </c>
    </row>
    <row r="163" spans="2:12" x14ac:dyDescent="0.25">
      <c r="B163" s="60" t="s">
        <v>96</v>
      </c>
      <c r="C163" s="60"/>
      <c r="D163" s="61"/>
      <c r="E163" s="4">
        <v>2</v>
      </c>
      <c r="F163" s="42"/>
      <c r="G163" s="42"/>
      <c r="H163" s="42"/>
      <c r="I163" s="42"/>
      <c r="J163" s="42"/>
      <c r="K163" s="8"/>
      <c r="L163" s="6">
        <f t="shared" si="19"/>
        <v>2</v>
      </c>
    </row>
    <row r="164" spans="2:12" ht="15.75" thickBot="1" x14ac:dyDescent="0.3">
      <c r="B164" s="60" t="s">
        <v>97</v>
      </c>
      <c r="C164" s="60"/>
      <c r="D164" s="61"/>
      <c r="E164" s="9">
        <v>2</v>
      </c>
      <c r="F164" s="10"/>
      <c r="G164" s="10"/>
      <c r="H164" s="10"/>
      <c r="I164" s="10"/>
      <c r="J164" s="10"/>
      <c r="K164" s="11"/>
      <c r="L164" s="6">
        <f t="shared" si="19"/>
        <v>2</v>
      </c>
    </row>
    <row r="165" spans="2:12" x14ac:dyDescent="0.25">
      <c r="B165" s="69"/>
      <c r="C165" s="69"/>
      <c r="D165" s="69"/>
      <c r="E165" s="43"/>
      <c r="F165" s="43"/>
      <c r="G165" s="43"/>
      <c r="H165" s="43"/>
      <c r="I165" s="43"/>
      <c r="J165" s="45" t="s">
        <v>15</v>
      </c>
      <c r="K165" s="46"/>
      <c r="L165" s="41">
        <f>SUM(L158:L164)</f>
        <v>18</v>
      </c>
    </row>
    <row r="166" spans="2:12" x14ac:dyDescent="0.25">
      <c r="B166" s="69"/>
      <c r="C166" s="69"/>
      <c r="D166" s="69"/>
      <c r="E166" s="43"/>
      <c r="F166" s="43"/>
      <c r="G166" s="43"/>
      <c r="H166" s="43"/>
      <c r="I166" s="43"/>
      <c r="J166" s="42" t="s">
        <v>38</v>
      </c>
      <c r="K166" s="42"/>
      <c r="L166" s="42">
        <f>SUM(L165,L153)</f>
        <v>146.80000000000001</v>
      </c>
    </row>
    <row r="167" spans="2:12" x14ac:dyDescent="0.25">
      <c r="B167" s="69"/>
      <c r="C167" s="69"/>
      <c r="D167" s="69"/>
    </row>
    <row r="168" spans="2:12" x14ac:dyDescent="0.25">
      <c r="B168" s="69"/>
      <c r="C168" s="69"/>
      <c r="D168" s="69"/>
    </row>
    <row r="169" spans="2:12" x14ac:dyDescent="0.25">
      <c r="B169" s="69"/>
      <c r="C169" s="69"/>
      <c r="D169" s="69"/>
    </row>
    <row r="170" spans="2:12" x14ac:dyDescent="0.25">
      <c r="B170" s="69"/>
      <c r="C170" s="69"/>
      <c r="D170" s="69"/>
    </row>
    <row r="171" spans="2:12" x14ac:dyDescent="0.25">
      <c r="B171" s="69"/>
      <c r="C171" s="69"/>
      <c r="D171" s="69"/>
    </row>
    <row r="172" spans="2:12" x14ac:dyDescent="0.25">
      <c r="B172" s="69"/>
      <c r="C172" s="69"/>
      <c r="D172" s="69"/>
    </row>
    <row r="173" spans="2:12" x14ac:dyDescent="0.25">
      <c r="B173" s="69"/>
      <c r="C173" s="69"/>
      <c r="D173" s="69"/>
    </row>
    <row r="174" spans="2:12" x14ac:dyDescent="0.25">
      <c r="B174" s="69"/>
      <c r="C174" s="69"/>
      <c r="D174" s="69"/>
    </row>
    <row r="175" spans="2:12" x14ac:dyDescent="0.25">
      <c r="B175" s="69"/>
      <c r="C175" s="69"/>
      <c r="D175" s="69"/>
    </row>
    <row r="176" spans="2:12" x14ac:dyDescent="0.25">
      <c r="B176" s="69"/>
      <c r="C176" s="69"/>
      <c r="D176" s="69"/>
    </row>
    <row r="177" spans="2:4" x14ac:dyDescent="0.25">
      <c r="B177" s="69"/>
      <c r="C177" s="69"/>
      <c r="D177" s="69"/>
    </row>
    <row r="178" spans="2:4" x14ac:dyDescent="0.25">
      <c r="B178" s="69"/>
      <c r="C178" s="69"/>
      <c r="D178" s="69"/>
    </row>
    <row r="179" spans="2:4" x14ac:dyDescent="0.25">
      <c r="B179" s="69"/>
      <c r="C179" s="69"/>
      <c r="D179" s="69"/>
    </row>
    <row r="180" spans="2:4" x14ac:dyDescent="0.25">
      <c r="B180" s="69"/>
      <c r="C180" s="69"/>
      <c r="D180" s="69"/>
    </row>
    <row r="181" spans="2:4" x14ac:dyDescent="0.25">
      <c r="B181" s="69"/>
      <c r="C181" s="69"/>
      <c r="D181" s="69"/>
    </row>
    <row r="182" spans="2:4" x14ac:dyDescent="0.25">
      <c r="B182" s="69"/>
      <c r="C182" s="69"/>
      <c r="D182" s="69"/>
    </row>
    <row r="183" spans="2:4" x14ac:dyDescent="0.25">
      <c r="B183" s="69"/>
      <c r="C183" s="69"/>
      <c r="D183" s="69"/>
    </row>
    <row r="184" spans="2:4" x14ac:dyDescent="0.25">
      <c r="B184" s="69"/>
      <c r="C184" s="69"/>
      <c r="D184" s="69"/>
    </row>
    <row r="185" spans="2:4" x14ac:dyDescent="0.25">
      <c r="B185" s="69"/>
      <c r="C185" s="69"/>
      <c r="D185" s="69"/>
    </row>
    <row r="186" spans="2:4" x14ac:dyDescent="0.25">
      <c r="B186" s="69"/>
      <c r="C186" s="69"/>
      <c r="D186" s="69"/>
    </row>
    <row r="187" spans="2:4" x14ac:dyDescent="0.25">
      <c r="B187" s="69"/>
      <c r="C187" s="69"/>
      <c r="D187" s="69"/>
    </row>
    <row r="188" spans="2:4" x14ac:dyDescent="0.25">
      <c r="B188" s="69"/>
      <c r="C188" s="69"/>
      <c r="D188" s="69"/>
    </row>
    <row r="189" spans="2:4" x14ac:dyDescent="0.25">
      <c r="B189" s="69"/>
      <c r="C189" s="69"/>
      <c r="D189" s="69"/>
    </row>
    <row r="190" spans="2:4" x14ac:dyDescent="0.25">
      <c r="B190" s="69"/>
      <c r="C190" s="69"/>
      <c r="D190" s="69"/>
    </row>
    <row r="191" spans="2:4" x14ac:dyDescent="0.25">
      <c r="B191" s="69"/>
      <c r="C191" s="69"/>
      <c r="D191" s="69"/>
    </row>
    <row r="192" spans="2:4" x14ac:dyDescent="0.25">
      <c r="B192" s="69"/>
      <c r="C192" s="69"/>
      <c r="D192" s="69"/>
    </row>
    <row r="193" spans="2:4" x14ac:dyDescent="0.25">
      <c r="B193" s="69"/>
      <c r="C193" s="69"/>
      <c r="D193" s="69"/>
    </row>
    <row r="194" spans="2:4" x14ac:dyDescent="0.25">
      <c r="B194" s="69"/>
      <c r="C194" s="69"/>
      <c r="D194" s="69"/>
    </row>
    <row r="195" spans="2:4" x14ac:dyDescent="0.25">
      <c r="B195" s="69"/>
      <c r="C195" s="69"/>
      <c r="D195" s="69"/>
    </row>
    <row r="196" spans="2:4" x14ac:dyDescent="0.25">
      <c r="B196" s="69"/>
      <c r="C196" s="69"/>
      <c r="D196" s="69"/>
    </row>
    <row r="197" spans="2:4" x14ac:dyDescent="0.25">
      <c r="B197" s="69"/>
      <c r="C197" s="69"/>
      <c r="D197" s="69"/>
    </row>
  </sheetData>
  <mergeCells count="246">
    <mergeCell ref="O138:P138"/>
    <mergeCell ref="O139:P139"/>
    <mergeCell ref="J140:K140"/>
    <mergeCell ref="E121:K121"/>
    <mergeCell ref="B190:D190"/>
    <mergeCell ref="B191:D191"/>
    <mergeCell ref="B192:D192"/>
    <mergeCell ref="B193:D193"/>
    <mergeCell ref="B154:D154"/>
    <mergeCell ref="B155:D155"/>
    <mergeCell ref="B158:D158"/>
    <mergeCell ref="B159:D159"/>
    <mergeCell ref="B160:D160"/>
    <mergeCell ref="B161:D161"/>
    <mergeCell ref="B162:D162"/>
    <mergeCell ref="B145:D145"/>
    <mergeCell ref="B146:D146"/>
    <mergeCell ref="B147:D147"/>
    <mergeCell ref="B148:D148"/>
    <mergeCell ref="B149:D149"/>
    <mergeCell ref="B150:D150"/>
    <mergeCell ref="B151:D151"/>
    <mergeCell ref="B194:D194"/>
    <mergeCell ref="B179:D179"/>
    <mergeCell ref="B180:D180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95:D195"/>
    <mergeCell ref="B196:D196"/>
    <mergeCell ref="B197:D197"/>
    <mergeCell ref="B123:L124"/>
    <mergeCell ref="E128:K128"/>
    <mergeCell ref="B130:L131"/>
    <mergeCell ref="E135:K135"/>
    <mergeCell ref="B137:L138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72:D172"/>
    <mergeCell ref="B173:D173"/>
    <mergeCell ref="B174:D174"/>
    <mergeCell ref="B175:D175"/>
    <mergeCell ref="B176:D176"/>
    <mergeCell ref="B177:D177"/>
    <mergeCell ref="B178:D178"/>
    <mergeCell ref="B94:D94"/>
    <mergeCell ref="B95:D95"/>
    <mergeCell ref="B96:D96"/>
    <mergeCell ref="B67:D67"/>
    <mergeCell ref="B152:D152"/>
    <mergeCell ref="B153:D153"/>
    <mergeCell ref="B125:D125"/>
    <mergeCell ref="B126:D126"/>
    <mergeCell ref="B127:D127"/>
    <mergeCell ref="B132:D132"/>
    <mergeCell ref="B133:D133"/>
    <mergeCell ref="B134:D134"/>
    <mergeCell ref="B139:D139"/>
    <mergeCell ref="B140:D140"/>
    <mergeCell ref="B141:D141"/>
    <mergeCell ref="B142:D142"/>
    <mergeCell ref="J51:K51"/>
    <mergeCell ref="B55:C55"/>
    <mergeCell ref="B57:D57"/>
    <mergeCell ref="B58:D58"/>
    <mergeCell ref="B59:D59"/>
    <mergeCell ref="B60:D60"/>
    <mergeCell ref="J80:K80"/>
    <mergeCell ref="J81:K81"/>
    <mergeCell ref="B62:D62"/>
    <mergeCell ref="B63:D63"/>
    <mergeCell ref="B64:D64"/>
    <mergeCell ref="B65:D65"/>
    <mergeCell ref="B66:D66"/>
    <mergeCell ref="J64:K64"/>
    <mergeCell ref="J65:K65"/>
    <mergeCell ref="E71:K71"/>
    <mergeCell ref="J28:K28"/>
    <mergeCell ref="J29:K29"/>
    <mergeCell ref="E31:K31"/>
    <mergeCell ref="B29:D29"/>
    <mergeCell ref="B26:D26"/>
    <mergeCell ref="B14:D14"/>
    <mergeCell ref="B15:D15"/>
    <mergeCell ref="B16:D16"/>
    <mergeCell ref="E6:K6"/>
    <mergeCell ref="E19:K19"/>
    <mergeCell ref="B20:C20"/>
    <mergeCell ref="B8:D8"/>
    <mergeCell ref="B9:D9"/>
    <mergeCell ref="B10:D10"/>
    <mergeCell ref="B11:D11"/>
    <mergeCell ref="B12:D12"/>
    <mergeCell ref="B13:D13"/>
    <mergeCell ref="B7:C7"/>
    <mergeCell ref="B27:D27"/>
    <mergeCell ref="B28:D28"/>
    <mergeCell ref="B24:D24"/>
    <mergeCell ref="B25:D25"/>
    <mergeCell ref="B2:G2"/>
    <mergeCell ref="H2:L2"/>
    <mergeCell ref="H3:L3"/>
    <mergeCell ref="B3:G3"/>
    <mergeCell ref="B4:L4"/>
    <mergeCell ref="B21:D21"/>
    <mergeCell ref="B22:D22"/>
    <mergeCell ref="B23:D23"/>
    <mergeCell ref="O12:P12"/>
    <mergeCell ref="O13:P13"/>
    <mergeCell ref="B5:L5"/>
    <mergeCell ref="O5:P5"/>
    <mergeCell ref="N3:P3"/>
    <mergeCell ref="O14:P14"/>
    <mergeCell ref="O15:P15"/>
    <mergeCell ref="O17:P17"/>
    <mergeCell ref="O4:P4"/>
    <mergeCell ref="O6:P6"/>
    <mergeCell ref="O7:P7"/>
    <mergeCell ref="O8:P8"/>
    <mergeCell ref="O9:P9"/>
    <mergeCell ref="O10:P10"/>
    <mergeCell ref="O11:P11"/>
    <mergeCell ref="J17:K17"/>
    <mergeCell ref="B68:D68"/>
    <mergeCell ref="B69:D69"/>
    <mergeCell ref="B70:D70"/>
    <mergeCell ref="J50:K50"/>
    <mergeCell ref="B33:D33"/>
    <mergeCell ref="B34:D34"/>
    <mergeCell ref="B35:D35"/>
    <mergeCell ref="B36:D36"/>
    <mergeCell ref="B37:D37"/>
    <mergeCell ref="B41:D41"/>
    <mergeCell ref="B42:D42"/>
    <mergeCell ref="B43:D43"/>
    <mergeCell ref="B44:D44"/>
    <mergeCell ref="J36:K36"/>
    <mergeCell ref="E39:K39"/>
    <mergeCell ref="B40:C40"/>
    <mergeCell ref="B38:D38"/>
    <mergeCell ref="B45:D45"/>
    <mergeCell ref="B46:D46"/>
    <mergeCell ref="B47:D47"/>
    <mergeCell ref="B48:D48"/>
    <mergeCell ref="B49:D49"/>
    <mergeCell ref="B50:D50"/>
    <mergeCell ref="E54:K54"/>
    <mergeCell ref="B88:D88"/>
    <mergeCell ref="B89:D89"/>
    <mergeCell ref="B90:D90"/>
    <mergeCell ref="B91:D91"/>
    <mergeCell ref="B92:D92"/>
    <mergeCell ref="B93:D93"/>
    <mergeCell ref="B32:C32"/>
    <mergeCell ref="B61:D61"/>
    <mergeCell ref="B56:D56"/>
    <mergeCell ref="B51:D51"/>
    <mergeCell ref="B52:D52"/>
    <mergeCell ref="B53:D53"/>
    <mergeCell ref="B82:D82"/>
    <mergeCell ref="B83:D83"/>
    <mergeCell ref="B72:C72"/>
    <mergeCell ref="B77:D77"/>
    <mergeCell ref="B78:D78"/>
    <mergeCell ref="B79:D79"/>
    <mergeCell ref="B80:D80"/>
    <mergeCell ref="B81:D81"/>
    <mergeCell ref="B73:D73"/>
    <mergeCell ref="B74:D74"/>
    <mergeCell ref="B75:D75"/>
    <mergeCell ref="B76:D76"/>
    <mergeCell ref="B115:D115"/>
    <mergeCell ref="B116:D116"/>
    <mergeCell ref="B117:D117"/>
    <mergeCell ref="B118:D118"/>
    <mergeCell ref="B119:D119"/>
    <mergeCell ref="B120:D120"/>
    <mergeCell ref="E84:K84"/>
    <mergeCell ref="B85:C85"/>
    <mergeCell ref="B103:D103"/>
    <mergeCell ref="B104:D104"/>
    <mergeCell ref="B105:D105"/>
    <mergeCell ref="B106:D106"/>
    <mergeCell ref="B107:D107"/>
    <mergeCell ref="B108:D108"/>
    <mergeCell ref="B109:D109"/>
    <mergeCell ref="B113:D113"/>
    <mergeCell ref="B114:D114"/>
    <mergeCell ref="B98:D98"/>
    <mergeCell ref="B99:D99"/>
    <mergeCell ref="B102:D102"/>
    <mergeCell ref="B86:D86"/>
    <mergeCell ref="B87:D87"/>
    <mergeCell ref="B97:D97"/>
    <mergeCell ref="B101:C101"/>
    <mergeCell ref="O136:P136"/>
    <mergeCell ref="O137:P137"/>
    <mergeCell ref="J93:K93"/>
    <mergeCell ref="J94:K94"/>
    <mergeCell ref="O86:P86"/>
    <mergeCell ref="O87:P87"/>
    <mergeCell ref="O88:P88"/>
    <mergeCell ref="O89:P89"/>
    <mergeCell ref="O90:P90"/>
    <mergeCell ref="O91:P91"/>
    <mergeCell ref="O92:P92"/>
    <mergeCell ref="E111:K111"/>
    <mergeCell ref="J108:K108"/>
    <mergeCell ref="J109:K109"/>
    <mergeCell ref="E156:K156"/>
    <mergeCell ref="J165:K165"/>
    <mergeCell ref="N85:P85"/>
    <mergeCell ref="J152:K152"/>
    <mergeCell ref="O93:P93"/>
    <mergeCell ref="O94:P94"/>
    <mergeCell ref="O95:P95"/>
    <mergeCell ref="O96:P96"/>
    <mergeCell ref="O97:P97"/>
    <mergeCell ref="O99:P99"/>
    <mergeCell ref="E100:K100"/>
    <mergeCell ref="J118:K118"/>
    <mergeCell ref="J119:K119"/>
    <mergeCell ref="J126:K126"/>
    <mergeCell ref="E143:K143"/>
    <mergeCell ref="N127:P127"/>
    <mergeCell ref="O128:P128"/>
    <mergeCell ref="O129:P129"/>
    <mergeCell ref="O130:P130"/>
    <mergeCell ref="O131:P131"/>
    <mergeCell ref="O132:P132"/>
    <mergeCell ref="O133:P133"/>
    <mergeCell ref="O134:P134"/>
    <mergeCell ref="O135:P135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</dc:creator>
  <cp:lastModifiedBy>Jurijs Zuravlovs</cp:lastModifiedBy>
  <dcterms:created xsi:type="dcterms:W3CDTF">2017-02-14T16:02:53Z</dcterms:created>
  <dcterms:modified xsi:type="dcterms:W3CDTF">2022-05-22T18:50:42Z</dcterms:modified>
</cp:coreProperties>
</file>