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593" documentId="8_{6957D759-7D99-4BD4-86B0-FC4A52C4CB89}" xr6:coauthVersionLast="47" xr6:coauthVersionMax="47" xr10:uidLastSave="{46C9FBE8-0789-4791-937F-20DC9DDF7C56}"/>
  <bookViews>
    <workbookView xWindow="1545" yWindow="1035" windowWidth="17220" windowHeight="15345"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5" i="11" l="1"/>
  <c r="E48" i="11"/>
  <c r="D48" i="11"/>
  <c r="D8" i="11"/>
  <c r="D47" i="11"/>
  <c r="D46" i="11"/>
  <c r="D45" i="11"/>
  <c r="D41" i="11"/>
  <c r="D40" i="11"/>
  <c r="D35" i="11"/>
  <c r="D34" i="11"/>
  <c r="D33" i="11"/>
  <c r="E31" i="11"/>
  <c r="D31" i="11"/>
  <c r="D22" i="11"/>
  <c r="D21" i="11"/>
  <c r="E19" i="11"/>
  <c r="D13" i="11"/>
  <c r="D10" i="11"/>
  <c r="D9" i="11"/>
  <c r="D3" i="11"/>
  <c r="E8" i="11"/>
  <c r="G38" i="11"/>
  <c r="G7" i="11"/>
  <c r="D39" i="11" l="1"/>
  <c r="D11" i="11" l="1"/>
  <c r="E9" i="11"/>
  <c r="E39" i="11"/>
  <c r="H5" i="11"/>
  <c r="G32" i="11"/>
  <c r="G26" i="11"/>
  <c r="G20" i="11"/>
  <c r="G8" i="11"/>
  <c r="E11" i="11" l="1"/>
  <c r="D12" i="11"/>
  <c r="G39" i="11"/>
  <c r="G9" i="11"/>
  <c r="E10" i="11"/>
  <c r="H6" i="11"/>
  <c r="G44" i="11" l="1"/>
  <c r="G10" i="11"/>
  <c r="I5" i="11"/>
  <c r="J5" i="11" s="1"/>
  <c r="K5" i="11" s="1"/>
  <c r="L5" i="11" s="1"/>
  <c r="M5" i="11" s="1"/>
  <c r="N5" i="11" s="1"/>
  <c r="O5" i="11" s="1"/>
  <c r="H4" i="11"/>
  <c r="G11" i="11" l="1"/>
  <c r="E12" i="11"/>
  <c r="O4" i="11"/>
  <c r="P5" i="11"/>
  <c r="Q5" i="11" s="1"/>
  <c r="R5" i="11" s="1"/>
  <c r="S5" i="11" s="1"/>
  <c r="T5" i="11" s="1"/>
  <c r="U5" i="11" s="1"/>
  <c r="V5" i="11" s="1"/>
  <c r="I6" i="11"/>
  <c r="G12" i="11" l="1"/>
  <c r="V4" i="11"/>
  <c r="W5" i="11"/>
  <c r="X5" i="11" s="1"/>
  <c r="Y5" i="11" s="1"/>
  <c r="Z5" i="11" s="1"/>
  <c r="AA5" i="11" s="1"/>
  <c r="AB5" i="11" s="1"/>
  <c r="AC5" i="11" s="1"/>
  <c r="J6" i="11"/>
  <c r="E13" i="11" l="1"/>
  <c r="D15" i="11" s="1"/>
  <c r="AD5" i="11"/>
  <c r="AE5" i="11" s="1"/>
  <c r="AF5" i="11" s="1"/>
  <c r="AG5" i="11" s="1"/>
  <c r="AH5" i="11" s="1"/>
  <c r="AI5" i="11" s="1"/>
  <c r="AC4" i="11"/>
  <c r="K6" i="11"/>
  <c r="E15" i="11" l="1"/>
  <c r="D16" i="11"/>
  <c r="D17" i="11" s="1"/>
  <c r="D18" i="11" s="1"/>
  <c r="G13" i="11"/>
  <c r="G14" i="11"/>
  <c r="G15" i="11"/>
  <c r="AJ5" i="11"/>
  <c r="AK5" i="11" s="1"/>
  <c r="AL5" i="11" s="1"/>
  <c r="AM5" i="11" s="1"/>
  <c r="AN5" i="11" s="1"/>
  <c r="AO5" i="11" s="1"/>
  <c r="AP5" i="11" s="1"/>
  <c r="L6" i="11"/>
  <c r="E16" i="11" l="1"/>
  <c r="AQ5" i="11"/>
  <c r="AR5" i="11" s="1"/>
  <c r="AJ4" i="11"/>
  <c r="M6" i="11"/>
  <c r="E17" i="11" l="1"/>
  <c r="E18" i="11"/>
  <c r="D19" i="11" s="1"/>
  <c r="D23" i="11" s="1"/>
  <c r="D24" i="11" s="1"/>
  <c r="G16" i="11"/>
  <c r="G17" i="11"/>
  <c r="AS5" i="11"/>
  <c r="AR6" i="11"/>
  <c r="AQ4" i="11"/>
  <c r="N6" i="11"/>
  <c r="E22" i="11" l="1"/>
  <c r="G22" i="11" s="1"/>
  <c r="E21" i="11"/>
  <c r="G21" i="11" s="1"/>
  <c r="G19" i="11"/>
  <c r="G18" i="11"/>
  <c r="AT5" i="11"/>
  <c r="AS6" i="11"/>
  <c r="E23" i="11" l="1"/>
  <c r="G23" i="11" s="1"/>
  <c r="AU5" i="11"/>
  <c r="AT6" i="11"/>
  <c r="O6" i="11"/>
  <c r="P6" i="11"/>
  <c r="E24" i="11" l="1"/>
  <c r="D25" i="11" s="1"/>
  <c r="G24" i="11"/>
  <c r="AV5" i="11"/>
  <c r="AU6" i="11"/>
  <c r="Q6" i="11"/>
  <c r="E25" i="11" l="1"/>
  <c r="D27" i="11" s="1"/>
  <c r="D28" i="11" s="1"/>
  <c r="D29" i="11" s="1"/>
  <c r="D30" i="11" s="1"/>
  <c r="G25" i="11"/>
  <c r="AW5" i="11"/>
  <c r="AX5" i="11" s="1"/>
  <c r="AV6" i="11"/>
  <c r="R6" i="11"/>
  <c r="E27" i="11" l="1"/>
  <c r="G27" i="11"/>
  <c r="AX6" i="11"/>
  <c r="AY5" i="11"/>
  <c r="AX4" i="11"/>
  <c r="AW6" i="11"/>
  <c r="S6" i="11"/>
  <c r="E28" i="11" l="1"/>
  <c r="G28" i="11"/>
  <c r="AZ5" i="11"/>
  <c r="AY6" i="11"/>
  <c r="T6" i="11"/>
  <c r="E29" i="11" l="1"/>
  <c r="G29" i="11"/>
  <c r="AZ6" i="11"/>
  <c r="BA5" i="11"/>
  <c r="U6" i="11"/>
  <c r="E30" i="11" l="1"/>
  <c r="BA6" i="11"/>
  <c r="BB5" i="11"/>
  <c r="V6" i="11"/>
  <c r="G30" i="11" l="1"/>
  <c r="G31" i="11"/>
  <c r="BB6" i="11"/>
  <c r="BC5" i="11"/>
  <c r="W6" i="11"/>
  <c r="BD5" i="11" l="1"/>
  <c r="BC6" i="11"/>
  <c r="X6" i="11"/>
  <c r="E34" i="11" l="1"/>
  <c r="G34" i="11"/>
  <c r="E33" i="11"/>
  <c r="G33" i="11" s="1"/>
  <c r="E35" i="11"/>
  <c r="G35" i="11" s="1"/>
  <c r="BD6" i="11"/>
  <c r="BE5" i="11"/>
  <c r="Y6" i="11"/>
  <c r="D37" i="11" l="1"/>
  <c r="D36" i="11"/>
  <c r="BE6" i="11"/>
  <c r="BF5" i="11"/>
  <c r="BE4" i="11"/>
  <c r="Z6" i="11"/>
  <c r="E36" i="11" l="1"/>
  <c r="G36" i="11"/>
  <c r="E37" i="11"/>
  <c r="G37" i="11" s="1"/>
  <c r="BF6" i="11"/>
  <c r="BG5" i="11"/>
  <c r="AA6" i="11"/>
  <c r="BH5" i="11" l="1"/>
  <c r="BG6" i="11"/>
  <c r="AB6" i="11"/>
  <c r="E40" i="11" l="1"/>
  <c r="G40" i="11" s="1"/>
  <c r="E41" i="11"/>
  <c r="G41" i="11" s="1"/>
  <c r="BI5" i="11"/>
  <c r="BH6" i="11"/>
  <c r="AC6" i="11"/>
  <c r="D43" i="11" l="1"/>
  <c r="D42" i="11"/>
  <c r="BJ5" i="11"/>
  <c r="BI6" i="11"/>
  <c r="AD6" i="11"/>
  <c r="E42" i="11" l="1"/>
  <c r="G42" i="11" s="1"/>
  <c r="E43" i="11"/>
  <c r="BK5" i="11"/>
  <c r="BL5" i="11" s="1"/>
  <c r="BJ6" i="11"/>
  <c r="AE6" i="11"/>
  <c r="G45" i="11" l="1"/>
  <c r="G43" i="11"/>
  <c r="BM5" i="11"/>
  <c r="BL6" i="11"/>
  <c r="BL4" i="11"/>
  <c r="BK6" i="11"/>
  <c r="AF6" i="11"/>
  <c r="E47" i="11" l="1"/>
  <c r="E46" i="11"/>
  <c r="G46" i="11"/>
  <c r="BM6" i="11"/>
  <c r="BN5" i="11"/>
  <c r="AG6" i="11"/>
  <c r="G47" i="11" l="1"/>
  <c r="G48" i="11"/>
  <c r="BO5" i="11"/>
  <c r="BN6" i="11"/>
  <c r="AH6" i="11"/>
  <c r="BP5" i="11" l="1"/>
  <c r="BO6" i="11"/>
  <c r="AI6" i="11"/>
  <c r="BP6" i="11" l="1"/>
  <c r="BQ5" i="11"/>
  <c r="AJ6" i="11"/>
  <c r="BQ6" i="11" l="1"/>
  <c r="BR5" i="11"/>
  <c r="BR6" i="11" s="1"/>
  <c r="AK6" i="11"/>
  <c r="AL6" i="11" l="1"/>
  <c r="AM6" i="11" l="1"/>
  <c r="AN6" i="11" l="1"/>
  <c r="AO6" i="11" l="1"/>
  <c r="AP6" i="11" l="1"/>
  <c r="AQ6" i="11" l="1"/>
</calcChain>
</file>

<file path=xl/sharedStrings.xml><?xml version="1.0" encoding="utf-8"?>
<sst xmlns="http://schemas.openxmlformats.org/spreadsheetml/2006/main" count="100" uniqueCount="75">
  <si>
    <t>Task 4</t>
  </si>
  <si>
    <t>Task 1</t>
  </si>
  <si>
    <t>PROGRESS</t>
  </si>
  <si>
    <t>ASSIGNED
TO</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</si>
  <si>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</si>
  <si>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</si>
  <si>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</si>
  <si>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</si>
  <si>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</si>
  <si>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</si>
  <si>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</si>
  <si>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</si>
  <si>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</si>
  <si>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</si>
  <si>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</si>
  <si>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</si>
  <si>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</si>
  <si>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</si>
  <si>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</si>
  <si>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</si>
  <si>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</si>
  <si>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</si>
  <si>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</si>
  <si>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Name</t>
  </si>
  <si>
    <t>Requirement analysis</t>
  </si>
  <si>
    <t>High level design</t>
  </si>
  <si>
    <t>Detailed design</t>
  </si>
  <si>
    <t>Implementation</t>
  </si>
  <si>
    <t>Unit testing</t>
  </si>
  <si>
    <t>Integration testing</t>
  </si>
  <si>
    <t>System testing</t>
  </si>
  <si>
    <t>Team collaboration</t>
  </si>
  <si>
    <t>Workload planinig</t>
  </si>
  <si>
    <t>MoSCoW method</t>
  </si>
  <si>
    <t>Reporting</t>
  </si>
  <si>
    <t>Project plan</t>
  </si>
  <si>
    <t>All team</t>
  </si>
  <si>
    <t>Project Lead: Jurijs Z</t>
  </si>
  <si>
    <t>Architecture</t>
  </si>
  <si>
    <t>Requirement and technology</t>
  </si>
  <si>
    <t>Integration tests</t>
  </si>
  <si>
    <t>Detailed specifications</t>
  </si>
  <si>
    <t>Actual coding</t>
  </si>
  <si>
    <t>Debugging</t>
  </si>
  <si>
    <t>Inverse testing</t>
  </si>
  <si>
    <t>Performance testing</t>
  </si>
  <si>
    <t>Regression testing</t>
  </si>
  <si>
    <t>Acceptance testing</t>
  </si>
  <si>
    <t>Team report</t>
  </si>
  <si>
    <t>Main system report</t>
  </si>
  <si>
    <t>Component testing</t>
  </si>
  <si>
    <t>System function testing</t>
  </si>
  <si>
    <t>Performing unit testing</t>
  </si>
  <si>
    <t>Basic design</t>
  </si>
  <si>
    <t>Low level flowchart</t>
  </si>
  <si>
    <t>Hardware design</t>
  </si>
  <si>
    <t>Building PCB</t>
  </si>
  <si>
    <t>Component preparation</t>
  </si>
  <si>
    <t>Module assembling</t>
  </si>
  <si>
    <t>Unit test plan</t>
  </si>
  <si>
    <t>5/27/22 END</t>
  </si>
  <si>
    <t>Karolis J.</t>
  </si>
  <si>
    <t>Jurijs Z., Dmytro T.</t>
  </si>
  <si>
    <t>Miguel P.</t>
  </si>
  <si>
    <t>Tarik M.</t>
  </si>
  <si>
    <t>Dmytro T.</t>
  </si>
  <si>
    <t>Jurijs Z.,Miguel P.</t>
  </si>
  <si>
    <t>Dmytro T., Jurijs Z.</t>
  </si>
  <si>
    <t>Karolis J., Tarik M.</t>
  </si>
  <si>
    <t>Tarik M., Miguel P.</t>
  </si>
  <si>
    <t>Karolis J., Tarik M., Miguel P</t>
  </si>
  <si>
    <t>Project System</t>
  </si>
  <si>
    <t>Company Name: ACECar</t>
  </si>
  <si>
    <t xml:space="preserve">Display Week: </t>
  </si>
  <si>
    <t xml:space="preserve">Project Start: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</si>
</sst>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m/yy;@"/>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style="thin">
        <color theme="0" tint="-0.14993743705557422"/>
      </right>
      <top style="medium">
        <color theme="0" tint="-0.14996795556505021"/>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13" borderId="2" xfId="11" applyFill="1">
      <alignment horizontal="center" vertical="center"/>
    </xf>
    <xf numFmtId="0" fontId="7" fillId="13" borderId="2" xfId="12" applyFill="1">
      <alignment horizontal="left" vertical="center" indent="2"/>
    </xf>
    <xf numFmtId="0" fontId="5" fillId="14" borderId="2" xfId="0" applyFont="1" applyFill="1" applyBorder="1" applyAlignment="1">
      <alignment horizontal="left" vertical="center" indent="1"/>
    </xf>
    <xf numFmtId="0" fontId="7" fillId="14" borderId="2" xfId="11" applyFill="1">
      <alignment horizontal="center" vertical="center"/>
    </xf>
    <xf numFmtId="0" fontId="7" fillId="15" borderId="2" xfId="12" applyFill="1">
      <alignment horizontal="left" vertical="center" indent="2"/>
    </xf>
    <xf numFmtId="0" fontId="7" fillId="15" borderId="2" xfId="11" applyFill="1">
      <alignment horizontal="center" vertical="center"/>
    </xf>
    <xf numFmtId="0" fontId="5" fillId="16" borderId="2" xfId="0" applyFont="1" applyFill="1" applyBorder="1" applyAlignment="1">
      <alignment horizontal="left" vertical="center" indent="1"/>
    </xf>
    <xf numFmtId="0" fontId="7" fillId="16" borderId="2" xfId="11" applyFill="1">
      <alignment horizontal="center" vertical="center"/>
    </xf>
    <xf numFmtId="169" fontId="7" fillId="2" borderId="2" xfId="10" applyNumberFormat="1" applyFill="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169" fontId="7" fillId="3" borderId="2" xfId="10" applyNumberFormat="1"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7" fillId="10" borderId="2" xfId="10" applyNumberFormat="1" applyFill="1">
      <alignment horizontal="center" vertical="center"/>
    </xf>
    <xf numFmtId="169" fontId="0" fillId="4" borderId="2" xfId="0" applyNumberFormat="1" applyFill="1" applyBorder="1" applyAlignment="1">
      <alignment horizontal="center" vertical="center"/>
    </xf>
    <xf numFmtId="169" fontId="4" fillId="4" borderId="2" xfId="0" applyNumberFormat="1" applyFont="1" applyFill="1" applyBorder="1" applyAlignment="1">
      <alignment horizontal="center" vertical="center"/>
    </xf>
    <xf numFmtId="169" fontId="7" fillId="9" borderId="2" xfId="10" applyNumberFormat="1" applyFill="1">
      <alignment horizontal="center" vertical="center"/>
    </xf>
    <xf numFmtId="169" fontId="0" fillId="14" borderId="2" xfId="0" applyNumberFormat="1" applyFill="1" applyBorder="1" applyAlignment="1">
      <alignment horizontal="center" vertical="center"/>
    </xf>
    <xf numFmtId="169" fontId="4" fillId="14" borderId="2" xfId="0" applyNumberFormat="1" applyFont="1" applyFill="1" applyBorder="1" applyAlignment="1">
      <alignment horizontal="center" vertical="center"/>
    </xf>
    <xf numFmtId="169" fontId="7" fillId="13" borderId="2" xfId="10" applyNumberFormat="1" applyFill="1">
      <alignment horizontal="center" vertical="center"/>
    </xf>
    <xf numFmtId="169" fontId="0" fillId="16" borderId="2" xfId="0" applyNumberFormat="1" applyFill="1" applyBorder="1" applyAlignment="1">
      <alignment horizontal="center" vertical="center"/>
    </xf>
    <xf numFmtId="169" fontId="4" fillId="16" borderId="2" xfId="0" applyNumberFormat="1" applyFont="1" applyFill="1" applyBorder="1" applyAlignment="1">
      <alignment horizontal="center" vertical="center"/>
    </xf>
    <xf numFmtId="169" fontId="7" fillId="15" borderId="2" xfId="10" applyNumberFormat="1" applyFill="1">
      <alignment horizontal="center" vertical="center"/>
    </xf>
    <xf numFmtId="0" fontId="20" fillId="0" borderId="9" xfId="0" applyFont="1" applyBorder="1" applyAlignment="1">
      <alignment vertical="center"/>
    </xf>
    <xf numFmtId="0" fontId="7" fillId="17" borderId="2" xfId="12" applyFill="1">
      <alignment horizontal="left" vertical="center" indent="2"/>
    </xf>
    <xf numFmtId="0" fontId="7" fillId="17" borderId="2" xfId="11" applyFill="1">
      <alignment horizontal="center" vertical="center"/>
    </xf>
    <xf numFmtId="169" fontId="7" fillId="17" borderId="2" xfId="10" applyNumberFormat="1" applyFill="1">
      <alignment horizontal="center" vertical="center"/>
    </xf>
    <xf numFmtId="0" fontId="5" fillId="18" borderId="2" xfId="0" applyFont="1" applyFill="1" applyBorder="1" applyAlignment="1">
      <alignment horizontal="left" vertical="center" indent="1"/>
    </xf>
    <xf numFmtId="0" fontId="7" fillId="18" borderId="2" xfId="11" applyFill="1">
      <alignment horizontal="center" vertical="center"/>
    </xf>
    <xf numFmtId="169" fontId="0" fillId="18" borderId="2" xfId="0" applyNumberFormat="1" applyFill="1" applyBorder="1" applyAlignment="1">
      <alignment horizontal="center" vertical="center"/>
    </xf>
    <xf numFmtId="169" fontId="4" fillId="18" borderId="2" xfId="0" applyNumberFormat="1" applyFont="1" applyFill="1" applyBorder="1" applyAlignment="1">
      <alignment horizontal="center" vertical="center"/>
    </xf>
    <xf numFmtId="0" fontId="4" fillId="19" borderId="2" xfId="0" applyFont="1" applyFill="1" applyBorder="1" applyAlignment="1">
      <alignment horizontal="center" vertical="center"/>
    </xf>
    <xf numFmtId="0" fontId="0" fillId="19" borderId="9" xfId="0" applyFill="1" applyBorder="1" applyAlignment="1">
      <alignment vertical="center"/>
    </xf>
    <xf numFmtId="0" fontId="20" fillId="19" borderId="9" xfId="0" applyFont="1" applyFill="1" applyBorder="1" applyAlignment="1">
      <alignment vertical="center"/>
    </xf>
    <xf numFmtId="0" fontId="20" fillId="19" borderId="11" xfId="0" applyFont="1" applyFill="1" applyBorder="1" applyAlignment="1">
      <alignment vertical="center"/>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0" fontId="0" fillId="0" borderId="0" xfId="8" applyFont="1" applyAlignment="1">
      <alignment horizontal="left" indent="1"/>
    </xf>
    <xf numFmtId="0" fontId="7" fillId="0" borderId="7" xfId="8" applyBorder="1" applyAlignment="1">
      <alignment horizontal="left" indent="1"/>
    </xf>
    <xf numFmtId="0" fontId="7" fillId="0" borderId="0" xfId="8" applyAlignment="1">
      <alignment horizontal="left" indent="1"/>
    </xf>
    <xf numFmtId="0" fontId="0" fillId="0" borderId="10" xfId="0" applyBorder="1"/>
    <xf numFmtId="15" fontId="7" fillId="0" borderId="3" xfId="9" applyNumberForma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R49"/>
  <sheetViews>
    <sheetView showGridLines="0" tabSelected="1" showRuler="0" zoomScaleNormal="100" zoomScalePageLayoutView="70" workbookViewId="0">
      <pane ySplit="6" topLeftCell="A35" activePane="bottomLeft" state="frozen"/>
      <selection pane="bottomLeft" activeCell="A5" sqref="A5:F5"/>
    </sheetView>
  </sheetViews>
  <sheetFormatPr defaultRowHeight="30" customHeight="1" x14ac:dyDescent="0.25"/>
  <cols>
    <col min="1" max="1" width="29.42578125" customWidth="1"/>
    <col min="2" max="2" width="27.85546875" customWidth="1"/>
    <col min="3" max="3" width="12.28515625" customWidth="1"/>
    <col min="4" max="4" width="10.5703125" style="5" customWidth="1"/>
    <col min="5" max="5" width="9.28515625" customWidth="1"/>
    <col min="6" max="6" width="2.7109375" customWidth="1"/>
    <col min="7" max="7" width="6.140625" hidden="1" customWidth="1"/>
    <col min="8" max="63" width="2.5703125" customWidth="1"/>
    <col min="64" max="64" width="2.7109375" customWidth="1"/>
    <col min="65" max="65" width="3" customWidth="1"/>
    <col min="66" max="66" width="2.7109375" customWidth="1"/>
    <col min="67" max="67" width="3" customWidth="1"/>
    <col min="68" max="68" width="2.7109375" customWidth="1"/>
    <col min="69" max="69" width="2.42578125" customWidth="1"/>
    <col min="70" max="70" width="2.7109375" customWidth="1"/>
  </cols>
  <sheetData>
    <row r="1" spans="1:70" ht="30" customHeight="1" x14ac:dyDescent="0.45">
      <c r="A1" s="39" t="s">
        <v>71</v>
      </c>
      <c r="B1" s="1"/>
      <c r="C1" s="2"/>
      <c r="D1" s="4"/>
      <c r="E1" s="26"/>
      <c r="G1" s="2"/>
      <c r="H1" s="13"/>
    </row>
    <row r="2" spans="1:70" ht="30" customHeight="1" x14ac:dyDescent="0.3">
      <c r="A2" s="40" t="s">
        <v>72</v>
      </c>
      <c r="H2" s="37"/>
    </row>
    <row r="3" spans="1:70" ht="30" customHeight="1" x14ac:dyDescent="0.25">
      <c r="A3" s="41" t="s">
        <v>37</v>
      </c>
      <c r="B3" s="93" t="s">
        <v>74</v>
      </c>
      <c r="C3" s="94"/>
      <c r="D3" s="97">
        <f>DATE(2022,2,11)</f>
        <v>44603</v>
      </c>
      <c r="E3" s="97"/>
    </row>
    <row r="4" spans="1:70" ht="30" customHeight="1" x14ac:dyDescent="0.25">
      <c r="B4" s="95" t="s">
        <v>73</v>
      </c>
      <c r="C4" s="94"/>
      <c r="D4" s="6">
        <v>5</v>
      </c>
      <c r="H4" s="90">
        <f>H5</f>
        <v>44627</v>
      </c>
      <c r="I4" s="91"/>
      <c r="J4" s="91"/>
      <c r="K4" s="91"/>
      <c r="L4" s="91"/>
      <c r="M4" s="91"/>
      <c r="N4" s="92"/>
      <c r="O4" s="90">
        <f>O5</f>
        <v>44634</v>
      </c>
      <c r="P4" s="91"/>
      <c r="Q4" s="91"/>
      <c r="R4" s="91"/>
      <c r="S4" s="91"/>
      <c r="T4" s="91"/>
      <c r="U4" s="92"/>
      <c r="V4" s="90">
        <f>V5</f>
        <v>44641</v>
      </c>
      <c r="W4" s="91"/>
      <c r="X4" s="91"/>
      <c r="Y4" s="91"/>
      <c r="Z4" s="91"/>
      <c r="AA4" s="91"/>
      <c r="AB4" s="92"/>
      <c r="AC4" s="90">
        <f>AC5</f>
        <v>44648</v>
      </c>
      <c r="AD4" s="91"/>
      <c r="AE4" s="91"/>
      <c r="AF4" s="91"/>
      <c r="AG4" s="91"/>
      <c r="AH4" s="91"/>
      <c r="AI4" s="92"/>
      <c r="AJ4" s="90">
        <f>AJ5</f>
        <v>44655</v>
      </c>
      <c r="AK4" s="91"/>
      <c r="AL4" s="91"/>
      <c r="AM4" s="91"/>
      <c r="AN4" s="91"/>
      <c r="AO4" s="91"/>
      <c r="AP4" s="92"/>
      <c r="AQ4" s="90">
        <f>AQ5</f>
        <v>44662</v>
      </c>
      <c r="AR4" s="91"/>
      <c r="AS4" s="91"/>
      <c r="AT4" s="91"/>
      <c r="AU4" s="91"/>
      <c r="AV4" s="91"/>
      <c r="AW4" s="92"/>
      <c r="AX4" s="90">
        <f>AX5</f>
        <v>44669</v>
      </c>
      <c r="AY4" s="91"/>
      <c r="AZ4" s="91"/>
      <c r="BA4" s="91"/>
      <c r="BB4" s="91"/>
      <c r="BC4" s="91"/>
      <c r="BD4" s="92"/>
      <c r="BE4" s="90">
        <f>BE5</f>
        <v>44676</v>
      </c>
      <c r="BF4" s="91"/>
      <c r="BG4" s="91"/>
      <c r="BH4" s="91"/>
      <c r="BI4" s="91"/>
      <c r="BJ4" s="91"/>
      <c r="BK4" s="92"/>
      <c r="BL4" s="90">
        <f>BL5</f>
        <v>44683</v>
      </c>
      <c r="BM4" s="91"/>
      <c r="BN4" s="91"/>
      <c r="BO4" s="91"/>
      <c r="BP4" s="91"/>
      <c r="BQ4" s="91"/>
      <c r="BR4" s="92"/>
    </row>
    <row r="5" spans="1:70" ht="15" customHeight="1" x14ac:dyDescent="0.25">
      <c r="A5" s="96"/>
      <c r="B5" s="96"/>
      <c r="C5" s="96"/>
      <c r="D5" s="96"/>
      <c r="E5" s="96"/>
      <c r="F5" s="96"/>
      <c r="H5" s="10">
        <f>Project_Start-WEEKDAY(Project_Start,1)+2+7*(Display_Week-1)</f>
        <v>44627</v>
      </c>
      <c r="I5" s="9">
        <f>H5+1</f>
        <v>44628</v>
      </c>
      <c r="J5" s="9">
        <f t="shared" ref="J5:AW5" si="0">I5+1</f>
        <v>44629</v>
      </c>
      <c r="K5" s="9">
        <f t="shared" si="0"/>
        <v>44630</v>
      </c>
      <c r="L5" s="9">
        <f t="shared" si="0"/>
        <v>44631</v>
      </c>
      <c r="M5" s="9">
        <f t="shared" si="0"/>
        <v>44632</v>
      </c>
      <c r="N5" s="11">
        <f t="shared" si="0"/>
        <v>44633</v>
      </c>
      <c r="O5" s="10">
        <f>N5+1</f>
        <v>44634</v>
      </c>
      <c r="P5" s="9">
        <f>O5+1</f>
        <v>44635</v>
      </c>
      <c r="Q5" s="9">
        <f t="shared" si="0"/>
        <v>44636</v>
      </c>
      <c r="R5" s="9">
        <f t="shared" si="0"/>
        <v>44637</v>
      </c>
      <c r="S5" s="9">
        <f t="shared" si="0"/>
        <v>44638</v>
      </c>
      <c r="T5" s="9">
        <f t="shared" si="0"/>
        <v>44639</v>
      </c>
      <c r="U5" s="11">
        <f t="shared" si="0"/>
        <v>44640</v>
      </c>
      <c r="V5" s="10">
        <f>U5+1</f>
        <v>44641</v>
      </c>
      <c r="W5" s="9">
        <f>V5+1</f>
        <v>44642</v>
      </c>
      <c r="X5" s="9">
        <f t="shared" si="0"/>
        <v>44643</v>
      </c>
      <c r="Y5" s="9">
        <f t="shared" si="0"/>
        <v>44644</v>
      </c>
      <c r="Z5" s="9">
        <f t="shared" si="0"/>
        <v>44645</v>
      </c>
      <c r="AA5" s="9">
        <f t="shared" si="0"/>
        <v>44646</v>
      </c>
      <c r="AB5" s="11">
        <f t="shared" si="0"/>
        <v>44647</v>
      </c>
      <c r="AC5" s="10">
        <f>AB5+1</f>
        <v>44648</v>
      </c>
      <c r="AD5" s="9">
        <f>AC5+1</f>
        <v>44649</v>
      </c>
      <c r="AE5" s="9">
        <f t="shared" si="0"/>
        <v>44650</v>
      </c>
      <c r="AF5" s="9">
        <f t="shared" si="0"/>
        <v>44651</v>
      </c>
      <c r="AG5" s="9">
        <f t="shared" si="0"/>
        <v>44652</v>
      </c>
      <c r="AH5" s="9">
        <f t="shared" si="0"/>
        <v>44653</v>
      </c>
      <c r="AI5" s="11">
        <f t="shared" si="0"/>
        <v>44654</v>
      </c>
      <c r="AJ5" s="10">
        <f>AI5+1</f>
        <v>44655</v>
      </c>
      <c r="AK5" s="9">
        <f>AJ5+1</f>
        <v>44656</v>
      </c>
      <c r="AL5" s="9">
        <f t="shared" si="0"/>
        <v>44657</v>
      </c>
      <c r="AM5" s="9">
        <f t="shared" si="0"/>
        <v>44658</v>
      </c>
      <c r="AN5" s="9">
        <f t="shared" si="0"/>
        <v>44659</v>
      </c>
      <c r="AO5" s="9">
        <f t="shared" si="0"/>
        <v>44660</v>
      </c>
      <c r="AP5" s="11">
        <f t="shared" si="0"/>
        <v>44661</v>
      </c>
      <c r="AQ5" s="10">
        <f>AP5+1</f>
        <v>44662</v>
      </c>
      <c r="AR5" s="9">
        <f>AQ5+1</f>
        <v>44663</v>
      </c>
      <c r="AS5" s="9">
        <f t="shared" si="0"/>
        <v>44664</v>
      </c>
      <c r="AT5" s="9">
        <f t="shared" si="0"/>
        <v>44665</v>
      </c>
      <c r="AU5" s="9">
        <f t="shared" si="0"/>
        <v>44666</v>
      </c>
      <c r="AV5" s="9">
        <f t="shared" si="0"/>
        <v>44667</v>
      </c>
      <c r="AW5" s="11">
        <f t="shared" si="0"/>
        <v>44668</v>
      </c>
      <c r="AX5" s="10">
        <f>AW5+1</f>
        <v>44669</v>
      </c>
      <c r="AY5" s="9">
        <f>AX5+1</f>
        <v>44670</v>
      </c>
      <c r="AZ5" s="9">
        <f t="shared" ref="AZ5:BD5" si="1">AY5+1</f>
        <v>44671</v>
      </c>
      <c r="BA5" s="9">
        <f t="shared" si="1"/>
        <v>44672</v>
      </c>
      <c r="BB5" s="9">
        <f t="shared" si="1"/>
        <v>44673</v>
      </c>
      <c r="BC5" s="9">
        <f t="shared" si="1"/>
        <v>44674</v>
      </c>
      <c r="BD5" s="11">
        <f t="shared" si="1"/>
        <v>44675</v>
      </c>
      <c r="BE5" s="10">
        <f>BD5+1</f>
        <v>44676</v>
      </c>
      <c r="BF5" s="9">
        <f>BE5+1</f>
        <v>44677</v>
      </c>
      <c r="BG5" s="9">
        <f t="shared" ref="BG5:BK5" si="2">BF5+1</f>
        <v>44678</v>
      </c>
      <c r="BH5" s="9">
        <f t="shared" si="2"/>
        <v>44679</v>
      </c>
      <c r="BI5" s="9">
        <f t="shared" si="2"/>
        <v>44680</v>
      </c>
      <c r="BJ5" s="9">
        <f t="shared" si="2"/>
        <v>44681</v>
      </c>
      <c r="BK5" s="11">
        <f t="shared" si="2"/>
        <v>44682</v>
      </c>
      <c r="BL5" s="10">
        <f>BK5+1</f>
        <v>44683</v>
      </c>
      <c r="BM5" s="9">
        <f>BL5+1</f>
        <v>44684</v>
      </c>
      <c r="BN5" s="9">
        <f t="shared" ref="BN5" si="3">BM5+1</f>
        <v>44685</v>
      </c>
      <c r="BO5" s="9">
        <f t="shared" ref="BO5" si="4">BN5+1</f>
        <v>44686</v>
      </c>
      <c r="BP5" s="9">
        <f t="shared" ref="BP5" si="5">BO5+1</f>
        <v>44687</v>
      </c>
      <c r="BQ5" s="9">
        <f t="shared" ref="BQ5" si="6">BP5+1</f>
        <v>44688</v>
      </c>
      <c r="BR5" s="11">
        <f t="shared" ref="BR5" si="7">BQ5+1</f>
        <v>44689</v>
      </c>
    </row>
    <row r="6" spans="1:70" ht="30" customHeight="1" thickBot="1" x14ac:dyDescent="0.3">
      <c r="A6" s="7" t="s">
        <v>8</v>
      </c>
      <c r="B6" s="8" t="s">
        <v>3</v>
      </c>
      <c r="C6" s="8" t="s">
        <v>2</v>
      </c>
      <c r="D6" s="8" t="s">
        <v>5</v>
      </c>
      <c r="E6" s="8" t="s">
        <v>6</v>
      </c>
      <c r="F6" s="8"/>
      <c r="G6" s="8" t="s">
        <v>7</v>
      </c>
      <c r="H6" s="12" t="str">
        <f t="shared" ref="H6" si="8">LEFT(TEXT(H5,"ddd"),1)</f>
        <v>M</v>
      </c>
      <c r="I6" s="12" t="str">
        <f t="shared" ref="I6:AQ6" si="9">LEFT(TEXT(I5,"ddd"),1)</f>
        <v>T</v>
      </c>
      <c r="J6" s="12" t="str">
        <f t="shared" si="9"/>
        <v>W</v>
      </c>
      <c r="K6" s="12" t="str">
        <f t="shared" si="9"/>
        <v>T</v>
      </c>
      <c r="L6" s="12" t="str">
        <f t="shared" si="9"/>
        <v>F</v>
      </c>
      <c r="M6" s="12" t="str">
        <f t="shared" si="9"/>
        <v>S</v>
      </c>
      <c r="N6" s="12" t="str">
        <f t="shared" si="9"/>
        <v>S</v>
      </c>
      <c r="O6" s="12" t="str">
        <f t="shared" si="9"/>
        <v>M</v>
      </c>
      <c r="P6" s="12" t="str">
        <f t="shared" si="9"/>
        <v>T</v>
      </c>
      <c r="Q6" s="12" t="str">
        <f t="shared" si="9"/>
        <v>W</v>
      </c>
      <c r="R6" s="12" t="str">
        <f t="shared" si="9"/>
        <v>T</v>
      </c>
      <c r="S6" s="12" t="str">
        <f t="shared" si="9"/>
        <v>F</v>
      </c>
      <c r="T6" s="12" t="str">
        <f t="shared" si="9"/>
        <v>S</v>
      </c>
      <c r="U6" s="12" t="str">
        <f t="shared" si="9"/>
        <v>S</v>
      </c>
      <c r="V6" s="12" t="str">
        <f t="shared" si="9"/>
        <v>M</v>
      </c>
      <c r="W6" s="12" t="str">
        <f t="shared" si="9"/>
        <v>T</v>
      </c>
      <c r="X6" s="12" t="str">
        <f t="shared" si="9"/>
        <v>W</v>
      </c>
      <c r="Y6" s="12" t="str">
        <f t="shared" si="9"/>
        <v>T</v>
      </c>
      <c r="Z6" s="12" t="str">
        <f t="shared" si="9"/>
        <v>F</v>
      </c>
      <c r="AA6" s="12" t="str">
        <f t="shared" si="9"/>
        <v>S</v>
      </c>
      <c r="AB6" s="12" t="str">
        <f t="shared" si="9"/>
        <v>S</v>
      </c>
      <c r="AC6" s="12" t="str">
        <f t="shared" si="9"/>
        <v>M</v>
      </c>
      <c r="AD6" s="12" t="str">
        <f t="shared" si="9"/>
        <v>T</v>
      </c>
      <c r="AE6" s="12" t="str">
        <f t="shared" si="9"/>
        <v>W</v>
      </c>
      <c r="AF6" s="12" t="str">
        <f t="shared" si="9"/>
        <v>T</v>
      </c>
      <c r="AG6" s="12" t="str">
        <f t="shared" si="9"/>
        <v>F</v>
      </c>
      <c r="AH6" s="12" t="str">
        <f t="shared" si="9"/>
        <v>S</v>
      </c>
      <c r="AI6" s="12" t="str">
        <f t="shared" si="9"/>
        <v>S</v>
      </c>
      <c r="AJ6" s="12" t="str">
        <f t="shared" si="9"/>
        <v>M</v>
      </c>
      <c r="AK6" s="12" t="str">
        <f t="shared" si="9"/>
        <v>T</v>
      </c>
      <c r="AL6" s="12" t="str">
        <f t="shared" si="9"/>
        <v>W</v>
      </c>
      <c r="AM6" s="12" t="str">
        <f t="shared" si="9"/>
        <v>T</v>
      </c>
      <c r="AN6" s="12" t="str">
        <f t="shared" si="9"/>
        <v>F</v>
      </c>
      <c r="AO6" s="12" t="str">
        <f t="shared" si="9"/>
        <v>S</v>
      </c>
      <c r="AP6" s="12" t="str">
        <f t="shared" si="9"/>
        <v>S</v>
      </c>
      <c r="AQ6" s="12" t="str">
        <f t="shared" si="9"/>
        <v>M</v>
      </c>
      <c r="AR6" s="12" t="str">
        <f t="shared" ref="AR6:BK6" si="10">LEFT(TEXT(AR5,"ddd"),1)</f>
        <v>T</v>
      </c>
      <c r="AS6" s="12" t="str">
        <f t="shared" si="10"/>
        <v>W</v>
      </c>
      <c r="AT6" s="12" t="str">
        <f t="shared" si="10"/>
        <v>T</v>
      </c>
      <c r="AU6" s="12" t="str">
        <f t="shared" si="10"/>
        <v>F</v>
      </c>
      <c r="AV6" s="12" t="str">
        <f t="shared" si="10"/>
        <v>S</v>
      </c>
      <c r="AW6" s="12" t="str">
        <f t="shared" si="10"/>
        <v>S</v>
      </c>
      <c r="AX6" s="12" t="str">
        <f t="shared" si="10"/>
        <v>M</v>
      </c>
      <c r="AY6" s="12" t="str">
        <f t="shared" si="10"/>
        <v>T</v>
      </c>
      <c r="AZ6" s="12" t="str">
        <f t="shared" si="10"/>
        <v>W</v>
      </c>
      <c r="BA6" s="12" t="str">
        <f t="shared" si="10"/>
        <v>T</v>
      </c>
      <c r="BB6" s="12" t="str">
        <f t="shared" si="10"/>
        <v>F</v>
      </c>
      <c r="BC6" s="12" t="str">
        <f t="shared" si="10"/>
        <v>S</v>
      </c>
      <c r="BD6" s="12" t="str">
        <f t="shared" si="10"/>
        <v>S</v>
      </c>
      <c r="BE6" s="12" t="str">
        <f t="shared" si="10"/>
        <v>M</v>
      </c>
      <c r="BF6" s="12" t="str">
        <f t="shared" si="10"/>
        <v>T</v>
      </c>
      <c r="BG6" s="12" t="str">
        <f t="shared" si="10"/>
        <v>W</v>
      </c>
      <c r="BH6" s="12" t="str">
        <f t="shared" si="10"/>
        <v>T</v>
      </c>
      <c r="BI6" s="12" t="str">
        <f t="shared" si="10"/>
        <v>F</v>
      </c>
      <c r="BJ6" s="12" t="str">
        <f t="shared" si="10"/>
        <v>S</v>
      </c>
      <c r="BK6" s="12" t="str">
        <f t="shared" si="10"/>
        <v>S</v>
      </c>
      <c r="BL6" s="12" t="str">
        <f t="shared" ref="BL6:BR6" si="11">LEFT(TEXT(BL5,"ddd"),1)</f>
        <v>M</v>
      </c>
      <c r="BM6" s="12" t="str">
        <f t="shared" si="11"/>
        <v>T</v>
      </c>
      <c r="BN6" s="12" t="str">
        <f t="shared" si="11"/>
        <v>W</v>
      </c>
      <c r="BO6" s="12" t="str">
        <f t="shared" si="11"/>
        <v>T</v>
      </c>
      <c r="BP6" s="12" t="str">
        <f t="shared" si="11"/>
        <v>F</v>
      </c>
      <c r="BQ6" s="12" t="str">
        <f t="shared" si="11"/>
        <v>S</v>
      </c>
      <c r="BR6" s="12" t="str">
        <f t="shared" si="11"/>
        <v>S</v>
      </c>
    </row>
    <row r="7" spans="1:70" ht="30" hidden="1" customHeight="1" thickBot="1" x14ac:dyDescent="0.3">
      <c r="B7" s="38"/>
      <c r="D7"/>
      <c r="G7" t="str">
        <f>IF(OR(ISBLANK(task_start),ISBLANK(task_end)),"",task_end-task_start+1)</f>
        <v/>
      </c>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row>
    <row r="8" spans="1:70" s="3" customFormat="1" ht="30" customHeight="1" thickBot="1" x14ac:dyDescent="0.3">
      <c r="A8" s="15" t="s">
        <v>24</v>
      </c>
      <c r="B8" s="42"/>
      <c r="C8" s="16">
        <v>1</v>
      </c>
      <c r="D8" s="17">
        <f>Project_Start</f>
        <v>44603</v>
      </c>
      <c r="E8" s="18">
        <f>D8+7</f>
        <v>44610</v>
      </c>
      <c r="F8" s="14"/>
      <c r="G8" s="14">
        <f t="shared" ref="G8:G48" si="12">IF(OR(ISBLANK(task_start),ISBLANK(task_end)),"",task_end-task_start+1)</f>
        <v>8</v>
      </c>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row>
    <row r="9" spans="1:70" s="3" customFormat="1" ht="30" customHeight="1" thickBot="1" x14ac:dyDescent="0.3">
      <c r="A9" s="50" t="s">
        <v>31</v>
      </c>
      <c r="B9" s="43" t="s">
        <v>36</v>
      </c>
      <c r="C9" s="19">
        <v>1</v>
      </c>
      <c r="D9" s="62">
        <f>Project_Start</f>
        <v>44603</v>
      </c>
      <c r="E9" s="62">
        <f>D9+2</f>
        <v>44605</v>
      </c>
      <c r="F9" s="14"/>
      <c r="G9" s="14">
        <f t="shared" si="12"/>
        <v>3</v>
      </c>
      <c r="H9" s="24"/>
      <c r="I9" s="24"/>
      <c r="J9" s="24"/>
      <c r="K9" s="24"/>
      <c r="L9" s="24"/>
      <c r="M9" s="78"/>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row>
    <row r="10" spans="1:70" s="3" customFormat="1" ht="30" customHeight="1" thickBot="1" x14ac:dyDescent="0.3">
      <c r="A10" s="50" t="s">
        <v>32</v>
      </c>
      <c r="B10" s="43" t="s">
        <v>36</v>
      </c>
      <c r="C10" s="19">
        <v>1</v>
      </c>
      <c r="D10" s="62">
        <f>D9+1</f>
        <v>44604</v>
      </c>
      <c r="E10" s="62">
        <f>D10+2</f>
        <v>44606</v>
      </c>
      <c r="F10" s="14"/>
      <c r="G10" s="14">
        <f t="shared" si="12"/>
        <v>3</v>
      </c>
      <c r="H10" s="24"/>
      <c r="I10" s="24"/>
      <c r="J10" s="24"/>
      <c r="K10" s="24"/>
      <c r="L10" s="24"/>
      <c r="M10" s="24"/>
      <c r="N10" s="24"/>
      <c r="O10" s="24"/>
      <c r="P10" s="24"/>
      <c r="Q10" s="24"/>
      <c r="R10" s="24"/>
      <c r="S10" s="24"/>
      <c r="T10" s="25"/>
      <c r="U10" s="25"/>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row>
    <row r="11" spans="1:70" s="3" customFormat="1" ht="30" customHeight="1" thickBot="1" x14ac:dyDescent="0.3">
      <c r="A11" s="50" t="s">
        <v>33</v>
      </c>
      <c r="B11" s="43" t="s">
        <v>36</v>
      </c>
      <c r="C11" s="19">
        <v>1</v>
      </c>
      <c r="D11" s="62">
        <f>D10+1</f>
        <v>44605</v>
      </c>
      <c r="E11" s="62">
        <f>D11+4</f>
        <v>44609</v>
      </c>
      <c r="F11" s="14"/>
      <c r="G11" s="14">
        <f t="shared" si="12"/>
        <v>5</v>
      </c>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row>
    <row r="12" spans="1:70" s="3" customFormat="1" ht="30" customHeight="1" thickBot="1" x14ac:dyDescent="0.3">
      <c r="A12" s="50" t="s">
        <v>35</v>
      </c>
      <c r="B12" s="43" t="s">
        <v>36</v>
      </c>
      <c r="C12" s="19">
        <v>1</v>
      </c>
      <c r="D12" s="62">
        <f>D11</f>
        <v>44605</v>
      </c>
      <c r="E12" s="62">
        <f>D12+5</f>
        <v>44610</v>
      </c>
      <c r="F12" s="14"/>
      <c r="G12" s="14">
        <f t="shared" si="12"/>
        <v>6</v>
      </c>
      <c r="H12" s="24"/>
      <c r="I12" s="24"/>
      <c r="J12" s="24"/>
      <c r="K12" s="24"/>
      <c r="L12" s="24"/>
      <c r="M12" s="24"/>
      <c r="N12" s="24"/>
      <c r="O12" s="24"/>
      <c r="P12" s="24"/>
      <c r="Q12" s="24"/>
      <c r="R12" s="24"/>
      <c r="S12" s="24"/>
      <c r="T12" s="24"/>
      <c r="U12" s="24"/>
      <c r="V12" s="24"/>
      <c r="W12" s="24"/>
      <c r="X12" s="25"/>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row>
    <row r="13" spans="1:70" s="3" customFormat="1" ht="30" customHeight="1" thickBot="1" x14ac:dyDescent="0.3">
      <c r="A13" s="50" t="s">
        <v>34</v>
      </c>
      <c r="B13" s="43" t="s">
        <v>36</v>
      </c>
      <c r="C13" s="19">
        <v>1</v>
      </c>
      <c r="D13" s="62">
        <f>E12+1+1</f>
        <v>44612</v>
      </c>
      <c r="E13" s="62">
        <f>D13</f>
        <v>44612</v>
      </c>
      <c r="F13" s="14"/>
      <c r="G13" s="14">
        <f t="shared" si="12"/>
        <v>1</v>
      </c>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row>
    <row r="14" spans="1:70" s="3" customFormat="1" ht="30" customHeight="1" thickBot="1" x14ac:dyDescent="0.3">
      <c r="A14" s="20" t="s">
        <v>25</v>
      </c>
      <c r="B14" s="44"/>
      <c r="C14" s="19">
        <v>1</v>
      </c>
      <c r="D14" s="63"/>
      <c r="E14" s="64"/>
      <c r="F14" s="14"/>
      <c r="G14" s="14" t="str">
        <f t="shared" si="12"/>
        <v/>
      </c>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row>
    <row r="15" spans="1:70" s="3" customFormat="1" ht="30" customHeight="1" thickBot="1" x14ac:dyDescent="0.3">
      <c r="A15" s="51" t="s">
        <v>40</v>
      </c>
      <c r="B15" s="45" t="s">
        <v>64</v>
      </c>
      <c r="C15" s="21">
        <v>1</v>
      </c>
      <c r="D15" s="65">
        <f>E13+3</f>
        <v>44615</v>
      </c>
      <c r="E15" s="65">
        <f>D15+3</f>
        <v>44618</v>
      </c>
      <c r="F15" s="14"/>
      <c r="G15" s="14">
        <f t="shared" si="12"/>
        <v>4</v>
      </c>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row>
    <row r="16" spans="1:70" s="3" customFormat="1" ht="30" customHeight="1" thickBot="1" x14ac:dyDescent="0.3">
      <c r="A16" s="51" t="s">
        <v>38</v>
      </c>
      <c r="B16" s="45" t="s">
        <v>63</v>
      </c>
      <c r="C16" s="21">
        <v>1</v>
      </c>
      <c r="D16" s="65">
        <f>D15</f>
        <v>44615</v>
      </c>
      <c r="E16" s="65">
        <f>D16+4</f>
        <v>44619</v>
      </c>
      <c r="F16" s="14"/>
      <c r="G16" s="14">
        <f t="shared" si="12"/>
        <v>5</v>
      </c>
      <c r="H16" s="24"/>
      <c r="I16" s="24"/>
      <c r="J16" s="24"/>
      <c r="K16" s="24"/>
      <c r="L16" s="24"/>
      <c r="M16" s="24"/>
      <c r="N16" s="24"/>
      <c r="O16" s="24"/>
      <c r="P16" s="24"/>
      <c r="Q16" s="24"/>
      <c r="R16" s="24"/>
      <c r="S16" s="24"/>
      <c r="T16" s="25"/>
      <c r="U16" s="25"/>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row>
    <row r="17" spans="1:70" s="3" customFormat="1" ht="30" customHeight="1" thickBot="1" x14ac:dyDescent="0.3">
      <c r="A17" s="51" t="s">
        <v>39</v>
      </c>
      <c r="B17" s="45" t="s">
        <v>61</v>
      </c>
      <c r="C17" s="21">
        <v>1</v>
      </c>
      <c r="D17" s="65">
        <f>D16+1</f>
        <v>44616</v>
      </c>
      <c r="E17" s="65">
        <f>D17+5</f>
        <v>44621</v>
      </c>
      <c r="F17" s="14"/>
      <c r="G17" s="14">
        <f t="shared" si="12"/>
        <v>6</v>
      </c>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row>
    <row r="18" spans="1:70" s="3" customFormat="1" ht="30" customHeight="1" thickBot="1" x14ac:dyDescent="0.3">
      <c r="A18" s="51" t="s">
        <v>53</v>
      </c>
      <c r="B18" s="45" t="s">
        <v>62</v>
      </c>
      <c r="C18" s="21">
        <v>1</v>
      </c>
      <c r="D18" s="65">
        <f>D17+1</f>
        <v>44617</v>
      </c>
      <c r="E18" s="65">
        <f>D18+6</f>
        <v>44623</v>
      </c>
      <c r="F18" s="14"/>
      <c r="G18" s="14">
        <f t="shared" si="12"/>
        <v>7</v>
      </c>
      <c r="H18" s="24"/>
      <c r="I18" s="24"/>
      <c r="J18" s="24"/>
      <c r="K18" s="24"/>
      <c r="L18" s="24"/>
      <c r="M18" s="24"/>
      <c r="N18" s="24"/>
      <c r="O18" s="24"/>
      <c r="P18" s="24"/>
      <c r="Q18" s="24"/>
      <c r="R18" s="24"/>
      <c r="S18" s="24"/>
      <c r="T18" s="24"/>
      <c r="U18" s="24"/>
      <c r="V18" s="24"/>
      <c r="W18" s="24"/>
      <c r="X18" s="25"/>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row>
    <row r="19" spans="1:70" s="3" customFormat="1" ht="30" customHeight="1" thickBot="1" x14ac:dyDescent="0.3">
      <c r="A19" s="51" t="s">
        <v>34</v>
      </c>
      <c r="B19" s="45" t="s">
        <v>36</v>
      </c>
      <c r="C19" s="21">
        <v>1</v>
      </c>
      <c r="D19" s="65">
        <f>E18+3</f>
        <v>44626</v>
      </c>
      <c r="E19" s="65">
        <f>D19+2</f>
        <v>44628</v>
      </c>
      <c r="F19" s="14"/>
      <c r="G19" s="14">
        <f t="shared" si="12"/>
        <v>3</v>
      </c>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row>
    <row r="20" spans="1:70" s="3" customFormat="1" ht="30" customHeight="1" thickBot="1" x14ac:dyDescent="0.3">
      <c r="A20" s="22" t="s">
        <v>26</v>
      </c>
      <c r="B20" s="46"/>
      <c r="C20" s="21">
        <v>1</v>
      </c>
      <c r="D20" s="66"/>
      <c r="E20" s="67"/>
      <c r="F20" s="14"/>
      <c r="G20" s="14" t="str">
        <f t="shared" si="12"/>
        <v/>
      </c>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row>
    <row r="21" spans="1:70" s="3" customFormat="1" ht="30" customHeight="1" thickBot="1" x14ac:dyDescent="0.3">
      <c r="A21" s="52" t="s">
        <v>41</v>
      </c>
      <c r="B21" s="47" t="s">
        <v>66</v>
      </c>
      <c r="C21" s="21">
        <v>1</v>
      </c>
      <c r="D21" s="68">
        <f>E19+4</f>
        <v>44632</v>
      </c>
      <c r="E21" s="68">
        <f>D21+4</f>
        <v>44636</v>
      </c>
      <c r="F21" s="14"/>
      <c r="G21" s="14">
        <f t="shared" si="12"/>
        <v>5</v>
      </c>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row>
    <row r="22" spans="1:70" s="3" customFormat="1" ht="30" customHeight="1" thickBot="1" x14ac:dyDescent="0.3">
      <c r="A22" s="52" t="s">
        <v>54</v>
      </c>
      <c r="B22" s="47" t="s">
        <v>65</v>
      </c>
      <c r="C22" s="21">
        <v>1</v>
      </c>
      <c r="D22" s="68">
        <f>D21+2</f>
        <v>44634</v>
      </c>
      <c r="E22" s="68">
        <f>D22+4</f>
        <v>44638</v>
      </c>
      <c r="F22" s="14"/>
      <c r="G22" s="14">
        <f t="shared" si="12"/>
        <v>5</v>
      </c>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row>
    <row r="23" spans="1:70" s="3" customFormat="1" ht="30" customHeight="1" thickBot="1" x14ac:dyDescent="0.3">
      <c r="A23" s="52" t="s">
        <v>55</v>
      </c>
      <c r="B23" s="47" t="s">
        <v>61</v>
      </c>
      <c r="C23" s="21">
        <v>1</v>
      </c>
      <c r="D23" s="68">
        <f>D22+1</f>
        <v>44635</v>
      </c>
      <c r="E23" s="68">
        <f>D23+5</f>
        <v>44640</v>
      </c>
      <c r="F23" s="14"/>
      <c r="G23" s="14">
        <f t="shared" si="12"/>
        <v>6</v>
      </c>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row>
    <row r="24" spans="1:70" s="3" customFormat="1" ht="30" customHeight="1" thickBot="1" x14ac:dyDescent="0.3">
      <c r="A24" s="52" t="s">
        <v>59</v>
      </c>
      <c r="B24" s="47" t="s">
        <v>64</v>
      </c>
      <c r="C24" s="21">
        <v>1</v>
      </c>
      <c r="D24" s="68">
        <f>D23+2</f>
        <v>44637</v>
      </c>
      <c r="E24" s="68">
        <f>D24+5</f>
        <v>44642</v>
      </c>
      <c r="F24" s="14"/>
      <c r="G24" s="14">
        <f t="shared" si="12"/>
        <v>6</v>
      </c>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row>
    <row r="25" spans="1:70" s="3" customFormat="1" ht="30" customHeight="1" thickBot="1" x14ac:dyDescent="0.3">
      <c r="A25" s="52" t="s">
        <v>34</v>
      </c>
      <c r="B25" s="47" t="s">
        <v>36</v>
      </c>
      <c r="C25" s="21">
        <v>1</v>
      </c>
      <c r="D25" s="68">
        <f>E24</f>
        <v>44642</v>
      </c>
      <c r="E25" s="68">
        <f>D25+1</f>
        <v>44643</v>
      </c>
      <c r="F25" s="14"/>
      <c r="G25" s="14">
        <f t="shared" si="12"/>
        <v>2</v>
      </c>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row>
    <row r="26" spans="1:70" s="3" customFormat="1" ht="30" customHeight="1" thickBot="1" x14ac:dyDescent="0.3">
      <c r="A26" s="23" t="s">
        <v>27</v>
      </c>
      <c r="B26" s="48"/>
      <c r="C26" s="21">
        <v>1</v>
      </c>
      <c r="D26" s="69"/>
      <c r="E26" s="70"/>
      <c r="F26" s="14"/>
      <c r="G26" s="14" t="str">
        <f t="shared" si="12"/>
        <v/>
      </c>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row>
    <row r="27" spans="1:70" s="3" customFormat="1" ht="30" customHeight="1" thickBot="1" x14ac:dyDescent="0.3">
      <c r="A27" s="53" t="s">
        <v>42</v>
      </c>
      <c r="B27" s="49" t="s">
        <v>67</v>
      </c>
      <c r="C27" s="21">
        <v>1</v>
      </c>
      <c r="D27" s="71">
        <f>E25+2</f>
        <v>44645</v>
      </c>
      <c r="E27" s="71">
        <f>D27+2</f>
        <v>44647</v>
      </c>
      <c r="F27" s="14"/>
      <c r="G27" s="14">
        <f t="shared" si="12"/>
        <v>3</v>
      </c>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row>
    <row r="28" spans="1:70" s="3" customFormat="1" ht="30" customHeight="1" thickBot="1" x14ac:dyDescent="0.3">
      <c r="A28" s="53" t="s">
        <v>58</v>
      </c>
      <c r="B28" s="49" t="s">
        <v>63</v>
      </c>
      <c r="C28" s="21">
        <v>1</v>
      </c>
      <c r="D28" s="71">
        <f>D27+2</f>
        <v>44647</v>
      </c>
      <c r="E28" s="71">
        <f>D28+2</f>
        <v>44649</v>
      </c>
      <c r="F28" s="14"/>
      <c r="G28" s="14">
        <f t="shared" si="12"/>
        <v>3</v>
      </c>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row>
    <row r="29" spans="1:70" s="3" customFormat="1" ht="30" customHeight="1" thickBot="1" x14ac:dyDescent="0.3">
      <c r="A29" s="53" t="s">
        <v>56</v>
      </c>
      <c r="B29" s="49" t="s">
        <v>68</v>
      </c>
      <c r="C29" s="21">
        <v>1</v>
      </c>
      <c r="D29" s="71">
        <f>D28+2</f>
        <v>44649</v>
      </c>
      <c r="E29" s="71">
        <f>D29+4</f>
        <v>44653</v>
      </c>
      <c r="F29" s="14"/>
      <c r="G29" s="14">
        <f t="shared" si="12"/>
        <v>5</v>
      </c>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row>
    <row r="30" spans="1:70" s="3" customFormat="1" ht="30" customHeight="1" thickBot="1" x14ac:dyDescent="0.3">
      <c r="A30" s="53" t="s">
        <v>57</v>
      </c>
      <c r="B30" s="49" t="s">
        <v>63</v>
      </c>
      <c r="C30" s="21">
        <v>1</v>
      </c>
      <c r="D30" s="71">
        <f>D29+2</f>
        <v>44651</v>
      </c>
      <c r="E30" s="71">
        <f>D30+5</f>
        <v>44656</v>
      </c>
      <c r="F30" s="14"/>
      <c r="G30" s="14">
        <f t="shared" si="12"/>
        <v>6</v>
      </c>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row>
    <row r="31" spans="1:70" s="3" customFormat="1" ht="30" customHeight="1" thickBot="1" x14ac:dyDescent="0.3">
      <c r="A31" s="53" t="s">
        <v>34</v>
      </c>
      <c r="B31" s="49" t="s">
        <v>36</v>
      </c>
      <c r="C31" s="21">
        <v>1</v>
      </c>
      <c r="D31" s="71">
        <f>E30+1</f>
        <v>44657</v>
      </c>
      <c r="E31" s="71">
        <f>D31+2</f>
        <v>44659</v>
      </c>
      <c r="F31" s="14"/>
      <c r="G31" s="14">
        <f t="shared" si="12"/>
        <v>3</v>
      </c>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row>
    <row r="32" spans="1:70" s="3" customFormat="1" ht="30" customHeight="1" thickBot="1" x14ac:dyDescent="0.3">
      <c r="A32" s="82" t="s">
        <v>28</v>
      </c>
      <c r="B32" s="83"/>
      <c r="C32" s="21">
        <v>1</v>
      </c>
      <c r="D32" s="84"/>
      <c r="E32" s="85"/>
      <c r="F32" s="86"/>
      <c r="G32" s="86" t="str">
        <f t="shared" si="12"/>
        <v/>
      </c>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8"/>
      <c r="AP32" s="8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24"/>
      <c r="BO32" s="24"/>
      <c r="BP32" s="24"/>
      <c r="BQ32" s="24"/>
      <c r="BR32" s="24"/>
    </row>
    <row r="33" spans="1:70" s="3" customFormat="1" ht="30" customHeight="1" thickBot="1" x14ac:dyDescent="0.3">
      <c r="A33" s="79" t="s">
        <v>44</v>
      </c>
      <c r="B33" s="80" t="s">
        <v>69</v>
      </c>
      <c r="C33" s="21">
        <v>1</v>
      </c>
      <c r="D33" s="81">
        <f>E31+2</f>
        <v>44661</v>
      </c>
      <c r="E33" s="81">
        <f>D33+3</f>
        <v>44664</v>
      </c>
      <c r="F33" s="86"/>
      <c r="G33" s="86">
        <f t="shared" si="12"/>
        <v>4</v>
      </c>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c r="BM33" s="88"/>
      <c r="BN33" s="87"/>
      <c r="BO33" s="87"/>
      <c r="BP33" s="24"/>
      <c r="BQ33" s="24"/>
      <c r="BR33" s="24"/>
    </row>
    <row r="34" spans="1:70" ht="30" customHeight="1" thickBot="1" x14ac:dyDescent="0.3">
      <c r="A34" s="79" t="s">
        <v>43</v>
      </c>
      <c r="B34" s="80" t="s">
        <v>62</v>
      </c>
      <c r="C34" s="21">
        <v>1</v>
      </c>
      <c r="D34" s="81">
        <f>E31+2</f>
        <v>44661</v>
      </c>
      <c r="E34" s="81">
        <f>D34+2</f>
        <v>44663</v>
      </c>
      <c r="F34" s="86"/>
      <c r="G34" s="86">
        <f t="shared" si="12"/>
        <v>3</v>
      </c>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8"/>
      <c r="AP34" s="88"/>
      <c r="AQ34" s="88"/>
      <c r="AR34" s="88"/>
      <c r="AS34" s="88"/>
      <c r="AT34" s="88"/>
      <c r="AU34" s="88"/>
      <c r="AV34" s="88"/>
      <c r="AW34" s="88"/>
      <c r="AX34" s="88"/>
      <c r="AY34" s="88"/>
      <c r="AZ34" s="88"/>
      <c r="BA34" s="88"/>
      <c r="BB34" s="88"/>
      <c r="BC34" s="88"/>
      <c r="BD34" s="88"/>
      <c r="BE34" s="88"/>
      <c r="BF34" s="88"/>
      <c r="BG34" s="88"/>
      <c r="BH34" s="88"/>
      <c r="BI34" s="88"/>
      <c r="BJ34" s="88"/>
      <c r="BK34" s="88"/>
      <c r="BL34" s="88"/>
      <c r="BM34" s="88"/>
      <c r="BN34" s="87"/>
      <c r="BO34" s="87"/>
      <c r="BP34" s="24"/>
      <c r="BQ34" s="24"/>
      <c r="BR34" s="24"/>
    </row>
    <row r="35" spans="1:70" ht="30" customHeight="1" thickBot="1" x14ac:dyDescent="0.3">
      <c r="A35" s="79" t="s">
        <v>52</v>
      </c>
      <c r="B35" s="80" t="s">
        <v>68</v>
      </c>
      <c r="C35" s="21">
        <v>1</v>
      </c>
      <c r="D35" s="81">
        <f>E31+3</f>
        <v>44662</v>
      </c>
      <c r="E35" s="81">
        <f>D35+4</f>
        <v>44666</v>
      </c>
      <c r="F35" s="86"/>
      <c r="G35" s="86">
        <f t="shared" si="12"/>
        <v>5</v>
      </c>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8"/>
      <c r="AP35" s="88"/>
      <c r="AQ35" s="88"/>
      <c r="AR35" s="88"/>
      <c r="AS35" s="88"/>
      <c r="AT35" s="88"/>
      <c r="AU35" s="88"/>
      <c r="AV35" s="88"/>
      <c r="AW35" s="88"/>
      <c r="AX35" s="88"/>
      <c r="AY35" s="88"/>
      <c r="AZ35" s="88"/>
      <c r="BA35" s="88"/>
      <c r="BB35" s="88"/>
      <c r="BC35" s="88"/>
      <c r="BD35" s="88"/>
      <c r="BE35" s="88"/>
      <c r="BF35" s="88"/>
      <c r="BG35" s="88"/>
      <c r="BH35" s="88"/>
      <c r="BI35" s="88"/>
      <c r="BJ35" s="88"/>
      <c r="BK35" s="88"/>
      <c r="BL35" s="88"/>
      <c r="BM35" s="88"/>
      <c r="BN35" s="87"/>
      <c r="BO35" s="87"/>
      <c r="BP35" s="24"/>
      <c r="BQ35" s="24"/>
      <c r="BR35" s="24"/>
    </row>
    <row r="36" spans="1:70" ht="30" hidden="1" customHeight="1" thickBot="1" x14ac:dyDescent="0.3">
      <c r="A36" s="79" t="s">
        <v>0</v>
      </c>
      <c r="B36" s="80"/>
      <c r="C36" s="21">
        <v>1</v>
      </c>
      <c r="D36" s="81">
        <f>E35</f>
        <v>44666</v>
      </c>
      <c r="E36" s="81">
        <f>D36+5</f>
        <v>44671</v>
      </c>
      <c r="F36" s="86"/>
      <c r="G36" s="86">
        <f t="shared" si="12"/>
        <v>6</v>
      </c>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8"/>
      <c r="AP36" s="88"/>
      <c r="AQ36" s="88"/>
      <c r="AR36" s="88"/>
      <c r="AS36" s="88"/>
      <c r="AT36" s="88"/>
      <c r="AU36" s="88"/>
      <c r="AV36" s="88"/>
      <c r="AW36" s="88"/>
      <c r="AX36" s="88"/>
      <c r="AY36" s="88"/>
      <c r="AZ36" s="88"/>
      <c r="BA36" s="88"/>
      <c r="BB36" s="88"/>
      <c r="BC36" s="88"/>
      <c r="BD36" s="88"/>
      <c r="BE36" s="88"/>
      <c r="BF36" s="88"/>
      <c r="BG36" s="88"/>
      <c r="BH36" s="88"/>
      <c r="BI36" s="88"/>
      <c r="BJ36" s="88"/>
      <c r="BK36" s="88"/>
      <c r="BL36" s="88"/>
      <c r="BM36" s="88"/>
      <c r="BN36" s="87"/>
      <c r="BO36" s="87"/>
      <c r="BP36" s="24"/>
      <c r="BQ36" s="24"/>
      <c r="BR36" s="24"/>
    </row>
    <row r="37" spans="1:70" ht="30" customHeight="1" thickBot="1" x14ac:dyDescent="0.3">
      <c r="A37" s="79" t="s">
        <v>34</v>
      </c>
      <c r="B37" s="80" t="s">
        <v>36</v>
      </c>
      <c r="C37" s="21">
        <v>1</v>
      </c>
      <c r="D37" s="81">
        <f>E35+1</f>
        <v>44667</v>
      </c>
      <c r="E37" s="81">
        <f>D37+1</f>
        <v>44668</v>
      </c>
      <c r="F37" s="86"/>
      <c r="G37" s="86">
        <f t="shared" si="12"/>
        <v>2</v>
      </c>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87"/>
      <c r="BO37" s="87"/>
      <c r="BP37" s="24"/>
      <c r="BQ37" s="24"/>
      <c r="BR37" s="24"/>
    </row>
    <row r="38" spans="1:70" ht="30" customHeight="1" thickBot="1" x14ac:dyDescent="0.3">
      <c r="A38" s="56" t="s">
        <v>29</v>
      </c>
      <c r="B38" s="57"/>
      <c r="C38" s="21">
        <v>1</v>
      </c>
      <c r="D38" s="72"/>
      <c r="E38" s="73"/>
      <c r="F38" s="86"/>
      <c r="G38" s="86" t="str">
        <f t="shared" si="12"/>
        <v/>
      </c>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87"/>
      <c r="BO38" s="87"/>
      <c r="BP38" s="24"/>
      <c r="BQ38" s="24"/>
      <c r="BR38" s="24"/>
    </row>
    <row r="39" spans="1:70" ht="30" hidden="1" customHeight="1" thickBot="1" x14ac:dyDescent="0.3">
      <c r="A39" s="55" t="s">
        <v>1</v>
      </c>
      <c r="B39" s="54" t="s">
        <v>23</v>
      </c>
      <c r="C39" s="21">
        <v>1</v>
      </c>
      <c r="D39" s="74">
        <f>Project_Start</f>
        <v>44603</v>
      </c>
      <c r="E39" s="74">
        <f>D39+3</f>
        <v>44606</v>
      </c>
      <c r="F39" s="86"/>
      <c r="G39" s="86">
        <f t="shared" si="12"/>
        <v>4</v>
      </c>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8"/>
      <c r="AP39" s="88"/>
      <c r="AQ39" s="88"/>
      <c r="AR39" s="88"/>
      <c r="AS39" s="88"/>
      <c r="AT39" s="88"/>
      <c r="AU39" s="88"/>
      <c r="AV39" s="88"/>
      <c r="AW39" s="88"/>
      <c r="AX39" s="88"/>
      <c r="AY39" s="88"/>
      <c r="AZ39" s="88"/>
      <c r="BA39" s="88"/>
      <c r="BB39" s="88"/>
      <c r="BC39" s="88"/>
      <c r="BD39" s="88"/>
      <c r="BE39" s="88"/>
      <c r="BF39" s="88"/>
      <c r="BG39" s="88"/>
      <c r="BH39" s="88"/>
      <c r="BI39" s="88"/>
      <c r="BJ39" s="88"/>
      <c r="BK39" s="88"/>
      <c r="BL39" s="88"/>
      <c r="BM39" s="88"/>
      <c r="BN39" s="87"/>
      <c r="BO39" s="87"/>
      <c r="BP39" s="24"/>
      <c r="BQ39" s="24"/>
      <c r="BR39" s="24"/>
    </row>
    <row r="40" spans="1:70" ht="30" customHeight="1" thickBot="1" x14ac:dyDescent="0.3">
      <c r="A40" s="55" t="s">
        <v>51</v>
      </c>
      <c r="B40" s="54" t="s">
        <v>62</v>
      </c>
      <c r="C40" s="21">
        <v>1</v>
      </c>
      <c r="D40" s="74">
        <f>E37+2</f>
        <v>44670</v>
      </c>
      <c r="E40" s="74">
        <f>D40+2</f>
        <v>44672</v>
      </c>
      <c r="F40" s="86"/>
      <c r="G40" s="86">
        <f t="shared" si="12"/>
        <v>3</v>
      </c>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8"/>
      <c r="AP40" s="88"/>
      <c r="AQ40" s="88"/>
      <c r="AR40" s="88"/>
      <c r="AS40" s="88"/>
      <c r="AT40" s="88"/>
      <c r="AU40" s="88"/>
      <c r="AV40" s="88"/>
      <c r="AW40" s="88"/>
      <c r="AX40" s="88"/>
      <c r="AY40" s="88"/>
      <c r="AZ40" s="88"/>
      <c r="BA40" s="89"/>
      <c r="BB40" s="89"/>
      <c r="BC40" s="88"/>
      <c r="BD40" s="88"/>
      <c r="BE40" s="88"/>
      <c r="BF40" s="88"/>
      <c r="BG40" s="88"/>
      <c r="BH40" s="88"/>
      <c r="BI40" s="88"/>
      <c r="BJ40" s="88"/>
      <c r="BK40" s="88"/>
      <c r="BL40" s="88"/>
      <c r="BM40" s="88"/>
      <c r="BN40" s="87"/>
      <c r="BO40" s="87"/>
      <c r="BP40" s="24"/>
      <c r="BQ40" s="24"/>
      <c r="BR40" s="24"/>
    </row>
    <row r="41" spans="1:70" ht="30" customHeight="1" thickBot="1" x14ac:dyDescent="0.3">
      <c r="A41" s="55" t="s">
        <v>50</v>
      </c>
      <c r="B41" s="54" t="s">
        <v>70</v>
      </c>
      <c r="C41" s="21">
        <v>1</v>
      </c>
      <c r="D41" s="74">
        <f>E37+3</f>
        <v>44671</v>
      </c>
      <c r="E41" s="74">
        <f>D41+4</f>
        <v>44675</v>
      </c>
      <c r="F41" s="86"/>
      <c r="G41" s="86">
        <f t="shared" si="12"/>
        <v>5</v>
      </c>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8"/>
      <c r="AP41" s="88"/>
      <c r="AQ41" s="88"/>
      <c r="AR41" s="88"/>
      <c r="AS41" s="88"/>
      <c r="AT41" s="88"/>
      <c r="AU41" s="88"/>
      <c r="AV41" s="88"/>
      <c r="AW41" s="88"/>
      <c r="AX41" s="88"/>
      <c r="AY41" s="88"/>
      <c r="AZ41" s="88"/>
      <c r="BA41" s="89"/>
      <c r="BB41" s="89"/>
      <c r="BC41" s="88"/>
      <c r="BD41" s="88"/>
      <c r="BE41" s="88"/>
      <c r="BF41" s="88"/>
      <c r="BG41" s="88"/>
      <c r="BH41" s="88"/>
      <c r="BI41" s="88"/>
      <c r="BJ41" s="88"/>
      <c r="BK41" s="88"/>
      <c r="BL41" s="88"/>
      <c r="BM41" s="88"/>
      <c r="BN41" s="87"/>
      <c r="BO41" s="87"/>
      <c r="BP41" s="24"/>
      <c r="BQ41" s="24"/>
      <c r="BR41" s="24"/>
    </row>
    <row r="42" spans="1:70" ht="30" hidden="1" customHeight="1" thickBot="1" x14ac:dyDescent="0.3">
      <c r="A42" s="55" t="s">
        <v>0</v>
      </c>
      <c r="B42" s="54"/>
      <c r="C42" s="21">
        <v>1</v>
      </c>
      <c r="D42" s="74">
        <f>E41</f>
        <v>44675</v>
      </c>
      <c r="E42" s="74">
        <f>D42+5</f>
        <v>44680</v>
      </c>
      <c r="F42" s="86"/>
      <c r="G42" s="86">
        <f t="shared" si="12"/>
        <v>6</v>
      </c>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8"/>
      <c r="AP42" s="88"/>
      <c r="AQ42" s="88"/>
      <c r="AR42" s="88"/>
      <c r="AS42" s="88"/>
      <c r="AT42" s="88"/>
      <c r="AU42" s="88"/>
      <c r="AV42" s="88"/>
      <c r="AW42" s="88"/>
      <c r="AX42" s="88"/>
      <c r="AY42" s="88"/>
      <c r="AZ42" s="88"/>
      <c r="BA42" s="88"/>
      <c r="BB42" s="88"/>
      <c r="BC42" s="88"/>
      <c r="BD42" s="88"/>
      <c r="BE42" s="88"/>
      <c r="BF42" s="88"/>
      <c r="BG42" s="88"/>
      <c r="BH42" s="88"/>
      <c r="BI42" s="88"/>
      <c r="BJ42" s="88"/>
      <c r="BK42" s="88"/>
      <c r="BL42" s="88"/>
      <c r="BM42" s="88"/>
      <c r="BN42" s="87"/>
      <c r="BO42" s="87"/>
      <c r="BP42" s="24"/>
      <c r="BQ42" s="24"/>
      <c r="BR42" s="24"/>
    </row>
    <row r="43" spans="1:70" ht="30" customHeight="1" thickBot="1" x14ac:dyDescent="0.3">
      <c r="A43" s="55" t="s">
        <v>48</v>
      </c>
      <c r="B43" s="54" t="s">
        <v>36</v>
      </c>
      <c r="C43" s="21">
        <v>1</v>
      </c>
      <c r="D43" s="74">
        <f>E41+1</f>
        <v>44676</v>
      </c>
      <c r="E43" s="74">
        <f>D43+2</f>
        <v>44678</v>
      </c>
      <c r="F43" s="86"/>
      <c r="G43" s="86">
        <f t="shared" si="12"/>
        <v>3</v>
      </c>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8"/>
      <c r="AP43" s="88"/>
      <c r="AQ43" s="88"/>
      <c r="AR43" s="88"/>
      <c r="AS43" s="88"/>
      <c r="AT43" s="88"/>
      <c r="AU43" s="88"/>
      <c r="AV43" s="88"/>
      <c r="AW43" s="88"/>
      <c r="AX43" s="88"/>
      <c r="AY43" s="88"/>
      <c r="AZ43" s="88"/>
      <c r="BA43" s="88"/>
      <c r="BB43" s="88"/>
      <c r="BC43" s="88"/>
      <c r="BD43" s="88"/>
      <c r="BE43" s="88"/>
      <c r="BF43" s="88"/>
      <c r="BG43" s="88"/>
      <c r="BH43" s="88"/>
      <c r="BI43" s="88"/>
      <c r="BJ43" s="88"/>
      <c r="BK43" s="88"/>
      <c r="BL43" s="88"/>
      <c r="BM43" s="88"/>
      <c r="BN43" s="87"/>
      <c r="BO43" s="87"/>
      <c r="BP43" s="24"/>
      <c r="BQ43" s="24"/>
      <c r="BR43" s="24"/>
    </row>
    <row r="44" spans="1:70" ht="30" customHeight="1" thickBot="1" x14ac:dyDescent="0.3">
      <c r="A44" s="60" t="s">
        <v>30</v>
      </c>
      <c r="B44" s="61"/>
      <c r="C44" s="21">
        <v>1</v>
      </c>
      <c r="D44" s="75"/>
      <c r="E44" s="76"/>
      <c r="F44" s="86"/>
      <c r="G44" s="86" t="str">
        <f t="shared" si="12"/>
        <v/>
      </c>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8"/>
      <c r="AP44" s="88"/>
      <c r="AQ44" s="88"/>
      <c r="AR44" s="88"/>
      <c r="AS44" s="88"/>
      <c r="AT44" s="88"/>
      <c r="AU44" s="88"/>
      <c r="AV44" s="88"/>
      <c r="AW44" s="88"/>
      <c r="AX44" s="88"/>
      <c r="AY44" s="88"/>
      <c r="AZ44" s="88"/>
      <c r="BA44" s="88"/>
      <c r="BB44" s="88"/>
      <c r="BC44" s="88"/>
      <c r="BD44" s="88"/>
      <c r="BE44" s="88"/>
      <c r="BF44" s="88"/>
      <c r="BG44" s="88"/>
      <c r="BH44" s="88"/>
      <c r="BI44" s="88"/>
      <c r="BJ44" s="88"/>
      <c r="BK44" s="88"/>
      <c r="BL44" s="88"/>
      <c r="BM44" s="88"/>
      <c r="BN44" s="87"/>
      <c r="BO44" s="87"/>
      <c r="BP44" s="24"/>
      <c r="BQ44" s="24"/>
      <c r="BR44" s="24"/>
    </row>
    <row r="45" spans="1:70" ht="30" customHeight="1" thickBot="1" x14ac:dyDescent="0.3">
      <c r="A45" s="58" t="s">
        <v>45</v>
      </c>
      <c r="B45" s="59" t="s">
        <v>36</v>
      </c>
      <c r="C45" s="21">
        <v>1</v>
      </c>
      <c r="D45" s="77">
        <f>E43+10</f>
        <v>44688</v>
      </c>
      <c r="E45" s="77">
        <f>D45+10</f>
        <v>44698</v>
      </c>
      <c r="F45" s="86"/>
      <c r="G45" s="86">
        <f t="shared" si="12"/>
        <v>11</v>
      </c>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8"/>
      <c r="AP45" s="88"/>
      <c r="AQ45" s="88"/>
      <c r="AR45" s="88"/>
      <c r="AS45" s="88"/>
      <c r="AT45" s="88"/>
      <c r="AU45" s="88"/>
      <c r="AV45" s="88"/>
      <c r="AW45" s="88"/>
      <c r="AX45" s="88"/>
      <c r="AY45" s="88"/>
      <c r="AZ45" s="88"/>
      <c r="BA45" s="88"/>
      <c r="BB45" s="88"/>
      <c r="BC45" s="88"/>
      <c r="BD45" s="88"/>
      <c r="BE45" s="88"/>
      <c r="BF45" s="88"/>
      <c r="BG45" s="88"/>
      <c r="BH45" s="88"/>
      <c r="BI45" s="88"/>
      <c r="BJ45" s="88"/>
      <c r="BK45" s="88"/>
      <c r="BL45" s="88"/>
      <c r="BM45" s="88"/>
      <c r="BN45" s="87"/>
      <c r="BO45" s="87"/>
      <c r="BP45" s="24"/>
      <c r="BQ45" s="24"/>
      <c r="BR45" s="24"/>
    </row>
    <row r="46" spans="1:70" ht="30" customHeight="1" thickBot="1" x14ac:dyDescent="0.3">
      <c r="A46" s="58" t="s">
        <v>46</v>
      </c>
      <c r="B46" s="59" t="s">
        <v>36</v>
      </c>
      <c r="C46" s="21">
        <v>1</v>
      </c>
      <c r="D46" s="77">
        <f>D45+10</f>
        <v>44698</v>
      </c>
      <c r="E46" s="77">
        <f>D46+2</f>
        <v>44700</v>
      </c>
      <c r="F46" s="86"/>
      <c r="G46" s="86">
        <f t="shared" si="12"/>
        <v>3</v>
      </c>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8"/>
      <c r="AP46" s="88"/>
      <c r="AQ46" s="88"/>
      <c r="AR46" s="88"/>
      <c r="AS46" s="88"/>
      <c r="AT46" s="88"/>
      <c r="AU46" s="88"/>
      <c r="AV46" s="88"/>
      <c r="AW46" s="88"/>
      <c r="AX46" s="88"/>
      <c r="AY46" s="88"/>
      <c r="AZ46" s="88"/>
      <c r="BA46" s="88"/>
      <c r="BB46" s="88"/>
      <c r="BC46" s="88"/>
      <c r="BD46" s="88"/>
      <c r="BE46" s="88"/>
      <c r="BF46" s="88"/>
      <c r="BG46" s="88"/>
      <c r="BH46" s="88"/>
      <c r="BI46" s="88"/>
      <c r="BJ46" s="88"/>
      <c r="BK46" s="88"/>
      <c r="BL46" s="88"/>
      <c r="BM46" s="88"/>
      <c r="BN46" s="87"/>
      <c r="BO46" s="87"/>
      <c r="BP46" s="24"/>
      <c r="BQ46" s="24"/>
      <c r="BR46" s="24"/>
    </row>
    <row r="47" spans="1:70" ht="30" customHeight="1" thickBot="1" x14ac:dyDescent="0.3">
      <c r="A47" s="58" t="s">
        <v>47</v>
      </c>
      <c r="B47" s="59" t="s">
        <v>36</v>
      </c>
      <c r="C47" s="21">
        <v>1</v>
      </c>
      <c r="D47" s="77">
        <f>D45+10</f>
        <v>44698</v>
      </c>
      <c r="E47" s="77">
        <f>D47+4</f>
        <v>44702</v>
      </c>
      <c r="F47" s="86"/>
      <c r="G47" s="86">
        <f t="shared" si="12"/>
        <v>5</v>
      </c>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8"/>
      <c r="AP47" s="88"/>
      <c r="AQ47" s="88"/>
      <c r="AR47" s="88"/>
      <c r="AS47" s="88"/>
      <c r="AT47" s="88"/>
      <c r="AU47" s="88"/>
      <c r="AV47" s="88"/>
      <c r="AW47" s="88"/>
      <c r="AX47" s="88"/>
      <c r="AY47" s="88"/>
      <c r="AZ47" s="88"/>
      <c r="BA47" s="88"/>
      <c r="BB47" s="88"/>
      <c r="BC47" s="88"/>
      <c r="BD47" s="88"/>
      <c r="BE47" s="88"/>
      <c r="BF47" s="88"/>
      <c r="BG47" s="88"/>
      <c r="BH47" s="88"/>
      <c r="BI47" s="88"/>
      <c r="BJ47" s="88"/>
      <c r="BK47" s="88"/>
      <c r="BL47" s="88"/>
      <c r="BM47" s="88"/>
      <c r="BN47" s="87"/>
      <c r="BO47" s="87"/>
      <c r="BP47" s="24"/>
      <c r="BQ47" s="24"/>
      <c r="BR47" s="24"/>
    </row>
    <row r="48" spans="1:70" ht="30" customHeight="1" thickBot="1" x14ac:dyDescent="0.3">
      <c r="A48" s="58" t="s">
        <v>49</v>
      </c>
      <c r="B48" s="59" t="s">
        <v>36</v>
      </c>
      <c r="C48" s="21">
        <v>1</v>
      </c>
      <c r="D48" s="77">
        <f>E47</f>
        <v>44702</v>
      </c>
      <c r="E48" s="77">
        <f>D48+5</f>
        <v>44707</v>
      </c>
      <c r="F48" s="86"/>
      <c r="G48" s="86">
        <f t="shared" si="12"/>
        <v>6</v>
      </c>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8"/>
      <c r="AP48" s="88"/>
      <c r="AQ48" s="88"/>
      <c r="AR48" s="88"/>
      <c r="AS48" s="88"/>
      <c r="AT48" s="88"/>
      <c r="AU48" s="88"/>
      <c r="AV48" s="88"/>
      <c r="AW48" s="88"/>
      <c r="AX48" s="88"/>
      <c r="AY48" s="88"/>
      <c r="AZ48" s="88"/>
      <c r="BA48" s="88"/>
      <c r="BB48" s="88"/>
      <c r="BC48" s="88"/>
      <c r="BD48" s="88"/>
      <c r="BE48" s="88"/>
      <c r="BF48" s="88"/>
      <c r="BG48" s="88"/>
      <c r="BH48" s="88"/>
      <c r="BI48" s="88"/>
      <c r="BJ48" s="88"/>
      <c r="BK48" s="88"/>
      <c r="BL48" s="88"/>
      <c r="BM48" s="88"/>
      <c r="BN48" s="87"/>
      <c r="BO48" s="87"/>
      <c r="BP48" s="24"/>
      <c r="BQ48" s="24"/>
      <c r="BR48" s="24"/>
    </row>
    <row r="49" spans="5:5" ht="30" customHeight="1" x14ac:dyDescent="0.25">
      <c r="E49" t="s">
        <v>60</v>
      </c>
    </row>
  </sheetData>
  <mergeCells count="13">
    <mergeCell ref="BL4:BR4"/>
    <mergeCell ref="B3:C3"/>
    <mergeCell ref="B4:C4"/>
    <mergeCell ref="A5:F5"/>
    <mergeCell ref="AJ4:AP4"/>
    <mergeCell ref="AQ4:AW4"/>
    <mergeCell ref="AX4:BD4"/>
    <mergeCell ref="BE4:BK4"/>
    <mergeCell ref="D3:E3"/>
    <mergeCell ref="H4:N4"/>
    <mergeCell ref="O4:U4"/>
    <mergeCell ref="V4:AB4"/>
    <mergeCell ref="AC4:AI4"/>
  </mergeCells>
  <phoneticPr fontId="21" type="noConversion"/>
  <conditionalFormatting sqref="C7:C48">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L5:BR6 BL8:BR48 H5:BK48">
    <cfRule type="expression" dxfId="2" priority="36">
      <formula>AND(TODAY()&gt;=H$5,TODAY()&lt;I$5)</formula>
    </cfRule>
  </conditionalFormatting>
  <conditionalFormatting sqref="BL8:BR48 H7:BK48">
    <cfRule type="expression" dxfId="1" priority="30">
      <formula>AND(task_start&lt;=H$5,ROUNDDOWN((task_end-task_start+1)*task_progress,0)+task_start-1&gt;=H$5)</formula>
    </cfRule>
    <cfRule type="expression" dxfId="0" priority="31"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4" zoomScaleNormal="100" workbookViewId="0"/>
  </sheetViews>
  <sheetFormatPr defaultRowHeight="12.75" x14ac:dyDescent="0.2"/>
  <cols>
    <col min="1" max="1" width="87.140625" style="27" customWidth="1"/>
    <col min="2" max="16384" width="9.140625" style="2"/>
  </cols>
  <sheetData>
    <row r="1" spans="1:2" ht="46.5" customHeight="1" x14ac:dyDescent="0.2"/>
    <row r="2" spans="1:2" s="29" customFormat="1" ht="15.75" x14ac:dyDescent="0.25">
      <c r="A2" s="28" t="s">
        <v>11</v>
      </c>
      <c r="B2" s="28"/>
    </row>
    <row r="3" spans="1:2" s="33" customFormat="1" ht="27" customHeight="1" x14ac:dyDescent="0.25">
      <c r="A3" s="34" t="s">
        <v>16</v>
      </c>
      <c r="B3" s="34"/>
    </row>
    <row r="4" spans="1:2" s="30" customFormat="1" ht="26.25" x14ac:dyDescent="0.4">
      <c r="A4" s="31" t="s">
        <v>10</v>
      </c>
    </row>
    <row r="5" spans="1:2" ht="74.099999999999994" customHeight="1" x14ac:dyDescent="0.2">
      <c r="A5" s="32" t="s">
        <v>19</v>
      </c>
    </row>
    <row r="6" spans="1:2" ht="26.25" customHeight="1" x14ac:dyDescent="0.2">
      <c r="A6" s="31" t="s">
        <v>22</v>
      </c>
    </row>
    <row r="7" spans="1:2" s="27" customFormat="1" ht="204.95" customHeight="1" x14ac:dyDescent="0.25">
      <c r="A7" s="36" t="s">
        <v>21</v>
      </c>
    </row>
    <row r="8" spans="1:2" s="30" customFormat="1" ht="26.25" x14ac:dyDescent="0.4">
      <c r="A8" s="31" t="s">
        <v>12</v>
      </c>
    </row>
    <row r="9" spans="1:2" ht="60" x14ac:dyDescent="0.2">
      <c r="A9" s="32" t="s">
        <v>20</v>
      </c>
    </row>
    <row r="10" spans="1:2" s="27" customFormat="1" ht="27.95" customHeight="1" x14ac:dyDescent="0.25">
      <c r="A10" s="35" t="s">
        <v>18</v>
      </c>
    </row>
    <row r="11" spans="1:2" s="30" customFormat="1" ht="26.25" x14ac:dyDescent="0.4">
      <c r="A11" s="31" t="s">
        <v>9</v>
      </c>
    </row>
    <row r="12" spans="1:2" ht="30" x14ac:dyDescent="0.2">
      <c r="A12" s="32" t="s">
        <v>17</v>
      </c>
    </row>
    <row r="13" spans="1:2" s="27" customFormat="1" ht="27.95" customHeight="1" x14ac:dyDescent="0.25">
      <c r="A13" s="35" t="s">
        <v>4</v>
      </c>
    </row>
    <row r="14" spans="1:2" s="30" customFormat="1" ht="26.25" x14ac:dyDescent="0.4">
      <c r="A14" s="31" t="s">
        <v>13</v>
      </c>
    </row>
    <row r="15" spans="1:2" ht="75" customHeight="1" x14ac:dyDescent="0.2">
      <c r="A15" s="32" t="s">
        <v>14</v>
      </c>
    </row>
    <row r="16" spans="1:2" ht="75" x14ac:dyDescent="0.2">
      <c r="A16" s="3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2022-05-22T18:37:16Z</dcterms:modified>
</cp:coreProperties>
</file>