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Karolis\Desktop\university\year 2\T2\Portfolio Investemnt\portfolio\"/>
    </mc:Choice>
  </mc:AlternateContent>
  <xr:revisionPtr revIDLastSave="0" documentId="13_ncr:1_{3A981060-6C50-4200-B2A7-478C357360A8}" xr6:coauthVersionLast="47" xr6:coauthVersionMax="47" xr10:uidLastSave="{00000000-0000-0000-0000-000000000000}"/>
  <bookViews>
    <workbookView xWindow="3288" yWindow="2196" windowWidth="17280" windowHeight="8880" activeTab="1" xr2:uid="{00000000-000D-0000-FFFF-FFFF00000000}"/>
  </bookViews>
  <sheets>
    <sheet name="Portfolio" sheetId="1" r:id="rId1"/>
    <sheet name="Analy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A57" i="2" l="1"/>
  <c r="AN73" i="2" l="1" a="1"/>
  <c r="AN73" i="2" s="1"/>
  <c r="AO64" i="2" a="1"/>
  <c r="AO64" i="2" s="1"/>
  <c r="F37"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2" i="1"/>
  <c r="AP3" i="2"/>
  <c r="AQ3" i="2"/>
  <c r="AR3" i="2"/>
  <c r="AR62" i="2" s="1"/>
  <c r="AS3" i="2"/>
  <c r="AS62" i="2" s="1"/>
  <c r="AT3" i="2"/>
  <c r="AT62" i="2" s="1"/>
  <c r="AU3" i="2"/>
  <c r="AU62" i="2" s="1"/>
  <c r="AX3" i="2"/>
  <c r="AY3" i="2"/>
  <c r="BA3" i="2"/>
  <c r="BB3" i="2"/>
  <c r="BC3" i="2"/>
  <c r="BD3" i="2"/>
  <c r="BD63" i="2" s="1"/>
  <c r="BE3" i="2"/>
  <c r="BF3" i="2"/>
  <c r="BG3" i="2"/>
  <c r="BG62" i="2" s="1"/>
  <c r="BH3" i="2"/>
  <c r="BH62" i="2" s="1"/>
  <c r="BI3" i="2"/>
  <c r="BI62" i="2" s="1"/>
  <c r="BJ3" i="2"/>
  <c r="BK3" i="2"/>
  <c r="BN3" i="2"/>
  <c r="BO3" i="2"/>
  <c r="BP3" i="2"/>
  <c r="BQ3" i="2"/>
  <c r="BR3" i="2"/>
  <c r="BS3" i="2"/>
  <c r="BU3" i="2"/>
  <c r="BV3" i="2"/>
  <c r="BW3" i="2"/>
  <c r="AP4" i="2"/>
  <c r="AQ4" i="2"/>
  <c r="AR4" i="2"/>
  <c r="AS4" i="2"/>
  <c r="AT4" i="2"/>
  <c r="AU4" i="2"/>
  <c r="AX4" i="2"/>
  <c r="AX63" i="2" s="1"/>
  <c r="AY4" i="2"/>
  <c r="AY62" i="2" s="1"/>
  <c r="BA4" i="2"/>
  <c r="BA62" i="2" s="1"/>
  <c r="BB4" i="2"/>
  <c r="BB62" i="2" s="1"/>
  <c r="BC4" i="2"/>
  <c r="BD4" i="2"/>
  <c r="BE4" i="2"/>
  <c r="BF4" i="2"/>
  <c r="BG4" i="2"/>
  <c r="BH4" i="2"/>
  <c r="BI4" i="2"/>
  <c r="BJ4" i="2"/>
  <c r="BJ62" i="2" s="1"/>
  <c r="BK4" i="2"/>
  <c r="BK62" i="2" s="1"/>
  <c r="BN4" i="2"/>
  <c r="BN62" i="2" s="1"/>
  <c r="BO4" i="2"/>
  <c r="BP4" i="2"/>
  <c r="BQ4" i="2"/>
  <c r="BR4" i="2"/>
  <c r="BS4" i="2"/>
  <c r="BU4" i="2"/>
  <c r="BV4" i="2"/>
  <c r="BW4" i="2"/>
  <c r="AP5" i="2"/>
  <c r="AQ5" i="2"/>
  <c r="AR5" i="2"/>
  <c r="AS5" i="2"/>
  <c r="AT5" i="2"/>
  <c r="AU5" i="2"/>
  <c r="AX5" i="2"/>
  <c r="AY5" i="2"/>
  <c r="BA5" i="2"/>
  <c r="BB5" i="2"/>
  <c r="BC5" i="2"/>
  <c r="BD5" i="2"/>
  <c r="BE5" i="2"/>
  <c r="BF5" i="2"/>
  <c r="BG5" i="2"/>
  <c r="BH5" i="2"/>
  <c r="BI5" i="2"/>
  <c r="BJ5" i="2"/>
  <c r="BK5" i="2"/>
  <c r="BM5" i="2"/>
  <c r="BN5" i="2"/>
  <c r="BO5" i="2"/>
  <c r="BP5" i="2"/>
  <c r="BQ5" i="2"/>
  <c r="BR5" i="2"/>
  <c r="BS5" i="2"/>
  <c r="BU5" i="2"/>
  <c r="BV5" i="2"/>
  <c r="BV63" i="2" s="1"/>
  <c r="BW5" i="2"/>
  <c r="AP6" i="2"/>
  <c r="AP62" i="2" s="1"/>
  <c r="AQ6" i="2"/>
  <c r="AR6" i="2"/>
  <c r="AS6" i="2"/>
  <c r="AT6" i="2"/>
  <c r="AU6" i="2"/>
  <c r="AX6" i="2"/>
  <c r="AY6" i="2"/>
  <c r="BA6" i="2"/>
  <c r="BB6" i="2"/>
  <c r="BC6" i="2"/>
  <c r="BD6" i="2"/>
  <c r="BE6" i="2"/>
  <c r="BF6" i="2"/>
  <c r="BG6" i="2"/>
  <c r="BH6" i="2"/>
  <c r="BI6" i="2"/>
  <c r="BJ6" i="2"/>
  <c r="BK6" i="2"/>
  <c r="BM6" i="2"/>
  <c r="BN6" i="2"/>
  <c r="BO6" i="2"/>
  <c r="BP6" i="2"/>
  <c r="BQ6" i="2"/>
  <c r="BR6" i="2"/>
  <c r="BS6" i="2"/>
  <c r="BU6" i="2"/>
  <c r="BV6" i="2"/>
  <c r="BW6" i="2"/>
  <c r="AP7" i="2"/>
  <c r="AQ7" i="2"/>
  <c r="AR7" i="2"/>
  <c r="AS7" i="2"/>
  <c r="AT7" i="2"/>
  <c r="AU7" i="2"/>
  <c r="AX7" i="2"/>
  <c r="AY7" i="2"/>
  <c r="BA7" i="2"/>
  <c r="BB7" i="2"/>
  <c r="BC7" i="2"/>
  <c r="BD7" i="2"/>
  <c r="BE7" i="2"/>
  <c r="BF7" i="2"/>
  <c r="BG7" i="2"/>
  <c r="BH7" i="2"/>
  <c r="BI7" i="2"/>
  <c r="BI63" i="2" s="1"/>
  <c r="BJ7" i="2"/>
  <c r="BJ63" i="2" s="1"/>
  <c r="BK7" i="2"/>
  <c r="BM7" i="2"/>
  <c r="BM62" i="2" s="1"/>
  <c r="BN7" i="2"/>
  <c r="BO7" i="2"/>
  <c r="BP7" i="2"/>
  <c r="BQ7" i="2"/>
  <c r="BR7" i="2"/>
  <c r="BS7" i="2"/>
  <c r="BU7" i="2"/>
  <c r="BV7" i="2"/>
  <c r="BW7" i="2"/>
  <c r="BW62" i="2" s="1"/>
  <c r="AP8" i="2"/>
  <c r="AQ8" i="2"/>
  <c r="AR8" i="2"/>
  <c r="AS8" i="2"/>
  <c r="AT8" i="2"/>
  <c r="AU8" i="2"/>
  <c r="AX8" i="2"/>
  <c r="AY8" i="2"/>
  <c r="BA8" i="2"/>
  <c r="BB8" i="2"/>
  <c r="BC8" i="2"/>
  <c r="BD8" i="2"/>
  <c r="BE8" i="2"/>
  <c r="BF8" i="2"/>
  <c r="BG8" i="2"/>
  <c r="BH8" i="2"/>
  <c r="BI8" i="2"/>
  <c r="BJ8" i="2"/>
  <c r="BK8" i="2"/>
  <c r="BM8" i="2"/>
  <c r="BN8" i="2"/>
  <c r="BO8" i="2"/>
  <c r="BP8" i="2"/>
  <c r="BQ8" i="2"/>
  <c r="BR8" i="2"/>
  <c r="BS8" i="2"/>
  <c r="BU8" i="2"/>
  <c r="BV8" i="2"/>
  <c r="BW8" i="2"/>
  <c r="AP9" i="2"/>
  <c r="AQ9" i="2"/>
  <c r="AR9" i="2"/>
  <c r="AS9" i="2"/>
  <c r="AT9" i="2"/>
  <c r="AU9" i="2"/>
  <c r="AX9" i="2"/>
  <c r="AY9" i="2"/>
  <c r="AY63" i="2" s="1"/>
  <c r="BA9" i="2"/>
  <c r="BB9" i="2"/>
  <c r="BC9" i="2"/>
  <c r="BD9" i="2"/>
  <c r="BE9" i="2"/>
  <c r="BF9" i="2"/>
  <c r="BG9" i="2"/>
  <c r="BH9" i="2"/>
  <c r="BI9" i="2"/>
  <c r="BJ9" i="2"/>
  <c r="BK9" i="2"/>
  <c r="BM9" i="2"/>
  <c r="BN9" i="2"/>
  <c r="BO9" i="2"/>
  <c r="BP9" i="2"/>
  <c r="BQ9" i="2"/>
  <c r="BR9" i="2"/>
  <c r="BS9" i="2"/>
  <c r="BU9" i="2"/>
  <c r="BV9" i="2"/>
  <c r="BW9" i="2"/>
  <c r="AP10" i="2"/>
  <c r="AQ10" i="2"/>
  <c r="AR10" i="2"/>
  <c r="AS10" i="2"/>
  <c r="AT10" i="2"/>
  <c r="AU10" i="2"/>
  <c r="AX10" i="2"/>
  <c r="AY10" i="2"/>
  <c r="BA10" i="2"/>
  <c r="BB10" i="2"/>
  <c r="BC10" i="2"/>
  <c r="BD10" i="2"/>
  <c r="BE10" i="2"/>
  <c r="BF10" i="2"/>
  <c r="BG10" i="2"/>
  <c r="BH10" i="2"/>
  <c r="BI10" i="2"/>
  <c r="BJ10" i="2"/>
  <c r="BK10" i="2"/>
  <c r="BM10" i="2"/>
  <c r="BN10" i="2"/>
  <c r="BO10" i="2"/>
  <c r="BP10" i="2"/>
  <c r="BQ10" i="2"/>
  <c r="BR10" i="2"/>
  <c r="BS10" i="2"/>
  <c r="BU10" i="2"/>
  <c r="BV10" i="2"/>
  <c r="BW10" i="2"/>
  <c r="AP11" i="2"/>
  <c r="AQ11" i="2"/>
  <c r="AR11" i="2"/>
  <c r="AS11" i="2"/>
  <c r="AT11" i="2"/>
  <c r="AU11" i="2"/>
  <c r="AX11" i="2"/>
  <c r="AY11" i="2"/>
  <c r="BA11" i="2"/>
  <c r="BA63" i="2" s="1"/>
  <c r="BB11" i="2"/>
  <c r="BC11" i="2"/>
  <c r="BD11" i="2"/>
  <c r="BE11" i="2"/>
  <c r="BF11" i="2"/>
  <c r="BG11" i="2"/>
  <c r="BH11" i="2"/>
  <c r="BI11" i="2"/>
  <c r="BJ11" i="2"/>
  <c r="BK11" i="2"/>
  <c r="BM11" i="2"/>
  <c r="BN11" i="2"/>
  <c r="BO11" i="2"/>
  <c r="BP11" i="2"/>
  <c r="BQ11" i="2"/>
  <c r="BR11" i="2"/>
  <c r="BS11" i="2"/>
  <c r="BU11" i="2"/>
  <c r="BV11" i="2"/>
  <c r="BW11" i="2"/>
  <c r="AP12" i="2"/>
  <c r="AQ12" i="2"/>
  <c r="AR12" i="2"/>
  <c r="AS12" i="2"/>
  <c r="AT12" i="2"/>
  <c r="AU12" i="2"/>
  <c r="AV12" i="2"/>
  <c r="AX12" i="2"/>
  <c r="AY12" i="2"/>
  <c r="BA12" i="2"/>
  <c r="BB12" i="2"/>
  <c r="BC12" i="2"/>
  <c r="BD12" i="2"/>
  <c r="BE12" i="2"/>
  <c r="BF12" i="2"/>
  <c r="BG12" i="2"/>
  <c r="BH12" i="2"/>
  <c r="BI12" i="2"/>
  <c r="BJ12" i="2"/>
  <c r="BK12" i="2"/>
  <c r="BM12" i="2"/>
  <c r="BN12" i="2"/>
  <c r="BO12" i="2"/>
  <c r="BP12" i="2"/>
  <c r="BQ12" i="2"/>
  <c r="BR12" i="2"/>
  <c r="BS12" i="2"/>
  <c r="BU12" i="2"/>
  <c r="BV12" i="2"/>
  <c r="BW12" i="2"/>
  <c r="AP13" i="2"/>
  <c r="AQ13" i="2"/>
  <c r="AR13" i="2"/>
  <c r="AS13" i="2"/>
  <c r="AT13" i="2"/>
  <c r="AU13" i="2"/>
  <c r="AV13" i="2"/>
  <c r="AX13" i="2"/>
  <c r="AY13" i="2"/>
  <c r="BA13" i="2"/>
  <c r="BB13" i="2"/>
  <c r="BC13" i="2"/>
  <c r="BD13" i="2"/>
  <c r="BE13" i="2"/>
  <c r="BF13" i="2"/>
  <c r="BG13" i="2"/>
  <c r="BH13" i="2"/>
  <c r="BI13" i="2"/>
  <c r="BJ13" i="2"/>
  <c r="BK13" i="2"/>
  <c r="BM13" i="2"/>
  <c r="BN13" i="2"/>
  <c r="BO13" i="2"/>
  <c r="BP13" i="2"/>
  <c r="BQ13" i="2"/>
  <c r="BR13" i="2"/>
  <c r="BS13" i="2"/>
  <c r="BU13" i="2"/>
  <c r="BV13" i="2"/>
  <c r="BW13" i="2"/>
  <c r="AP14" i="2"/>
  <c r="AQ14" i="2"/>
  <c r="AR14" i="2"/>
  <c r="AS14" i="2"/>
  <c r="AT14" i="2"/>
  <c r="AU14" i="2"/>
  <c r="AV14" i="2"/>
  <c r="AX14" i="2"/>
  <c r="AY14" i="2"/>
  <c r="BA14" i="2"/>
  <c r="BB14" i="2"/>
  <c r="BC14" i="2"/>
  <c r="BD14" i="2"/>
  <c r="BE14" i="2"/>
  <c r="BF14" i="2"/>
  <c r="BG14" i="2"/>
  <c r="BH14" i="2"/>
  <c r="BI14" i="2"/>
  <c r="BJ14" i="2"/>
  <c r="BK14" i="2"/>
  <c r="BM14" i="2"/>
  <c r="BN14" i="2"/>
  <c r="BO14" i="2"/>
  <c r="BP14" i="2"/>
  <c r="BQ14" i="2"/>
  <c r="BR14" i="2"/>
  <c r="BS14" i="2"/>
  <c r="BU14" i="2"/>
  <c r="BV14" i="2"/>
  <c r="BW14" i="2"/>
  <c r="AP15" i="2"/>
  <c r="AQ15" i="2"/>
  <c r="AR15" i="2"/>
  <c r="AS15" i="2"/>
  <c r="AT15" i="2"/>
  <c r="AU15" i="2"/>
  <c r="AV15" i="2"/>
  <c r="AX15" i="2"/>
  <c r="AY15" i="2"/>
  <c r="BA15" i="2"/>
  <c r="BB15" i="2"/>
  <c r="BC15" i="2"/>
  <c r="BD15" i="2"/>
  <c r="BE15" i="2"/>
  <c r="BF15" i="2"/>
  <c r="BG15" i="2"/>
  <c r="BH15" i="2"/>
  <c r="BI15" i="2"/>
  <c r="BJ15" i="2"/>
  <c r="BK15" i="2"/>
  <c r="BM15" i="2"/>
  <c r="BN15" i="2"/>
  <c r="BO15" i="2"/>
  <c r="BP15" i="2"/>
  <c r="BQ15" i="2"/>
  <c r="BR15" i="2"/>
  <c r="BS15" i="2"/>
  <c r="BU15" i="2"/>
  <c r="BV15" i="2"/>
  <c r="BW15" i="2"/>
  <c r="AP16" i="2"/>
  <c r="AQ16" i="2"/>
  <c r="AR16" i="2"/>
  <c r="AS16" i="2"/>
  <c r="AT16" i="2"/>
  <c r="AU16" i="2"/>
  <c r="AV16" i="2"/>
  <c r="AX16" i="2"/>
  <c r="AY16" i="2"/>
  <c r="BA16" i="2"/>
  <c r="BB16" i="2"/>
  <c r="BC16" i="2"/>
  <c r="BD16" i="2"/>
  <c r="BE16" i="2"/>
  <c r="BF16" i="2"/>
  <c r="BG16" i="2"/>
  <c r="BH16" i="2"/>
  <c r="BI16" i="2"/>
  <c r="BJ16" i="2"/>
  <c r="BK16" i="2"/>
  <c r="BM16" i="2"/>
  <c r="BN16" i="2"/>
  <c r="BO16" i="2"/>
  <c r="BP16" i="2"/>
  <c r="BQ16" i="2"/>
  <c r="BR16" i="2"/>
  <c r="BS16" i="2"/>
  <c r="BU16" i="2"/>
  <c r="BV16" i="2"/>
  <c r="BW16" i="2"/>
  <c r="AP17" i="2"/>
  <c r="AQ17" i="2"/>
  <c r="AR17" i="2"/>
  <c r="AS17" i="2"/>
  <c r="AT17" i="2"/>
  <c r="AU17" i="2"/>
  <c r="AV17" i="2"/>
  <c r="AX17" i="2"/>
  <c r="AY17" i="2"/>
  <c r="BA17" i="2"/>
  <c r="BB17" i="2"/>
  <c r="BC17" i="2"/>
  <c r="BD17" i="2"/>
  <c r="BE17" i="2"/>
  <c r="BF17" i="2"/>
  <c r="BG17" i="2"/>
  <c r="BH17" i="2"/>
  <c r="BI17" i="2"/>
  <c r="BJ17" i="2"/>
  <c r="BK17" i="2"/>
  <c r="BM17" i="2"/>
  <c r="BN17" i="2"/>
  <c r="BO17" i="2"/>
  <c r="BP17" i="2"/>
  <c r="BQ17" i="2"/>
  <c r="BR17" i="2"/>
  <c r="BS17" i="2"/>
  <c r="BU17" i="2"/>
  <c r="BV17" i="2"/>
  <c r="BW17" i="2"/>
  <c r="AP18" i="2"/>
  <c r="AQ18" i="2"/>
  <c r="AR18" i="2"/>
  <c r="AS18" i="2"/>
  <c r="AT18" i="2"/>
  <c r="AU18" i="2"/>
  <c r="AV18" i="2"/>
  <c r="AX18" i="2"/>
  <c r="AY18" i="2"/>
  <c r="BA18" i="2"/>
  <c r="BB18" i="2"/>
  <c r="BC18" i="2"/>
  <c r="BD18" i="2"/>
  <c r="BE18" i="2"/>
  <c r="BF18" i="2"/>
  <c r="BG18" i="2"/>
  <c r="BH18" i="2"/>
  <c r="BI18" i="2"/>
  <c r="BJ18" i="2"/>
  <c r="BK18" i="2"/>
  <c r="BM18" i="2"/>
  <c r="BN18" i="2"/>
  <c r="BO18" i="2"/>
  <c r="BP18" i="2"/>
  <c r="BQ18" i="2"/>
  <c r="BR18" i="2"/>
  <c r="BS18" i="2"/>
  <c r="BU18" i="2"/>
  <c r="BV18" i="2"/>
  <c r="BW18" i="2"/>
  <c r="AP19" i="2"/>
  <c r="AQ19" i="2"/>
  <c r="AR19" i="2"/>
  <c r="AS19" i="2"/>
  <c r="AT19" i="2"/>
  <c r="AU19" i="2"/>
  <c r="AV19" i="2"/>
  <c r="AX19" i="2"/>
  <c r="AY19" i="2"/>
  <c r="BA19" i="2"/>
  <c r="BB19" i="2"/>
  <c r="BC19" i="2"/>
  <c r="BD19" i="2"/>
  <c r="BE19" i="2"/>
  <c r="BF19" i="2"/>
  <c r="BG19" i="2"/>
  <c r="BH19" i="2"/>
  <c r="BI19" i="2"/>
  <c r="BJ19" i="2"/>
  <c r="BK19" i="2"/>
  <c r="BM19" i="2"/>
  <c r="BN19" i="2"/>
  <c r="BO19" i="2"/>
  <c r="BP19" i="2"/>
  <c r="BQ19" i="2"/>
  <c r="BR19" i="2"/>
  <c r="BS19" i="2"/>
  <c r="BU19" i="2"/>
  <c r="BV19" i="2"/>
  <c r="BW19" i="2"/>
  <c r="AP20" i="2"/>
  <c r="AQ20" i="2"/>
  <c r="AR20" i="2"/>
  <c r="AS20" i="2"/>
  <c r="AT20" i="2"/>
  <c r="AU20" i="2"/>
  <c r="AV20" i="2"/>
  <c r="AX20" i="2"/>
  <c r="AY20" i="2"/>
  <c r="BA20" i="2"/>
  <c r="BB20" i="2"/>
  <c r="BC20" i="2"/>
  <c r="BD20" i="2"/>
  <c r="BE20" i="2"/>
  <c r="BF20" i="2"/>
  <c r="BG20" i="2"/>
  <c r="BH20" i="2"/>
  <c r="BI20" i="2"/>
  <c r="BJ20" i="2"/>
  <c r="BK20" i="2"/>
  <c r="BM20" i="2"/>
  <c r="BN20" i="2"/>
  <c r="BO20" i="2"/>
  <c r="BP20" i="2"/>
  <c r="BQ20" i="2"/>
  <c r="BR20" i="2"/>
  <c r="BS20" i="2"/>
  <c r="BU20" i="2"/>
  <c r="BV20" i="2"/>
  <c r="BW20" i="2"/>
  <c r="AP21" i="2"/>
  <c r="AQ21" i="2"/>
  <c r="AR21" i="2"/>
  <c r="AS21" i="2"/>
  <c r="AT21" i="2"/>
  <c r="AU21" i="2"/>
  <c r="AV21" i="2"/>
  <c r="AX21" i="2"/>
  <c r="AY21" i="2"/>
  <c r="BA21" i="2"/>
  <c r="BB21" i="2"/>
  <c r="BC21" i="2"/>
  <c r="BD21" i="2"/>
  <c r="BE21" i="2"/>
  <c r="BF21" i="2"/>
  <c r="BG21" i="2"/>
  <c r="BH21" i="2"/>
  <c r="BI21" i="2"/>
  <c r="BJ21" i="2"/>
  <c r="BK21" i="2"/>
  <c r="BM21" i="2"/>
  <c r="BN21" i="2"/>
  <c r="BO21" i="2"/>
  <c r="BP21" i="2"/>
  <c r="BQ21" i="2"/>
  <c r="BR21" i="2"/>
  <c r="BS21" i="2"/>
  <c r="BU21" i="2"/>
  <c r="BV21" i="2"/>
  <c r="BW21" i="2"/>
  <c r="AP22" i="2"/>
  <c r="AQ22" i="2"/>
  <c r="AR22" i="2"/>
  <c r="AS22" i="2"/>
  <c r="AT22" i="2"/>
  <c r="AU22" i="2"/>
  <c r="AV22" i="2"/>
  <c r="AX22" i="2"/>
  <c r="AY22" i="2"/>
  <c r="BA22" i="2"/>
  <c r="BB22" i="2"/>
  <c r="BC22" i="2"/>
  <c r="BD22" i="2"/>
  <c r="BE22" i="2"/>
  <c r="BF22" i="2"/>
  <c r="BG22" i="2"/>
  <c r="BH22" i="2"/>
  <c r="BI22" i="2"/>
  <c r="BJ22" i="2"/>
  <c r="BK22" i="2"/>
  <c r="BM22" i="2"/>
  <c r="BN22" i="2"/>
  <c r="BO22" i="2"/>
  <c r="BP22" i="2"/>
  <c r="BQ22" i="2"/>
  <c r="BR22" i="2"/>
  <c r="BS22" i="2"/>
  <c r="BU22" i="2"/>
  <c r="BV22" i="2"/>
  <c r="BW22" i="2"/>
  <c r="AP23" i="2"/>
  <c r="AQ23" i="2"/>
  <c r="AR23" i="2"/>
  <c r="AS23" i="2"/>
  <c r="AT23" i="2"/>
  <c r="AU23" i="2"/>
  <c r="AV23" i="2"/>
  <c r="AX23" i="2"/>
  <c r="AY23" i="2"/>
  <c r="AZ23" i="2"/>
  <c r="AZ63" i="2" s="1"/>
  <c r="BA23" i="2"/>
  <c r="BB23" i="2"/>
  <c r="BC23" i="2"/>
  <c r="BD23" i="2"/>
  <c r="BE23" i="2"/>
  <c r="BF23" i="2"/>
  <c r="BG23" i="2"/>
  <c r="BH23" i="2"/>
  <c r="BI23" i="2"/>
  <c r="BJ23" i="2"/>
  <c r="BK23" i="2"/>
  <c r="BM23" i="2"/>
  <c r="BN23" i="2"/>
  <c r="BO23" i="2"/>
  <c r="BP23" i="2"/>
  <c r="BQ23" i="2"/>
  <c r="BR23" i="2"/>
  <c r="BS23" i="2"/>
  <c r="BU23" i="2"/>
  <c r="BV23" i="2"/>
  <c r="BW23" i="2"/>
  <c r="AP24" i="2"/>
  <c r="AQ24" i="2"/>
  <c r="AR24" i="2"/>
  <c r="AS24" i="2"/>
  <c r="AT24" i="2"/>
  <c r="AU24" i="2"/>
  <c r="AV24" i="2"/>
  <c r="AX24" i="2"/>
  <c r="AY24" i="2"/>
  <c r="AZ24" i="2"/>
  <c r="BA24" i="2"/>
  <c r="BB24" i="2"/>
  <c r="BC24" i="2"/>
  <c r="BD24" i="2"/>
  <c r="BE24" i="2"/>
  <c r="BF24" i="2"/>
  <c r="BG24" i="2"/>
  <c r="BH24" i="2"/>
  <c r="BI24" i="2"/>
  <c r="BJ24" i="2"/>
  <c r="BK24" i="2"/>
  <c r="BM24" i="2"/>
  <c r="BN24" i="2"/>
  <c r="BO24" i="2"/>
  <c r="BP24" i="2"/>
  <c r="BQ24" i="2"/>
  <c r="BR24" i="2"/>
  <c r="BS24" i="2"/>
  <c r="BU24" i="2"/>
  <c r="BV24" i="2"/>
  <c r="BW24" i="2"/>
  <c r="AP25" i="2"/>
  <c r="AQ25" i="2"/>
  <c r="AR25" i="2"/>
  <c r="AS25" i="2"/>
  <c r="AT25" i="2"/>
  <c r="AU25" i="2"/>
  <c r="AV25" i="2"/>
  <c r="AX25" i="2"/>
  <c r="AY25" i="2"/>
  <c r="AZ25" i="2"/>
  <c r="BA25" i="2"/>
  <c r="BB25" i="2"/>
  <c r="BC25" i="2"/>
  <c r="BD25" i="2"/>
  <c r="BE25" i="2"/>
  <c r="BF25" i="2"/>
  <c r="BG25" i="2"/>
  <c r="BH25" i="2"/>
  <c r="BI25" i="2"/>
  <c r="BJ25" i="2"/>
  <c r="BK25" i="2"/>
  <c r="BK63" i="2" s="1"/>
  <c r="BM25" i="2"/>
  <c r="BN25" i="2"/>
  <c r="BO25" i="2"/>
  <c r="BP25" i="2"/>
  <c r="BQ25" i="2"/>
  <c r="BR25" i="2"/>
  <c r="BS25" i="2"/>
  <c r="BU25" i="2"/>
  <c r="BV25" i="2"/>
  <c r="BW25" i="2"/>
  <c r="AP26" i="2"/>
  <c r="AQ26" i="2"/>
  <c r="AR26" i="2"/>
  <c r="AS26" i="2"/>
  <c r="AT26" i="2"/>
  <c r="AU26" i="2"/>
  <c r="AV26" i="2"/>
  <c r="AX26" i="2"/>
  <c r="AY26" i="2"/>
  <c r="AZ26" i="2"/>
  <c r="BA26" i="2"/>
  <c r="BB26" i="2"/>
  <c r="BC26" i="2"/>
  <c r="BD26" i="2"/>
  <c r="BE26" i="2"/>
  <c r="BF26" i="2"/>
  <c r="BG26" i="2"/>
  <c r="BH26" i="2"/>
  <c r="BI26" i="2"/>
  <c r="BJ26" i="2"/>
  <c r="BK26" i="2"/>
  <c r="BM26" i="2"/>
  <c r="BN26" i="2"/>
  <c r="BO26" i="2"/>
  <c r="BP26" i="2"/>
  <c r="BQ26" i="2"/>
  <c r="BR26" i="2"/>
  <c r="BS26" i="2"/>
  <c r="BU26" i="2"/>
  <c r="BV26" i="2"/>
  <c r="BW26" i="2"/>
  <c r="AP27" i="2"/>
  <c r="AQ27" i="2"/>
  <c r="AR27" i="2"/>
  <c r="AS27" i="2"/>
  <c r="AT27" i="2"/>
  <c r="AU27" i="2"/>
  <c r="AV27" i="2"/>
  <c r="AX27" i="2"/>
  <c r="AY27" i="2"/>
  <c r="AZ27" i="2"/>
  <c r="BA27" i="2"/>
  <c r="BB27" i="2"/>
  <c r="BC27" i="2"/>
  <c r="BD27" i="2"/>
  <c r="BE27" i="2"/>
  <c r="BF27" i="2"/>
  <c r="BG27" i="2"/>
  <c r="BH27" i="2"/>
  <c r="BI27" i="2"/>
  <c r="BJ27" i="2"/>
  <c r="BK27" i="2"/>
  <c r="BM27" i="2"/>
  <c r="BN27" i="2"/>
  <c r="BO27" i="2"/>
  <c r="BP27" i="2"/>
  <c r="BQ27" i="2"/>
  <c r="BR27" i="2"/>
  <c r="BS27" i="2"/>
  <c r="BU27" i="2"/>
  <c r="BV27" i="2"/>
  <c r="BW27" i="2"/>
  <c r="BW63" i="2" s="1"/>
  <c r="AP28" i="2"/>
  <c r="AQ28" i="2"/>
  <c r="AR28" i="2"/>
  <c r="AS28" i="2"/>
  <c r="AT28" i="2"/>
  <c r="AU28" i="2"/>
  <c r="AV28" i="2"/>
  <c r="AW28" i="2"/>
  <c r="AW62" i="2" s="1"/>
  <c r="AX28" i="2"/>
  <c r="AY28" i="2"/>
  <c r="AZ28" i="2"/>
  <c r="BA28" i="2"/>
  <c r="BB28" i="2"/>
  <c r="BC28" i="2"/>
  <c r="BD28" i="2"/>
  <c r="BE28" i="2"/>
  <c r="BF28" i="2"/>
  <c r="BG28" i="2"/>
  <c r="BH28" i="2"/>
  <c r="BI28" i="2"/>
  <c r="BJ28" i="2"/>
  <c r="BK28" i="2"/>
  <c r="BM28" i="2"/>
  <c r="BN28" i="2"/>
  <c r="BO28" i="2"/>
  <c r="BP28" i="2"/>
  <c r="BQ28" i="2"/>
  <c r="BR28" i="2"/>
  <c r="BS28" i="2"/>
  <c r="BU28" i="2"/>
  <c r="BV28" i="2"/>
  <c r="BW28" i="2"/>
  <c r="AP29" i="2"/>
  <c r="AQ29" i="2"/>
  <c r="AR29" i="2"/>
  <c r="AS29" i="2"/>
  <c r="AT29" i="2"/>
  <c r="AU29" i="2"/>
  <c r="AV29" i="2"/>
  <c r="AW29" i="2"/>
  <c r="AX29" i="2"/>
  <c r="AY29" i="2"/>
  <c r="AZ29" i="2"/>
  <c r="BA29" i="2"/>
  <c r="BB29" i="2"/>
  <c r="BC29" i="2"/>
  <c r="BD29" i="2"/>
  <c r="BE29" i="2"/>
  <c r="BF29" i="2"/>
  <c r="BG29" i="2"/>
  <c r="BH29" i="2"/>
  <c r="BI29" i="2"/>
  <c r="BJ29" i="2"/>
  <c r="BK29" i="2"/>
  <c r="BM29" i="2"/>
  <c r="BN29" i="2"/>
  <c r="BO29" i="2"/>
  <c r="BP29" i="2"/>
  <c r="BQ29" i="2"/>
  <c r="BR29" i="2"/>
  <c r="BS29" i="2"/>
  <c r="BU29" i="2"/>
  <c r="BV29" i="2"/>
  <c r="BW29" i="2"/>
  <c r="AP30" i="2"/>
  <c r="AQ30" i="2"/>
  <c r="AR30" i="2"/>
  <c r="AS30" i="2"/>
  <c r="AT30" i="2"/>
  <c r="AU30" i="2"/>
  <c r="AV30" i="2"/>
  <c r="AW30" i="2"/>
  <c r="AW63" i="2" s="1"/>
  <c r="AX30" i="2"/>
  <c r="AY30" i="2"/>
  <c r="AZ30" i="2"/>
  <c r="BA30" i="2"/>
  <c r="BB30" i="2"/>
  <c r="BC30" i="2"/>
  <c r="BD30" i="2"/>
  <c r="BE30" i="2"/>
  <c r="BF30" i="2"/>
  <c r="BG30" i="2"/>
  <c r="BH30" i="2"/>
  <c r="BI30" i="2"/>
  <c r="BJ30" i="2"/>
  <c r="BK30" i="2"/>
  <c r="BM30" i="2"/>
  <c r="BN30" i="2"/>
  <c r="BO30" i="2"/>
  <c r="BP30" i="2"/>
  <c r="BQ30" i="2"/>
  <c r="BR30" i="2"/>
  <c r="BS30" i="2"/>
  <c r="BU30" i="2"/>
  <c r="BV30" i="2"/>
  <c r="BW30" i="2"/>
  <c r="AP31" i="2"/>
  <c r="AQ31" i="2"/>
  <c r="AR31" i="2"/>
  <c r="AS31" i="2"/>
  <c r="AT31" i="2"/>
  <c r="AU31" i="2"/>
  <c r="AV31" i="2"/>
  <c r="AW31" i="2"/>
  <c r="AX31" i="2"/>
  <c r="AY31" i="2"/>
  <c r="AZ31" i="2"/>
  <c r="BA31" i="2"/>
  <c r="BB31" i="2"/>
  <c r="BC31" i="2"/>
  <c r="BD31" i="2"/>
  <c r="BE31" i="2"/>
  <c r="BF31" i="2"/>
  <c r="BG31" i="2"/>
  <c r="BH31" i="2"/>
  <c r="BI31" i="2"/>
  <c r="BJ31" i="2"/>
  <c r="BK31" i="2"/>
  <c r="BM31" i="2"/>
  <c r="BN31" i="2"/>
  <c r="BO31" i="2"/>
  <c r="BP31" i="2"/>
  <c r="BQ31" i="2"/>
  <c r="BR31" i="2"/>
  <c r="BS31" i="2"/>
  <c r="BU31" i="2"/>
  <c r="BV31" i="2"/>
  <c r="BW31" i="2"/>
  <c r="AP32" i="2"/>
  <c r="AQ32" i="2"/>
  <c r="AR32" i="2"/>
  <c r="AS32" i="2"/>
  <c r="AT32" i="2"/>
  <c r="AU32" i="2"/>
  <c r="AV32" i="2"/>
  <c r="AW32" i="2"/>
  <c r="AX32" i="2"/>
  <c r="AY32" i="2"/>
  <c r="AZ32" i="2"/>
  <c r="BA32" i="2"/>
  <c r="BB32" i="2"/>
  <c r="BC32" i="2"/>
  <c r="BD32" i="2"/>
  <c r="BE32" i="2"/>
  <c r="BF32" i="2"/>
  <c r="BG32" i="2"/>
  <c r="BH32" i="2"/>
  <c r="BI32" i="2"/>
  <c r="BJ32" i="2"/>
  <c r="BK32" i="2"/>
  <c r="BM32" i="2"/>
  <c r="BN32" i="2"/>
  <c r="BO32" i="2"/>
  <c r="BP32" i="2"/>
  <c r="BQ32" i="2"/>
  <c r="BR32" i="2"/>
  <c r="BS32" i="2"/>
  <c r="BU32" i="2"/>
  <c r="BV32" i="2"/>
  <c r="BW32" i="2"/>
  <c r="AP33" i="2"/>
  <c r="AQ33" i="2"/>
  <c r="AR33" i="2"/>
  <c r="AS33" i="2"/>
  <c r="AT33" i="2"/>
  <c r="AU33" i="2"/>
  <c r="AV33" i="2"/>
  <c r="AW33" i="2"/>
  <c r="AX33" i="2"/>
  <c r="AY33" i="2"/>
  <c r="AZ33" i="2"/>
  <c r="BA33" i="2"/>
  <c r="BB33" i="2"/>
  <c r="BC33" i="2"/>
  <c r="BD33" i="2"/>
  <c r="BE33" i="2"/>
  <c r="BF33" i="2"/>
  <c r="BG33" i="2"/>
  <c r="BH33" i="2"/>
  <c r="BI33" i="2"/>
  <c r="BJ33" i="2"/>
  <c r="BK33" i="2"/>
  <c r="BM33" i="2"/>
  <c r="BN33" i="2"/>
  <c r="BO33" i="2"/>
  <c r="BP33" i="2"/>
  <c r="BQ33" i="2"/>
  <c r="BR33" i="2"/>
  <c r="BS33" i="2"/>
  <c r="BU33" i="2"/>
  <c r="BV33" i="2"/>
  <c r="BW33" i="2"/>
  <c r="AP34" i="2"/>
  <c r="AQ34" i="2"/>
  <c r="AR34" i="2"/>
  <c r="AS34" i="2"/>
  <c r="AT34" i="2"/>
  <c r="AU34" i="2"/>
  <c r="AV34" i="2"/>
  <c r="AW34" i="2"/>
  <c r="AX34" i="2"/>
  <c r="AY34" i="2"/>
  <c r="AZ34" i="2"/>
  <c r="BA34" i="2"/>
  <c r="BB34" i="2"/>
  <c r="BC34" i="2"/>
  <c r="BD34" i="2"/>
  <c r="BE34" i="2"/>
  <c r="BF34" i="2"/>
  <c r="BG34" i="2"/>
  <c r="BH34" i="2"/>
  <c r="BI34" i="2"/>
  <c r="BJ34" i="2"/>
  <c r="BK34" i="2"/>
  <c r="BM34" i="2"/>
  <c r="BN34" i="2"/>
  <c r="BO34" i="2"/>
  <c r="BP34" i="2"/>
  <c r="BQ34" i="2"/>
  <c r="BR34" i="2"/>
  <c r="BS34" i="2"/>
  <c r="BU34" i="2"/>
  <c r="BV34" i="2"/>
  <c r="BW34" i="2"/>
  <c r="AP35" i="2"/>
  <c r="AQ35" i="2"/>
  <c r="AR35" i="2"/>
  <c r="AS35" i="2"/>
  <c r="AT35" i="2"/>
  <c r="AU35" i="2"/>
  <c r="AV35" i="2"/>
  <c r="AW35" i="2"/>
  <c r="AX35" i="2"/>
  <c r="AY35" i="2"/>
  <c r="AZ35" i="2"/>
  <c r="BA35" i="2"/>
  <c r="BB35" i="2"/>
  <c r="BC35" i="2"/>
  <c r="BD35" i="2"/>
  <c r="BE35" i="2"/>
  <c r="BF35" i="2"/>
  <c r="BG35" i="2"/>
  <c r="BH35" i="2"/>
  <c r="BI35" i="2"/>
  <c r="BJ35" i="2"/>
  <c r="BK35" i="2"/>
  <c r="BM35" i="2"/>
  <c r="BN35" i="2"/>
  <c r="BO35" i="2"/>
  <c r="BP35" i="2"/>
  <c r="BQ35" i="2"/>
  <c r="BR35" i="2"/>
  <c r="BS35" i="2"/>
  <c r="BT35" i="2"/>
  <c r="BU35" i="2"/>
  <c r="BV35" i="2"/>
  <c r="BW35" i="2"/>
  <c r="AP36" i="2"/>
  <c r="AQ36" i="2"/>
  <c r="AR36" i="2"/>
  <c r="AS36" i="2"/>
  <c r="AT36" i="2"/>
  <c r="AU36" i="2"/>
  <c r="AV36" i="2"/>
  <c r="AW36" i="2"/>
  <c r="AX36" i="2"/>
  <c r="AY36" i="2"/>
  <c r="AZ36" i="2"/>
  <c r="BA36" i="2"/>
  <c r="BB36" i="2"/>
  <c r="BC36" i="2"/>
  <c r="BD36" i="2"/>
  <c r="BE36" i="2"/>
  <c r="BF36" i="2"/>
  <c r="BG36" i="2"/>
  <c r="BH36" i="2"/>
  <c r="BI36" i="2"/>
  <c r="BJ36" i="2"/>
  <c r="BK36" i="2"/>
  <c r="BM36" i="2"/>
  <c r="BN36" i="2"/>
  <c r="BO36" i="2"/>
  <c r="BP36" i="2"/>
  <c r="BQ36" i="2"/>
  <c r="BR36" i="2"/>
  <c r="BS36" i="2"/>
  <c r="BT36" i="2"/>
  <c r="BU36" i="2"/>
  <c r="BV36" i="2"/>
  <c r="BW36" i="2"/>
  <c r="AP37" i="2"/>
  <c r="AQ37" i="2"/>
  <c r="AR37" i="2"/>
  <c r="AS37" i="2"/>
  <c r="AT37" i="2"/>
  <c r="AU37" i="2"/>
  <c r="AV37" i="2"/>
  <c r="AW37" i="2"/>
  <c r="AX37" i="2"/>
  <c r="AY37" i="2"/>
  <c r="AZ37" i="2"/>
  <c r="BA37" i="2"/>
  <c r="BB37" i="2"/>
  <c r="BC37" i="2"/>
  <c r="BD37" i="2"/>
  <c r="BE37" i="2"/>
  <c r="BF37" i="2"/>
  <c r="BG37" i="2"/>
  <c r="BH37" i="2"/>
  <c r="BI37" i="2"/>
  <c r="BJ37" i="2"/>
  <c r="BK37" i="2"/>
  <c r="BM37" i="2"/>
  <c r="BN37" i="2"/>
  <c r="BO37" i="2"/>
  <c r="BP37" i="2"/>
  <c r="BQ37" i="2"/>
  <c r="BR37" i="2"/>
  <c r="BS37" i="2"/>
  <c r="BT37" i="2"/>
  <c r="BU37" i="2"/>
  <c r="BV37" i="2"/>
  <c r="BW37" i="2"/>
  <c r="AP38" i="2"/>
  <c r="AQ38" i="2"/>
  <c r="AR38" i="2"/>
  <c r="AS38" i="2"/>
  <c r="AT38" i="2"/>
  <c r="AU38" i="2"/>
  <c r="AV38" i="2"/>
  <c r="AW38" i="2"/>
  <c r="AX38" i="2"/>
  <c r="AY38" i="2"/>
  <c r="AZ38" i="2"/>
  <c r="BA38" i="2"/>
  <c r="BB38" i="2"/>
  <c r="BC38" i="2"/>
  <c r="BD38" i="2"/>
  <c r="BE38" i="2"/>
  <c r="BF38" i="2"/>
  <c r="BG38" i="2"/>
  <c r="BH38" i="2"/>
  <c r="BI38" i="2"/>
  <c r="BJ38" i="2"/>
  <c r="BK38" i="2"/>
  <c r="BL38" i="2"/>
  <c r="BL63" i="2" s="1"/>
  <c r="BM38" i="2"/>
  <c r="BN38" i="2"/>
  <c r="BO38" i="2"/>
  <c r="BP38" i="2"/>
  <c r="BQ38" i="2"/>
  <c r="BR38" i="2"/>
  <c r="BS38" i="2"/>
  <c r="BT38" i="2"/>
  <c r="BU38" i="2"/>
  <c r="BV38" i="2"/>
  <c r="BW38" i="2"/>
  <c r="AP39" i="2"/>
  <c r="AQ39" i="2"/>
  <c r="AR39" i="2"/>
  <c r="AS39" i="2"/>
  <c r="AT39" i="2"/>
  <c r="AU39" i="2"/>
  <c r="AV39" i="2"/>
  <c r="AW39" i="2"/>
  <c r="AX39" i="2"/>
  <c r="AY39" i="2"/>
  <c r="AZ39" i="2"/>
  <c r="BA39" i="2"/>
  <c r="BB39" i="2"/>
  <c r="BC39" i="2"/>
  <c r="BD39" i="2"/>
  <c r="BE39" i="2"/>
  <c r="BF39" i="2"/>
  <c r="BG39" i="2"/>
  <c r="BH39" i="2"/>
  <c r="BI39" i="2"/>
  <c r="BJ39" i="2"/>
  <c r="BK39" i="2"/>
  <c r="BL39" i="2"/>
  <c r="BM39" i="2"/>
  <c r="BN39" i="2"/>
  <c r="BO39" i="2"/>
  <c r="BP39" i="2"/>
  <c r="BQ39" i="2"/>
  <c r="BR39" i="2"/>
  <c r="BS39" i="2"/>
  <c r="BT39" i="2"/>
  <c r="BU39" i="2"/>
  <c r="BV39" i="2"/>
  <c r="BW39" i="2"/>
  <c r="AP40" i="2"/>
  <c r="AQ40" i="2"/>
  <c r="AR40" i="2"/>
  <c r="AS40" i="2"/>
  <c r="AT40" i="2"/>
  <c r="AU40" i="2"/>
  <c r="AV40" i="2"/>
  <c r="AW40" i="2"/>
  <c r="AX40" i="2"/>
  <c r="AY40" i="2"/>
  <c r="AZ40" i="2"/>
  <c r="BA40" i="2"/>
  <c r="BB40" i="2"/>
  <c r="BC40" i="2"/>
  <c r="BD40" i="2"/>
  <c r="BE40" i="2"/>
  <c r="BF40" i="2"/>
  <c r="BG40" i="2"/>
  <c r="BH40" i="2"/>
  <c r="BI40" i="2"/>
  <c r="BJ40" i="2"/>
  <c r="BK40" i="2"/>
  <c r="BL40" i="2"/>
  <c r="BM40" i="2"/>
  <c r="BN40" i="2"/>
  <c r="BO40" i="2"/>
  <c r="BP40" i="2"/>
  <c r="BQ40" i="2"/>
  <c r="BR40" i="2"/>
  <c r="BS40" i="2"/>
  <c r="BT40" i="2"/>
  <c r="BU40" i="2"/>
  <c r="BV40" i="2"/>
  <c r="BW40" i="2"/>
  <c r="AP41" i="2"/>
  <c r="AQ41" i="2"/>
  <c r="AR41" i="2"/>
  <c r="AS41" i="2"/>
  <c r="AT41" i="2"/>
  <c r="AU41" i="2"/>
  <c r="AV41" i="2"/>
  <c r="AW41" i="2"/>
  <c r="AX41" i="2"/>
  <c r="AY41" i="2"/>
  <c r="AZ41" i="2"/>
  <c r="BA41" i="2"/>
  <c r="BB41" i="2"/>
  <c r="BC41" i="2"/>
  <c r="BD41" i="2"/>
  <c r="BE41" i="2"/>
  <c r="BF41" i="2"/>
  <c r="BG41" i="2"/>
  <c r="BH41" i="2"/>
  <c r="BI41" i="2"/>
  <c r="BJ41" i="2"/>
  <c r="BK41" i="2"/>
  <c r="BL41" i="2"/>
  <c r="BM41" i="2"/>
  <c r="BN41" i="2"/>
  <c r="BO41" i="2"/>
  <c r="BP41" i="2"/>
  <c r="BQ41" i="2"/>
  <c r="BR41" i="2"/>
  <c r="BS41" i="2"/>
  <c r="BT41" i="2"/>
  <c r="BU41" i="2"/>
  <c r="BV41" i="2"/>
  <c r="BW41" i="2"/>
  <c r="AP42" i="2"/>
  <c r="AQ42" i="2"/>
  <c r="AR42" i="2"/>
  <c r="AS42" i="2"/>
  <c r="AT42" i="2"/>
  <c r="AU42" i="2"/>
  <c r="AV42" i="2"/>
  <c r="AW42" i="2"/>
  <c r="AX42" i="2"/>
  <c r="AY42" i="2"/>
  <c r="AZ42" i="2"/>
  <c r="BA42" i="2"/>
  <c r="BB42" i="2"/>
  <c r="BC42" i="2"/>
  <c r="BD42" i="2"/>
  <c r="BE42" i="2"/>
  <c r="BF42" i="2"/>
  <c r="BG42" i="2"/>
  <c r="BH42" i="2"/>
  <c r="BI42" i="2"/>
  <c r="BJ42" i="2"/>
  <c r="BK42" i="2"/>
  <c r="BL42" i="2"/>
  <c r="BM42" i="2"/>
  <c r="BN42" i="2"/>
  <c r="BO42" i="2"/>
  <c r="BP42" i="2"/>
  <c r="BQ42" i="2"/>
  <c r="BR42" i="2"/>
  <c r="BS42" i="2"/>
  <c r="BT42" i="2"/>
  <c r="BU42" i="2"/>
  <c r="BV42" i="2"/>
  <c r="BW42" i="2"/>
  <c r="AP43" i="2"/>
  <c r="AQ43" i="2"/>
  <c r="AR43" i="2"/>
  <c r="AS43" i="2"/>
  <c r="AT43" i="2"/>
  <c r="AU43" i="2"/>
  <c r="AV43" i="2"/>
  <c r="AW43" i="2"/>
  <c r="AX43" i="2"/>
  <c r="AY43" i="2"/>
  <c r="AZ43" i="2"/>
  <c r="AZ62" i="2" s="1"/>
  <c r="BA43" i="2"/>
  <c r="BB43" i="2"/>
  <c r="BC43" i="2"/>
  <c r="BD43" i="2"/>
  <c r="BE43" i="2"/>
  <c r="BF43" i="2"/>
  <c r="BG43" i="2"/>
  <c r="BH43" i="2"/>
  <c r="BI43" i="2"/>
  <c r="BJ43" i="2"/>
  <c r="BK43" i="2"/>
  <c r="BL43" i="2"/>
  <c r="BL62" i="2" s="1"/>
  <c r="BM43" i="2"/>
  <c r="BN43" i="2"/>
  <c r="BO43" i="2"/>
  <c r="BP43" i="2"/>
  <c r="BQ43" i="2"/>
  <c r="BR43" i="2"/>
  <c r="BS43" i="2"/>
  <c r="BT43" i="2"/>
  <c r="BU43" i="2"/>
  <c r="BV43" i="2"/>
  <c r="BW43" i="2"/>
  <c r="AP44" i="2"/>
  <c r="AQ44" i="2"/>
  <c r="AR44" i="2"/>
  <c r="AS44" i="2"/>
  <c r="AT44" i="2"/>
  <c r="AU44" i="2"/>
  <c r="AV44" i="2"/>
  <c r="AW44" i="2"/>
  <c r="AX44" i="2"/>
  <c r="AY44" i="2"/>
  <c r="AZ44" i="2"/>
  <c r="BA44" i="2"/>
  <c r="BB44" i="2"/>
  <c r="BC44" i="2"/>
  <c r="BD44" i="2"/>
  <c r="BE44" i="2"/>
  <c r="BF44" i="2"/>
  <c r="BG44" i="2"/>
  <c r="BH44" i="2"/>
  <c r="BI44" i="2"/>
  <c r="BJ44" i="2"/>
  <c r="BK44" i="2"/>
  <c r="BL44" i="2"/>
  <c r="BM44" i="2"/>
  <c r="BN44" i="2"/>
  <c r="BO44" i="2"/>
  <c r="BP44" i="2"/>
  <c r="BQ44" i="2"/>
  <c r="BR44" i="2"/>
  <c r="BS44" i="2"/>
  <c r="BT44" i="2"/>
  <c r="BU44" i="2"/>
  <c r="BV44" i="2"/>
  <c r="BW44" i="2"/>
  <c r="AP45" i="2"/>
  <c r="AQ45" i="2"/>
  <c r="AR45" i="2"/>
  <c r="AS45" i="2"/>
  <c r="AT45" i="2"/>
  <c r="AU45" i="2"/>
  <c r="AV45" i="2"/>
  <c r="AW45" i="2"/>
  <c r="AX45" i="2"/>
  <c r="AY45" i="2"/>
  <c r="AZ45" i="2"/>
  <c r="BA45" i="2"/>
  <c r="BB45" i="2"/>
  <c r="BC45" i="2"/>
  <c r="BD45" i="2"/>
  <c r="BE45" i="2"/>
  <c r="BF45" i="2"/>
  <c r="BG45" i="2"/>
  <c r="BH45" i="2"/>
  <c r="BI45" i="2"/>
  <c r="BJ45" i="2"/>
  <c r="BK45" i="2"/>
  <c r="BL45" i="2"/>
  <c r="BM45" i="2"/>
  <c r="BN45" i="2"/>
  <c r="BO45" i="2"/>
  <c r="BP45" i="2"/>
  <c r="BQ45" i="2"/>
  <c r="BR45" i="2"/>
  <c r="BS45" i="2"/>
  <c r="BT45" i="2"/>
  <c r="BU45" i="2"/>
  <c r="BV45" i="2"/>
  <c r="BW45" i="2"/>
  <c r="AP46" i="2"/>
  <c r="AQ46" i="2"/>
  <c r="AR46" i="2"/>
  <c r="AS46" i="2"/>
  <c r="AT46" i="2"/>
  <c r="AU46" i="2"/>
  <c r="AV46" i="2"/>
  <c r="AW46" i="2"/>
  <c r="AX46" i="2"/>
  <c r="AY46" i="2"/>
  <c r="AZ46" i="2"/>
  <c r="BA46" i="2"/>
  <c r="BB46" i="2"/>
  <c r="BC46" i="2"/>
  <c r="BD46" i="2"/>
  <c r="BE46" i="2"/>
  <c r="BF46" i="2"/>
  <c r="BG46" i="2"/>
  <c r="BH46" i="2"/>
  <c r="BI46" i="2"/>
  <c r="BJ46" i="2"/>
  <c r="BK46" i="2"/>
  <c r="BL46" i="2"/>
  <c r="BM46" i="2"/>
  <c r="BN46" i="2"/>
  <c r="BO46" i="2"/>
  <c r="BP46" i="2"/>
  <c r="BQ46" i="2"/>
  <c r="BR46" i="2"/>
  <c r="BS46" i="2"/>
  <c r="BT46" i="2"/>
  <c r="BU46" i="2"/>
  <c r="BV46" i="2"/>
  <c r="BW46" i="2"/>
  <c r="AP47" i="2"/>
  <c r="AQ47" i="2"/>
  <c r="AR47" i="2"/>
  <c r="AS47" i="2"/>
  <c r="AT47" i="2"/>
  <c r="AU47" i="2"/>
  <c r="AV47" i="2"/>
  <c r="AW47" i="2"/>
  <c r="AX47" i="2"/>
  <c r="AY47" i="2"/>
  <c r="AZ47" i="2"/>
  <c r="BA47" i="2"/>
  <c r="BB47" i="2"/>
  <c r="BC47" i="2"/>
  <c r="BD47" i="2"/>
  <c r="BE47" i="2"/>
  <c r="BF47" i="2"/>
  <c r="BG47" i="2"/>
  <c r="BH47" i="2"/>
  <c r="BI47" i="2"/>
  <c r="BJ47" i="2"/>
  <c r="BK47" i="2"/>
  <c r="BL47" i="2"/>
  <c r="BM47" i="2"/>
  <c r="BN47" i="2"/>
  <c r="BO47" i="2"/>
  <c r="BP47" i="2"/>
  <c r="BQ47" i="2"/>
  <c r="BR47" i="2"/>
  <c r="BS47" i="2"/>
  <c r="BT47" i="2"/>
  <c r="BU47" i="2"/>
  <c r="BV47" i="2"/>
  <c r="BW47" i="2"/>
  <c r="AP48" i="2"/>
  <c r="AQ48" i="2"/>
  <c r="AR48" i="2"/>
  <c r="AS48" i="2"/>
  <c r="AT48" i="2"/>
  <c r="AU48" i="2"/>
  <c r="AV48" i="2"/>
  <c r="AW48" i="2"/>
  <c r="AX48" i="2"/>
  <c r="AY48" i="2"/>
  <c r="AZ48" i="2"/>
  <c r="BA48" i="2"/>
  <c r="BB48" i="2"/>
  <c r="BC48" i="2"/>
  <c r="BD48" i="2"/>
  <c r="BE48" i="2"/>
  <c r="BF48" i="2"/>
  <c r="BG48" i="2"/>
  <c r="BH48" i="2"/>
  <c r="BI48" i="2"/>
  <c r="BJ48" i="2"/>
  <c r="BK48" i="2"/>
  <c r="BL48" i="2"/>
  <c r="BM48" i="2"/>
  <c r="BN48" i="2"/>
  <c r="BO48" i="2"/>
  <c r="BP48" i="2"/>
  <c r="BQ48" i="2"/>
  <c r="BR48" i="2"/>
  <c r="BS48" i="2"/>
  <c r="BT48" i="2"/>
  <c r="BU48" i="2"/>
  <c r="BV48" i="2"/>
  <c r="BW48" i="2"/>
  <c r="AP49" i="2"/>
  <c r="AQ49" i="2"/>
  <c r="AR49" i="2"/>
  <c r="AS49" i="2"/>
  <c r="AT49" i="2"/>
  <c r="AU49" i="2"/>
  <c r="AV49" i="2"/>
  <c r="AW49" i="2"/>
  <c r="AX49" i="2"/>
  <c r="AY49" i="2"/>
  <c r="AZ49" i="2"/>
  <c r="BA49" i="2"/>
  <c r="BB49" i="2"/>
  <c r="BC49" i="2"/>
  <c r="BD49" i="2"/>
  <c r="BE49" i="2"/>
  <c r="BF49" i="2"/>
  <c r="BG49" i="2"/>
  <c r="BH49" i="2"/>
  <c r="BI49" i="2"/>
  <c r="BJ49" i="2"/>
  <c r="BK49" i="2"/>
  <c r="BL49" i="2"/>
  <c r="BM49" i="2"/>
  <c r="BN49" i="2"/>
  <c r="BO49" i="2"/>
  <c r="BP49" i="2"/>
  <c r="BQ49" i="2"/>
  <c r="BR49" i="2"/>
  <c r="BS49" i="2"/>
  <c r="BT49" i="2"/>
  <c r="BU49" i="2"/>
  <c r="BV49" i="2"/>
  <c r="BW49" i="2"/>
  <c r="AP50" i="2"/>
  <c r="AQ50" i="2"/>
  <c r="AR50" i="2"/>
  <c r="AS50" i="2"/>
  <c r="AT50" i="2"/>
  <c r="AU50" i="2"/>
  <c r="AV50" i="2"/>
  <c r="AW50" i="2"/>
  <c r="AX50" i="2"/>
  <c r="AY50" i="2"/>
  <c r="AZ50" i="2"/>
  <c r="BA50" i="2"/>
  <c r="BB50" i="2"/>
  <c r="BC50" i="2"/>
  <c r="BD50" i="2"/>
  <c r="BE50" i="2"/>
  <c r="BF50" i="2"/>
  <c r="BG50" i="2"/>
  <c r="BH50" i="2"/>
  <c r="BI50" i="2"/>
  <c r="BJ50" i="2"/>
  <c r="BK50" i="2"/>
  <c r="BL50" i="2"/>
  <c r="BM50" i="2"/>
  <c r="BN50" i="2"/>
  <c r="BO50" i="2"/>
  <c r="BP50" i="2"/>
  <c r="BQ50" i="2"/>
  <c r="BR50" i="2"/>
  <c r="BS50" i="2"/>
  <c r="BT50" i="2"/>
  <c r="BU50" i="2"/>
  <c r="BV50" i="2"/>
  <c r="BW50" i="2"/>
  <c r="AP51" i="2"/>
  <c r="AQ51" i="2"/>
  <c r="AR51" i="2"/>
  <c r="AS51" i="2"/>
  <c r="AT51" i="2"/>
  <c r="AU51" i="2"/>
  <c r="AV51" i="2"/>
  <c r="AW51" i="2"/>
  <c r="AX51" i="2"/>
  <c r="AY51" i="2"/>
  <c r="AZ51" i="2"/>
  <c r="BA51" i="2"/>
  <c r="BB51" i="2"/>
  <c r="BC51" i="2"/>
  <c r="BD51" i="2"/>
  <c r="BE51" i="2"/>
  <c r="BF51" i="2"/>
  <c r="BG51" i="2"/>
  <c r="BH51" i="2"/>
  <c r="BI51" i="2"/>
  <c r="BJ51" i="2"/>
  <c r="BK51" i="2"/>
  <c r="BL51" i="2"/>
  <c r="BM51" i="2"/>
  <c r="BN51" i="2"/>
  <c r="BO51" i="2"/>
  <c r="BP51" i="2"/>
  <c r="BQ51" i="2"/>
  <c r="BR51" i="2"/>
  <c r="BS51" i="2"/>
  <c r="BT51" i="2"/>
  <c r="BU51" i="2"/>
  <c r="BV51" i="2"/>
  <c r="BW51" i="2"/>
  <c r="AP52" i="2"/>
  <c r="AQ52" i="2"/>
  <c r="AR52" i="2"/>
  <c r="AS52" i="2"/>
  <c r="AT52" i="2"/>
  <c r="AU52" i="2"/>
  <c r="AV52" i="2"/>
  <c r="AW52" i="2"/>
  <c r="AX52" i="2"/>
  <c r="AY52" i="2"/>
  <c r="AZ52" i="2"/>
  <c r="BA52" i="2"/>
  <c r="BB52" i="2"/>
  <c r="BC52" i="2"/>
  <c r="BD52" i="2"/>
  <c r="BE52" i="2"/>
  <c r="BF52" i="2"/>
  <c r="BG52" i="2"/>
  <c r="BH52" i="2"/>
  <c r="BI52" i="2"/>
  <c r="BJ52" i="2"/>
  <c r="BK52" i="2"/>
  <c r="BL52" i="2"/>
  <c r="BM52" i="2"/>
  <c r="BN52" i="2"/>
  <c r="BO52" i="2"/>
  <c r="BP52" i="2"/>
  <c r="BQ52" i="2"/>
  <c r="BR52" i="2"/>
  <c r="BS52" i="2"/>
  <c r="BT52" i="2"/>
  <c r="BU52" i="2"/>
  <c r="BV52" i="2"/>
  <c r="BW52" i="2"/>
  <c r="AP53" i="2"/>
  <c r="AQ53" i="2"/>
  <c r="AR53" i="2"/>
  <c r="AS53" i="2"/>
  <c r="AT53" i="2"/>
  <c r="AU53" i="2"/>
  <c r="AV53" i="2"/>
  <c r="AW53" i="2"/>
  <c r="AX53" i="2"/>
  <c r="AY53" i="2"/>
  <c r="AZ53" i="2"/>
  <c r="BA53" i="2"/>
  <c r="BB53" i="2"/>
  <c r="BC53" i="2"/>
  <c r="BD53" i="2"/>
  <c r="BE53" i="2"/>
  <c r="BF53" i="2"/>
  <c r="BG53" i="2"/>
  <c r="BH53" i="2"/>
  <c r="BI53" i="2"/>
  <c r="BJ53" i="2"/>
  <c r="BK53" i="2"/>
  <c r="BL53" i="2"/>
  <c r="BM53" i="2"/>
  <c r="BN53" i="2"/>
  <c r="BO53" i="2"/>
  <c r="BP53" i="2"/>
  <c r="BQ53" i="2"/>
  <c r="BR53" i="2"/>
  <c r="BS53" i="2"/>
  <c r="BT53" i="2"/>
  <c r="BU53" i="2"/>
  <c r="BV53" i="2"/>
  <c r="BW53" i="2"/>
  <c r="AP54" i="2"/>
  <c r="AQ54" i="2"/>
  <c r="AR54" i="2"/>
  <c r="AS54" i="2"/>
  <c r="AT54" i="2"/>
  <c r="AU54" i="2"/>
  <c r="AV54" i="2"/>
  <c r="AW54" i="2"/>
  <c r="AX54" i="2"/>
  <c r="AY54" i="2"/>
  <c r="AZ54" i="2"/>
  <c r="BA54" i="2"/>
  <c r="BB54" i="2"/>
  <c r="BC54" i="2"/>
  <c r="BD54" i="2"/>
  <c r="BE54" i="2"/>
  <c r="BF54" i="2"/>
  <c r="BG54" i="2"/>
  <c r="BH54" i="2"/>
  <c r="BI54" i="2"/>
  <c r="BJ54" i="2"/>
  <c r="BK54" i="2"/>
  <c r="BL54" i="2"/>
  <c r="BM54" i="2"/>
  <c r="BN54" i="2"/>
  <c r="BO54" i="2"/>
  <c r="BP54" i="2"/>
  <c r="BQ54" i="2"/>
  <c r="BR54" i="2"/>
  <c r="BS54" i="2"/>
  <c r="BT54" i="2"/>
  <c r="BU54" i="2"/>
  <c r="BV54" i="2"/>
  <c r="BW54" i="2"/>
  <c r="AP55" i="2"/>
  <c r="AQ55" i="2"/>
  <c r="AR55" i="2"/>
  <c r="AS55" i="2"/>
  <c r="AT55" i="2"/>
  <c r="AU55" i="2"/>
  <c r="AV55" i="2"/>
  <c r="AW55" i="2"/>
  <c r="AX55" i="2"/>
  <c r="AY55" i="2"/>
  <c r="AZ55" i="2"/>
  <c r="BA55" i="2"/>
  <c r="BB55" i="2"/>
  <c r="BC55" i="2"/>
  <c r="BD55" i="2"/>
  <c r="BE55" i="2"/>
  <c r="BF55" i="2"/>
  <c r="BG55" i="2"/>
  <c r="BH55" i="2"/>
  <c r="BI55" i="2"/>
  <c r="BJ55" i="2"/>
  <c r="BK55" i="2"/>
  <c r="BL55" i="2"/>
  <c r="BM55" i="2"/>
  <c r="BN55" i="2"/>
  <c r="BO55" i="2"/>
  <c r="BP55" i="2"/>
  <c r="BQ55" i="2"/>
  <c r="BR55" i="2"/>
  <c r="BS55" i="2"/>
  <c r="BT55" i="2"/>
  <c r="BU55" i="2"/>
  <c r="BV55" i="2"/>
  <c r="BW55" i="2"/>
  <c r="AP56" i="2"/>
  <c r="AQ56" i="2"/>
  <c r="AR56" i="2"/>
  <c r="AS56" i="2"/>
  <c r="AT56" i="2"/>
  <c r="AU56" i="2"/>
  <c r="AV56" i="2"/>
  <c r="AW56" i="2"/>
  <c r="AX56" i="2"/>
  <c r="AY56" i="2"/>
  <c r="AZ56" i="2"/>
  <c r="BA56" i="2"/>
  <c r="BB56" i="2"/>
  <c r="BC56" i="2"/>
  <c r="BD56" i="2"/>
  <c r="BE56" i="2"/>
  <c r="BF56" i="2"/>
  <c r="BG56" i="2"/>
  <c r="BH56" i="2"/>
  <c r="BI56" i="2"/>
  <c r="BJ56" i="2"/>
  <c r="BK56" i="2"/>
  <c r="BL56" i="2"/>
  <c r="BM56" i="2"/>
  <c r="BN56" i="2"/>
  <c r="BO56" i="2"/>
  <c r="BP56" i="2"/>
  <c r="BQ56" i="2"/>
  <c r="BR56" i="2"/>
  <c r="BS56" i="2"/>
  <c r="BT56" i="2"/>
  <c r="BU56" i="2"/>
  <c r="BV56" i="2"/>
  <c r="BW56" i="2"/>
  <c r="AP57" i="2"/>
  <c r="AQ57" i="2"/>
  <c r="AR57" i="2"/>
  <c r="AS57" i="2"/>
  <c r="AT57" i="2"/>
  <c r="AU57" i="2"/>
  <c r="AV57" i="2"/>
  <c r="AW57" i="2"/>
  <c r="AX57" i="2"/>
  <c r="AY57" i="2"/>
  <c r="AZ57" i="2"/>
  <c r="BB57" i="2"/>
  <c r="BC57" i="2"/>
  <c r="BD57" i="2"/>
  <c r="BE57" i="2"/>
  <c r="BF57" i="2"/>
  <c r="BG57" i="2"/>
  <c r="BH57" i="2"/>
  <c r="BI57" i="2"/>
  <c r="BJ57" i="2"/>
  <c r="BK57" i="2"/>
  <c r="BL57" i="2"/>
  <c r="BM57" i="2"/>
  <c r="BN57" i="2"/>
  <c r="BO57" i="2"/>
  <c r="BP57" i="2"/>
  <c r="BQ57" i="2"/>
  <c r="BR57" i="2"/>
  <c r="BS57" i="2"/>
  <c r="BT57" i="2"/>
  <c r="BU57" i="2"/>
  <c r="BV57" i="2"/>
  <c r="BW57" i="2"/>
  <c r="AP58" i="2"/>
  <c r="AQ58" i="2"/>
  <c r="AR58" i="2"/>
  <c r="AS58" i="2"/>
  <c r="AT58" i="2"/>
  <c r="AU58" i="2"/>
  <c r="AV58" i="2"/>
  <c r="AW58" i="2"/>
  <c r="AX58" i="2"/>
  <c r="AY58" i="2"/>
  <c r="AZ58" i="2"/>
  <c r="BA58" i="2"/>
  <c r="BB58" i="2"/>
  <c r="BC58" i="2"/>
  <c r="BD58" i="2"/>
  <c r="BE58" i="2"/>
  <c r="BF58" i="2"/>
  <c r="BG58" i="2"/>
  <c r="BH58" i="2"/>
  <c r="BI58" i="2"/>
  <c r="BJ58" i="2"/>
  <c r="BK58" i="2"/>
  <c r="BL58" i="2"/>
  <c r="BM58" i="2"/>
  <c r="BN58" i="2"/>
  <c r="BO58" i="2"/>
  <c r="BP58" i="2"/>
  <c r="BQ58" i="2"/>
  <c r="BR58" i="2"/>
  <c r="BS58" i="2"/>
  <c r="BT58" i="2"/>
  <c r="BU58" i="2"/>
  <c r="BV58" i="2"/>
  <c r="BW58" i="2"/>
  <c r="AP59" i="2"/>
  <c r="AQ59" i="2"/>
  <c r="AR59" i="2"/>
  <c r="AS59" i="2"/>
  <c r="AT59" i="2"/>
  <c r="AU59" i="2"/>
  <c r="AV59" i="2"/>
  <c r="AW59" i="2"/>
  <c r="AX59" i="2"/>
  <c r="AY59" i="2"/>
  <c r="AZ59" i="2"/>
  <c r="BA59" i="2"/>
  <c r="BB59" i="2"/>
  <c r="BC59" i="2"/>
  <c r="BD59" i="2"/>
  <c r="BE59" i="2"/>
  <c r="BF59" i="2"/>
  <c r="BG59" i="2"/>
  <c r="BH59" i="2"/>
  <c r="BI59" i="2"/>
  <c r="BJ59" i="2"/>
  <c r="BK59" i="2"/>
  <c r="BL59" i="2"/>
  <c r="BM59" i="2"/>
  <c r="BN59" i="2"/>
  <c r="BO59" i="2"/>
  <c r="BP59" i="2"/>
  <c r="BQ59" i="2"/>
  <c r="BR59" i="2"/>
  <c r="BS59" i="2"/>
  <c r="BT59" i="2"/>
  <c r="BU59" i="2"/>
  <c r="BV59" i="2"/>
  <c r="BW59" i="2"/>
  <c r="AP60" i="2"/>
  <c r="AQ60" i="2"/>
  <c r="AR60" i="2"/>
  <c r="AS60" i="2"/>
  <c r="AT60" i="2"/>
  <c r="AU60" i="2"/>
  <c r="AV60" i="2"/>
  <c r="AW60" i="2"/>
  <c r="AX60" i="2"/>
  <c r="AY60" i="2"/>
  <c r="AZ60" i="2"/>
  <c r="BA60" i="2"/>
  <c r="BB60" i="2"/>
  <c r="BC60" i="2"/>
  <c r="BD60" i="2"/>
  <c r="BE60" i="2"/>
  <c r="BF60" i="2"/>
  <c r="BG60" i="2"/>
  <c r="BH60" i="2"/>
  <c r="BI60" i="2"/>
  <c r="BJ60" i="2"/>
  <c r="BK60" i="2"/>
  <c r="BL60" i="2"/>
  <c r="BM60" i="2"/>
  <c r="BN60" i="2"/>
  <c r="BO60" i="2"/>
  <c r="BP60" i="2"/>
  <c r="BQ60" i="2"/>
  <c r="BR60" i="2"/>
  <c r="BS60" i="2"/>
  <c r="BT60" i="2"/>
  <c r="BU60" i="2"/>
  <c r="BV60" i="2"/>
  <c r="BW60" i="2"/>
  <c r="AP61" i="2"/>
  <c r="AQ61" i="2"/>
  <c r="AR61" i="2"/>
  <c r="AS61" i="2"/>
  <c r="AT61" i="2"/>
  <c r="AU61" i="2"/>
  <c r="AV61" i="2"/>
  <c r="AW61" i="2"/>
  <c r="AX61" i="2"/>
  <c r="AY61" i="2"/>
  <c r="AZ61" i="2"/>
  <c r="BA61" i="2"/>
  <c r="BB61" i="2"/>
  <c r="BC61" i="2"/>
  <c r="BD61" i="2"/>
  <c r="BE61" i="2"/>
  <c r="BF61" i="2"/>
  <c r="BG61" i="2"/>
  <c r="BH61" i="2"/>
  <c r="BI61" i="2"/>
  <c r="BJ61" i="2"/>
  <c r="BK61" i="2"/>
  <c r="BL61" i="2"/>
  <c r="BM61" i="2"/>
  <c r="BN61" i="2"/>
  <c r="BO61" i="2"/>
  <c r="BP61" i="2"/>
  <c r="BQ61" i="2"/>
  <c r="BR61" i="2"/>
  <c r="BS61" i="2"/>
  <c r="BT61" i="2"/>
  <c r="BU61" i="2"/>
  <c r="BV61" i="2"/>
  <c r="BW61" i="2"/>
  <c r="AO4" i="2"/>
  <c r="AO62" i="2" s="1"/>
  <c r="AO5" i="2"/>
  <c r="AO6" i="2"/>
  <c r="AO7" i="2"/>
  <c r="AO8" i="2"/>
  <c r="AO9" i="2"/>
  <c r="AO10" i="2"/>
  <c r="AO11" i="2"/>
  <c r="AO12" i="2"/>
  <c r="AO13" i="2"/>
  <c r="AO14" i="2"/>
  <c r="AO15" i="2"/>
  <c r="AO16" i="2"/>
  <c r="AO17" i="2"/>
  <c r="AO18" i="2"/>
  <c r="AO19" i="2"/>
  <c r="AO20" i="2"/>
  <c r="AO21" i="2"/>
  <c r="AO22" i="2"/>
  <c r="AO23" i="2"/>
  <c r="AO24" i="2"/>
  <c r="AO25" i="2"/>
  <c r="AO26" i="2"/>
  <c r="AO27" i="2"/>
  <c r="AO28" i="2"/>
  <c r="AO29" i="2"/>
  <c r="AO30" i="2"/>
  <c r="AO31" i="2"/>
  <c r="AO32" i="2"/>
  <c r="AO33" i="2"/>
  <c r="AO34" i="2"/>
  <c r="AO35" i="2"/>
  <c r="AO36" i="2"/>
  <c r="AO37" i="2"/>
  <c r="AO38" i="2"/>
  <c r="AO39" i="2"/>
  <c r="AO40" i="2"/>
  <c r="AO41" i="2"/>
  <c r="AO42" i="2"/>
  <c r="AO43" i="2"/>
  <c r="AO44" i="2"/>
  <c r="AO45" i="2"/>
  <c r="AO46" i="2"/>
  <c r="AO47" i="2"/>
  <c r="AO48" i="2"/>
  <c r="AO49" i="2"/>
  <c r="AO50" i="2"/>
  <c r="AO51" i="2"/>
  <c r="AO52" i="2"/>
  <c r="AO53" i="2"/>
  <c r="AO54" i="2"/>
  <c r="AO55" i="2"/>
  <c r="AO56" i="2"/>
  <c r="AO57" i="2"/>
  <c r="AO58" i="2"/>
  <c r="AO59" i="2"/>
  <c r="AO60" i="2"/>
  <c r="AO61" i="2"/>
  <c r="AO3" i="2"/>
  <c r="AO63" i="2" s="1"/>
  <c r="BT104" i="2" l="1"/>
  <c r="AV80" i="2"/>
  <c r="BU105" i="2"/>
  <c r="BF90" i="2"/>
  <c r="AQ75" i="2"/>
  <c r="BM63" i="2"/>
  <c r="BS103" i="2"/>
  <c r="BE89" i="2"/>
  <c r="AP74" i="2"/>
  <c r="AO65" i="2"/>
  <c r="AO66" i="2" a="1"/>
  <c r="AO66" i="2" s="1"/>
  <c r="BR102" i="2"/>
  <c r="BQ101" i="2"/>
  <c r="BB86" i="2"/>
  <c r="BV62" i="2"/>
  <c r="AX62" i="2"/>
  <c r="BU63" i="2"/>
  <c r="BO99" i="2"/>
  <c r="BA85" i="2"/>
  <c r="AO67" i="2" s="1" a="1"/>
  <c r="AO67" i="2" s="1"/>
  <c r="AO68" i="2" s="1"/>
  <c r="BU62" i="2"/>
  <c r="BT63" i="2"/>
  <c r="BH63" i="2"/>
  <c r="AV63" i="2"/>
  <c r="AZ84" i="2"/>
  <c r="AW81" i="2"/>
  <c r="BN98" i="2"/>
  <c r="AY83" i="2"/>
  <c r="BT62" i="2"/>
  <c r="AV62" i="2"/>
  <c r="BS63" i="2"/>
  <c r="BG63" i="2"/>
  <c r="AU63" i="2"/>
  <c r="BC87" i="2"/>
  <c r="BL96" i="2"/>
  <c r="BK95" i="2"/>
  <c r="AX82" i="2"/>
  <c r="BS62" i="2"/>
  <c r="BR63" i="2"/>
  <c r="BF63" i="2"/>
  <c r="AT63" i="2"/>
  <c r="AO73" i="2"/>
  <c r="BP100" i="2"/>
  <c r="BJ94" i="2"/>
  <c r="AU79" i="2"/>
  <c r="BR62" i="2"/>
  <c r="BF62" i="2"/>
  <c r="BQ63" i="2"/>
  <c r="BE63" i="2"/>
  <c r="AS63" i="2"/>
  <c r="BI93" i="2"/>
  <c r="AT78" i="2"/>
  <c r="BQ62" i="2"/>
  <c r="BE62" i="2"/>
  <c r="BP63" i="2"/>
  <c r="AR63" i="2"/>
  <c r="BD88" i="2"/>
  <c r="BM97" i="2"/>
  <c r="BW107" i="2"/>
  <c r="BH92" i="2"/>
  <c r="AS77" i="2"/>
  <c r="BP62" i="2"/>
  <c r="BD62" i="2"/>
  <c r="BO63" i="2"/>
  <c r="BC63" i="2"/>
  <c r="AQ63" i="2"/>
  <c r="BV106" i="2"/>
  <c r="BG91" i="2"/>
  <c r="AR76" i="2"/>
  <c r="BO62" i="2"/>
  <c r="BC62" i="2"/>
  <c r="AQ62" i="2"/>
  <c r="BN63" i="2"/>
  <c r="BB63" i="2"/>
  <c r="AP63" i="2"/>
  <c r="AO69" i="2" s="1" a="1"/>
  <c r="AO69" i="2" s="1"/>
  <c r="D36" i="1" a="1"/>
  <c r="D36" i="1" s="1"/>
  <c r="E36" i="1" s="1"/>
  <c r="E35" i="1"/>
  <c r="D25" i="1" a="1"/>
  <c r="D25" i="1" s="1"/>
  <c r="E25" i="1" s="1"/>
  <c r="D26" i="1" a="1"/>
  <c r="D26" i="1" s="1"/>
  <c r="E26" i="1" s="1"/>
  <c r="D27" i="1" a="1"/>
  <c r="D27" i="1" s="1"/>
  <c r="E27" i="1" s="1"/>
  <c r="D28" i="1" a="1"/>
  <c r="D28" i="1" s="1"/>
  <c r="E28" i="1" s="1"/>
  <c r="D29" i="1" a="1"/>
  <c r="D29" i="1" s="1"/>
  <c r="E29" i="1" s="1"/>
  <c r="E30" i="1"/>
  <c r="D24" i="1" a="1"/>
  <c r="D24" i="1" s="1"/>
  <c r="E24" i="1" s="1"/>
  <c r="D19" i="1" a="1"/>
  <c r="D19" i="1" s="1"/>
  <c r="E19" i="1" s="1"/>
  <c r="D20" i="1" a="1"/>
  <c r="D20" i="1" s="1"/>
  <c r="E20" i="1" s="1"/>
  <c r="D21" i="1" a="1"/>
  <c r="D21" i="1" s="1"/>
  <c r="E21" i="1" s="1"/>
  <c r="D22" i="1" a="1"/>
  <c r="D22" i="1" s="1"/>
  <c r="E22" i="1" s="1"/>
  <c r="D23" i="1" a="1"/>
  <c r="D23" i="1" s="1"/>
  <c r="E23" i="1" s="1"/>
  <c r="D51" i="1" a="1"/>
  <c r="D51" i="1" s="1"/>
  <c r="E51" i="1" s="1"/>
  <c r="D18" i="1" a="1"/>
  <c r="D18" i="1" s="1"/>
  <c r="E18" i="1" s="1"/>
  <c r="D17" i="1" a="1"/>
  <c r="D17" i="1" s="1"/>
  <c r="E17" i="1" s="1"/>
  <c r="D16" i="1" a="1"/>
  <c r="D16" i="1" s="1"/>
  <c r="E16" i="1" s="1"/>
  <c r="D15" i="1" a="1"/>
  <c r="D15" i="1" s="1"/>
  <c r="E15" i="1" s="1"/>
  <c r="D14" i="1" a="1"/>
  <c r="D14" i="1" s="1"/>
  <c r="E14" i="1" s="1"/>
  <c r="D13" i="1" a="1"/>
  <c r="D13" i="1" s="1"/>
  <c r="E13" i="1" s="1"/>
  <c r="E31" i="1"/>
  <c r="E32" i="1"/>
  <c r="E33" i="1"/>
  <c r="E34" i="1"/>
  <c r="E3" i="1"/>
  <c r="E4" i="1"/>
  <c r="E5" i="1"/>
  <c r="E6" i="1"/>
  <c r="E7" i="1"/>
  <c r="E8" i="1"/>
  <c r="E9" i="1"/>
  <c r="E10" i="1"/>
  <c r="E11" i="1"/>
  <c r="E12" i="1"/>
  <c r="E2" i="1"/>
  <c r="E3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8"/>
        </ext>
      </extLst>
    </bk>
    <bk>
      <extLst>
        <ext uri="{3e2802c4-a4d2-4d8b-9148-e3be6c30e623}">
          <xlrd:rvb i="124"/>
        </ext>
      </extLst>
    </bk>
    <bk>
      <extLst>
        <ext uri="{3e2802c4-a4d2-4d8b-9148-e3be6c30e623}">
          <xlrd:rvb i="127"/>
        </ext>
      </extLst>
    </bk>
  </futureMetadata>
  <cellMetadata count="1">
    <bk>
      <rc t="1" v="0"/>
    </bk>
  </cellMetadata>
  <valueMetadata count="3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valueMetadata>
</metadata>
</file>

<file path=xl/sharedStrings.xml><?xml version="1.0" encoding="utf-8"?>
<sst xmlns="http://schemas.openxmlformats.org/spreadsheetml/2006/main" count="173" uniqueCount="61">
  <si>
    <t>Type</t>
  </si>
  <si>
    <t>B-T-7.500-15112024</t>
  </si>
  <si>
    <t>Buy/Stock</t>
  </si>
  <si>
    <t>T-Bill</t>
  </si>
  <si>
    <t>Short</t>
  </si>
  <si>
    <t>Quantity</t>
  </si>
  <si>
    <t>B-T-7.625-15022025</t>
  </si>
  <si>
    <t>Paid Price</t>
  </si>
  <si>
    <t>Total</t>
  </si>
  <si>
    <t>Total:</t>
  </si>
  <si>
    <t>Bonds</t>
  </si>
  <si>
    <t>Price Paid</t>
  </si>
  <si>
    <t>End date</t>
  </si>
  <si>
    <t>Paid on short</t>
  </si>
  <si>
    <t>Company/Stock</t>
  </si>
  <si>
    <t>ASML</t>
  </si>
  <si>
    <t>WMT</t>
  </si>
  <si>
    <t>AXP</t>
  </si>
  <si>
    <t>FSR</t>
  </si>
  <si>
    <t>AMZN</t>
  </si>
  <si>
    <t>Weight</t>
  </si>
  <si>
    <t>Total Weight</t>
  </si>
  <si>
    <t>Portfolio return</t>
  </si>
  <si>
    <t>Portfolio variance</t>
  </si>
  <si>
    <t>Portfolio risk</t>
  </si>
  <si>
    <t>Average risk</t>
  </si>
  <si>
    <t xml:space="preserve">Closing -&gt; </t>
  </si>
  <si>
    <t>APPL</t>
  </si>
  <si>
    <t>ACMR</t>
  </si>
  <si>
    <t>NVDA</t>
  </si>
  <si>
    <t>SDGR</t>
  </si>
  <si>
    <t>TSLA</t>
  </si>
  <si>
    <t>MDB</t>
  </si>
  <si>
    <t>CHPT</t>
  </si>
  <si>
    <t>CAT</t>
  </si>
  <si>
    <t>BABA</t>
  </si>
  <si>
    <t>DE</t>
  </si>
  <si>
    <t>IDCC</t>
  </si>
  <si>
    <t>TGT</t>
  </si>
  <si>
    <t>KO</t>
  </si>
  <si>
    <t>DIS</t>
  </si>
  <si>
    <t>SHOP</t>
  </si>
  <si>
    <t>INTC</t>
  </si>
  <si>
    <t>V</t>
  </si>
  <si>
    <t>MCD</t>
  </si>
  <si>
    <t>ABNB</t>
  </si>
  <si>
    <t>ZS</t>
  </si>
  <si>
    <t>QCOM</t>
  </si>
  <si>
    <t>GOOG</t>
  </si>
  <si>
    <t>MO</t>
  </si>
  <si>
    <t>NWPN</t>
  </si>
  <si>
    <t>NEE</t>
  </si>
  <si>
    <t>O</t>
  </si>
  <si>
    <t>U</t>
  </si>
  <si>
    <t>IT</t>
  </si>
  <si>
    <t>ORCL</t>
  </si>
  <si>
    <t>ADBE</t>
  </si>
  <si>
    <t>Simple return -&gt;</t>
  </si>
  <si>
    <t>Average monthly return</t>
  </si>
  <si>
    <t>ST.DEV (RISK)</t>
  </si>
  <si>
    <t>Covariance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</si>
</sst>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7" formatCode="&quot;$&quot;#,##0.00"/>
    <numFmt numFmtId="168" formatCode="mm/dd/yy;@"/>
    <numFmt numFmtId="169" formatCode="m/d/yy;@"/>
    <numFmt numFmtId="170" formatCode="0.0%"/>
    <numFmt numFmtId="171" formatCode="0.000"/>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font>
    <font>
      <i/>
      <sz val="11"/>
      <color theme="1"/>
      <name val="Calibri"/>
      <family val="2"/>
      <scheme val="minor"/>
    </font>
  </fonts>
  <fills count="7">
    <fill>
      <patternFill patternType="none"/>
    </fill>
    <fill>
      <patternFill patternType="gray125"/>
    </fill>
    <fill>
      <patternFill patternType="solid">
        <fgColor theme="4"/>
        <bgColor indexed="64"/>
      </patternFill>
    </fill>
    <fill>
      <patternFill patternType="solid">
        <fgColor rgb="FF00B050"/>
        <bgColor indexed="64"/>
      </patternFill>
    </fill>
    <fill>
      <patternFill patternType="solid">
        <fgColor theme="7"/>
        <bgColor indexed="64"/>
      </patternFill>
    </fill>
    <fill>
      <patternFill patternType="solid">
        <fgColor theme="9"/>
        <bgColor indexed="64"/>
      </patternFill>
    </fill>
    <fill>
      <patternFill patternType="solid">
        <fgColor theme="0" tint="-0.34998626667073579"/>
        <bgColor indexed="64"/>
      </patternFill>
    </fill>
  </fills>
  <borders count="4">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29">
    <xf numFmtId="0" fontId="0" fillId="0" borderId="0" xfId="0"/>
    <xf numFmtId="0" fontId="1" fillId="0" borderId="1" xfId="0" applyFont="1" applyBorder="1"/>
    <xf numFmtId="0" fontId="1" fillId="0" borderId="1" xfId="0" applyFont="1" applyFill="1" applyBorder="1"/>
    <xf numFmtId="167" fontId="0" fillId="0" borderId="0" xfId="0" applyNumberFormat="1"/>
    <xf numFmtId="168" fontId="0" fillId="0" borderId="0" xfId="0" applyNumberFormat="1"/>
    <xf numFmtId="169" fontId="0" fillId="0" borderId="0" xfId="0" applyNumberFormat="1"/>
    <xf numFmtId="0" fontId="0" fillId="2" borderId="0" xfId="0" applyFill="1" applyAlignment="1">
      <alignment horizontal="center" wrapText="1"/>
    </xf>
    <xf numFmtId="10" fontId="0" fillId="3" borderId="2" xfId="1" applyNumberFormat="1" applyFont="1" applyFill="1" applyBorder="1" applyAlignment="1">
      <alignment horizontal="center" vertical="center"/>
    </xf>
    <xf numFmtId="170" fontId="0" fillId="4" borderId="0" xfId="1" applyNumberFormat="1" applyFont="1" applyFill="1" applyAlignment="1">
      <alignment horizontal="center" vertical="center"/>
    </xf>
    <xf numFmtId="0" fontId="1" fillId="0" borderId="0" xfId="0" applyFont="1" applyAlignment="1">
      <alignment horizontal="right"/>
    </xf>
    <xf numFmtId="2" fontId="0" fillId="0" borderId="0" xfId="0" applyNumberFormat="1"/>
    <xf numFmtId="14" fontId="0" fillId="0" borderId="0" xfId="0" applyNumberFormat="1"/>
    <xf numFmtId="0" fontId="1" fillId="0" borderId="0" xfId="0" applyFont="1"/>
    <xf numFmtId="0" fontId="0" fillId="5" borderId="0" xfId="0" applyFill="1" applyAlignment="1">
      <alignment horizontal="center" wrapText="1"/>
    </xf>
    <xf numFmtId="0" fontId="0" fillId="0" borderId="0" xfId="0" applyBorder="1"/>
    <xf numFmtId="2" fontId="3" fillId="0" borderId="0" xfId="0" applyNumberFormat="1" applyFont="1"/>
    <xf numFmtId="0" fontId="0" fillId="5" borderId="0" xfId="0" applyFill="1"/>
    <xf numFmtId="171" fontId="0" fillId="0" borderId="0" xfId="0" applyNumberFormat="1"/>
    <xf numFmtId="0" fontId="1" fillId="3" borderId="2" xfId="0" applyFont="1" applyFill="1" applyBorder="1"/>
    <xf numFmtId="0" fontId="1" fillId="4" borderId="0" xfId="0" applyFont="1" applyFill="1"/>
    <xf numFmtId="0" fontId="0" fillId="0" borderId="0" xfId="0" applyFill="1"/>
    <xf numFmtId="0" fontId="0" fillId="0" borderId="0" xfId="0" applyFill="1" applyBorder="1" applyAlignment="1"/>
    <xf numFmtId="0" fontId="0" fillId="0" borderId="3" xfId="0" applyBorder="1"/>
    <xf numFmtId="0" fontId="0" fillId="0" borderId="3" xfId="0" applyFill="1" applyBorder="1" applyAlignment="1"/>
    <xf numFmtId="0" fontId="4" fillId="0" borderId="0" xfId="0" applyFont="1" applyFill="1" applyBorder="1" applyAlignment="1">
      <alignment horizontal="center"/>
    </xf>
    <xf numFmtId="170" fontId="0" fillId="0" borderId="0" xfId="1" applyNumberFormat="1" applyFont="1"/>
    <xf numFmtId="0" fontId="0" fillId="6" borderId="3" xfId="0" applyFill="1" applyBorder="1" applyAlignment="1">
      <alignment horizontal="center" wrapText="1"/>
    </xf>
    <xf numFmtId="0" fontId="0" fillId="6" borderId="3" xfId="0" applyFill="1" applyBorder="1" applyAlignment="1">
      <alignment horizontal="center"/>
    </xf>
    <xf numFmtId="170"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28">
  <rv s="0">
    <v>https://www.bing.com/financeapi/forcetrigger?t=a1o2lh&amp;q=XNYS%3aAXP&amp;form=skydnc</v>
    <v>Learn more on Bing</v>
  </rv>
  <rv s="1">
    <v>en-US</v>
    <v>a1o2lh</v>
    <v>268435456</v>
    <v>1</v>
    <v>Powered by Refinitiv</v>
    <v>0</v>
    <v>AMERICAN EXPRESS COMPANY (XNYS:AXP)</v>
    <v>2</v>
    <v>3</v>
    <v>Finance</v>
    <v>4</v>
    <v>199.55</v>
    <v>130.65</v>
    <v>1.1578999999999999</v>
    <v>3.74</v>
    <v>2.5541000000000001E-2</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64000</v>
    <v>New York Stock Exchange</v>
    <v>XNYS</v>
    <v>XNYS</v>
    <v>50TH FLOOR, 200 VESEY STREET, NEW YORK, NY, 10285 US</v>
    <v>150.43</v>
    <v>Banking Services</v>
    <v>Stock</v>
    <v>44933.041645046091</v>
    <v>0</v>
    <v>145.47999999999999</v>
    <v>112211900000</v>
    <v>AMERICAN EXPRESS COMPANY</v>
    <v>AMERICAN EXPRESS COMPANY</v>
    <v>147.74</v>
    <v>15.0878</v>
    <v>146.43</v>
    <v>150.16999999999999</v>
    <v>747232700</v>
    <v>AXP</v>
    <v>AMERICAN EXPRESS COMPANY (XNYS:AXP)</v>
    <v>41</v>
    <v>2630277</v>
    <v>1965</v>
  </rv>
  <rv s="2">
    <v>1</v>
  </rv>
  <rv s="0">
    <v>https://www.bing.com/financeapi/forcetrigger?t=a1mou2&amp;q=XNAS%3aAAPL&amp;form=skydnc</v>
    <v>Learn more on Bing</v>
  </rv>
  <rv s="1">
    <v>en-US</v>
    <v>a1mou2</v>
    <v>268435456</v>
    <v>1</v>
    <v>Powered by Refinitiv</v>
    <v>0</v>
    <v>APPLE INC. (XNAS:AAPL)</v>
    <v>2</v>
    <v>3</v>
    <v>Finance</v>
    <v>5</v>
    <v>179.61</v>
    <v>124.17</v>
    <v>1.2708999999999999</v>
    <v>4.5999999999999996</v>
    <v>3.6794E-2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130.29</v>
    <v>Computers, Phones &amp; Household Electronics</v>
    <v>Stock</v>
    <v>44933.041640242969</v>
    <v>3</v>
    <v>124.89</v>
    <v>2062010000000</v>
    <v>APPLE INC.</v>
    <v>APPLE INC.</v>
    <v>126.01</v>
    <v>21.241900000000001</v>
    <v>125.02</v>
    <v>129.62</v>
    <v>15908120000</v>
    <v>AAPL</v>
    <v>APPLE INC. (XNAS:AAPL)</v>
    <v>118350</v>
    <v>82772240</v>
    <v>1977</v>
  </rv>
  <rv s="2">
    <v>4</v>
  </rv>
  <rv s="0">
    <v>https://www.bing.com/financeapi/forcetrigger?t=a1ntlh&amp;q=XNAS%3aASML&amp;form=skydnc</v>
    <v>Learn more on Bing</v>
  </rv>
  <rv s="1">
    <v>en-US</v>
    <v>a1ntlh</v>
    <v>268435456</v>
    <v>1</v>
    <v>Powered by Refinitiv</v>
    <v>0</v>
    <v>ASML Holding NV (XNAS:ASML)</v>
    <v>2</v>
    <v>3</v>
    <v>Finance</v>
    <v>5</v>
    <v>777.92</v>
    <v>363.15010000000001</v>
    <v>1.4164000000000001</v>
    <v>30.53</v>
    <v>5.4004999999999997E-2</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34720</v>
    <v>Nasdaq Stock Market</v>
    <v>XNAS</v>
    <v>XNAS</v>
    <v>De Run 6501, VELDHOVEN, NOORD-BRABANT, 5504 DR NL</v>
    <v>598.68449999999996</v>
    <v>Semiconductors &amp; Semiconductor Equipment</v>
    <v>Stock</v>
    <v>44933.040555821091</v>
    <v>6</v>
    <v>567.28</v>
    <v>233891100000</v>
    <v>ASML Holding NV</v>
    <v>ASML Holding NV</v>
    <v>575.33000000000004</v>
    <v>43.619500000000002</v>
    <v>565.32000000000005</v>
    <v>595.85</v>
    <v>403136700</v>
    <v>ASML</v>
    <v>ASML Holding NV (XNAS:ASML)</v>
    <v>1756</v>
    <v>991729</v>
    <v>1994</v>
  </rv>
  <rv s="2">
    <v>7</v>
  </rv>
  <rv s="0">
    <v>https://www.bing.com/financeapi/forcetrigger?t=a1mtf2&amp;q=XNAS%3aACMR&amp;form=skydnc</v>
    <v>Learn more on Bing</v>
  </rv>
  <rv s="1">
    <v>en-US</v>
    <v>a1mtf2</v>
    <v>268435456</v>
    <v>1</v>
    <v>Powered by Refinitiv</v>
    <v>0</v>
    <v>ACM RESEARCH, INC. (XNAS:ACMR)</v>
    <v>2</v>
    <v>3</v>
    <v>Finance</v>
    <v>4</v>
    <v>29.86</v>
    <v>5.46</v>
    <v>0.71809999999999996</v>
    <v>7.0000000000000007E-2</v>
    <v>7.3839999999999991E-3</v>
    <v>USD</v>
    <v>ACM Research, Inc. develops, manufactures and sells single-wafer wet cleaning equipment used to improve the manufacturing process and yield for advanced integrated chips. The Company markets and sells its single-wafer wet-cleaning equipment, under the brand name Ultra C, based on the Company's Space Alternated Phase Shift (SAPS), Timely Energized Bubble Oscillation (TEBO), Tahoe and other technologies. These tools are designed to remove random defects from a wafer surface efficiently, without damaging the wafer or its features, even at increasingly advanced process nodes. It has designed these tools for use in fabricating foundry, logic and memory chips, including dynamic random-access memory (DRAM), 3D NAND-flash memory chips, and compound semiconductor chips. The Company also develops, manufactures and sells a range of advanced packaging tools to wafer assembly and packaging customers.</v>
    <v>877</v>
    <v>Nasdaq Stock Market</v>
    <v>XNAS</v>
    <v>XNAS</v>
    <v>42307 Osgood Rd Ste I, FREMONT, CA, 94539-5062 US</v>
    <v>9.74</v>
    <v>Semiconductors &amp; Semiconductor Equipment</v>
    <v>Stock</v>
    <v>44932.921412256248</v>
    <v>9</v>
    <v>9.3699999999999992</v>
    <v>567846100</v>
    <v>ACM RESEARCH, INC.</v>
    <v>ACM RESEARCH, INC.</v>
    <v>9.6300000000000008</v>
    <v>19.659500000000001</v>
    <v>9.48</v>
    <v>9.5500000000000007</v>
    <v>59460330</v>
    <v>ACMR</v>
    <v>ACM RESEARCH, INC. (XNAS:ACMR)</v>
    <v>39</v>
    <v>905969</v>
    <v>2019</v>
  </rv>
  <rv s="2">
    <v>10</v>
  </rv>
  <rv s="0">
    <v>https://www.bing.com/financeapi/forcetrigger?t=a1nhlh&amp;q=XNAS%3aAMZN&amp;form=skydnc</v>
    <v>Learn more on Bing</v>
  </rv>
  <rv s="1">
    <v>en-US</v>
    <v>a1nhlh</v>
    <v>268435456</v>
    <v>1</v>
    <v>Powered by Refinitiv</v>
    <v>0</v>
    <v>AMAZON.COM, INC. (XNAS:AMZN)</v>
    <v>2</v>
    <v>3</v>
    <v>Finance</v>
    <v>5</v>
    <v>170.83150000000001</v>
    <v>81.430000000000007</v>
    <v>1.1695</v>
    <v>2.96</v>
    <v>3.5611000000000004E-2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1544000</v>
    <v>Nasdaq Stock Market</v>
    <v>XNAS</v>
    <v>XNAS</v>
    <v>410 Terry Ave N, SEATTLE, WA, 98109 US</v>
    <v>86.4</v>
    <v>Diversified Retail</v>
    <v>Stock</v>
    <v>44933.041634976566</v>
    <v>12</v>
    <v>81.430000000000007</v>
    <v>878158400000</v>
    <v>AMAZON.COM, INC.</v>
    <v>AMAZON.COM, INC.</v>
    <v>83.03</v>
    <v>79.437700000000007</v>
    <v>83.12</v>
    <v>86.08</v>
    <v>10201650000</v>
    <v>AMZN</v>
    <v>AMAZON.COM, INC. (XNAS:AMZN)</v>
    <v>74612</v>
    <v>74620836</v>
    <v>1996</v>
  </rv>
  <rv s="2">
    <v>13</v>
  </rv>
  <rv s="0">
    <v>https://www.bing.com/financeapi/forcetrigger?t=a25ya2&amp;q=XNYS%3aWMT&amp;form=skydnc</v>
    <v>Learn more on Bing</v>
  </rv>
  <rv s="1">
    <v>en-US</v>
    <v>a25ya2</v>
    <v>268435456</v>
    <v>1</v>
    <v>Powered by Refinitiv</v>
    <v>0</v>
    <v>WALMART INC. (XNYS:WMT)</v>
    <v>2</v>
    <v>3</v>
    <v>Finance</v>
    <v>4</v>
    <v>160.77000000000001</v>
    <v>117.27</v>
    <v>0.53280000000000005</v>
    <v>3.51</v>
    <v>2.4499E-2</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147.55000000000001</v>
    <v>Food &amp; Drug Retailing</v>
    <v>Stock</v>
    <v>44932.898685358596</v>
    <v>15</v>
    <v>144.24</v>
    <v>395836300000</v>
    <v>WALMART INC.</v>
    <v>WALMART INC.</v>
    <v>144.6</v>
    <v>45.3551</v>
    <v>143.27000000000001</v>
    <v>146.78</v>
    <v>2696800000</v>
    <v>WMT</v>
    <v>WALMART INC. (XNYS:WMT)</v>
    <v>168</v>
    <v>6097814</v>
    <v>1969</v>
  </rv>
  <rv s="2">
    <v>16</v>
  </rv>
  <rv s="0">
    <v>https://www.bing.com/financeapi/forcetrigger?t=a1yv52&amp;q=XNAS%3aNVDA&amp;form=skydnc</v>
    <v>Learn more on Bing</v>
  </rv>
  <rv s="1">
    <v>en-US</v>
    <v>a1yv52</v>
    <v>268435456</v>
    <v>1</v>
    <v>Powered by Refinitiv</v>
    <v>0</v>
    <v>NVIDIA CORPORATION (XNAS:NVDA)</v>
    <v>2</v>
    <v>3</v>
    <v>Finance</v>
    <v>5</v>
    <v>289.45999999999998</v>
    <v>108.13</v>
    <v>1.7210000000000001</v>
    <v>5.94</v>
    <v>4.1639999999999996E-2</v>
    <v>USD</v>
    <v>NVIDIA Corporation is a personal computer (PC) gaming market. The Company’s segments include Graphics and Compute &amp; Networking. The Graphics segment includes GeForce graphics processing units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software for building three-dimensional (3D) designs and virtual worlds. The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cryptocurrency mining processors (CMP); Jetson for robotics, and NVIDIA AI Enterprise.</v>
    <v>22473</v>
    <v>Nasdaq Stock Market</v>
    <v>XNAS</v>
    <v>XNAS</v>
    <v>2788 San Tomas Expressway, SANTA CLARA, CA, 95051 US</v>
    <v>150.1</v>
    <v>Semiconductors &amp; Semiconductor Equipment</v>
    <v>Stock</v>
    <v>44933.041660878909</v>
    <v>18</v>
    <v>140.34</v>
    <v>365531400000</v>
    <v>NVIDIA CORPORATION</v>
    <v>NVIDIA CORPORATION</v>
    <v>144.74</v>
    <v>63.202399999999997</v>
    <v>142.65</v>
    <v>148.59</v>
    <v>2460000000</v>
    <v>NVDA</v>
    <v>NVIDIA CORPORATION (XNAS:NVDA)</v>
    <v>65865</v>
    <v>42932871</v>
    <v>1998</v>
  </rv>
  <rv s="2">
    <v>19</v>
  </rv>
  <rv s="0">
    <v>https://www.bing.com/financeapi/forcetrigger?t=bkgih7&amp;q=XNYS%3aFSR&amp;form=skydnc</v>
    <v>Learn more on Bing</v>
  </rv>
  <rv s="1">
    <v>en-US</v>
    <v>bkgih7</v>
    <v>268435456</v>
    <v>1</v>
    <v>Powered by Refinitiv</v>
    <v>0</v>
    <v>FISKER INC. (XNYS:FSR)</v>
    <v>2</v>
    <v>3</v>
    <v>Finance</v>
    <v>4</v>
    <v>16.260000000000002</v>
    <v>6.41</v>
    <v>1.0918000000000001</v>
    <v>9.5000000000000001E-2</v>
    <v>1.3590999999999999E-2</v>
    <v>USD</v>
    <v>Fisker Inc. is building a technology-enabled, asset-light automotive business model for automotive industry. The Company is focused on vehicle development and sales and services. The Company is involved in designing and developing electric vehicles. Its Fisker Flexible Platform Agnostic Design (FF-PAD) a process that allows the design and development of a vehicle to be adapted to any given EV platform in the specific segment size. Its segments include White space segment, Value segment, and Conservative premium segment. It intends to offer third-party insurance and self-insurance mechanisms to its customers to provide insurance against certain risks, including auto liability and physical damage, general liability and products liability. It intends to market and sell its vehicles directly to customers using its digital platforms, including the Flexee App and Website. The Company has not generated any revenue.</v>
    <v>396</v>
    <v>New York Stock Exchange</v>
    <v>XNYS</v>
    <v>XNYS</v>
    <v>1888 Rosecrans Avenue, MANHATTAN BEACH, CA, 90266 US</v>
    <v>7.13</v>
    <v>Automobiles &amp; Auto Parts</v>
    <v>Stock</v>
    <v>44932.977143263284</v>
    <v>21</v>
    <v>6.73</v>
    <v>2208326000</v>
    <v>FISKER INC.</v>
    <v>FISKER INC.</v>
    <v>6.99</v>
    <v>0</v>
    <v>6.99</v>
    <v>7.085</v>
    <v>311910500</v>
    <v>FSR</v>
    <v>FISKER INC. (XNYS:FSR)</v>
    <v>513</v>
    <v>5120968</v>
    <v>2017</v>
  </rv>
  <rv s="2">
    <v>22</v>
  </rv>
  <rv s="0">
    <v>https://www.bing.com/financeapi/forcetrigger?t=btjxjc&amp;q=XNAS%3aSDGR&amp;form=skydnc</v>
    <v>Learn more on Bing</v>
  </rv>
  <rv s="3">
    <v>en-US</v>
    <v>btjxjc</v>
    <v>268435456</v>
    <v>1</v>
    <v>Powered by Refinitiv</v>
    <v>6</v>
    <v>SCHRODINGER, INC. (XNAS:SDGR)</v>
    <v>2</v>
    <v>7</v>
    <v>Finance</v>
    <v>4</v>
    <v>37.25</v>
    <v>15.85</v>
    <v>0.92100000000000004</v>
    <v>-0.35</v>
    <v>-1.898E-2</v>
    <v>USD</v>
    <v>Schrodinger, Inc. has developed a physics-based software platform, which enables discovery of molecules for drug development and materials applications. The software platform is used by biopharmaceutical and industrial companies, academic institutions and government laboratories around the world. The Company also leverages its software platform to advance collaborative programs and its own pipeline of therapeutics to address unmet medical needs. The Company operates through two segments: software and drug discovery. The software segment is focused on selling its software to transform drug discovery across the life sciences industry, as well as to customers in materials science industries. The drug discovery segment is focused on building a portfolio of preclinical and clinical programs, internally and through collaborations, which has advanced to various stages of discovery and development. The Company’s pipeline of drug discovery programs include MALT1, CDC7, Wee1, and SOS1/KRAS.</v>
    <v>664</v>
    <v>Nasdaq Stock Market</v>
    <v>XNAS</v>
    <v>XNAS</v>
    <v>1540 BROADWAY, 24TH FLOOR, NEW YORK, NY, 10036 US</v>
    <v>18.420000000000002</v>
    <v>Software &amp; IT Services</v>
    <v>Stock</v>
    <v>44932.891497500001</v>
    <v>24</v>
    <v>17.37</v>
    <v>1288686000</v>
    <v>SCHRODINGER, INC.</v>
    <v>SCHRODINGER, INC.</v>
    <v>18.420000000000002</v>
    <v>18.440000000000001</v>
    <v>18.09</v>
    <v>71237460</v>
    <v>SDGR</v>
    <v>SCHRODINGER, INC. (XNAS:SDGR)</v>
    <v>81</v>
    <v>787241</v>
    <v>1995</v>
  </rv>
  <rv s="2">
    <v>25</v>
  </rv>
  <rv s="0">
    <v>https://www.bing.com/financeapi/forcetrigger?t=a24kar&amp;q=XNAS%3aTSLA&amp;form=skydnc</v>
    <v>Learn more on Bing</v>
  </rv>
  <rv s="1">
    <v>en-US</v>
    <v>a24kar</v>
    <v>268435456</v>
    <v>1</v>
    <v>Powered by Refinitiv</v>
    <v>0</v>
    <v>TESLA, INC. (XNAS:TSLA)</v>
    <v>2</v>
    <v>3</v>
    <v>Finance</v>
    <v>5</v>
    <v>384.28960000000001</v>
    <v>101.81</v>
    <v>2.0236999999999998</v>
    <v>2.72</v>
    <v>2.4650999999999999E-2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114.39</v>
    <v>Automobiles &amp; Auto Parts</v>
    <v>Stock</v>
    <v>44933.041660428127</v>
    <v>27</v>
    <v>101.81</v>
    <v>357015500000</v>
    <v>TESLA, INC.</v>
    <v>TESLA, INC.</v>
    <v>103</v>
    <v>34.83</v>
    <v>110.34</v>
    <v>113.06</v>
    <v>3157752000</v>
    <v>TSLA</v>
    <v>TESLA, INC. (XNAS:TSLA)</v>
    <v>822598</v>
    <v>144928492</v>
    <v>2003</v>
  </rv>
  <rv s="2">
    <v>28</v>
  </rv>
  <rv s="0">
    <v>http://commons.wikimedia.org/wiki/File:MongoDB_Logo.svg</v>
    <v>&lt;a rel="nofollow" class="external text" href="https://www.mongodb.com/legal/trademark-usage-guidelines"&gt;MongoDB, Inc.&lt;/a&gt;</v>
  </rv>
  <rv s="0">
    <v>http://en.wikipedia.org/wiki/MongoDB_Inc.</v>
    <v>Wikipedia</v>
  </rv>
  <rv s="4">
    <v>30</v>
    <v>31</v>
  </rv>
  <rv s="5">
    <v>12</v>
    <v>https://www.bing.com/th?id=AMMS_e1db2e3234bc1bb199e8aee07d2a0340&amp;qlt=95</v>
    <v>32</v>
    <v>0</v>
    <v>https://www.bing.com/images/search?form=xlimg&amp;q=10gen</v>
    <v>Image of MONGODB, INC.</v>
  </rv>
  <rv s="0">
    <v>https://www.bing.com/financeapi/forcetrigger?t=a1xf1h&amp;q=XNAS%3aMDB&amp;form=skydnc</v>
    <v>Learn more on Bing</v>
  </rv>
  <rv s="6">
    <v>en-US</v>
    <v>a1xf1h</v>
    <v>268435456</v>
    <v>1</v>
    <v>Powered by Refinitiv</v>
    <v>8</v>
    <v>MONGODB, INC. (XNAS:MDB)</v>
    <v>10</v>
    <v>11</v>
    <v>Finance</v>
    <v>4</v>
    <v>471.96</v>
    <v>135.15</v>
    <v>0.93059999999999998</v>
    <v>-2.36</v>
    <v>-1.3707E-2</v>
    <v>USD</v>
    <v>MongoDB, Inc. is a modern, general-purpose database platform. The Company’s platform enables developers to build and modernize applications across a range of use cases in the cloud, on-premise or in a hybrid environment. The Company’s lead offerings are MongoDB Atlas and MongoDB Enterprise Advanced. MongoDB Atlas is its hosted multi-cloud database-as-a-service (DBaaS) offering that includes infrastructure and management of its database. MongoDB Enterprise Advanced is its commercial database server offering for enterprise customers that can run in the cloud, on-premise or in a hybrid environment. Its MongoDB application data platform’s complementary services and products include MongoDB Atlas Search, MongoDB Atlas Data Lake, MongoDB Charts and MongoDB Realm. The Company provides professional services to its customers, including consulting and training. It has over 33,000 customers spanning a range of industries in more than 100 countries around the world.</v>
    <v>3544</v>
    <v>Nasdaq Stock Market</v>
    <v>XNAS</v>
    <v>XNAS</v>
    <v>1633 Broadway Fl 38, NEW YORK, NY, 10019-6763 US</v>
    <v>173.66</v>
    <v>33</v>
    <v>Software &amp; IT Services</v>
    <v>Stock</v>
    <v>44933.026835138284</v>
    <v>34</v>
    <v>164.59</v>
    <v>11766110000</v>
    <v>MONGODB, INC.</v>
    <v>MONGODB, INC.</v>
    <v>172.2</v>
    <v>172.18</v>
    <v>169.82</v>
    <v>69285760</v>
    <v>MDB</v>
    <v>MONGODB, INC. (XNAS:MDB)</v>
    <v>31</v>
    <v>2519963</v>
    <v>2007</v>
  </rv>
  <rv s="2">
    <v>35</v>
  </rv>
  <rv s="0">
    <v>https://www.bing.com/financeapi/forcetrigger?t=briidm&amp;q=XNYS%3aCHPT&amp;form=skydnc</v>
    <v>Learn more on Bing</v>
  </rv>
  <rv s="1">
    <v>en-US</v>
    <v>briidm</v>
    <v>268435456</v>
    <v>1</v>
    <v>Powered by Refinitiv</v>
    <v>0</v>
    <v>CHARGEPOINT HOLDINGS, INC. (XNYS:CHPT)</v>
    <v>2</v>
    <v>3</v>
    <v>Finance</v>
    <v>4</v>
    <v>20.99</v>
    <v>8.07</v>
    <v>1.6445000000000001</v>
    <v>0.09</v>
    <v>1.0089999999999998E-2</v>
    <v>USD</v>
    <v>ChargePoint Holdings, Inc. is an electric vehicle (EV) charging technology solutions provider. The Company sells networked charging hardware, cloud-based software services (Cloud Services) and extended parts and labor warranty solutions (Assure) to customers to enable charging system owners, or hosts, to manage their networked charging systems, and enable drivers the ability to locate, reserve and authenticate networked charging systems, and to transact EV charging sessions on those systems. Its networked charging systems, subscriptions and other offerings provide an open platform that integrates with system hardware from it and other manufacturers, connecting systems over an intelligent network that provides real-time information about charging sessions. In addition, the Company offers a range of Assure, as well as its ChargePoint as a Service (CPaaS) program, which bundles use of its owned and operated systems with Cloud Services, Assure and other benefits into one subscription.</v>
    <v>1436</v>
    <v>New York Stock Exchange</v>
    <v>XNYS</v>
    <v>XNYS</v>
    <v>240 East Hacienda Avenue, CAMPBELL, CA, 95008 US</v>
    <v>9.1050000000000004</v>
    <v>Electrical Utilities &amp; IPPs</v>
    <v>Stock</v>
    <v>44932.881944444445</v>
    <v>37</v>
    <v>8.7100000000000009</v>
    <v>3078575000</v>
    <v>CHARGEPOINT HOLDINGS, INC.</v>
    <v>CHARGEPOINT HOLDINGS, INC.</v>
    <v>8.9499999999999993</v>
    <v>0</v>
    <v>8.92</v>
    <v>9.01</v>
    <v>341684300</v>
    <v>CHPT</v>
    <v>CHARGEPOINT HOLDINGS, INC. (XNYS:CHPT)</v>
    <v>11707</v>
    <v>10716073</v>
    <v>2019</v>
  </rv>
  <rv s="2">
    <v>38</v>
  </rv>
  <rv s="0">
    <v>https://www.bing.com/financeapi/forcetrigger?t=a1p7zr&amp;q=XNYS%3aCAT&amp;form=skydnc</v>
    <v>Learn more on Bing</v>
  </rv>
  <rv s="1">
    <v>en-US</v>
    <v>a1p7zr</v>
    <v>268435456</v>
    <v>1</v>
    <v>Powered by Refinitiv</v>
    <v>0</v>
    <v>CATERPILLAR INC. (XNYS:CAT)</v>
    <v>2</v>
    <v>3</v>
    <v>Finance</v>
    <v>4</v>
    <v>249.91</v>
    <v>160.6</v>
    <v>1.103</v>
    <v>8.58</v>
    <v>3.5708000000000004E-2</v>
    <v>USD</v>
    <v>Caterpillar Inc. is a manufacturer of construction and mining equipment, diesel and natural gas engines, industrial gas turbines and diesel-electric locomotives. The Company operates through its three primary segments :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quarry, waste and material handling applications. Its Energy &amp; Transportation, which supports customers in oil and gas, power generation, marine, rail and industrial applications, including Cat machines. Its All Other operating segments, which includes activities, such as product management and development, and manufacturing of filters and fluids, undercarriage, and others.</v>
    <v>107700</v>
    <v>New York Stock Exchange</v>
    <v>XNYS</v>
    <v>XNYS</v>
    <v>5205 N. O'connor Boulevard, Suite 100, IRVING, TX, 75039 US</v>
    <v>249.91</v>
    <v>Machinery, Equipment &amp; Components</v>
    <v>Stock</v>
    <v>44933.041634536719</v>
    <v>40</v>
    <v>242.24</v>
    <v>129509100000</v>
    <v>CATERPILLAR INC.</v>
    <v>CATERPILLAR INC.</v>
    <v>242.89</v>
    <v>18.176600000000001</v>
    <v>240.28</v>
    <v>248.86</v>
    <v>520409400</v>
    <v>CAT</v>
    <v>CATERPILLAR INC. (XNYS:CAT)</v>
    <v>907</v>
    <v>2888851</v>
    <v>1986</v>
  </rv>
  <rv s="2">
    <v>41</v>
  </rv>
  <rv s="0">
    <v>https://www.bing.com/financeapi/forcetrigger?t=a1o4mw&amp;q=XNYS%3aBABA&amp;form=skydnc</v>
    <v>Learn more on Bing</v>
  </rv>
  <rv s="1">
    <v>en-US</v>
    <v>a1o4mw</v>
    <v>268435456</v>
    <v>1</v>
    <v>Powered by Refinitiv</v>
    <v>0</v>
    <v>Alibaba Group Holding Limited (XNYS:BABA)</v>
    <v>2</v>
    <v>3</v>
    <v>Finance</v>
    <v>5</v>
    <v>138.69999999999999</v>
    <v>58.01</v>
    <v>0.54779999999999995</v>
    <v>2.82</v>
    <v>2.6964999999999999E-2</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243903</v>
    <v>New York Stock Exchange</v>
    <v>XNYS</v>
    <v>XNYS</v>
    <v>No. 699 Wangshang Road, Binjiang District, HANGZHOU, ZHEJIANG, 310052 CN</v>
    <v>108</v>
    <v>Software &amp; IT Services</v>
    <v>Stock</v>
    <v>44933.041610265624</v>
    <v>43</v>
    <v>102.46</v>
    <v>284345300000</v>
    <v>Alibaba Group Holding Limited</v>
    <v>Alibaba Group Holding Limited</v>
    <v>104.11</v>
    <v>152.53200000000001</v>
    <v>104.58</v>
    <v>107.4</v>
    <v>2647536000</v>
    <v>BABA</v>
    <v>Alibaba Group Holding Limited (XNYS:BABA)</v>
    <v>310579</v>
    <v>24327016</v>
    <v>1999</v>
  </rv>
  <rv s="2">
    <v>44</v>
  </rv>
  <rv s="0">
    <v>https://www.bing.com/financeapi/forcetrigger?t=a1qvjc&amp;q=XNYS%3aDE&amp;form=skydnc</v>
    <v>Learn more on Bing</v>
  </rv>
  <rv s="1">
    <v>en-US</v>
    <v>a1qvjc</v>
    <v>268435456</v>
    <v>1</v>
    <v>Powered by Refinitiv</v>
    <v>0</v>
    <v>DEERE &amp; COMPANY (XNYS:DE)</v>
    <v>2</v>
    <v>3</v>
    <v>Finance</v>
    <v>4</v>
    <v>448.3999</v>
    <v>283.81</v>
    <v>1.0901000000000001</v>
    <v>11.74</v>
    <v>2.8308E-2</v>
    <v>USD</v>
    <v>Deere &amp; Company produces intelligent, connected machines and applications, which help the agriculture and construction industries. The Company's production and precision agriculture segment develops and delivers global equipment and technology solutions to unlock customer value for production-scale growers of large grains, small grains, cotton, and sugar. The small agriculture and turf segment develops and delivers global equipment and technology solutions to unlock customer value for dairy and livestock producers, crop producers, and turf and utility customers. The construction and forestry segment develops and delivers a range of machines and technology solutions organized along the earthmoving, forestry, and roadbuilding production systems. The financial services segment primarily finances sales and leases by John Deere dealers of new and used production and precision agriculture, small agriculture and turf, and construction and forestry equipment.</v>
    <v>82200</v>
    <v>New York Stock Exchange</v>
    <v>XNYS</v>
    <v>XNYS</v>
    <v>One John Deere Place, MOLINE, IL, 61265-8098 US</v>
    <v>428.54</v>
    <v>Machinery, Equipment &amp; Components</v>
    <v>Stock</v>
    <v>44933.039185624999</v>
    <v>46</v>
    <v>416.01</v>
    <v>127189200000</v>
    <v>DEERE &amp; COMPANY</v>
    <v>DEERE &amp; COMPANY</v>
    <v>416.2</v>
    <v>18.2834</v>
    <v>414.73</v>
    <v>426.47</v>
    <v>298237300</v>
    <v>DE</v>
    <v>DEERE &amp; COMPANY (XNYS:DE)</v>
    <v>23</v>
    <v>1363822</v>
    <v>1958</v>
  </rv>
  <rv s="2">
    <v>47</v>
  </rv>
  <rv s="0">
    <v>https://www.bing.com/financeapi/forcetrigger?t=a1v9lh&amp;q=XNAS%3aIDCC&amp;form=skydnc</v>
    <v>Learn more on Bing</v>
  </rv>
  <rv s="1">
    <v>en-US</v>
    <v>a1v9lh</v>
    <v>268435456</v>
    <v>1</v>
    <v>Powered by Refinitiv</v>
    <v>0</v>
    <v>InterDigital, Inc. (XNAS:IDCC)</v>
    <v>2</v>
    <v>3</v>
    <v>Finance</v>
    <v>4</v>
    <v>71.89</v>
    <v>40.229999999999997</v>
    <v>1.1183000000000001</v>
    <v>0.18</v>
    <v>3.0980000000000001E-3</v>
    <v>USD</v>
    <v>InterDigital, Inc. is a global research and development company focused primarily on wireless, visual and related technologies. It designs and develops advanced technologies that enable connected, immersive experiences in a range of communications and entertainment products and services. Its subsidiaries hold a portfolio of patents and patent applications related to wireless communications, video coding, display technology, and other areas relevant to the wireless and consumer electronics industries. Its wireless and video inventions are implemented in a range of products, which includes mobile devices, such as cellular phones, tablets, notebook computers, wireless personal digital assistants, televisions, set-top boxes and other consumer electronics. It operates a research and development operation, InterDigital Research &amp; Innovation. It operates approximately six research and development facilities in four countries: the United States, United Kingdom, Canada and France.</v>
    <v>510</v>
    <v>Nasdaq Stock Market</v>
    <v>XNAS</v>
    <v>XNAS</v>
    <v>200 Bellevue Parkway, Suite 300, WILMINGTON, DE, 19809-3727 US</v>
    <v>58.81</v>
    <v>Communications &amp; Networking</v>
    <v>Stock</v>
    <v>44932.91997039297</v>
    <v>49</v>
    <v>57.86</v>
    <v>1728759000</v>
    <v>InterDigital, Inc.</v>
    <v>InterDigital, Inc.</v>
    <v>58.67</v>
    <v>21.508800000000001</v>
    <v>58.1</v>
    <v>58.28</v>
    <v>29662990</v>
    <v>IDCC</v>
    <v>InterDigital, Inc. (XNAS:IDCC)</v>
    <v>6</v>
    <v>266775</v>
    <v>2018</v>
  </rv>
  <rv s="2">
    <v>50</v>
  </rv>
  <rv s="0">
    <v>https://www.bing.com/financeapi/forcetrigger?t=a246z2&amp;q=XNYS%3aTGT&amp;form=skydnc</v>
    <v>Learn more on Bing</v>
  </rv>
  <rv s="1">
    <v>en-US</v>
    <v>a246z2</v>
    <v>268435456</v>
    <v>1</v>
    <v>Powered by Refinitiv</v>
    <v>0</v>
    <v>TARGET CORPORATION (XNYS:TGT)</v>
    <v>2</v>
    <v>3</v>
    <v>Finance</v>
    <v>4</v>
    <v>254.87</v>
    <v>137.16</v>
    <v>1.0119</v>
    <v>5.89</v>
    <v>3.8182000000000001E-2</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operates over 1,941 stores and has stores of approximately 170,000 square feet offer a full line of food items comparable to traditional supermarkets. Its small-format stores has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and others.</v>
    <v>450000</v>
    <v>New York Stock Exchange</v>
    <v>XNYS</v>
    <v>XNYS</v>
    <v>1000 Nicollet Mall, MINNEAPOLIS, MN, 55403 US</v>
    <v>161.06</v>
    <v>Diversified Retail</v>
    <v>Stock</v>
    <v>44933.041554698437</v>
    <v>52</v>
    <v>156.88</v>
    <v>73718660000</v>
    <v>TARGET CORPORATION</v>
    <v>TARGET CORPORATION</v>
    <v>157.65</v>
    <v>21.923100000000002</v>
    <v>154.26</v>
    <v>160.15</v>
    <v>460310100</v>
    <v>TGT</v>
    <v>TARGET CORPORATION (XNYS:TGT)</v>
    <v>10</v>
    <v>4245757</v>
    <v>1902</v>
  </rv>
  <rv s="2">
    <v>53</v>
  </rv>
  <rv s="0">
    <v>https://www.bing.com/financeapi/forcetrigger?t=a1wljc&amp;q=XNYS%3aKO&amp;form=skydnc</v>
    <v>Learn more on Bing</v>
  </rv>
  <rv s="1">
    <v>en-US</v>
    <v>a1wljc</v>
    <v>268435456</v>
    <v>1</v>
    <v>Powered by Refinitiv</v>
    <v>0</v>
    <v>THE COCA-COLA COMPANY (XNYS:KO)</v>
    <v>2</v>
    <v>3</v>
    <v>Finance</v>
    <v>5</v>
    <v>67.2</v>
    <v>54.015000000000001</v>
    <v>0.57879999999999998</v>
    <v>1.2</v>
    <v>1.9293000000000001E-2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63.67</v>
    <v>Beverages</v>
    <v>Stock</v>
    <v>44933.039253645315</v>
    <v>55</v>
    <v>62.58</v>
    <v>274174200000</v>
    <v>THE COCA-COLA COMPANY</v>
    <v>THE COCA-COLA COMPANY</v>
    <v>62.91</v>
    <v>27.794799999999999</v>
    <v>62.2</v>
    <v>63.4</v>
    <v>4324513000</v>
    <v>KO</v>
    <v>THE COCA-COLA COMPANY (XNYS:KO)</v>
    <v>898</v>
    <v>12472180</v>
    <v>1919</v>
  </rv>
  <rv s="2">
    <v>56</v>
  </rv>
  <rv s="0">
    <v>http://en.wikipedia.org/wiki/Public_domain</v>
    <v>Public domain</v>
  </rv>
  <rv s="0">
    <v>http://en.wikipedia.org/wiki/The_Walt_Disney_Company</v>
    <v>Wikipedia</v>
  </rv>
  <rv s="4">
    <v>58</v>
    <v>59</v>
  </rv>
  <rv s="5">
    <v>12</v>
    <v>https://www.bing.com/th?id=AMMS_0aa288ba528f6f45e3de87d97e250136&amp;qlt=95</v>
    <v>60</v>
    <v>0</v>
    <v>https://www.bing.com/images/search?form=xlimg&amp;q=the+walt+disney+company</v>
    <v>Image of THE WALT DISNEY COMPANY</v>
  </rv>
  <rv s="0">
    <v>https://www.bing.com/financeapi/forcetrigger?t=a1r2z2&amp;q=XNYS%3aDIS&amp;form=skydnc</v>
    <v>Learn more on Bing</v>
  </rv>
  <rv s="7">
    <v>en-US</v>
    <v>a1r2z2</v>
    <v>268435456</v>
    <v>1</v>
    <v>Powered by Refinitiv</v>
    <v>13</v>
    <v>THE WALT DISNEY COMPANY (XNYS:DIS)</v>
    <v>10</v>
    <v>14</v>
    <v>Finance</v>
    <v>5</v>
    <v>158.99</v>
    <v>84.07</v>
    <v>1.2362</v>
    <v>2</v>
    <v>2.1758000000000003E-2</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220000</v>
    <v>New York Stock Exchange</v>
    <v>XNYS</v>
    <v>XNYS</v>
    <v>500 S Buena Vista St, BURBANK, CA, 91521-0001 US</v>
    <v>94.69</v>
    <v>61</v>
    <v>Media &amp; Publishing</v>
    <v>Stock</v>
    <v>44933.0416329625</v>
    <v>62</v>
    <v>91.321100000000001</v>
    <v>171271800000</v>
    <v>THE WALT DISNEY COMPANY</v>
    <v>THE WALT DISNEY COMPANY</v>
    <v>92.66</v>
    <v>53.729100000000003</v>
    <v>91.92</v>
    <v>93.92</v>
    <v>1823592000</v>
    <v>DIS</v>
    <v>THE WALT DISNEY COMPANY (XNYS:DIS)</v>
    <v>7891</v>
    <v>14335862</v>
    <v>2018</v>
  </rv>
  <rv s="2">
    <v>63</v>
  </rv>
  <rv s="0">
    <v>https://www.bing.com/financeapi/forcetrigger?t=a22wz2&amp;q=XNYS%3aSHOP&amp;form=skydnc</v>
    <v>Learn more on Bing</v>
  </rv>
  <rv s="1">
    <v>en-US</v>
    <v>a22wz2</v>
    <v>268435456</v>
    <v>1</v>
    <v>Powered by Refinitiv</v>
    <v>0</v>
    <v>SHOPIFY INC. (XNYS:SHOP)</v>
    <v>2</v>
    <v>3</v>
    <v>Finance</v>
    <v>5</v>
    <v>119.12</v>
    <v>23.630400000000002</v>
    <v>1.8834</v>
    <v>0.9</v>
    <v>2.5034999999999998E-2</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10000</v>
    <v>New York Stock Exchange</v>
    <v>XNYS</v>
    <v>XNYS</v>
    <v>Suite 200, 126 York Street, OTTAWA, ON, K1N 5T5 CA</v>
    <v>37.25</v>
    <v>Software &amp; IT Services</v>
    <v>Stock</v>
    <v>44932.881944444445</v>
    <v>65</v>
    <v>34.97</v>
    <v>46393100000</v>
    <v>SHOPIFY INC.</v>
    <v>SHOPIFY INC.</v>
    <v>36.11</v>
    <v>253.98490000000001</v>
    <v>35.950000000000003</v>
    <v>36.85</v>
    <v>1258972000</v>
    <v>SHOP</v>
    <v>SHOPIFY INC. (XNYS:SHOP)</v>
    <v>5075</v>
    <v>19793390</v>
    <v>2004</v>
  </rv>
  <rv s="2">
    <v>66</v>
  </rv>
  <rv s="0">
    <v>https://www.bing.com/financeapi/forcetrigger?t=a1vmf2&amp;q=XNAS%3aINTC&amp;form=skydnc</v>
    <v>Learn more on Bing</v>
  </rv>
  <rv s="1">
    <v>en-US</v>
    <v>a1vmf2</v>
    <v>268435456</v>
    <v>1</v>
    <v>Powered by Refinitiv</v>
    <v>0</v>
    <v>INTEL CORPORATION (XNAS:INTC)</v>
    <v>2</v>
    <v>3</v>
    <v>Finance</v>
    <v>5</v>
    <v>56.28</v>
    <v>24.59</v>
    <v>0.76880000000000004</v>
    <v>1.17</v>
    <v>4.2453000000000005E-2</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28.83</v>
    <v>Semiconductors &amp; Semiconductor Equipment</v>
    <v>Stock</v>
    <v>44933.041658147653</v>
    <v>68</v>
    <v>27.38</v>
    <v>118568700000</v>
    <v>INTEL CORPORATION</v>
    <v>INTEL CORPORATION</v>
    <v>27.93</v>
    <v>8.8679000000000006</v>
    <v>27.56</v>
    <v>28.73</v>
    <v>4127000000</v>
    <v>INTC</v>
    <v>INTEL CORPORATION (XNAS:INTC)</v>
    <v>48368</v>
    <v>37325915</v>
    <v>1989</v>
  </rv>
  <rv s="2">
    <v>69</v>
  </rv>
  <rv s="0">
    <v>https://www.bing.com/financeapi/forcetrigger?t=a256cw&amp;q=XNYS%3aV&amp;form=skydnc</v>
    <v>Learn more on Bing</v>
  </rv>
  <rv s="1">
    <v>en-US</v>
    <v>a256cw</v>
    <v>268435456</v>
    <v>1</v>
    <v>Powered by Refinitiv</v>
    <v>0</v>
    <v>VISA INC. (XNYS:V)</v>
    <v>2</v>
    <v>3</v>
    <v>Finance</v>
    <v>4</v>
    <v>235.85</v>
    <v>174.6</v>
    <v>0.94230000000000003</v>
    <v>6.64</v>
    <v>3.1453000000000002E-2</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26500</v>
    <v>New York Stock Exchange</v>
    <v>XNYS</v>
    <v>XNYS</v>
    <v>P.O. Box 8999, SAN FRANCISCO, CA, 94128-8999 US</v>
    <v>218.14</v>
    <v>Software &amp; IT Services</v>
    <v>Stock</v>
    <v>44933.04076263828</v>
    <v>71</v>
    <v>213.09</v>
    <v>448932500000</v>
    <v>VISA INC.</v>
    <v>VISA INC.</v>
    <v>214</v>
    <v>31.151599999999998</v>
    <v>211.11</v>
    <v>217.75</v>
    <v>2061688000</v>
    <v>V</v>
    <v>VISA INC. (XNYS:V)</v>
    <v>5364</v>
    <v>6670625</v>
    <v>2007</v>
  </rv>
  <rv s="2">
    <v>72</v>
  </rv>
  <rv s="0">
    <v>http://en.wikipedia.org/wiki/McDonald's</v>
    <v>Wikipedia</v>
  </rv>
  <rv s="4">
    <v>58</v>
    <v>74</v>
  </rv>
  <rv s="5">
    <v>12</v>
    <v>https://www.bing.com/th?id=AMMS_7d8255243964a8970376f8dd41121106&amp;qlt=95</v>
    <v>75</v>
    <v>0</v>
    <v>https://www.bing.com/images/search?form=xlimg&amp;q=mcdonald%27s</v>
    <v>Image of MCDONALD'S CORPORATION</v>
  </rv>
  <rv s="0">
    <v>https://www.bing.com/financeapi/forcetrigger?t=a1xdec&amp;q=XNYS%3aMCD&amp;form=skydnc</v>
    <v>Learn more on Bing</v>
  </rv>
  <rv s="7">
    <v>en-US</v>
    <v>a1xdec</v>
    <v>268435456</v>
    <v>1</v>
    <v>Powered by Refinitiv</v>
    <v>13</v>
    <v>MCDONALD'S CORPORATION (XNYS:MCD)</v>
    <v>10</v>
    <v>14</v>
    <v>Finance</v>
    <v>4</v>
    <v>281.67</v>
    <v>217.67500000000001</v>
    <v>0.65049999999999997</v>
    <v>7.31</v>
    <v>2.7884000000000003E-2</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v>
    <v>200000</v>
    <v>New York Stock Exchange</v>
    <v>XNYS</v>
    <v>XNYS</v>
    <v>110 N Carpenter St, CHICAGO, IL, 60607-2104 US</v>
    <v>269.88499999999999</v>
    <v>76</v>
    <v>Hotels &amp; Entertainment Services</v>
    <v>Stock</v>
    <v>44932.883277453126</v>
    <v>77</v>
    <v>263.392</v>
    <v>197366300000</v>
    <v>MCDONALD'S CORPORATION</v>
    <v>MCDONALD'S CORPORATION</v>
    <v>263.76</v>
    <v>33.943800000000003</v>
    <v>262.16000000000003</v>
    <v>269.47000000000003</v>
    <v>732423900</v>
    <v>MCD</v>
    <v>MCDONALD'S CORPORATION (XNYS:MCD)</v>
    <v>147</v>
    <v>2624782</v>
    <v>1964</v>
  </rv>
  <rv s="2">
    <v>78</v>
  </rv>
  <rv s="0">
    <v>https://www.bing.com/financeapi/forcetrigger?t=bwvem7&amp;q=XNAS%3aABNB&amp;form=skydnc</v>
    <v>Learn more on Bing</v>
  </rv>
  <rv s="1">
    <v>en-US</v>
    <v>bwvem7</v>
    <v>268435456</v>
    <v>1</v>
    <v>Powered by Refinitiv</v>
    <v>0</v>
    <v>AIRBNB, INC. (XNAS:ABNB)</v>
    <v>2</v>
    <v>3</v>
    <v>Finance</v>
    <v>5</v>
    <v>191.73</v>
    <v>81.91</v>
    <v>1.5</v>
    <v>0.81</v>
    <v>9.2350000000000002E-3</v>
    <v>USD</v>
    <v>Airbnb, Inc. primarily operates a global platform for stays and experiences. The Company’s marketplace model connects hosts and guests online or through mobile devices to book spaces and experiences around the world. Its listings include homes, cabins, treehouses, boats, castles, and luxury villas. The Company's Website and mobile applications provide its guests with an engaging way to explore a variety of homes and experiences and an easy way to book them. Its hosts generally fall into two categories: individual and professional. Its hosts generally fall into two categories: individual and professional. Individual hosts are those who activate their listings directly on Airbnb through its Website or mobile applications. Professional hosts are often those who run property management or hospitality businesses and generally use application programming interfaces to list their properties on its platform.</v>
    <v>6132</v>
    <v>Nasdaq Stock Market</v>
    <v>XNAS</v>
    <v>XNAS</v>
    <v>888 Brannan St., SAN FRANCISCO, CA, 94103 US</v>
    <v>88.74</v>
    <v>Software &amp; IT Services</v>
    <v>Stock</v>
    <v>44933.04153243047</v>
    <v>80</v>
    <v>85.71</v>
    <v>56048840000</v>
    <v>AIRBNB, INC.</v>
    <v>AIRBNB, INC.</v>
    <v>88.52</v>
    <v>36.932899999999997</v>
    <v>87.71</v>
    <v>88.52</v>
    <v>633177200</v>
    <v>ABNB</v>
    <v>AIRBNB, INC. (XNAS:ABNB)</v>
    <v>4888</v>
    <v>5537516</v>
    <v>2008</v>
  </rv>
  <rv s="2">
    <v>81</v>
  </rv>
  <rv s="0">
    <v>https://www.bing.com/financeapi/forcetrigger?t=azbtyc&amp;q=XNAS%3aZS&amp;form=skydnc</v>
    <v>Learn more on Bing</v>
  </rv>
  <rv s="3">
    <v>en-US</v>
    <v>azbtyc</v>
    <v>268435456</v>
    <v>1</v>
    <v>Powered by Refinitiv</v>
    <v>6</v>
    <v>ZSCALER, INC. (XNAS:ZS)</v>
    <v>2</v>
    <v>7</v>
    <v>Finance</v>
    <v>4</v>
    <v>290.47000000000003</v>
    <v>100.96</v>
    <v>0.87570000000000003</v>
    <v>-0.43</v>
    <v>-4.1190000000000003E-3</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105.3647</v>
    <v>Software &amp; IT Services</v>
    <v>Stock</v>
    <v>44933.037775462501</v>
    <v>83</v>
    <v>100.96</v>
    <v>14992300000</v>
    <v>ZSCALER, INC.</v>
    <v>ZSCALER, INC.</v>
    <v>105.22</v>
    <v>104.39</v>
    <v>103.96</v>
    <v>144212200</v>
    <v>ZS</v>
    <v>ZSCALER, INC. (XNAS:ZS)</v>
    <v>31</v>
    <v>2961222</v>
    <v>2007</v>
  </rv>
  <rv s="2">
    <v>84</v>
  </rv>
  <rv s="0">
    <v>http://en.wikipedia.org/wiki/Qualcomm</v>
    <v>Wikipedia</v>
  </rv>
  <rv s="4">
    <v>58</v>
    <v>86</v>
  </rv>
  <rv s="5">
    <v>12</v>
    <v>https://www.bing.com/th?id=AMMS_2b1c176dae370ecc0d55a1517537f595&amp;qlt=95</v>
    <v>87</v>
    <v>0</v>
    <v>https://www.bing.com/images/search?form=xlimg&amp;q=qualcomm</v>
    <v>Image of QUALCOMM INCORPORATED</v>
  </rv>
  <rv s="0">
    <v>https://www.bing.com/financeapi/forcetrigger?t=a21k2w&amp;q=XNAS%3aQCOM&amp;form=skydnc</v>
    <v>Learn more on Bing</v>
  </rv>
  <rv s="7">
    <v>en-US</v>
    <v>a21k2w</v>
    <v>268435456</v>
    <v>1</v>
    <v>Powered by Refinitiv</v>
    <v>13</v>
    <v>QUALCOMM INCORPORATED (XNAS:QCOM)</v>
    <v>10</v>
    <v>14</v>
    <v>Finance</v>
    <v>5</v>
    <v>192.1</v>
    <v>101.93</v>
    <v>1.2518</v>
    <v>5.94</v>
    <v>5.4295999999999997E-2</v>
    <v>USD</v>
    <v>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115.98</v>
    <v>88</v>
    <v>Semiconductors &amp; Semiconductor Equipment</v>
    <v>Stock</v>
    <v>44933.041509791408</v>
    <v>89</v>
    <v>110.05</v>
    <v>129296100000</v>
    <v>QUALCOMM INCORPORATED</v>
    <v>QUALCOMM INCORPORATED</v>
    <v>110.96</v>
    <v>10.096500000000001</v>
    <v>109.4</v>
    <v>115.34</v>
    <v>1121000000</v>
    <v>QCOM</v>
    <v>QUALCOMM INCORPORATED (XNAS:QCOM)</v>
    <v>4613</v>
    <v>7726903</v>
    <v>1991</v>
  </rv>
  <rv s="2">
    <v>90</v>
  </rv>
  <rv s="0">
    <v>https://www.bing.com/financeapi/forcetrigger?t=a1u3p2&amp;q=XNAS%3aGOOG&amp;form=skydnc</v>
    <v>Learn more on Bing</v>
  </rv>
  <rv s="1">
    <v>en-US</v>
    <v>a1u3p2</v>
    <v>268435456</v>
    <v>1</v>
    <v>Powered by Refinitiv</v>
    <v>0</v>
    <v>ALPHABET INC. (XNAS:GOOG)</v>
    <v>2</v>
    <v>3</v>
    <v>Finance</v>
    <v>5</v>
    <v>152.1</v>
    <v>83.45</v>
    <v>1.0680000000000001</v>
    <v>1.39</v>
    <v>1.6019000000000002E-2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186779</v>
    <v>Nasdaq Stock Market</v>
    <v>XNAS</v>
    <v>XNAS</v>
    <v>1600 Amphitheatre Pkwy, MOUNTAIN VIEW, CA, 94043-1351 US</v>
    <v>88.47</v>
    <v>Software &amp; IT Services</v>
    <v>Stock</v>
    <v>44932.883302719529</v>
    <v>92</v>
    <v>85.57</v>
    <v>1135432000000</v>
    <v>ALPHABET INC.</v>
    <v>ALPHABET INC.</v>
    <v>87.36</v>
    <v>17.504100000000001</v>
    <v>86.77</v>
    <v>88.16</v>
    <v>12943000000</v>
    <v>GOOG</v>
    <v>ALPHABET INC. (XNAS:GOOG)</v>
    <v>19661</v>
    <v>24375786</v>
    <v>2015</v>
  </rv>
  <rv s="2">
    <v>93</v>
  </rv>
  <rv s="0">
    <v>https://www.bing.com/financeapi/forcetrigger?t=a1xtpr&amp;q=XNYS%3aMO&amp;form=skydnc</v>
    <v>Learn more on Bing</v>
  </rv>
  <rv s="1">
    <v>en-US</v>
    <v>a1xtpr</v>
    <v>268435456</v>
    <v>1</v>
    <v>Powered by Refinitiv</v>
    <v>0</v>
    <v>Altria Group, Inc. (XNYS:MO)</v>
    <v>2</v>
    <v>3</v>
    <v>Finance</v>
    <v>5</v>
    <v>57.05</v>
    <v>40.35</v>
    <v>0.67930000000000001</v>
    <v>1.08</v>
    <v>2.3803999999999999E-2</v>
    <v>USD</v>
    <v>Altria Group, Inc. is a holding company. The Company's segments include smokeable products, and oral tobacco products. Its subsidiaries include Philip Morris USA Inc. (PM USA), which is engaged in the manufacture and sale of cigarettes in the United States, and John Middleton Co. (Middleton), which is engaged in the manufacture and sale of machine-made cigars and pipe tobacco. Its other operating companies include Philip Morris Capital Corporation, a subsidiary that maintains a portfolio of finance assets. It also owns interest in Helix Innovations LLC, which is engaged in the manufacture and sale of oral nicotine pouches. Other subsidiaries include Altria Group Distribution Company, which provides sales and distribution services to certain its operating subsidiaries, and Altria Client Services LLC, which provides various support services in areas, such as legal, regulatory, consumer engagement, finance, human resources and external affairs to the Company and its subsidiaries.</v>
    <v>6000</v>
    <v>New York Stock Exchange</v>
    <v>XNYS</v>
    <v>XNYS</v>
    <v>6601 W Broad St, RICHMOND, VA, 23230 US</v>
    <v>46.74</v>
    <v>Food &amp; Tobacco</v>
    <v>Stock</v>
    <v>44933.041619003903</v>
    <v>95</v>
    <v>45.84</v>
    <v>83246420000</v>
    <v>Altria Group, Inc.</v>
    <v>Altria Group, Inc.</v>
    <v>45.96</v>
    <v>18.045999999999999</v>
    <v>45.37</v>
    <v>46.45</v>
    <v>1792173000</v>
    <v>MO</v>
    <v>Altria Group, Inc. (XNYS:MO)</v>
    <v>267</v>
    <v>7793603</v>
    <v>2009</v>
  </rv>
  <rv s="2">
    <v>96</v>
  </rv>
  <rv s="0">
    <v>https://www.bing.com/financeapi/forcetrigger?t=a2qo9c&amp;q=OTCM%3aNWPN&amp;form=skydnc</v>
    <v>Learn more on Bing</v>
  </rv>
  <rv s="8">
    <v>en-US</v>
    <v>a2qo9c</v>
    <v>268435456</v>
    <v>1</v>
    <v>Powered by Refinitiv</v>
    <v>15</v>
    <v>THE NOW CORPORATION (OTCM:NWPN)</v>
    <v>2</v>
    <v>16</v>
    <v>Finance</v>
    <v>17</v>
    <v>1.4E-3</v>
    <v>2.0000000000000001E-4</v>
    <v>0</v>
    <v>0</v>
    <v>USD</v>
    <v>The Now Corporation is a bio-pharmaceutical research company. The Company is focused on developing plant-derived cannabinoid pharmaceutical products. The Company is engaged in the research, education, and production of scientific grade cannabidiol and tetrahydrocannabinol medicine. The Company also seeks to pursue business opportunities in the growing medical and recreational marijuana sector. The Company has its operations in the United States and Canada.</v>
    <v>OTC Markets</v>
    <v>OTCM</v>
    <v>OTCM</v>
    <v>12759 NE Whitaker Way, PORTLAND, OR, 97230-1108 US</v>
    <v>2.5000000000000001E-4</v>
    <v>Oil &amp; Gas</v>
    <v>Stock</v>
    <v>44933.048611111109</v>
    <v>98</v>
    <v>2.0000000000000001E-4</v>
    <v>THE NOW CORPORATION</v>
    <v>THE NOW CORPORATION</v>
    <v>2.5000000000000001E-4</v>
    <v>2.0000000000000001E-4</v>
    <v>2.0000000000000001E-4</v>
    <v>NWPN</v>
    <v>THE NOW CORPORATION (OTCM:NWPN)</v>
    <v>15160</v>
    <v>1993</v>
  </rv>
  <rv s="2">
    <v>99</v>
  </rv>
  <rv s="0">
    <v>https://www.bing.com/financeapi/forcetrigger?t=a1ye2w&amp;q=XNYS%3aNEE&amp;form=skydnc</v>
    <v>Learn more on Bing</v>
  </rv>
  <rv s="1">
    <v>en-US</v>
    <v>a1ye2w</v>
    <v>268435456</v>
    <v>1</v>
    <v>Powered by Refinitiv</v>
    <v>0</v>
    <v>NEXTERA ENERGY, INC. (XNYS:NEE)</v>
    <v>2</v>
    <v>3</v>
    <v>Finance</v>
    <v>4</v>
    <v>91.35</v>
    <v>67.22</v>
    <v>0.48780000000000001</v>
    <v>1.02</v>
    <v>1.2343999999999999E-2</v>
    <v>USD</v>
    <v>NextEra Energy, Inc. is an electric power and energy infrastructure company. The Company operates through its wholly owned subsidiaries, Florida Power &amp; Light Company (FPL), and NextEra Energy Resources, LLC and NextEra Energy Transmission, LLC (collectively, NEER). Its segments include FPL, NEER and Gulf Power. Its FPL segment is a rate-regulated electric utility engaged primarily in the generation, transmission, distribution and sale of electric energy in Florida. Its FPL segment has approximately 28,450 megawatts (MW) of net generating capacity, approximately 77,000 circuit miles of transmission and distribution lines, and 696 substations. Its NEER segment owns, develops, constructs, manages and operates electric generation facilities in wholesale energy markets in the United States and Canada. NEER also provides energy and capacity requirements services, power and fuel marketing and trading activities, and operates rate-regulated transmission facilities and transmission lines.</v>
    <v>15000</v>
    <v>New York Stock Exchange</v>
    <v>XNYS</v>
    <v>XNYS</v>
    <v>700 Universe Blvd, JUNO BEACH, FL, 33408 US</v>
    <v>84.37</v>
    <v>Electrical Utilities &amp; IPPs</v>
    <v>Stock</v>
    <v>44933.025100832812</v>
    <v>101</v>
    <v>82.82</v>
    <v>166226200000</v>
    <v>NEXTERA ENERGY, INC.</v>
    <v>NEXTERA ENERGY, INC.</v>
    <v>83.56</v>
    <v>43.193800000000003</v>
    <v>82.63</v>
    <v>83.65</v>
    <v>1987164000</v>
    <v>NEE</v>
    <v>NEXTERA ENERGY, INC. (XNYS:NEE)</v>
    <v>79</v>
    <v>5567013</v>
    <v>1984</v>
  </rv>
  <rv s="2">
    <v>102</v>
  </rv>
  <rv s="0">
    <v>https://www.bing.com/financeapi/forcetrigger?t=a1z11h&amp;q=XNYS%3aO&amp;form=skydnc</v>
    <v>Learn more on Bing</v>
  </rv>
  <rv s="1">
    <v>en-US</v>
    <v>a1z11h</v>
    <v>268435456</v>
    <v>1</v>
    <v>Powered by Refinitiv</v>
    <v>0</v>
    <v>REALTY INCOME CORPORATION (XNYS:O)</v>
    <v>2</v>
    <v>3</v>
    <v>Finance</v>
    <v>5</v>
    <v>75.400000000000006</v>
    <v>55.5</v>
    <v>0.79090000000000005</v>
    <v>0.66</v>
    <v>1.0411999999999999E-2</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11,400 commercial properties. The Company’s properties are leased to over 1,100 different clients who operate in approximately 72 separate industries throughout all 50 states, as well as Puerto Rico, the United Kingdom and Spain. Its properties are leased to retail and industrial clients that have a service, non-discretionary and/or low-price-point component to their business. The Company’s property types include retail, industrial, and agriculture.</v>
    <v>367</v>
    <v>New York Stock Exchange</v>
    <v>XNYS</v>
    <v>XNYS</v>
    <v>11995 El Camino Real, SAN DIEGO, CA, 92130 US</v>
    <v>64.45</v>
    <v>Residential &amp; Commercial REIT</v>
    <v>Stock</v>
    <v>44933.040009339842</v>
    <v>104</v>
    <v>63.68</v>
    <v>40188020000</v>
    <v>REALTY INCOME CORPORATION</v>
    <v>REALTY INCOME CORPORATION</v>
    <v>63.75</v>
    <v>59.918599999999998</v>
    <v>63.39</v>
    <v>64.05</v>
    <v>627153900</v>
    <v>O</v>
    <v>REALTY INCOME CORPORATION (XNYS:O)</v>
    <v>1096</v>
    <v>4252054</v>
    <v>1997</v>
  </rv>
  <rv s="2">
    <v>105</v>
  </rv>
  <rv s="0">
    <v>https://www.bing.com/financeapi/forcetrigger?t=bvsyhw&amp;q=XNYS%3aU&amp;form=skydnc</v>
    <v>Learn more on Bing</v>
  </rv>
  <rv s="1">
    <v>en-US</v>
    <v>bvsyhw</v>
    <v>268435456</v>
    <v>1</v>
    <v>Powered by Refinitiv</v>
    <v>0</v>
    <v>Unity Software Inc (XNYS:U)</v>
    <v>2</v>
    <v>3</v>
    <v>Finance</v>
    <v>5</v>
    <v>136.6</v>
    <v>21.22</v>
    <v>2.3239999999999998</v>
    <v>1.17</v>
    <v>4.4861999999999999E-2</v>
    <v>USD</v>
    <v>Unity Software Inc. (Unity) is a platform for creating and operating interactive, real-time three-dimensional content. The Company's platform includes Create Solutions and Operate Solutions that enables customers to create, run and monetize their content across a range of third-party content distribution platforms. It provides a set of software solutions for mobile phones, tablets, computers, consoles, and augmented &amp; virtual reality devices. Content made with Unity is real-time, allowing it to adapt to user's behaviour and feedback. Its Create Solutions are used by content creators, developers, designers, engineers, and architects to create interactive, 2D and 3D content. Its products, Unity Ads and Unity IAP (In-App Purchases), help developers to enhance the revenue potential of their content. It offers solutions for the delivery of content and provide back-end management, such as Multiplay for multiplayer hosting in games, or Vivox to enable player-to-player communications in games.</v>
    <v>5864</v>
    <v>New York Stock Exchange</v>
    <v>XNYS</v>
    <v>XNYS</v>
    <v>30 - 3Rd Street, SAN FRANCISCO, CA, 94103 US</v>
    <v>27.425000000000001</v>
    <v>Software &amp; IT Services</v>
    <v>Stock</v>
    <v>44933.041270914066</v>
    <v>107</v>
    <v>24.69</v>
    <v>10982820000</v>
    <v>Unity Software Inc</v>
    <v>Unity Software Inc</v>
    <v>25.94</v>
    <v>0</v>
    <v>26.08</v>
    <v>27.25</v>
    <v>403039200</v>
    <v>U</v>
    <v>Unity Software Inc (XNYS:U)</v>
    <v>13727</v>
    <v>10365134</v>
    <v>2009</v>
  </rv>
  <rv s="2">
    <v>108</v>
  </rv>
  <rv s="0">
    <v>https://www.bing.com/financeapi/forcetrigger?t=a1vtoc&amp;q=XNYS%3aIT&amp;form=skydnc</v>
    <v>Learn more on Bing</v>
  </rv>
  <rv s="1">
    <v>en-US</v>
    <v>a1vtoc</v>
    <v>268435456</v>
    <v>1</v>
    <v>Powered by Refinitiv</v>
    <v>0</v>
    <v>GARTNER, INC. (XNYS:IT)</v>
    <v>2</v>
    <v>3</v>
    <v>Finance</v>
    <v>4</v>
    <v>358.25</v>
    <v>221.39</v>
    <v>1.3429</v>
    <v>3.85</v>
    <v>1.1854999999999999E-2</v>
    <v>USD</v>
    <v>Gartner, Inc. is a research and advisory company. It is an advisor and objective resource for more than 15,000 enterprises in approximately 100 countries. The Company’s segments include Research, which delivers independent and objective advice to leaders across an enterprise through subscription services that include on-demand access to published research content, data, and benchmarks; Conferences, which are designed for information technology (IT) and business executives as well as decision makers looking to adapt and evolve their organizations through disruption and uncertainty, navigate risks and prioritize investments, and Consulting, which serves chief information officers and other senior executives who are driving technology-related strategic initiatives to optimize technology investments and drive business impact. Additionally, it provides solutions for a range of IT-related priorities, including IT cost optimization, digital transformation, and IT sourcing optimization.</v>
    <v>16600</v>
    <v>New York Stock Exchange</v>
    <v>XNYS</v>
    <v>XNYS</v>
    <v>PO Box 10212, 56 Top Gallant Rd, STAMFORD, CT, 06904-2212 US</v>
    <v>331.01</v>
    <v>Software &amp; IT Services</v>
    <v>Stock</v>
    <v>44932.910107314063</v>
    <v>110</v>
    <v>324.5</v>
    <v>25968990000</v>
    <v>GARTNER, INC.</v>
    <v>GARTNER, INC.</v>
    <v>327.39999999999998</v>
    <v>35.4422</v>
    <v>324.77</v>
    <v>328.62</v>
    <v>79024380</v>
    <v>IT</v>
    <v>GARTNER, INC. (XNYS:IT)</v>
    <v>439312</v>
    <v>385527</v>
    <v>1990</v>
  </rv>
  <rv s="2">
    <v>111</v>
  </rv>
  <rv s="0">
    <v>http://pt.wikipedia.org/wiki/Oracle_Corporation</v>
    <v>Wikipedia</v>
  </rv>
  <rv s="4">
    <v>58</v>
    <v>113</v>
  </rv>
  <rv s="5">
    <v>12</v>
    <v>https://www.bing.com/th?id=AMMS_672116c618c664d13b2515d6587ba357&amp;qlt=95</v>
    <v>114</v>
    <v>0</v>
    <v>https://www.bing.com/images/search?form=xlimg&amp;q=oracle+corporation</v>
    <v>Image of ORACLE CORPORATION</v>
  </rv>
  <rv s="0">
    <v>https://www.bing.com/financeapi/forcetrigger?t=a1zbec&amp;q=XNYS%3aORCL&amp;form=skydnc</v>
    <v>Learn more on Bing</v>
  </rv>
  <rv s="7">
    <v>en-US</v>
    <v>a1zbec</v>
    <v>268435456</v>
    <v>1</v>
    <v>Powered by Refinitiv</v>
    <v>13</v>
    <v>ORACLE CORPORATION (XNYS:ORCL)</v>
    <v>10</v>
    <v>14</v>
    <v>Finance</v>
    <v>4</v>
    <v>89.52</v>
    <v>60.78</v>
    <v>1.0015000000000001</v>
    <v>1.38</v>
    <v>1.6368000000000001E-2</v>
    <v>USD</v>
    <v>Oracle Corporation provides products and services that address enterprise information technology (IT) environments. The Company’s businesses include cloud and license, hardware and services. Its products and services include applications and infrastructure offerings that are delivered through a variety of IT deployment models. These models include on-premises deployments, cloud-based deployments, and hybrid deployments. Its Oracle Cloud Services offerings include Oracle software-as-a-service (SaaS) and Oracle Cloud Infrastructure (OCI) offerings, which provides integrated stack of applications and infrastructure services delivered via cloud-based deployment models. Its Oracle Cloud Services integrate the IT components, including software, hardware and services, on a customer’s behalf in a cloud-based IT environment. Its Oracle cloud license and on-premise license deployment offerings include Oracle Applications, Oracle Database and Oracle Middleware software offerings, among others.</v>
    <v>143000</v>
    <v>New York Stock Exchange</v>
    <v>XNYS</v>
    <v>XNYS</v>
    <v>500 Oracle Parkway, Mail Stop 5 Op 7, REDWOOD CITY, CA, 94065 US</v>
    <v>86.34</v>
    <v>115</v>
    <v>Software &amp; IT Services</v>
    <v>Stock</v>
    <v>44933.03358017344</v>
    <v>116</v>
    <v>83.82</v>
    <v>230961000000</v>
    <v>ORACLE CORPORATION</v>
    <v>ORACLE CORPORATION</v>
    <v>84.74</v>
    <v>26.654199999999999</v>
    <v>84.31</v>
    <v>85.69</v>
    <v>2696253000</v>
    <v>ORCL</v>
    <v>ORACLE CORPORATION (XNYS:ORCL)</v>
    <v>2239</v>
    <v>8223342</v>
    <v>2005</v>
  </rv>
  <rv s="2">
    <v>117</v>
  </rv>
  <rv s="0">
    <v>http://es.wikipedia.org/wiki/Adobe_(empresa)</v>
    <v>Wikipedia</v>
  </rv>
  <rv s="4">
    <v>58</v>
    <v>119</v>
  </rv>
  <rv s="5">
    <v>12</v>
    <v>https://www.bing.com/th?id=AMMS_503c684ccc667ad525fe1d703881df2c&amp;qlt=95</v>
    <v>120</v>
    <v>0</v>
    <v>https://www.bing.com/images/search?form=xlimg&amp;q=adobe+systems</v>
    <v>Image of ADOBE INC.</v>
  </rv>
  <rv s="0">
    <v>https://www.bing.com/financeapi/forcetrigger?t=a1mv7w&amp;q=XNAS%3aADBE&amp;form=skydnc</v>
    <v>Learn more on Bing</v>
  </rv>
  <rv s="7">
    <v>en-US</v>
    <v>a1mv7w</v>
    <v>268435456</v>
    <v>1</v>
    <v>Powered by Refinitiv</v>
    <v>13</v>
    <v>ADOBE INC. (XNAS:ADBE)</v>
    <v>10</v>
    <v>14</v>
    <v>Finance</v>
    <v>5</v>
    <v>541.59</v>
    <v>274.73</v>
    <v>1.2195</v>
    <v>4.3099999999999996</v>
    <v>1.3123000000000001E-2</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25988</v>
    <v>Nasdaq Stock Market</v>
    <v>XNAS</v>
    <v>XNAS</v>
    <v>345 PARK AVE, SAN JOSE, CA, 95110-2704 US</v>
    <v>334.88</v>
    <v>121</v>
    <v>Software &amp; IT Services</v>
    <v>Stock</v>
    <v>44933.041331110937</v>
    <v>122</v>
    <v>322.44</v>
    <v>154695500000</v>
    <v>ADOBE INC.</v>
    <v>ADOBE INC.</v>
    <v>332.28</v>
    <v>32.940600000000003</v>
    <v>328.44</v>
    <v>332.75</v>
    <v>464900000</v>
    <v>ADBE</v>
    <v>ADOBE INC. (XNAS:ADBE)</v>
    <v>485</v>
    <v>2952752</v>
    <v>1997</v>
  </rv>
  <rv s="2">
    <v>123</v>
  </rv>
  <rv s="0">
    <v>https://www.bing.com/financeapi/forcetrigger?t=a2uph7&amp;q=OTCM%3aRYDAF&amp;form=skydnc</v>
    <v>Learn more on Bing</v>
  </rv>
  <rv s="1">
    <v>en-US</v>
    <v>a2uph7</v>
    <v>268435456</v>
    <v>1</v>
    <v>Powered by Refinitiv</v>
    <v>0</v>
    <v>SHELL PLC (OTCM:RYDAF)</v>
    <v>2</v>
    <v>18</v>
    <v>Finance</v>
    <v>17</v>
    <v>30.85</v>
    <v>21.21</v>
    <v>1.2029000000000001</v>
    <v>0</v>
    <v>0</v>
    <v>USD</v>
    <v>Shell plc (Shell), formerly The Royal Dutch Shell plc, is an international energy and petrochemical company. The Company is engaged in the exploration, production, refining and marketing of oil and natural gas, and the manufacturing and marketing of chemicals. Its businesses include Upstream, Integrated Gas, Renewables and Energy Solutions, and Downstream. Its Upstream organization manages the exploration for and extraction of crude oil, natural gas and natural gas liquids. Shell's Integrated Gas organization manages its liquefied natural gas activities and the production of gas-to-liquids fuels and other products. Renewables and Energy Solutions include hydrogen, power from renewable and low-carbon sources such as wind, solar and natural gas. Its Downstream organization manages different chemicals and products activities as part of an integrated value chain that trades and refines crude oil and other feedstocks into a range of products which are moved and marketed around the world.</v>
    <v>82000</v>
    <v>OTC Markets</v>
    <v>OTCM</v>
    <v>OTCM</v>
    <v>Shell Centre, LONDON, UNITED KINGDOM-NA, SE1 7NA GB</v>
    <v>28.62</v>
    <v>Oil &amp; Gas</v>
    <v>Stock</v>
    <v>44933.048611111109</v>
    <v>125</v>
    <v>28.084</v>
    <v>161764200000</v>
    <v>SHELL PLC</v>
    <v>SHELL PLC</v>
    <v>28.084</v>
    <v>4.9531000000000001</v>
    <v>28.62</v>
    <v>28.62</v>
    <v>6991126000</v>
    <v>RYDAF</v>
    <v>SHELL PLC (OTCM:RYDAF)</v>
    <v>1963</v>
    <v>7368780</v>
    <v>2002</v>
  </rv>
  <rv s="2">
    <v>126</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k n="Year incorporated"/>
  </s>
</rvStructures>
</file>

<file path=xl/richData/rdsupportingpropertybag.xml><?xml version="1.0" encoding="utf-8"?>
<supportingPropertyBags xmlns="http://schemas.microsoft.com/office/spreadsheetml/2017/richdata2">
  <spbArrays count="5">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Headquarters</v>
      <v t="s">Industry</v>
      <v t="s">Instrument type</v>
      <v t="s">Year incorporated</v>
      <v t="s">_Flags</v>
      <v t="s">UniqueName</v>
      <v t="s">_DisplayString</v>
      <v t="s">LearnMoreOnLink</v>
      <v t="s">ExchangeID</v>
      <v t="s">%ProviderInfo</v>
    </a>
  </spbArrays>
  <spbData count="19">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4">
      <v>Real-Time Nasdaq Last Sale</v>
      <v>from previous close</v>
      <v>from previous close</v>
      <v>Source: Nasdaq Last Sale</v>
      <v>GMT</v>
    </spb>
    <spb s="0">
      <v>1</v>
      <v>Name</v>
      <v>LearnMoreOnLink</v>
    </spb>
    <spb s="5">
      <v>1</v>
      <v>2</v>
      <v>1</v>
      <v>3</v>
      <v>1</v>
      <v>1</v>
      <v>1</v>
      <v>4</v>
      <v>4</v>
      <v>5</v>
      <v>6</v>
      <v>1</v>
      <v>1</v>
      <v>1</v>
      <v>4</v>
      <v>7</v>
      <v>8</v>
      <v>9</v>
      <v>4</v>
    </spb>
    <spb s="0">
      <v>2</v>
      <v>Name</v>
      <v>LearnMoreOnLink</v>
    </spb>
    <spb s="6">
      <v>0</v>
      <v>0</v>
    </spb>
    <spb s="7">
      <v>9</v>
      <v>1</v>
      <v>1</v>
      <v>1</v>
      <v>1</v>
    </spb>
    <spb s="8">
      <v>1</v>
      <v>2</v>
      <v>1</v>
      <v>3</v>
      <v>1</v>
      <v>10</v>
      <v>1</v>
      <v>1</v>
      <v>4</v>
      <v>4</v>
      <v>5</v>
      <v>6</v>
      <v>1</v>
      <v>1</v>
      <v>1</v>
      <v>4</v>
      <v>7</v>
      <v>8</v>
      <v>9</v>
      <v>4</v>
    </spb>
    <spb s="9">
      <v>Powered by Refinitiv</v>
    </spb>
    <spb s="0">
      <v>3</v>
      <v>Name</v>
      <v>LearnMoreOnLink</v>
    </spb>
    <spb s="10">
      <v>1</v>
      <v>2</v>
      <v>2</v>
      <v>1</v>
      <v>3</v>
      <v>1</v>
      <v>10</v>
      <v>1</v>
      <v>1</v>
      <v>4</v>
      <v>4</v>
      <v>5</v>
      <v>6</v>
      <v>1</v>
      <v>1</v>
      <v>1</v>
      <v>4</v>
      <v>7</v>
      <v>8</v>
      <v>9</v>
      <v>4</v>
    </spb>
    <spb s="0">
      <v>4</v>
      <v>Name</v>
      <v>LearnMoreOnLink</v>
    </spb>
    <spb s="11">
      <v>1</v>
      <v>1</v>
      <v>3</v>
      <v>1</v>
      <v>1</v>
      <v>1</v>
      <v>4</v>
      <v>5</v>
      <v>1</v>
      <v>1</v>
      <v>1</v>
      <v>7</v>
      <v>8</v>
      <v>9</v>
    </spb>
    <spb s="12">
      <v>Delayed 15 minutes</v>
      <v>from previous close</v>
      <v>from previous close</v>
      <v>GMT</v>
    </spb>
    <spb s="3">
      <v>1</v>
      <v>2</v>
      <v>2</v>
      <v>1</v>
      <v>3</v>
      <v>1</v>
      <v>1</v>
      <v>1</v>
      <v>4</v>
      <v>4</v>
      <v>5</v>
      <v>11</v>
      <v>1</v>
      <v>1</v>
      <v>1</v>
      <v>4</v>
      <v>7</v>
      <v>8</v>
      <v>9</v>
      <v>4</v>
    </spb>
  </spbData>
</supportingPropertyBags>
</file>

<file path=xl/richData/rdsupportingpropertybagstructure.xml><?xml version="1.0" encoding="utf-8"?>
<spbStructures xmlns="http://schemas.microsoft.com/office/spreadsheetml/2017/richdata2" count="1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Change (%)" t="i"/>
    <k n="52 week low" t="i"/>
    <k n="52 week high" t="i"/>
    <k n="Previous close" t="i"/>
    <k n="Last trade time" t="i"/>
    <k n="Year incorporated" t="i"/>
    <k n="`%EntityServiceId"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166" formatCode="_([$$-409]* #,##0.00_);_([$$-409]* \(#,##0.00\);_([$$-409]* &quot;-&quot;??_);_(@_)"/>
    </x:dxf>
    <x:dxf>
      <x:numFmt numFmtId="27" formatCode="m/d/yyyy\ h:mm"/>
    </x:dxf>
    <x:dxf>
      <x:numFmt numFmtId="14" formatCode="0.00%"/>
    </x:dxf>
    <x:dxf>
      <x:numFmt numFmtId="3" formatCode="#,##0"/>
    </x:dxf>
    <x:dxf>
      <x:numFmt numFmtId="165" formatCode="_([$$-409]* #,##0_);_([$$-409]* \(#,##0\);_([$$-409]* &quot;-&quot;_);_(@_)"/>
    </x:dxf>
    <x:dxf>
      <x:numFmt numFmtId="4" formatCode="#,##0.00"/>
    </x:dxf>
    <x:dxf>
      <x:numFmt numFmtId="1" formatCode="0"/>
    </x:dxf>
    <x:dxf>
      <x:numFmt numFmtId="164" formatCode="_-[$£-809]* #,##0_-;\-[$£-809]* #,##0_-;_-[$£-809]* &quot;-&quot;_-;_-@_-"/>
    </x:dxf>
  </dxfs>
  <richProperties>
    <rPr n="IsTitleField" t="b"/>
    <rPr n="IsHeroField" t="b"/>
  </richProperties>
  <richStyles>
    <rSty dxfid="1"/>
    <rSty dxfid="6"/>
    <rSty>
      <rpv i="0">1</rpv>
    </rSty>
    <rSty dxfid="4"/>
    <rSty dxfid="3"/>
    <rSty dxfid="5"/>
    <rSty dxfid="2"/>
    <rSty dxfid="7"/>
    <rSty dxfid="0"/>
    <rSty>
      <rpv i="1">1</rpv>
    </rSty>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opLeftCell="A37" workbookViewId="0">
      <selection activeCell="C58" sqref="C58"/>
    </sheetView>
  </sheetViews>
  <sheetFormatPr defaultRowHeight="14.4" x14ac:dyDescent="0.3"/>
  <cols>
    <col min="1" max="1" width="39.109375" customWidth="1"/>
    <col min="2" max="2" width="13.5546875" customWidth="1"/>
    <col min="3" max="3" width="17.77734375" customWidth="1"/>
    <col min="4" max="4" width="12.33203125" customWidth="1"/>
    <col min="5" max="5" width="12.77734375" customWidth="1"/>
  </cols>
  <sheetData>
    <row r="1" spans="1:6" x14ac:dyDescent="0.3">
      <c r="A1" s="1" t="s">
        <v>14</v>
      </c>
      <c r="B1" s="1" t="s">
        <v>0</v>
      </c>
      <c r="C1" s="1" t="s">
        <v>5</v>
      </c>
      <c r="D1" s="2" t="s">
        <v>7</v>
      </c>
      <c r="E1" s="2" t="s">
        <v>8</v>
      </c>
      <c r="F1" s="2" t="s">
        <v>20</v>
      </c>
    </row>
    <row r="2" spans="1:6" x14ac:dyDescent="0.3">
      <c r="A2" t="e" vm="1">
        <v>#VALUE!</v>
      </c>
      <c r="B2" t="s">
        <v>2</v>
      </c>
      <c r="C2">
        <v>1000</v>
      </c>
      <c r="D2" s="3">
        <v>153</v>
      </c>
      <c r="E2" s="3">
        <f>D2*C2</f>
        <v>153000</v>
      </c>
      <c r="F2" s="17">
        <f>E2/$E$37</f>
        <v>1.6087715693682322E-2</v>
      </c>
    </row>
    <row r="3" spans="1:6" x14ac:dyDescent="0.3">
      <c r="A3" t="e" vm="2">
        <v>#VALUE!</v>
      </c>
      <c r="B3" t="s">
        <v>2</v>
      </c>
      <c r="C3">
        <v>5000</v>
      </c>
      <c r="D3" s="3">
        <v>141.25</v>
      </c>
      <c r="E3" s="3">
        <f t="shared" ref="E3:E36" si="0">D3*C3</f>
        <v>706250</v>
      </c>
      <c r="F3" s="17">
        <f t="shared" ref="F3:F36" si="1">E3/$E$37</f>
        <v>7.4261105938974767E-2</v>
      </c>
    </row>
    <row r="4" spans="1:6" x14ac:dyDescent="0.3">
      <c r="A4" t="e" vm="3">
        <v>#VALUE!</v>
      </c>
      <c r="B4" t="s">
        <v>2</v>
      </c>
      <c r="C4">
        <v>500</v>
      </c>
      <c r="D4" s="3">
        <v>596.70000000000005</v>
      </c>
      <c r="E4" s="3">
        <f t="shared" si="0"/>
        <v>298350</v>
      </c>
      <c r="F4" s="17">
        <f t="shared" si="1"/>
        <v>3.1371045602680531E-2</v>
      </c>
    </row>
    <row r="5" spans="1:6" x14ac:dyDescent="0.3">
      <c r="A5" t="e" vm="4">
        <v>#VALUE!</v>
      </c>
      <c r="B5" t="s">
        <v>2</v>
      </c>
      <c r="C5">
        <v>1100</v>
      </c>
      <c r="D5" s="3">
        <v>9.52</v>
      </c>
      <c r="E5" s="3">
        <f t="shared" si="0"/>
        <v>10472</v>
      </c>
      <c r="F5" s="17">
        <f t="shared" si="1"/>
        <v>1.1011147630342567E-3</v>
      </c>
    </row>
    <row r="6" spans="1:6" x14ac:dyDescent="0.3">
      <c r="A6" t="e" vm="5">
        <v>#VALUE!</v>
      </c>
      <c r="B6" t="s">
        <v>2</v>
      </c>
      <c r="C6">
        <v>5000</v>
      </c>
      <c r="D6" s="3">
        <v>92.22</v>
      </c>
      <c r="E6" s="3">
        <f t="shared" si="0"/>
        <v>461100</v>
      </c>
      <c r="F6" s="17">
        <f t="shared" si="1"/>
        <v>4.8483958865077899E-2</v>
      </c>
    </row>
    <row r="7" spans="1:6" x14ac:dyDescent="0.3">
      <c r="A7" t="e" vm="6">
        <v>#VALUE!</v>
      </c>
      <c r="B7" t="s">
        <v>2</v>
      </c>
      <c r="C7">
        <v>1000</v>
      </c>
      <c r="D7" s="3">
        <v>148.08000000000001</v>
      </c>
      <c r="E7" s="3">
        <f t="shared" si="0"/>
        <v>148080</v>
      </c>
      <c r="F7" s="17">
        <f t="shared" si="1"/>
        <v>1.557038522823842E-2</v>
      </c>
    </row>
    <row r="8" spans="1:6" x14ac:dyDescent="0.3">
      <c r="A8" t="e" vm="7">
        <v>#VALUE!</v>
      </c>
      <c r="B8" t="s">
        <v>2</v>
      </c>
      <c r="C8">
        <v>1000</v>
      </c>
      <c r="D8" s="3">
        <v>163.22999999999999</v>
      </c>
      <c r="E8" s="3">
        <f t="shared" si="0"/>
        <v>163230</v>
      </c>
      <c r="F8" s="17">
        <f t="shared" si="1"/>
        <v>1.7163384527318727E-2</v>
      </c>
    </row>
    <row r="9" spans="1:6" x14ac:dyDescent="0.3">
      <c r="A9" t="e" vm="8">
        <v>#VALUE!</v>
      </c>
      <c r="B9" t="s">
        <v>2</v>
      </c>
      <c r="C9">
        <v>5000</v>
      </c>
      <c r="D9" s="3">
        <v>7.69</v>
      </c>
      <c r="E9" s="3">
        <f t="shared" si="0"/>
        <v>38450</v>
      </c>
      <c r="F9" s="17">
        <f t="shared" si="1"/>
        <v>4.0429586171378123E-3</v>
      </c>
    </row>
    <row r="10" spans="1:6" x14ac:dyDescent="0.3">
      <c r="A10" t="e" vm="9">
        <v>#VALUE!</v>
      </c>
      <c r="B10" t="s">
        <v>2</v>
      </c>
      <c r="C10">
        <v>3000</v>
      </c>
      <c r="D10" s="3">
        <v>18.43</v>
      </c>
      <c r="E10" s="3">
        <f t="shared" si="0"/>
        <v>55290</v>
      </c>
      <c r="F10" s="17">
        <f t="shared" si="1"/>
        <v>5.8136588281287298E-3</v>
      </c>
    </row>
    <row r="11" spans="1:6" x14ac:dyDescent="0.3">
      <c r="A11" t="e" vm="10">
        <v>#VALUE!</v>
      </c>
      <c r="B11" t="s">
        <v>2</v>
      </c>
      <c r="C11">
        <v>1000</v>
      </c>
      <c r="D11" s="3">
        <v>173.86</v>
      </c>
      <c r="E11" s="3">
        <f t="shared" si="0"/>
        <v>173860</v>
      </c>
      <c r="F11" s="17">
        <f t="shared" si="1"/>
        <v>1.8281112748389599E-2</v>
      </c>
    </row>
    <row r="12" spans="1:6" x14ac:dyDescent="0.3">
      <c r="A12" t="e" vm="11">
        <v>#VALUE!</v>
      </c>
      <c r="B12" t="s">
        <v>2</v>
      </c>
      <c r="C12">
        <v>3000</v>
      </c>
      <c r="D12" s="3">
        <v>180.81</v>
      </c>
      <c r="E12" s="3">
        <f t="shared" si="0"/>
        <v>542430</v>
      </c>
      <c r="F12" s="17">
        <f t="shared" si="1"/>
        <v>5.7035683815190211E-2</v>
      </c>
    </row>
    <row r="13" spans="1:6" x14ac:dyDescent="0.3">
      <c r="A13" t="e" vm="12">
        <v>#VALUE!</v>
      </c>
      <c r="B13" t="s">
        <v>2</v>
      </c>
      <c r="C13">
        <v>10000</v>
      </c>
      <c r="D13" s="3" cm="1">
        <f t="array" ref="D13">_FV(A13,"Price")</f>
        <v>9.01</v>
      </c>
      <c r="E13" s="3">
        <f t="shared" si="0"/>
        <v>90100</v>
      </c>
      <c r="F13" s="17">
        <f t="shared" si="1"/>
        <v>9.4738770196129227E-3</v>
      </c>
    </row>
    <row r="14" spans="1:6" x14ac:dyDescent="0.3">
      <c r="A14" t="e" vm="13">
        <v>#VALUE!</v>
      </c>
      <c r="B14" t="s">
        <v>2</v>
      </c>
      <c r="C14">
        <v>2000</v>
      </c>
      <c r="D14" s="3" cm="1">
        <f t="array" ref="D14">_FV(A14,"Price")</f>
        <v>248.86</v>
      </c>
      <c r="E14" s="3">
        <f t="shared" si="0"/>
        <v>497720</v>
      </c>
      <c r="F14" s="17">
        <f t="shared" si="1"/>
        <v>5.233449578470304E-2</v>
      </c>
    </row>
    <row r="15" spans="1:6" x14ac:dyDescent="0.3">
      <c r="A15" t="e" vm="14">
        <v>#VALUE!</v>
      </c>
      <c r="B15" t="s">
        <v>2</v>
      </c>
      <c r="C15">
        <v>3000</v>
      </c>
      <c r="D15" s="3" cm="1">
        <f t="array" ref="D15">_FV(A15,"Price")</f>
        <v>107.4</v>
      </c>
      <c r="E15" s="3">
        <f t="shared" si="0"/>
        <v>322200</v>
      </c>
      <c r="F15" s="17">
        <f t="shared" si="1"/>
        <v>3.3878836578460421E-2</v>
      </c>
    </row>
    <row r="16" spans="1:6" x14ac:dyDescent="0.3">
      <c r="A16" t="e" vm="15">
        <v>#VALUE!</v>
      </c>
      <c r="B16" t="s">
        <v>2</v>
      </c>
      <c r="C16">
        <v>1000</v>
      </c>
      <c r="D16" s="3" cm="1">
        <f t="array" ref="D16">_FV(A16,"Price")</f>
        <v>426.47</v>
      </c>
      <c r="E16" s="3">
        <f t="shared" si="0"/>
        <v>426470</v>
      </c>
      <c r="F16" s="17">
        <f t="shared" si="1"/>
        <v>4.4842667397939219E-2</v>
      </c>
    </row>
    <row r="17" spans="1:6" x14ac:dyDescent="0.3">
      <c r="A17" t="e" vm="16">
        <v>#VALUE!</v>
      </c>
      <c r="B17" t="s">
        <v>2</v>
      </c>
      <c r="C17">
        <v>2000</v>
      </c>
      <c r="D17" s="3" cm="1">
        <f t="array" ref="D17">_FV(A17,"Price")</f>
        <v>58.28</v>
      </c>
      <c r="E17" s="3">
        <f t="shared" si="0"/>
        <v>116560</v>
      </c>
      <c r="F17" s="17">
        <f t="shared" si="1"/>
        <v>1.225610549840269E-2</v>
      </c>
    </row>
    <row r="18" spans="1:6" x14ac:dyDescent="0.3">
      <c r="A18" t="e" vm="17">
        <v>#VALUE!</v>
      </c>
      <c r="B18" t="s">
        <v>2</v>
      </c>
      <c r="C18">
        <v>1500</v>
      </c>
      <c r="D18" s="3" cm="1">
        <f t="array" ref="D18">_FV(A18,"Price")</f>
        <v>160.15</v>
      </c>
      <c r="E18" s="3">
        <f t="shared" si="0"/>
        <v>240225</v>
      </c>
      <c r="F18" s="17">
        <f t="shared" si="1"/>
        <v>2.5259290866110038E-2</v>
      </c>
    </row>
    <row r="19" spans="1:6" x14ac:dyDescent="0.3">
      <c r="A19" t="e" vm="18">
        <v>#VALUE!</v>
      </c>
      <c r="B19" t="s">
        <v>2</v>
      </c>
      <c r="C19">
        <v>2000</v>
      </c>
      <c r="D19" s="3" cm="1">
        <f t="array" ref="D19">_FV(A19,"Price")</f>
        <v>63.4</v>
      </c>
      <c r="E19" s="3">
        <f t="shared" si="0"/>
        <v>126800</v>
      </c>
      <c r="F19" s="17">
        <f t="shared" si="1"/>
        <v>1.3332825816724958E-2</v>
      </c>
    </row>
    <row r="20" spans="1:6" x14ac:dyDescent="0.3">
      <c r="A20" t="e" vm="19">
        <v>#VALUE!</v>
      </c>
      <c r="B20" t="s">
        <v>2</v>
      </c>
      <c r="C20">
        <v>1500</v>
      </c>
      <c r="D20" s="3" cm="1">
        <f t="array" ref="D20">_FV(A20,"Price")</f>
        <v>93.92</v>
      </c>
      <c r="E20" s="3">
        <f t="shared" si="0"/>
        <v>140880</v>
      </c>
      <c r="F20" s="17">
        <f t="shared" si="1"/>
        <v>1.4813316254418075E-2</v>
      </c>
    </row>
    <row r="21" spans="1:6" x14ac:dyDescent="0.3">
      <c r="A21" t="e" vm="20">
        <v>#VALUE!</v>
      </c>
      <c r="B21" t="s">
        <v>2</v>
      </c>
      <c r="C21">
        <v>3000</v>
      </c>
      <c r="D21" s="3" cm="1">
        <f t="array" ref="D21">_FV(A21,"Price")</f>
        <v>36.85</v>
      </c>
      <c r="E21" s="3">
        <f t="shared" si="0"/>
        <v>110550</v>
      </c>
      <c r="F21" s="17">
        <f t="shared" si="1"/>
        <v>1.1624163202199875E-2</v>
      </c>
    </row>
    <row r="22" spans="1:6" x14ac:dyDescent="0.3">
      <c r="A22" t="e" vm="21">
        <v>#VALUE!</v>
      </c>
      <c r="B22" t="s">
        <v>2</v>
      </c>
      <c r="C22">
        <v>4000</v>
      </c>
      <c r="D22" s="3" cm="1">
        <f t="array" ref="D22">_FV(A22,"Price")</f>
        <v>28.73</v>
      </c>
      <c r="E22" s="3">
        <f t="shared" si="0"/>
        <v>114920</v>
      </c>
      <c r="F22" s="17">
        <f t="shared" si="1"/>
        <v>1.2083662009921389E-2</v>
      </c>
    </row>
    <row r="23" spans="1:6" x14ac:dyDescent="0.3">
      <c r="A23" t="e" vm="22">
        <v>#VALUE!</v>
      </c>
      <c r="B23" t="s">
        <v>2</v>
      </c>
      <c r="C23">
        <v>1000</v>
      </c>
      <c r="D23" s="3" cm="1">
        <f t="array" ref="D23">_FV(A23,"Price")</f>
        <v>217.75</v>
      </c>
      <c r="E23" s="3">
        <f t="shared" si="0"/>
        <v>217750</v>
      </c>
      <c r="F23" s="17">
        <f t="shared" si="1"/>
        <v>2.2896079034636117E-2</v>
      </c>
    </row>
    <row r="24" spans="1:6" x14ac:dyDescent="0.3">
      <c r="A24" t="e" vm="23">
        <v>#VALUE!</v>
      </c>
      <c r="B24" t="s">
        <v>2</v>
      </c>
      <c r="C24">
        <v>1000</v>
      </c>
      <c r="D24" s="3" cm="1">
        <f t="array" ref="D24">_FV(A24,"Price")</f>
        <v>269.47000000000003</v>
      </c>
      <c r="E24" s="3">
        <f t="shared" si="0"/>
        <v>269470</v>
      </c>
      <c r="F24" s="17">
        <f t="shared" si="1"/>
        <v>2.8334357829912258E-2</v>
      </c>
    </row>
    <row r="25" spans="1:6" x14ac:dyDescent="0.3">
      <c r="A25" t="e" vm="24">
        <v>#VALUE!</v>
      </c>
      <c r="B25" t="s">
        <v>2</v>
      </c>
      <c r="C25">
        <v>1500</v>
      </c>
      <c r="D25" s="3" cm="1">
        <f t="array" ref="D25">_FV(A25,"Price")</f>
        <v>88.52</v>
      </c>
      <c r="E25" s="3">
        <f t="shared" si="0"/>
        <v>132780</v>
      </c>
      <c r="F25" s="17">
        <f t="shared" si="1"/>
        <v>1.3961613658870189E-2</v>
      </c>
    </row>
    <row r="26" spans="1:6" x14ac:dyDescent="0.3">
      <c r="A26" t="e" vm="25">
        <v>#VALUE!</v>
      </c>
      <c r="B26" t="s">
        <v>2</v>
      </c>
      <c r="C26">
        <v>4000</v>
      </c>
      <c r="D26" s="3" cm="1">
        <f t="array" ref="D26">_FV(A26,"Price")</f>
        <v>103.96</v>
      </c>
      <c r="E26" s="3">
        <f t="shared" si="0"/>
        <v>415840</v>
      </c>
      <c r="F26" s="17">
        <f t="shared" si="1"/>
        <v>4.3724939176868344E-2</v>
      </c>
    </row>
    <row r="27" spans="1:6" x14ac:dyDescent="0.3">
      <c r="A27" t="e" vm="26">
        <v>#VALUE!</v>
      </c>
      <c r="B27" t="s">
        <v>2</v>
      </c>
      <c r="C27">
        <v>2000</v>
      </c>
      <c r="D27" s="3" cm="1">
        <f t="array" ref="D27">_FV(A27,"Price")</f>
        <v>115.34</v>
      </c>
      <c r="E27" s="3">
        <f t="shared" si="0"/>
        <v>230680</v>
      </c>
      <c r="F27" s="17">
        <f t="shared" si="1"/>
        <v>2.4255648733455152E-2</v>
      </c>
    </row>
    <row r="28" spans="1:6" x14ac:dyDescent="0.3">
      <c r="A28" t="e" vm="27">
        <v>#VALUE!</v>
      </c>
      <c r="B28" t="s">
        <v>2</v>
      </c>
      <c r="C28">
        <v>2000</v>
      </c>
      <c r="D28" s="3" cm="1">
        <f t="array" ref="D28">_FV(A28,"Price")</f>
        <v>88.16</v>
      </c>
      <c r="E28" s="3">
        <f t="shared" si="0"/>
        <v>176320</v>
      </c>
      <c r="F28" s="17">
        <f t="shared" si="1"/>
        <v>1.853977798111155E-2</v>
      </c>
    </row>
    <row r="29" spans="1:6" x14ac:dyDescent="0.3">
      <c r="A29" t="e" vm="28">
        <v>#VALUE!</v>
      </c>
      <c r="B29" t="s">
        <v>2</v>
      </c>
      <c r="C29">
        <v>4000</v>
      </c>
      <c r="D29" s="3" cm="1">
        <f t="array" ref="D29">_FV(A29,"Price")</f>
        <v>46.45</v>
      </c>
      <c r="E29" s="3">
        <f t="shared" si="0"/>
        <v>185800</v>
      </c>
      <c r="F29" s="17">
        <f t="shared" si="1"/>
        <v>1.9536585463308338E-2</v>
      </c>
    </row>
    <row r="30" spans="1:6" x14ac:dyDescent="0.3">
      <c r="A30" t="e" vm="29">
        <v>#VALUE!</v>
      </c>
      <c r="B30" t="s">
        <v>2</v>
      </c>
      <c r="C30">
        <v>2000</v>
      </c>
      <c r="D30" s="3">
        <v>366.53</v>
      </c>
      <c r="E30" s="3">
        <f t="shared" si="0"/>
        <v>733060</v>
      </c>
      <c r="F30" s="17">
        <f t="shared" si="1"/>
        <v>7.7080136381769693E-2</v>
      </c>
    </row>
    <row r="31" spans="1:6" x14ac:dyDescent="0.3">
      <c r="A31" t="e" vm="30">
        <v>#VALUE!</v>
      </c>
      <c r="B31" t="s">
        <v>2</v>
      </c>
      <c r="C31">
        <v>4000</v>
      </c>
      <c r="D31" s="3">
        <v>83.65</v>
      </c>
      <c r="E31" s="3">
        <f t="shared" si="0"/>
        <v>334600</v>
      </c>
      <c r="F31" s="17">
        <f t="shared" si="1"/>
        <v>3.518267758892879E-2</v>
      </c>
    </row>
    <row r="32" spans="1:6" x14ac:dyDescent="0.3">
      <c r="A32" t="e" vm="31">
        <v>#VALUE!</v>
      </c>
      <c r="B32" t="s">
        <v>2</v>
      </c>
      <c r="C32">
        <v>3000</v>
      </c>
      <c r="D32" s="3">
        <v>64.08</v>
      </c>
      <c r="E32" s="3">
        <f t="shared" si="0"/>
        <v>192240</v>
      </c>
      <c r="F32" s="17">
        <f t="shared" si="1"/>
        <v>2.0213741601003199E-2</v>
      </c>
    </row>
    <row r="33" spans="1:6" x14ac:dyDescent="0.3">
      <c r="A33" t="e" vm="32">
        <v>#VALUE!</v>
      </c>
      <c r="B33" t="s">
        <v>2</v>
      </c>
      <c r="C33">
        <v>10000</v>
      </c>
      <c r="D33" s="3">
        <v>27.25</v>
      </c>
      <c r="E33" s="3">
        <f t="shared" si="0"/>
        <v>272500</v>
      </c>
      <c r="F33" s="17">
        <f t="shared" si="1"/>
        <v>2.8652957689728319E-2</v>
      </c>
    </row>
    <row r="34" spans="1:6" x14ac:dyDescent="0.3">
      <c r="A34" t="e" vm="33">
        <v>#VALUE!</v>
      </c>
      <c r="B34" t="s">
        <v>2</v>
      </c>
      <c r="C34">
        <v>2000</v>
      </c>
      <c r="D34" s="3">
        <v>328.62</v>
      </c>
      <c r="E34" s="3">
        <f t="shared" si="0"/>
        <v>657240</v>
      </c>
      <c r="F34" s="17">
        <f t="shared" si="1"/>
        <v>6.9107779493567126E-2</v>
      </c>
    </row>
    <row r="35" spans="1:6" x14ac:dyDescent="0.3">
      <c r="A35" t="e" vm="34">
        <v>#VALUE!</v>
      </c>
      <c r="B35" t="s">
        <v>2</v>
      </c>
      <c r="C35">
        <v>3000</v>
      </c>
      <c r="D35" s="3">
        <v>85.34</v>
      </c>
      <c r="E35" s="3">
        <f t="shared" si="0"/>
        <v>256020</v>
      </c>
      <c r="F35" s="17">
        <f t="shared" si="1"/>
        <v>2.6920110927428419E-2</v>
      </c>
    </row>
    <row r="36" spans="1:6" x14ac:dyDescent="0.3">
      <c r="A36" t="e" vm="35">
        <v>#VALUE!</v>
      </c>
      <c r="B36" t="s">
        <v>2</v>
      </c>
      <c r="C36">
        <v>1500</v>
      </c>
      <c r="D36" s="3" cm="1">
        <f t="array" ref="D36">_FV(A36,"Price")</f>
        <v>332.75</v>
      </c>
      <c r="E36" s="3">
        <f t="shared" si="0"/>
        <v>499125</v>
      </c>
      <c r="F36" s="17">
        <f t="shared" si="1"/>
        <v>5.2482229383066598E-2</v>
      </c>
    </row>
    <row r="37" spans="1:6" x14ac:dyDescent="0.3">
      <c r="D37" s="12" t="s">
        <v>9</v>
      </c>
      <c r="E37" s="3">
        <f>SUM(E2:E36)</f>
        <v>9510362</v>
      </c>
      <c r="F37">
        <f>SUM(F2:F36)</f>
        <v>1</v>
      </c>
    </row>
    <row r="46" spans="1:6" x14ac:dyDescent="0.3">
      <c r="A46" s="1" t="s">
        <v>10</v>
      </c>
      <c r="B46" s="1" t="s">
        <v>0</v>
      </c>
      <c r="C46" s="1" t="s">
        <v>5</v>
      </c>
      <c r="D46" s="1" t="s">
        <v>11</v>
      </c>
      <c r="E46" s="1" t="s">
        <v>12</v>
      </c>
    </row>
    <row r="47" spans="1:6" x14ac:dyDescent="0.3">
      <c r="A47" t="s">
        <v>6</v>
      </c>
      <c r="B47" t="s">
        <v>3</v>
      </c>
      <c r="C47">
        <v>500</v>
      </c>
      <c r="D47" s="3">
        <v>1007.55</v>
      </c>
      <c r="E47" s="5">
        <v>45703</v>
      </c>
    </row>
    <row r="48" spans="1:6" x14ac:dyDescent="0.3">
      <c r="A48" t="s">
        <v>1</v>
      </c>
      <c r="B48" t="s">
        <v>3</v>
      </c>
      <c r="C48">
        <v>1000</v>
      </c>
      <c r="D48" s="3">
        <v>1000.22</v>
      </c>
      <c r="E48" s="4">
        <v>45611</v>
      </c>
    </row>
    <row r="50" spans="1:5" x14ac:dyDescent="0.3">
      <c r="A50" s="1" t="s">
        <v>4</v>
      </c>
      <c r="B50" s="1" t="s">
        <v>0</v>
      </c>
      <c r="C50" s="1" t="s">
        <v>5</v>
      </c>
      <c r="D50" s="1" t="s">
        <v>11</v>
      </c>
      <c r="E50" s="1" t="s">
        <v>13</v>
      </c>
    </row>
    <row r="51" spans="1:5" x14ac:dyDescent="0.3">
      <c r="A51" t="e" vm="36">
        <v>#VALUE!</v>
      </c>
      <c r="B51" t="s">
        <v>4</v>
      </c>
      <c r="C51">
        <v>2000</v>
      </c>
      <c r="D51" s="3" cm="1">
        <f t="array" ref="D51">_FV(A51,"Price")</f>
        <v>28.62</v>
      </c>
      <c r="E51" s="3">
        <f>D51*C51</f>
        <v>57240</v>
      </c>
    </row>
  </sheetData>
  <dataValidations count="1">
    <dataValidation type="list" allowBlank="1" showInputMessage="1" showErrorMessage="1" sqref="B47:B48 B51 B2:B36" xr:uid="{E1FC0C40-4487-4414-964B-76892BD863AA}">
      <formula1>"Buy/Stock, Short, T-Bill, Crypto"</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66D6-764B-463A-94F2-2636C7133602}">
  <dimension ref="A1:BW137"/>
  <sheetViews>
    <sheetView tabSelected="1" topLeftCell="AK55" zoomScale="70" zoomScaleNormal="70" workbookViewId="0">
      <selection activeCell="AW63" sqref="AW63"/>
    </sheetView>
  </sheetViews>
  <sheetFormatPr defaultRowHeight="14.4" x14ac:dyDescent="0.3"/>
  <cols>
    <col min="1" max="1" width="32.77734375" customWidth="1"/>
    <col min="40" max="40" width="24.33203125" customWidth="1"/>
  </cols>
  <sheetData>
    <row r="1" spans="1:75" x14ac:dyDescent="0.3">
      <c r="A1" s="9" t="s">
        <v>26</v>
      </c>
      <c r="B1" s="6" t="s">
        <v>17</v>
      </c>
      <c r="C1" s="6" t="s">
        <v>27</v>
      </c>
      <c r="D1" s="6" t="s">
        <v>15</v>
      </c>
      <c r="E1" s="6" t="s">
        <v>28</v>
      </c>
      <c r="F1" s="6" t="s">
        <v>19</v>
      </c>
      <c r="G1" s="6" t="s">
        <v>16</v>
      </c>
      <c r="H1" s="6" t="s">
        <v>29</v>
      </c>
      <c r="I1" s="6" t="s">
        <v>18</v>
      </c>
      <c r="J1" s="6" t="s">
        <v>30</v>
      </c>
      <c r="K1" s="6" t="s">
        <v>31</v>
      </c>
      <c r="L1" s="6" t="s">
        <v>32</v>
      </c>
      <c r="M1" s="6" t="s">
        <v>33</v>
      </c>
      <c r="N1" s="6" t="s">
        <v>34</v>
      </c>
      <c r="O1" s="6" t="s">
        <v>35</v>
      </c>
      <c r="P1" s="6" t="s">
        <v>36</v>
      </c>
      <c r="Q1" s="6" t="s">
        <v>37</v>
      </c>
      <c r="R1" s="6" t="s">
        <v>38</v>
      </c>
      <c r="S1" s="6" t="s">
        <v>39</v>
      </c>
      <c r="T1" s="6" t="s">
        <v>40</v>
      </c>
      <c r="U1" s="6" t="s">
        <v>41</v>
      </c>
      <c r="V1" s="6" t="s">
        <v>42</v>
      </c>
      <c r="W1" s="6" t="s">
        <v>43</v>
      </c>
      <c r="X1" s="6" t="s">
        <v>44</v>
      </c>
      <c r="Y1" s="6" t="s">
        <v>45</v>
      </c>
      <c r="Z1" s="6" t="s">
        <v>46</v>
      </c>
      <c r="AA1" s="6" t="s">
        <v>47</v>
      </c>
      <c r="AB1" s="6" t="s">
        <v>48</v>
      </c>
      <c r="AC1" s="6" t="s">
        <v>49</v>
      </c>
      <c r="AD1" s="6" t="s">
        <v>50</v>
      </c>
      <c r="AE1" s="6" t="s">
        <v>51</v>
      </c>
      <c r="AF1" s="6" t="s">
        <v>52</v>
      </c>
      <c r="AG1" s="6" t="s">
        <v>53</v>
      </c>
      <c r="AH1" s="6" t="s">
        <v>54</v>
      </c>
      <c r="AI1" s="6" t="s">
        <v>55</v>
      </c>
      <c r="AJ1" s="6" t="s">
        <v>56</v>
      </c>
    </row>
    <row r="2" spans="1:75" x14ac:dyDescent="0.3">
      <c r="A2" s="11">
        <v>43101</v>
      </c>
      <c r="B2" s="15">
        <v>97.510002</v>
      </c>
      <c r="C2" s="10">
        <v>44.529998999999997</v>
      </c>
      <c r="D2" s="10">
        <v>195.38999899999999</v>
      </c>
      <c r="E2" s="10">
        <v>2.266667</v>
      </c>
      <c r="F2" s="10">
        <v>75.622497999999993</v>
      </c>
      <c r="G2" s="10">
        <v>90.010002</v>
      </c>
      <c r="H2" s="10">
        <v>60.5</v>
      </c>
      <c r="I2" s="10"/>
      <c r="J2" s="10"/>
      <c r="K2" s="10">
        <v>22.870667000000001</v>
      </c>
      <c r="L2" s="10">
        <v>32.209999000000003</v>
      </c>
      <c r="M2" s="10"/>
      <c r="N2" s="10">
        <v>154.63000500000001</v>
      </c>
      <c r="O2" s="10">
        <v>186.13999899999999</v>
      </c>
      <c r="P2" s="10">
        <v>160.86999499999999</v>
      </c>
      <c r="Q2" s="10">
        <v>71.800003000000004</v>
      </c>
      <c r="R2" s="10">
        <v>75.410004000000001</v>
      </c>
      <c r="S2" s="10">
        <v>43.220001000000003</v>
      </c>
      <c r="T2" s="10">
        <v>103.160004</v>
      </c>
      <c r="U2" s="10">
        <v>13.821</v>
      </c>
      <c r="V2" s="10">
        <v>49.290000999999997</v>
      </c>
      <c r="W2" s="10">
        <v>122.94000200000001</v>
      </c>
      <c r="X2" s="10">
        <v>157.740005</v>
      </c>
      <c r="Y2" s="10"/>
      <c r="Z2" s="10"/>
      <c r="AA2" s="10">
        <v>65</v>
      </c>
      <c r="AB2" s="10">
        <v>55.236499999999999</v>
      </c>
      <c r="AC2" s="10">
        <v>62.950001</v>
      </c>
      <c r="AD2" s="10">
        <v>2.2000000000000001E-3</v>
      </c>
      <c r="AE2" s="10">
        <v>38.037497999999999</v>
      </c>
      <c r="AF2" s="10">
        <v>47.655040999999997</v>
      </c>
      <c r="AG2" s="10"/>
      <c r="AH2" s="10">
        <v>113.410004</v>
      </c>
      <c r="AI2" s="10">
        <v>50.669998</v>
      </c>
      <c r="AJ2" s="10">
        <v>209.13000500000001</v>
      </c>
      <c r="AN2" s="9" t="s">
        <v>57</v>
      </c>
      <c r="AO2" s="13" t="s">
        <v>17</v>
      </c>
      <c r="AP2" s="13" t="s">
        <v>27</v>
      </c>
      <c r="AQ2" s="13" t="s">
        <v>15</v>
      </c>
      <c r="AR2" s="13" t="s">
        <v>28</v>
      </c>
      <c r="AS2" s="13" t="s">
        <v>19</v>
      </c>
      <c r="AT2" s="13" t="s">
        <v>16</v>
      </c>
      <c r="AU2" s="13" t="s">
        <v>29</v>
      </c>
      <c r="AV2" s="13" t="s">
        <v>18</v>
      </c>
      <c r="AW2" s="13" t="s">
        <v>30</v>
      </c>
      <c r="AX2" s="13" t="s">
        <v>31</v>
      </c>
      <c r="AY2" s="13" t="s">
        <v>32</v>
      </c>
      <c r="AZ2" s="13" t="s">
        <v>33</v>
      </c>
      <c r="BA2" s="13" t="s">
        <v>34</v>
      </c>
      <c r="BB2" s="13" t="s">
        <v>35</v>
      </c>
      <c r="BC2" s="13" t="s">
        <v>36</v>
      </c>
      <c r="BD2" s="13" t="s">
        <v>37</v>
      </c>
      <c r="BE2" s="13" t="s">
        <v>38</v>
      </c>
      <c r="BF2" s="13" t="s">
        <v>39</v>
      </c>
      <c r="BG2" s="13" t="s">
        <v>40</v>
      </c>
      <c r="BH2" s="13" t="s">
        <v>41</v>
      </c>
      <c r="BI2" s="13" t="s">
        <v>42</v>
      </c>
      <c r="BJ2" s="13" t="s">
        <v>43</v>
      </c>
      <c r="BK2" s="13" t="s">
        <v>44</v>
      </c>
      <c r="BL2" s="13" t="s">
        <v>45</v>
      </c>
      <c r="BM2" s="13" t="s">
        <v>46</v>
      </c>
      <c r="BN2" s="13" t="s">
        <v>47</v>
      </c>
      <c r="BO2" s="13" t="s">
        <v>48</v>
      </c>
      <c r="BP2" s="13" t="s">
        <v>49</v>
      </c>
      <c r="BQ2" s="13" t="s">
        <v>50</v>
      </c>
      <c r="BR2" s="13" t="s">
        <v>51</v>
      </c>
      <c r="BS2" s="13" t="s">
        <v>52</v>
      </c>
      <c r="BT2" s="13" t="s">
        <v>53</v>
      </c>
      <c r="BU2" s="13" t="s">
        <v>54</v>
      </c>
      <c r="BV2" s="13" t="s">
        <v>55</v>
      </c>
      <c r="BW2" s="13" t="s">
        <v>56</v>
      </c>
    </row>
    <row r="3" spans="1:75" x14ac:dyDescent="0.3">
      <c r="A3" s="11">
        <v>43132</v>
      </c>
      <c r="B3" s="15">
        <v>93.279999000000004</v>
      </c>
      <c r="C3" s="10">
        <v>41.945</v>
      </c>
      <c r="D3" s="10">
        <v>198.55999800000001</v>
      </c>
      <c r="E3" s="10">
        <v>4.0999999999999996</v>
      </c>
      <c r="F3" s="10">
        <v>72.366996999999998</v>
      </c>
      <c r="G3" s="10">
        <v>88.970000999999996</v>
      </c>
      <c r="H3" s="10">
        <v>57.897499000000003</v>
      </c>
      <c r="I3" s="10"/>
      <c r="J3" s="10"/>
      <c r="K3" s="10">
        <v>17.742000999999998</v>
      </c>
      <c r="L3" s="10">
        <v>43.400002000000001</v>
      </c>
      <c r="M3" s="10"/>
      <c r="N3" s="10">
        <v>147.38000500000001</v>
      </c>
      <c r="O3" s="10">
        <v>183.53999300000001</v>
      </c>
      <c r="P3" s="10">
        <v>155.320007</v>
      </c>
      <c r="Q3" s="10">
        <v>73.599997999999999</v>
      </c>
      <c r="R3" s="10">
        <v>69.430000000000007</v>
      </c>
      <c r="S3" s="10">
        <v>43.43</v>
      </c>
      <c r="T3" s="10">
        <v>100.44000200000001</v>
      </c>
      <c r="U3" s="10">
        <v>12.459</v>
      </c>
      <c r="V3" s="10">
        <v>52.080002</v>
      </c>
      <c r="W3" s="10">
        <v>119.620003</v>
      </c>
      <c r="X3" s="10">
        <v>156.38000500000001</v>
      </c>
      <c r="Y3" s="10"/>
      <c r="Z3" s="10"/>
      <c r="AA3" s="10">
        <v>55.41</v>
      </c>
      <c r="AB3" s="10">
        <v>51.589500000000001</v>
      </c>
      <c r="AC3" s="10">
        <v>62.32</v>
      </c>
      <c r="AD3" s="10">
        <v>2.2000000000000001E-3</v>
      </c>
      <c r="AE3" s="10">
        <v>40.832500000000003</v>
      </c>
      <c r="AF3" s="10">
        <v>50.125968999999998</v>
      </c>
      <c r="AG3" s="10"/>
      <c r="AH3" s="10">
        <v>117.620003</v>
      </c>
      <c r="AI3" s="10">
        <v>45.75</v>
      </c>
      <c r="AJ3" s="10">
        <v>216.08000200000001</v>
      </c>
      <c r="AO3">
        <f>(B3-B2)/B2</f>
        <v>-4.3380196013122804E-2</v>
      </c>
      <c r="AP3">
        <f t="shared" ref="AP3:BW10" si="0">(C3-C2)/C2</f>
        <v>-5.805073114868016E-2</v>
      </c>
      <c r="AQ3">
        <f t="shared" si="0"/>
        <v>1.6223957296811382E-2</v>
      </c>
      <c r="AR3">
        <f t="shared" si="0"/>
        <v>0.80882326340834343</v>
      </c>
      <c r="AS3">
        <f t="shared" si="0"/>
        <v>-4.3049371365648299E-2</v>
      </c>
      <c r="AT3">
        <f t="shared" si="0"/>
        <v>-1.1554282600727014E-2</v>
      </c>
      <c r="AU3">
        <f t="shared" si="0"/>
        <v>-4.3016545454545398E-2</v>
      </c>
      <c r="AV3" s="16"/>
      <c r="AW3" s="16"/>
      <c r="AX3">
        <f t="shared" si="0"/>
        <v>-0.22424645507715199</v>
      </c>
      <c r="AY3">
        <f t="shared" si="0"/>
        <v>0.34740774130418312</v>
      </c>
      <c r="AZ3" s="16"/>
      <c r="BA3">
        <f t="shared" si="0"/>
        <v>-4.6886113726763441E-2</v>
      </c>
      <c r="BB3">
        <f t="shared" si="0"/>
        <v>-1.3968013398345292E-2</v>
      </c>
      <c r="BC3">
        <f t="shared" si="0"/>
        <v>-3.4499833234904902E-2</v>
      </c>
      <c r="BD3">
        <f t="shared" si="0"/>
        <v>2.5069567197650331E-2</v>
      </c>
      <c r="BE3">
        <f t="shared" si="0"/>
        <v>-7.9299876446101147E-2</v>
      </c>
      <c r="BF3">
        <f t="shared" si="0"/>
        <v>4.8588383882729727E-3</v>
      </c>
      <c r="BG3">
        <f t="shared" si="0"/>
        <v>-2.6366827205628975E-2</v>
      </c>
      <c r="BH3">
        <f t="shared" si="0"/>
        <v>-9.8545691339266342E-2</v>
      </c>
      <c r="BI3">
        <f t="shared" si="0"/>
        <v>5.6603792724613737E-2</v>
      </c>
      <c r="BJ3">
        <f t="shared" si="0"/>
        <v>-2.7005034537090782E-2</v>
      </c>
      <c r="BK3">
        <f t="shared" si="0"/>
        <v>-8.6217824070690587E-3</v>
      </c>
      <c r="BL3" s="16"/>
      <c r="BM3" s="16"/>
      <c r="BN3">
        <f t="shared" si="0"/>
        <v>-0.14753846153846159</v>
      </c>
      <c r="BO3">
        <f t="shared" si="0"/>
        <v>-6.6025182623808507E-2</v>
      </c>
      <c r="BP3">
        <f t="shared" si="0"/>
        <v>-1.000795853839621E-2</v>
      </c>
      <c r="BQ3">
        <f t="shared" si="0"/>
        <v>0</v>
      </c>
      <c r="BR3">
        <f t="shared" si="0"/>
        <v>7.348017474756105E-2</v>
      </c>
      <c r="BS3">
        <f t="shared" si="0"/>
        <v>5.185029638312557E-2</v>
      </c>
      <c r="BT3" s="16"/>
      <c r="BU3">
        <f t="shared" si="0"/>
        <v>3.7121936791396255E-2</v>
      </c>
      <c r="BV3">
        <f t="shared" si="0"/>
        <v>-9.7098839435517628E-2</v>
      </c>
      <c r="BW3">
        <f t="shared" si="0"/>
        <v>3.3232902184456965E-2</v>
      </c>
    </row>
    <row r="4" spans="1:75" x14ac:dyDescent="0.3">
      <c r="A4" s="11">
        <v>43160</v>
      </c>
      <c r="B4" s="15">
        <v>98.75</v>
      </c>
      <c r="C4" s="10">
        <v>41.314999</v>
      </c>
      <c r="D4" s="10">
        <v>188.449997</v>
      </c>
      <c r="E4" s="10">
        <v>3.3666670000000001</v>
      </c>
      <c r="F4" s="10">
        <v>78.306503000000006</v>
      </c>
      <c r="G4" s="10">
        <v>88.459998999999996</v>
      </c>
      <c r="H4" s="10">
        <v>56.224997999999999</v>
      </c>
      <c r="I4" s="10"/>
      <c r="J4" s="10"/>
      <c r="K4" s="10">
        <v>19.593332</v>
      </c>
      <c r="L4" s="10">
        <v>35.990001999999997</v>
      </c>
      <c r="M4" s="10"/>
      <c r="N4" s="10">
        <v>144.36000100000001</v>
      </c>
      <c r="O4" s="10">
        <v>178.53999300000001</v>
      </c>
      <c r="P4" s="10">
        <v>135.33000200000001</v>
      </c>
      <c r="Q4" s="10">
        <v>74.449996999999996</v>
      </c>
      <c r="R4" s="10">
        <v>72.599997999999999</v>
      </c>
      <c r="S4" s="10">
        <v>43.209999000000003</v>
      </c>
      <c r="T4" s="10">
        <v>100.33000199999999</v>
      </c>
      <c r="U4" s="10">
        <v>13.363</v>
      </c>
      <c r="V4" s="10">
        <v>51.619999</v>
      </c>
      <c r="W4" s="10">
        <v>126.879997</v>
      </c>
      <c r="X4" s="10">
        <v>167.44000199999999</v>
      </c>
      <c r="Y4" s="10"/>
      <c r="Z4" s="10">
        <v>29.889999</v>
      </c>
      <c r="AA4" s="10">
        <v>51.009998000000003</v>
      </c>
      <c r="AB4" s="10">
        <v>50.866501</v>
      </c>
      <c r="AC4" s="10">
        <v>56.110000999999997</v>
      </c>
      <c r="AD4" s="10">
        <v>2.7000000000000001E-3</v>
      </c>
      <c r="AE4" s="10">
        <v>40.977500999999997</v>
      </c>
      <c r="AF4" s="10">
        <v>48.943798000000001</v>
      </c>
      <c r="AG4" s="10"/>
      <c r="AH4" s="10">
        <v>121.290001</v>
      </c>
      <c r="AI4" s="10">
        <v>45.669998</v>
      </c>
      <c r="AJ4" s="10">
        <v>221.60000600000001</v>
      </c>
      <c r="AO4">
        <f t="shared" ref="AO4:AO61" si="1">(B4-B3)/B3</f>
        <v>5.864066315009283E-2</v>
      </c>
      <c r="AP4">
        <f t="shared" si="0"/>
        <v>-1.5019692454404578E-2</v>
      </c>
      <c r="AQ4">
        <f t="shared" si="0"/>
        <v>-5.0916605065638706E-2</v>
      </c>
      <c r="AR4">
        <f t="shared" si="0"/>
        <v>-0.17886170731707307</v>
      </c>
      <c r="AS4">
        <f t="shared" si="0"/>
        <v>8.2074788870954651E-2</v>
      </c>
      <c r="AT4">
        <f t="shared" si="0"/>
        <v>-5.7322917193178419E-3</v>
      </c>
      <c r="AU4">
        <f t="shared" si="0"/>
        <v>-2.8887275424453202E-2</v>
      </c>
      <c r="AV4" s="16"/>
      <c r="AW4" s="16"/>
      <c r="AX4">
        <f t="shared" si="0"/>
        <v>0.10434736194637809</v>
      </c>
      <c r="AY4">
        <f t="shared" si="0"/>
        <v>-0.17073731932086095</v>
      </c>
      <c r="AZ4" s="16"/>
      <c r="BA4">
        <f t="shared" si="0"/>
        <v>-2.0491273561837643E-2</v>
      </c>
      <c r="BB4">
        <f t="shared" si="0"/>
        <v>-2.7242019127678617E-2</v>
      </c>
      <c r="BC4">
        <f t="shared" si="0"/>
        <v>-0.12870206090062819</v>
      </c>
      <c r="BD4">
        <f t="shared" si="0"/>
        <v>1.1548899770350495E-2</v>
      </c>
      <c r="BE4">
        <f t="shared" si="0"/>
        <v>4.5657467953334183E-2</v>
      </c>
      <c r="BF4">
        <f t="shared" si="0"/>
        <v>-5.0656458669121884E-3</v>
      </c>
      <c r="BG4">
        <f t="shared" si="0"/>
        <v>-1.0951811809005504E-3</v>
      </c>
      <c r="BH4">
        <f t="shared" si="0"/>
        <v>7.2557990207881853E-2</v>
      </c>
      <c r="BI4">
        <f t="shared" si="0"/>
        <v>-8.8326225486704164E-3</v>
      </c>
      <c r="BJ4">
        <f t="shared" si="0"/>
        <v>6.0692140260187141E-2</v>
      </c>
      <c r="BK4">
        <f t="shared" si="0"/>
        <v>7.0725135224288943E-2</v>
      </c>
      <c r="BL4" s="16"/>
      <c r="BM4" s="16"/>
      <c r="BN4">
        <f t="shared" si="0"/>
        <v>-7.9408085183179822E-2</v>
      </c>
      <c r="BO4">
        <f t="shared" si="0"/>
        <v>-1.4014460306845415E-2</v>
      </c>
      <c r="BP4">
        <f t="shared" si="0"/>
        <v>-9.9646967265725347E-2</v>
      </c>
      <c r="BQ4">
        <f t="shared" si="0"/>
        <v>0.22727272727272727</v>
      </c>
      <c r="BR4">
        <f t="shared" si="0"/>
        <v>3.5511173697420802E-3</v>
      </c>
      <c r="BS4">
        <f t="shared" si="0"/>
        <v>-2.3584002934686345E-2</v>
      </c>
      <c r="BT4" s="16"/>
      <c r="BU4">
        <f t="shared" si="0"/>
        <v>3.1202158700846205E-2</v>
      </c>
      <c r="BV4">
        <f t="shared" si="0"/>
        <v>-1.748677595628423E-3</v>
      </c>
      <c r="BW4">
        <f t="shared" si="0"/>
        <v>2.5546112314456568E-2</v>
      </c>
    </row>
    <row r="5" spans="1:75" x14ac:dyDescent="0.3">
      <c r="A5" s="11">
        <v>43191</v>
      </c>
      <c r="B5" s="15">
        <v>98.300003000000004</v>
      </c>
      <c r="C5" s="10">
        <v>46.717498999999997</v>
      </c>
      <c r="D5" s="10">
        <v>196.64999399999999</v>
      </c>
      <c r="E5" s="10">
        <v>4.2366669999999997</v>
      </c>
      <c r="F5" s="10">
        <v>81.481003000000001</v>
      </c>
      <c r="G5" s="10">
        <v>82.540001000000004</v>
      </c>
      <c r="H5" s="10">
        <v>63.047500999999997</v>
      </c>
      <c r="I5" s="10"/>
      <c r="J5" s="10"/>
      <c r="K5" s="10">
        <v>18.981999999999999</v>
      </c>
      <c r="L5" s="10">
        <v>47.130001</v>
      </c>
      <c r="M5" s="10"/>
      <c r="N5" s="10">
        <v>151.91000399999999</v>
      </c>
      <c r="O5" s="10">
        <v>198.009995</v>
      </c>
      <c r="P5" s="10">
        <v>149.509995</v>
      </c>
      <c r="Q5" s="10">
        <v>78.849997999999999</v>
      </c>
      <c r="R5" s="10">
        <v>72.889999000000003</v>
      </c>
      <c r="S5" s="10">
        <v>43</v>
      </c>
      <c r="T5" s="10">
        <v>99.470000999999996</v>
      </c>
      <c r="U5" s="10">
        <v>14.808999999999999</v>
      </c>
      <c r="V5" s="10">
        <v>55.200001</v>
      </c>
      <c r="W5" s="10">
        <v>130.720001</v>
      </c>
      <c r="X5" s="10">
        <v>160.009995</v>
      </c>
      <c r="Y5" s="10"/>
      <c r="Z5" s="10">
        <v>26.26</v>
      </c>
      <c r="AA5" s="10">
        <v>58.119999</v>
      </c>
      <c r="AB5" s="10">
        <v>54.249499999999998</v>
      </c>
      <c r="AC5" s="10">
        <v>55.740001999999997</v>
      </c>
      <c r="AD5" s="10">
        <v>2E-3</v>
      </c>
      <c r="AE5" s="10">
        <v>41.452499000000003</v>
      </c>
      <c r="AF5" s="10">
        <v>51.647284999999997</v>
      </c>
      <c r="AG5" s="10"/>
      <c r="AH5" s="10">
        <v>132.740005</v>
      </c>
      <c r="AI5" s="10">
        <v>46.720001000000003</v>
      </c>
      <c r="AJ5" s="10">
        <v>249.279999</v>
      </c>
      <c r="AO5">
        <f t="shared" si="1"/>
        <v>-4.5569316455695815E-3</v>
      </c>
      <c r="AP5">
        <f t="shared" si="0"/>
        <v>0.13076364833023466</v>
      </c>
      <c r="AQ5">
        <f t="shared" si="0"/>
        <v>4.3512852908137729E-2</v>
      </c>
      <c r="AR5">
        <f t="shared" si="0"/>
        <v>0.25841581599843394</v>
      </c>
      <c r="AS5">
        <f t="shared" si="0"/>
        <v>4.0539417269086761E-2</v>
      </c>
      <c r="AT5">
        <f t="shared" si="0"/>
        <v>-6.6922881154452565E-2</v>
      </c>
      <c r="AU5">
        <f t="shared" si="0"/>
        <v>0.1213428767040596</v>
      </c>
      <c r="AV5" s="16"/>
      <c r="AW5" s="16"/>
      <c r="AX5">
        <f t="shared" si="0"/>
        <v>-3.1201022878599764E-2</v>
      </c>
      <c r="AY5">
        <f t="shared" si="0"/>
        <v>0.30953038013168221</v>
      </c>
      <c r="AZ5" s="16"/>
      <c r="BA5">
        <f t="shared" si="0"/>
        <v>5.229982645954661E-2</v>
      </c>
      <c r="BB5">
        <f t="shared" si="0"/>
        <v>0.10905120848750113</v>
      </c>
      <c r="BC5">
        <f t="shared" si="0"/>
        <v>0.10478085265970805</v>
      </c>
      <c r="BD5">
        <f t="shared" si="0"/>
        <v>5.9100082972468132E-2</v>
      </c>
      <c r="BE5">
        <f t="shared" si="0"/>
        <v>3.9945042422728956E-3</v>
      </c>
      <c r="BF5">
        <f t="shared" si="0"/>
        <v>-4.8599630840075545E-3</v>
      </c>
      <c r="BG5">
        <f t="shared" si="0"/>
        <v>-8.5717231421962598E-3</v>
      </c>
      <c r="BH5">
        <f t="shared" si="0"/>
        <v>0.1082092344533413</v>
      </c>
      <c r="BI5">
        <f t="shared" si="0"/>
        <v>6.9353004055656808E-2</v>
      </c>
      <c r="BJ5">
        <f t="shared" si="0"/>
        <v>3.0264849391508052E-2</v>
      </c>
      <c r="BK5">
        <f t="shared" si="0"/>
        <v>-4.4374145432702454E-2</v>
      </c>
      <c r="BL5" s="16"/>
      <c r="BM5">
        <f t="shared" si="0"/>
        <v>-0.12144527003831609</v>
      </c>
      <c r="BN5">
        <f t="shared" si="0"/>
        <v>0.13938445949360745</v>
      </c>
      <c r="BO5">
        <f t="shared" si="0"/>
        <v>6.6507405335389555E-2</v>
      </c>
      <c r="BP5">
        <f t="shared" si="0"/>
        <v>-6.5941720443027617E-3</v>
      </c>
      <c r="BQ5">
        <f t="shared" si="0"/>
        <v>-0.2592592592592593</v>
      </c>
      <c r="BR5">
        <f t="shared" si="0"/>
        <v>1.1591678077196715E-2</v>
      </c>
      <c r="BS5">
        <f t="shared" si="0"/>
        <v>5.5236559287859012E-2</v>
      </c>
      <c r="BT5" s="16"/>
      <c r="BU5">
        <f t="shared" si="0"/>
        <v>9.4401879013918E-2</v>
      </c>
      <c r="BV5">
        <f t="shared" si="0"/>
        <v>2.2991089248569789E-2</v>
      </c>
      <c r="BW5">
        <f t="shared" si="0"/>
        <v>0.12490971232193918</v>
      </c>
    </row>
    <row r="6" spans="1:75" x14ac:dyDescent="0.3">
      <c r="A6" s="11">
        <v>43221</v>
      </c>
      <c r="B6" s="15">
        <v>98</v>
      </c>
      <c r="C6" s="10">
        <v>46.277500000000003</v>
      </c>
      <c r="D6" s="10">
        <v>197.970001</v>
      </c>
      <c r="E6" s="10">
        <v>3.5933329999999999</v>
      </c>
      <c r="F6" s="10">
        <v>84.989998</v>
      </c>
      <c r="G6" s="10">
        <v>85.650002000000001</v>
      </c>
      <c r="H6" s="10">
        <v>59.224997999999999</v>
      </c>
      <c r="I6" s="10"/>
      <c r="J6" s="10"/>
      <c r="K6" s="10">
        <v>22.863333000000001</v>
      </c>
      <c r="L6" s="10">
        <v>49.630001</v>
      </c>
      <c r="M6" s="10"/>
      <c r="N6" s="10">
        <v>135.66999799999999</v>
      </c>
      <c r="O6" s="10">
        <v>185.529999</v>
      </c>
      <c r="P6" s="10">
        <v>139.800003</v>
      </c>
      <c r="Q6" s="10">
        <v>80.900002000000001</v>
      </c>
      <c r="R6" s="10">
        <v>76.120002999999997</v>
      </c>
      <c r="S6" s="10">
        <v>43.860000999999997</v>
      </c>
      <c r="T6" s="10">
        <v>104.80999799999999</v>
      </c>
      <c r="U6" s="10">
        <v>14.589</v>
      </c>
      <c r="V6" s="10">
        <v>49.709999000000003</v>
      </c>
      <c r="W6" s="10">
        <v>132.449997</v>
      </c>
      <c r="X6" s="10">
        <v>156.69000199999999</v>
      </c>
      <c r="Y6" s="10"/>
      <c r="Z6" s="10">
        <v>35.75</v>
      </c>
      <c r="AA6" s="10">
        <v>56.119999</v>
      </c>
      <c r="AB6" s="10">
        <v>55.782501000000003</v>
      </c>
      <c r="AC6" s="10">
        <v>56.790000999999997</v>
      </c>
      <c r="AD6" s="10">
        <v>1.5E-3</v>
      </c>
      <c r="AE6" s="10">
        <v>41.7575</v>
      </c>
      <c r="AF6" s="10">
        <v>52.122093</v>
      </c>
      <c r="AG6" s="10"/>
      <c r="AH6" s="10">
        <v>132.89999399999999</v>
      </c>
      <c r="AI6" s="10">
        <v>44.060001</v>
      </c>
      <c r="AJ6" s="10">
        <v>243.80999800000001</v>
      </c>
      <c r="AO6">
        <f t="shared" si="1"/>
        <v>-3.0519124195754477E-3</v>
      </c>
      <c r="AP6">
        <f t="shared" si="0"/>
        <v>-9.4182909919898142E-3</v>
      </c>
      <c r="AQ6">
        <f t="shared" si="0"/>
        <v>6.7124690580972202E-3</v>
      </c>
      <c r="AR6">
        <f t="shared" si="0"/>
        <v>-0.15184908325341592</v>
      </c>
      <c r="AS6">
        <f t="shared" si="0"/>
        <v>4.3065191526913321E-2</v>
      </c>
      <c r="AT6">
        <f t="shared" si="0"/>
        <v>3.7678712894612117E-2</v>
      </c>
      <c r="AU6">
        <f t="shared" si="0"/>
        <v>-6.0628937537111863E-2</v>
      </c>
      <c r="AV6" s="16"/>
      <c r="AW6" s="16"/>
      <c r="AX6">
        <f t="shared" si="0"/>
        <v>0.20447439679696564</v>
      </c>
      <c r="AY6">
        <f t="shared" si="0"/>
        <v>5.3044768660200116E-2</v>
      </c>
      <c r="AZ6" s="16"/>
      <c r="BA6">
        <f t="shared" si="0"/>
        <v>-0.10690544119793451</v>
      </c>
      <c r="BB6">
        <f t="shared" si="0"/>
        <v>-6.3027101232945332E-2</v>
      </c>
      <c r="BC6">
        <f t="shared" si="0"/>
        <v>-6.4945437259896904E-2</v>
      </c>
      <c r="BD6">
        <f t="shared" si="0"/>
        <v>2.599878315786389E-2</v>
      </c>
      <c r="BE6">
        <f t="shared" si="0"/>
        <v>4.4313404367037977E-2</v>
      </c>
      <c r="BF6">
        <f t="shared" si="0"/>
        <v>2.0000023255813883E-2</v>
      </c>
      <c r="BG6">
        <f t="shared" si="0"/>
        <v>5.368449729883884E-2</v>
      </c>
      <c r="BH6">
        <f t="shared" si="0"/>
        <v>-1.4855830913633525E-2</v>
      </c>
      <c r="BI6">
        <f t="shared" si="0"/>
        <v>-9.9456556169265228E-2</v>
      </c>
      <c r="BJ6">
        <f t="shared" si="0"/>
        <v>1.3234363423849729E-2</v>
      </c>
      <c r="BK6">
        <f t="shared" si="0"/>
        <v>-2.0748660107139001E-2</v>
      </c>
      <c r="BL6" s="16"/>
      <c r="BM6">
        <f t="shared" si="0"/>
        <v>0.36138613861386132</v>
      </c>
      <c r="BN6">
        <f t="shared" si="0"/>
        <v>-3.4411562877005558E-2</v>
      </c>
      <c r="BO6">
        <f t="shared" si="0"/>
        <v>2.8258343394870107E-2</v>
      </c>
      <c r="BP6">
        <f t="shared" si="0"/>
        <v>1.8837441017673442E-2</v>
      </c>
      <c r="BQ6">
        <f t="shared" si="0"/>
        <v>-0.25</v>
      </c>
      <c r="BR6">
        <f t="shared" si="0"/>
        <v>7.3578434921377639E-3</v>
      </c>
      <c r="BS6">
        <f t="shared" si="0"/>
        <v>9.1932809246411118E-3</v>
      </c>
      <c r="BT6" s="16"/>
      <c r="BU6">
        <f t="shared" si="0"/>
        <v>1.2052809550519147E-3</v>
      </c>
      <c r="BV6">
        <f t="shared" si="0"/>
        <v>-5.6934930288207904E-2</v>
      </c>
      <c r="BW6">
        <f t="shared" si="0"/>
        <v>-2.1943200505227842E-2</v>
      </c>
    </row>
    <row r="7" spans="1:75" x14ac:dyDescent="0.3">
      <c r="A7" s="11">
        <v>43252</v>
      </c>
      <c r="B7" s="15">
        <v>99.519997000000004</v>
      </c>
      <c r="C7" s="10">
        <v>47.572498000000003</v>
      </c>
      <c r="D7" s="10">
        <v>214</v>
      </c>
      <c r="E7" s="10">
        <v>4.32</v>
      </c>
      <c r="F7" s="10">
        <v>88.872001999999995</v>
      </c>
      <c r="G7" s="10">
        <v>89.230002999999996</v>
      </c>
      <c r="H7" s="10">
        <v>61.215000000000003</v>
      </c>
      <c r="I7" s="10"/>
      <c r="J7" s="10"/>
      <c r="K7" s="10">
        <v>19.875999</v>
      </c>
      <c r="L7" s="10">
        <v>54.110000999999997</v>
      </c>
      <c r="M7" s="10"/>
      <c r="N7" s="10">
        <v>143.800003</v>
      </c>
      <c r="O7" s="10">
        <v>187.229996</v>
      </c>
      <c r="P7" s="10">
        <v>144.78999300000001</v>
      </c>
      <c r="Q7" s="10">
        <v>82.449996999999996</v>
      </c>
      <c r="R7" s="10">
        <v>80.680000000000007</v>
      </c>
      <c r="S7" s="10">
        <v>46.630001</v>
      </c>
      <c r="T7" s="10">
        <v>113.55999799999999</v>
      </c>
      <c r="U7" s="10">
        <v>13.821</v>
      </c>
      <c r="V7" s="10">
        <v>48.099997999999999</v>
      </c>
      <c r="W7" s="10">
        <v>136.740005</v>
      </c>
      <c r="X7" s="10">
        <v>157.53999300000001</v>
      </c>
      <c r="Y7" s="10"/>
      <c r="Z7" s="10">
        <v>35.310001</v>
      </c>
      <c r="AA7" s="10">
        <v>64.089995999999999</v>
      </c>
      <c r="AB7" s="10">
        <v>60.862999000000002</v>
      </c>
      <c r="AC7" s="10">
        <v>58.68</v>
      </c>
      <c r="AD7" s="10">
        <v>1.5E-3</v>
      </c>
      <c r="AE7" s="10">
        <v>41.884998000000003</v>
      </c>
      <c r="AF7" s="10">
        <v>54.040698999999996</v>
      </c>
      <c r="AG7" s="10"/>
      <c r="AH7" s="10">
        <v>135.429993</v>
      </c>
      <c r="AI7" s="10">
        <v>47.68</v>
      </c>
      <c r="AJ7" s="10">
        <v>244.679993</v>
      </c>
      <c r="AO7">
        <f t="shared" si="1"/>
        <v>1.5510173469387791E-2</v>
      </c>
      <c r="AP7">
        <f t="shared" si="0"/>
        <v>2.7983318027119002E-2</v>
      </c>
      <c r="AQ7">
        <f t="shared" si="0"/>
        <v>8.0971858963621482E-2</v>
      </c>
      <c r="AR7">
        <f t="shared" si="0"/>
        <v>0.20222645660727809</v>
      </c>
      <c r="AS7">
        <f t="shared" si="0"/>
        <v>4.5676010017084538E-2</v>
      </c>
      <c r="AT7">
        <f t="shared" si="0"/>
        <v>4.1798025877454105E-2</v>
      </c>
      <c r="AU7">
        <f t="shared" si="0"/>
        <v>3.360071029466314E-2</v>
      </c>
      <c r="AV7" s="16"/>
      <c r="AW7" s="16"/>
      <c r="AX7">
        <f t="shared" si="0"/>
        <v>-0.13066047719289223</v>
      </c>
      <c r="AY7">
        <f t="shared" si="0"/>
        <v>9.0267981255934229E-2</v>
      </c>
      <c r="AZ7" s="16"/>
      <c r="BA7">
        <f t="shared" si="0"/>
        <v>5.9924855309572658E-2</v>
      </c>
      <c r="BB7">
        <f t="shared" si="0"/>
        <v>9.1629224878074633E-3</v>
      </c>
      <c r="BC7">
        <f t="shared" si="0"/>
        <v>3.5693776058073515E-2</v>
      </c>
      <c r="BD7">
        <f t="shared" si="0"/>
        <v>1.9159393840311591E-2</v>
      </c>
      <c r="BE7">
        <f t="shared" si="0"/>
        <v>5.990537073415525E-2</v>
      </c>
      <c r="BF7">
        <f t="shared" si="0"/>
        <v>6.3155493316108299E-2</v>
      </c>
      <c r="BG7">
        <f t="shared" si="0"/>
        <v>8.3484401936540442E-2</v>
      </c>
      <c r="BH7">
        <f t="shared" si="0"/>
        <v>-5.2642401809582608E-2</v>
      </c>
      <c r="BI7">
        <f t="shared" si="0"/>
        <v>-3.2387870295471216E-2</v>
      </c>
      <c r="BJ7">
        <f t="shared" si="0"/>
        <v>3.2389642107730668E-2</v>
      </c>
      <c r="BK7">
        <f t="shared" si="0"/>
        <v>5.424666469785463E-3</v>
      </c>
      <c r="BL7" s="16"/>
      <c r="BM7">
        <f t="shared" si="0"/>
        <v>-1.2307664335664343E-2</v>
      </c>
      <c r="BN7">
        <f t="shared" si="0"/>
        <v>0.14201705527471586</v>
      </c>
      <c r="BO7">
        <f t="shared" si="0"/>
        <v>9.1076913170314799E-2</v>
      </c>
      <c r="BP7">
        <f t="shared" si="0"/>
        <v>3.3280488936776091E-2</v>
      </c>
      <c r="BQ7">
        <f t="shared" si="0"/>
        <v>0</v>
      </c>
      <c r="BR7">
        <f t="shared" si="0"/>
        <v>3.0532958151230981E-3</v>
      </c>
      <c r="BS7">
        <f t="shared" si="0"/>
        <v>3.6809841845760048E-2</v>
      </c>
      <c r="BT7" s="16"/>
      <c r="BU7">
        <f t="shared" si="0"/>
        <v>1.9036863161935161E-2</v>
      </c>
      <c r="BV7">
        <f t="shared" si="0"/>
        <v>8.2160665407156941E-2</v>
      </c>
      <c r="BW7">
        <f t="shared" si="0"/>
        <v>3.5683319270606315E-3</v>
      </c>
    </row>
    <row r="8" spans="1:75" x14ac:dyDescent="0.3">
      <c r="A8" s="11">
        <v>43282</v>
      </c>
      <c r="B8" s="15">
        <v>105.980003</v>
      </c>
      <c r="C8" s="10">
        <v>56.907501000000003</v>
      </c>
      <c r="D8" s="10">
        <v>205.050003</v>
      </c>
      <c r="E8" s="10">
        <v>4.7033329999999998</v>
      </c>
      <c r="F8" s="10">
        <v>100.635498</v>
      </c>
      <c r="G8" s="10">
        <v>95.860000999999997</v>
      </c>
      <c r="H8" s="10">
        <v>70.169998000000007</v>
      </c>
      <c r="I8" s="10"/>
      <c r="J8" s="10"/>
      <c r="K8" s="10">
        <v>20.110665999999998</v>
      </c>
      <c r="L8" s="10">
        <v>71.959998999999996</v>
      </c>
      <c r="M8" s="10"/>
      <c r="N8" s="10">
        <v>138.85000600000001</v>
      </c>
      <c r="O8" s="10">
        <v>175.009995</v>
      </c>
      <c r="P8" s="10">
        <v>143.800003</v>
      </c>
      <c r="Q8" s="10">
        <v>82.599997999999999</v>
      </c>
      <c r="R8" s="10">
        <v>87.5</v>
      </c>
      <c r="S8" s="10">
        <v>44.57</v>
      </c>
      <c r="T8" s="10">
        <v>112.019997</v>
      </c>
      <c r="U8" s="10">
        <v>14.567</v>
      </c>
      <c r="V8" s="10">
        <v>48.43</v>
      </c>
      <c r="W8" s="10">
        <v>146.88999899999999</v>
      </c>
      <c r="X8" s="10">
        <v>162.229996</v>
      </c>
      <c r="Y8" s="10"/>
      <c r="Z8" s="10">
        <v>42.790000999999997</v>
      </c>
      <c r="AA8" s="10">
        <v>68.709998999999996</v>
      </c>
      <c r="AB8" s="10">
        <v>60.909500000000001</v>
      </c>
      <c r="AC8" s="10">
        <v>58.52</v>
      </c>
      <c r="AD8" s="10">
        <v>2E-3</v>
      </c>
      <c r="AE8" s="10">
        <v>42.525002000000001</v>
      </c>
      <c r="AF8" s="10">
        <v>56.753875999999998</v>
      </c>
      <c r="AG8" s="10"/>
      <c r="AH8" s="10">
        <v>149.759995</v>
      </c>
      <c r="AI8" s="10">
        <v>48.580002</v>
      </c>
      <c r="AJ8" s="10">
        <v>263.51001000000002</v>
      </c>
      <c r="AO8">
        <f t="shared" si="1"/>
        <v>6.4911637808831454E-2</v>
      </c>
      <c r="AP8">
        <f t="shared" si="0"/>
        <v>0.19622688301968083</v>
      </c>
      <c r="AQ8">
        <f t="shared" si="0"/>
        <v>-4.1822415887850448E-2</v>
      </c>
      <c r="AR8">
        <f t="shared" si="0"/>
        <v>8.8734490740740621E-2</v>
      </c>
      <c r="AS8">
        <f t="shared" si="0"/>
        <v>0.13236447627229106</v>
      </c>
      <c r="AT8">
        <f t="shared" si="0"/>
        <v>7.4302339763453781E-2</v>
      </c>
      <c r="AU8">
        <f t="shared" si="0"/>
        <v>0.14628764191783064</v>
      </c>
      <c r="AV8" s="16"/>
      <c r="AW8" s="16"/>
      <c r="AX8">
        <f t="shared" si="0"/>
        <v>1.1806551207815928E-2</v>
      </c>
      <c r="AY8">
        <f t="shared" si="0"/>
        <v>0.32988352744624788</v>
      </c>
      <c r="AZ8" s="16"/>
      <c r="BA8">
        <f t="shared" si="0"/>
        <v>-3.4422787877132356E-2</v>
      </c>
      <c r="BB8">
        <f t="shared" si="0"/>
        <v>-6.5267325007046392E-2</v>
      </c>
      <c r="BC8">
        <f t="shared" si="0"/>
        <v>-6.8374200418671602E-3</v>
      </c>
      <c r="BD8">
        <f t="shared" si="0"/>
        <v>1.8192966095560096E-3</v>
      </c>
      <c r="BE8">
        <f t="shared" si="0"/>
        <v>8.4531482399603286E-2</v>
      </c>
      <c r="BF8">
        <f t="shared" si="0"/>
        <v>-4.4177588587227347E-2</v>
      </c>
      <c r="BG8">
        <f t="shared" si="0"/>
        <v>-1.3561122112735417E-2</v>
      </c>
      <c r="BH8">
        <f t="shared" si="0"/>
        <v>5.3975833875985854E-2</v>
      </c>
      <c r="BI8">
        <f t="shared" si="0"/>
        <v>6.8607487260186652E-3</v>
      </c>
      <c r="BJ8">
        <f t="shared" si="0"/>
        <v>7.4228416182959722E-2</v>
      </c>
      <c r="BK8">
        <f t="shared" si="0"/>
        <v>2.9770237453292193E-2</v>
      </c>
      <c r="BL8" s="16"/>
      <c r="BM8">
        <f t="shared" si="0"/>
        <v>0.21183800023115257</v>
      </c>
      <c r="BN8">
        <f t="shared" si="0"/>
        <v>7.2086180189494739E-2</v>
      </c>
      <c r="BO8">
        <f t="shared" si="0"/>
        <v>7.64027418366276E-4</v>
      </c>
      <c r="BP8">
        <f t="shared" si="0"/>
        <v>-2.7266530334014417E-3</v>
      </c>
      <c r="BQ8">
        <f t="shared" si="0"/>
        <v>0.33333333333333331</v>
      </c>
      <c r="BR8">
        <f t="shared" si="0"/>
        <v>1.5280029379492809E-2</v>
      </c>
      <c r="BS8">
        <f t="shared" si="0"/>
        <v>5.0206178865303014E-2</v>
      </c>
      <c r="BT8" s="16"/>
      <c r="BU8">
        <f t="shared" si="0"/>
        <v>0.10581114037272385</v>
      </c>
      <c r="BV8">
        <f t="shared" si="0"/>
        <v>1.8875880872483236E-2</v>
      </c>
      <c r="BW8">
        <f t="shared" si="0"/>
        <v>7.695773066333228E-2</v>
      </c>
    </row>
    <row r="9" spans="1:75" x14ac:dyDescent="0.3">
      <c r="A9" s="11">
        <v>43313</v>
      </c>
      <c r="B9" s="15">
        <v>106.489998</v>
      </c>
      <c r="C9" s="10">
        <v>56.435001</v>
      </c>
      <c r="D9" s="10">
        <v>188.020004</v>
      </c>
      <c r="E9" s="10">
        <v>3.69</v>
      </c>
      <c r="F9" s="10">
        <v>100.150002</v>
      </c>
      <c r="G9" s="10">
        <v>93.910004000000001</v>
      </c>
      <c r="H9" s="10">
        <v>70.254997000000003</v>
      </c>
      <c r="I9" s="10"/>
      <c r="J9" s="10"/>
      <c r="K9" s="10">
        <v>17.651333000000001</v>
      </c>
      <c r="L9" s="10">
        <v>81.550003000000004</v>
      </c>
      <c r="M9" s="10"/>
      <c r="N9" s="10">
        <v>152.490005</v>
      </c>
      <c r="O9" s="10">
        <v>164.759995</v>
      </c>
      <c r="P9" s="10">
        <v>150.33000200000001</v>
      </c>
      <c r="Q9" s="10">
        <v>80</v>
      </c>
      <c r="R9" s="10">
        <v>88.209998999999996</v>
      </c>
      <c r="S9" s="10">
        <v>46.189999</v>
      </c>
      <c r="T9" s="10">
        <v>116.94000200000001</v>
      </c>
      <c r="U9" s="10">
        <v>16.445999</v>
      </c>
      <c r="V9" s="10">
        <v>47.290000999999997</v>
      </c>
      <c r="W9" s="10">
        <v>150.08999600000001</v>
      </c>
      <c r="X9" s="10">
        <v>167.28999300000001</v>
      </c>
      <c r="Y9" s="10"/>
      <c r="Z9" s="10">
        <v>40.779998999999997</v>
      </c>
      <c r="AA9" s="10">
        <v>72.029999000000004</v>
      </c>
      <c r="AB9" s="10">
        <v>59.673499999999997</v>
      </c>
      <c r="AC9" s="10">
        <v>60.310001</v>
      </c>
      <c r="AD9" s="10">
        <v>4.0000000000000001E-3</v>
      </c>
      <c r="AE9" s="10">
        <v>41.900002000000001</v>
      </c>
      <c r="AF9" s="10">
        <v>55.125968999999998</v>
      </c>
      <c r="AG9" s="10"/>
      <c r="AH9" s="10">
        <v>158.5</v>
      </c>
      <c r="AI9" s="10">
        <v>51.560001</v>
      </c>
      <c r="AJ9" s="10">
        <v>269.95001200000002</v>
      </c>
      <c r="AO9">
        <f t="shared" si="1"/>
        <v>4.8121814074680068E-3</v>
      </c>
      <c r="AP9">
        <f t="shared" si="0"/>
        <v>-8.3029476202092171E-3</v>
      </c>
      <c r="AQ9">
        <f t="shared" si="0"/>
        <v>-8.3052907831461978E-2</v>
      </c>
      <c r="AR9">
        <f t="shared" si="0"/>
        <v>-0.21544997983344999</v>
      </c>
      <c r="AS9">
        <f t="shared" si="0"/>
        <v>-4.8243016594402676E-3</v>
      </c>
      <c r="AT9">
        <f t="shared" si="0"/>
        <v>-2.0342134150405405E-2</v>
      </c>
      <c r="AU9">
        <f t="shared" si="0"/>
        <v>1.2113296625716914E-3</v>
      </c>
      <c r="AV9" s="16"/>
      <c r="AW9" s="16"/>
      <c r="AX9">
        <f t="shared" si="0"/>
        <v>-0.12228998283796258</v>
      </c>
      <c r="AY9">
        <f t="shared" si="0"/>
        <v>0.13326853992869023</v>
      </c>
      <c r="AZ9" s="16"/>
      <c r="BA9">
        <f t="shared" si="0"/>
        <v>9.8235494494685063E-2</v>
      </c>
      <c r="BB9">
        <f t="shared" si="0"/>
        <v>-5.8568083497173976E-2</v>
      </c>
      <c r="BC9">
        <f t="shared" si="0"/>
        <v>4.5410284170856408E-2</v>
      </c>
      <c r="BD9">
        <f t="shared" si="0"/>
        <v>-3.1476974127771763E-2</v>
      </c>
      <c r="BE9">
        <f t="shared" si="0"/>
        <v>8.1142742857142434E-3</v>
      </c>
      <c r="BF9">
        <f t="shared" si="0"/>
        <v>3.6347296387704731E-2</v>
      </c>
      <c r="BG9">
        <f t="shared" si="0"/>
        <v>4.3920774252475682E-2</v>
      </c>
      <c r="BH9">
        <f t="shared" si="0"/>
        <v>0.12899011464268553</v>
      </c>
      <c r="BI9">
        <f t="shared" si="0"/>
        <v>-2.3539107990914788E-2</v>
      </c>
      <c r="BJ9">
        <f t="shared" si="0"/>
        <v>2.1784988915412987E-2</v>
      </c>
      <c r="BK9">
        <f t="shared" si="0"/>
        <v>3.1190267674049685E-2</v>
      </c>
      <c r="BL9" s="16"/>
      <c r="BM9">
        <f t="shared" si="0"/>
        <v>-4.6973637602859608E-2</v>
      </c>
      <c r="BN9">
        <f t="shared" si="0"/>
        <v>4.8319022679654058E-2</v>
      </c>
      <c r="BO9">
        <f t="shared" si="0"/>
        <v>-2.0292401021187241E-2</v>
      </c>
      <c r="BP9">
        <f t="shared" si="0"/>
        <v>3.0587850307587091E-2</v>
      </c>
      <c r="BQ9">
        <f t="shared" si="0"/>
        <v>1</v>
      </c>
      <c r="BR9">
        <f t="shared" si="0"/>
        <v>-1.46972362282311E-2</v>
      </c>
      <c r="BS9">
        <f t="shared" si="0"/>
        <v>-2.8683626824007588E-2</v>
      </c>
      <c r="BT9" s="16"/>
      <c r="BU9">
        <f t="shared" si="0"/>
        <v>5.836007807024831E-2</v>
      </c>
      <c r="BV9">
        <f t="shared" si="0"/>
        <v>6.1342092987151368E-2</v>
      </c>
      <c r="BW9">
        <f t="shared" si="0"/>
        <v>2.4439306878702605E-2</v>
      </c>
    </row>
    <row r="10" spans="1:75" x14ac:dyDescent="0.3">
      <c r="A10" s="11">
        <v>43344</v>
      </c>
      <c r="B10" s="15">
        <v>102.730003</v>
      </c>
      <c r="C10" s="10">
        <v>54.715000000000003</v>
      </c>
      <c r="D10" s="10">
        <v>172.36000100000001</v>
      </c>
      <c r="E10" s="10">
        <v>3.1833330000000002</v>
      </c>
      <c r="F10" s="10">
        <v>79.900497000000001</v>
      </c>
      <c r="G10" s="10">
        <v>100.279999</v>
      </c>
      <c r="H10" s="10">
        <v>52.707500000000003</v>
      </c>
      <c r="I10" s="10"/>
      <c r="J10" s="10"/>
      <c r="K10" s="10">
        <v>22.488001000000001</v>
      </c>
      <c r="L10" s="10">
        <v>81.5</v>
      </c>
      <c r="M10" s="10"/>
      <c r="N10" s="10">
        <v>121.32</v>
      </c>
      <c r="O10" s="10">
        <v>142.279999</v>
      </c>
      <c r="P10" s="10">
        <v>135.44000199999999</v>
      </c>
      <c r="Q10" s="10">
        <v>70.949996999999996</v>
      </c>
      <c r="R10" s="10">
        <v>83.629997000000003</v>
      </c>
      <c r="S10" s="10">
        <v>47.880001</v>
      </c>
      <c r="T10" s="10">
        <v>114.83000199999999</v>
      </c>
      <c r="U10" s="10">
        <v>13.815</v>
      </c>
      <c r="V10" s="10">
        <v>46.880001</v>
      </c>
      <c r="W10" s="10">
        <v>137.85000600000001</v>
      </c>
      <c r="X10" s="10">
        <v>176.89999399999999</v>
      </c>
      <c r="Y10" s="10"/>
      <c r="Z10" s="10">
        <v>36.290000999999997</v>
      </c>
      <c r="AA10" s="10">
        <v>62.889999000000003</v>
      </c>
      <c r="AB10" s="10">
        <v>53.838501000000001</v>
      </c>
      <c r="AC10" s="10">
        <v>65.040001000000004</v>
      </c>
      <c r="AD10" s="10">
        <v>2.2000000000000001E-3</v>
      </c>
      <c r="AE10" s="10">
        <v>43.125</v>
      </c>
      <c r="AF10" s="10">
        <v>58.401161000000002</v>
      </c>
      <c r="AG10" s="10"/>
      <c r="AH10" s="10">
        <v>147.520004</v>
      </c>
      <c r="AI10" s="10">
        <v>48.84</v>
      </c>
      <c r="AJ10" s="10">
        <v>245.759995</v>
      </c>
      <c r="AO10">
        <f t="shared" si="1"/>
        <v>-3.5308433379818482E-2</v>
      </c>
      <c r="AP10">
        <f t="shared" si="0"/>
        <v>-3.0477557712810112E-2</v>
      </c>
      <c r="AQ10">
        <f t="shared" si="0"/>
        <v>-8.3289025991085439E-2</v>
      </c>
      <c r="AR10">
        <f t="shared" si="0"/>
        <v>-0.13730813008130074</v>
      </c>
      <c r="AS10">
        <f t="shared" si="0"/>
        <v>-0.2021917583186868</v>
      </c>
      <c r="AT10">
        <f t="shared" si="0"/>
        <v>6.7830845795725903E-2</v>
      </c>
      <c r="AU10">
        <f t="shared" si="0"/>
        <v>-0.24976866770060496</v>
      </c>
      <c r="AV10" s="16"/>
      <c r="AW10" s="16"/>
      <c r="AX10">
        <f t="shared" si="0"/>
        <v>0.27401148683784954</v>
      </c>
      <c r="AY10">
        <f t="shared" si="0"/>
        <v>-6.1315754948536045E-4</v>
      </c>
      <c r="AZ10" s="16"/>
      <c r="BA10">
        <f t="shared" si="0"/>
        <v>-0.20440687243731157</v>
      </c>
      <c r="BB10">
        <f t="shared" si="0"/>
        <v>-0.13644086357249524</v>
      </c>
      <c r="BC10">
        <f t="shared" si="0"/>
        <v>-9.9048758078244509E-2</v>
      </c>
      <c r="BD10">
        <f t="shared" si="0"/>
        <v>-0.11312503750000005</v>
      </c>
      <c r="BE10">
        <f t="shared" si="0"/>
        <v>-5.1921574106354923E-2</v>
      </c>
      <c r="BF10">
        <f t="shared" si="0"/>
        <v>3.6588050153454212E-2</v>
      </c>
      <c r="BG10">
        <f t="shared" ref="BG10:BG61" si="2">(T10-T9)/T9</f>
        <v>-1.8043440772303163E-2</v>
      </c>
      <c r="BH10">
        <f t="shared" ref="BH10:BH61" si="3">(U10-U9)/U9</f>
        <v>-0.15997805910118326</v>
      </c>
      <c r="BI10">
        <f t="shared" ref="BI10:BI61" si="4">(V10-V9)/V9</f>
        <v>-8.6699088883503434E-3</v>
      </c>
      <c r="BJ10">
        <f t="shared" ref="BJ10:BJ61" si="5">(W10-W9)/W9</f>
        <v>-8.1551004905083782E-2</v>
      </c>
      <c r="BK10">
        <f t="shared" ref="BK10:BK61" si="6">(X10-X9)/X9</f>
        <v>5.7445163501202261E-2</v>
      </c>
      <c r="BL10" s="16"/>
      <c r="BM10">
        <f t="shared" ref="BM10:BM61" si="7">(Z10-Z9)/Z9</f>
        <v>-0.11010294531885595</v>
      </c>
      <c r="BN10">
        <f t="shared" ref="BN10:BN61" si="8">(AA10-AA9)/AA9</f>
        <v>-0.12689157471736187</v>
      </c>
      <c r="BO10">
        <f t="shared" ref="BO10:BO61" si="9">(AB10-AB9)/AB9</f>
        <v>-9.7782080823145892E-2</v>
      </c>
      <c r="BP10">
        <f t="shared" ref="BP10:BP61" si="10">(AC10-AC9)/AC9</f>
        <v>7.8428120072490198E-2</v>
      </c>
      <c r="BQ10">
        <f t="shared" ref="BQ10:BQ61" si="11">(AD10-AD9)/AD9</f>
        <v>-0.44999999999999996</v>
      </c>
      <c r="BR10">
        <f t="shared" ref="BR10:BR61" si="12">(AE10-AE9)/AE9</f>
        <v>2.9236227721421097E-2</v>
      </c>
      <c r="BS10">
        <f t="shared" ref="BS10:BS61" si="13">(AF10-AF9)/AF9</f>
        <v>5.9412869459038523E-2</v>
      </c>
      <c r="BT10" s="16"/>
      <c r="BU10">
        <f t="shared" ref="BU10:BU61" si="14">(AH10-AH9)/AH9</f>
        <v>-6.9274422712933756E-2</v>
      </c>
      <c r="BV10">
        <f t="shared" ref="BV10:BV61" si="15">(AI10-AI9)/AI9</f>
        <v>-5.275409129646829E-2</v>
      </c>
      <c r="BW10">
        <f t="shared" ref="BW10:BW61" si="16">(AJ10-AJ9)/AJ9</f>
        <v>-8.9609245877714613E-2</v>
      </c>
    </row>
    <row r="11" spans="1:75" x14ac:dyDescent="0.3">
      <c r="A11" s="11">
        <v>43374</v>
      </c>
      <c r="B11" s="15">
        <v>112.269997</v>
      </c>
      <c r="C11" s="10">
        <v>44.645000000000003</v>
      </c>
      <c r="D11" s="10">
        <v>171.35000600000001</v>
      </c>
      <c r="E11" s="10">
        <v>3.7166670000000002</v>
      </c>
      <c r="F11" s="10">
        <v>84.508499</v>
      </c>
      <c r="G11" s="10">
        <v>97.650002000000001</v>
      </c>
      <c r="H11" s="10">
        <v>40.857498</v>
      </c>
      <c r="I11" s="10">
        <v>9.65</v>
      </c>
      <c r="J11" s="10"/>
      <c r="K11" s="10">
        <v>23.365334000000001</v>
      </c>
      <c r="L11" s="10">
        <v>82.900002000000001</v>
      </c>
      <c r="M11" s="10"/>
      <c r="N11" s="10">
        <v>135.66999799999999</v>
      </c>
      <c r="O11" s="10">
        <v>160.86000100000001</v>
      </c>
      <c r="P11" s="10">
        <v>154.88000500000001</v>
      </c>
      <c r="Q11" s="10">
        <v>75.260002</v>
      </c>
      <c r="R11" s="10">
        <v>70.959998999999996</v>
      </c>
      <c r="S11" s="10">
        <v>50.400002000000001</v>
      </c>
      <c r="T11" s="10">
        <v>115.489998</v>
      </c>
      <c r="U11" s="10">
        <v>15.266</v>
      </c>
      <c r="V11" s="10">
        <v>49.310001</v>
      </c>
      <c r="W11" s="10">
        <v>141.71000699999999</v>
      </c>
      <c r="X11" s="10">
        <v>188.509995</v>
      </c>
      <c r="Y11" s="10"/>
      <c r="Z11" s="10">
        <v>39.259998000000003</v>
      </c>
      <c r="AA11" s="10">
        <v>58.259998000000003</v>
      </c>
      <c r="AB11" s="10">
        <v>54.721499999999999</v>
      </c>
      <c r="AC11" s="10">
        <v>54.830002</v>
      </c>
      <c r="AD11" s="10">
        <v>2.8999999999999998E-3</v>
      </c>
      <c r="AE11" s="10">
        <v>45.427501999999997</v>
      </c>
      <c r="AF11" s="10">
        <v>62.102715000000003</v>
      </c>
      <c r="AG11" s="10"/>
      <c r="AH11" s="10">
        <v>153.19000199999999</v>
      </c>
      <c r="AI11" s="10">
        <v>48.759998000000003</v>
      </c>
      <c r="AJ11" s="10">
        <v>250.88999899999999</v>
      </c>
      <c r="AO11">
        <f t="shared" si="1"/>
        <v>9.2864730082797789E-2</v>
      </c>
      <c r="AP11">
        <f t="shared" ref="AP11:AP61" si="17">(C11-C10)/C10</f>
        <v>-0.18404459471808463</v>
      </c>
      <c r="AQ11">
        <f t="shared" ref="AQ11:AQ61" si="18">(D11-D10)/D10</f>
        <v>-5.8597992233708762E-3</v>
      </c>
      <c r="AR11">
        <f t="shared" ref="AR11:AR61" si="19">(E11-E10)/E10</f>
        <v>0.16753949398319307</v>
      </c>
      <c r="AS11">
        <f t="shared" ref="AS11:AS61" si="20">(F11-F10)/F10</f>
        <v>5.7671756409725446E-2</v>
      </c>
      <c r="AT11">
        <f t="shared" ref="AT11:AT61" si="21">(G11-G10)/G10</f>
        <v>-2.6226535961572983E-2</v>
      </c>
      <c r="AU11">
        <f t="shared" ref="AU11:AU61" si="22">(H11-H10)/H10</f>
        <v>-0.22482572688896271</v>
      </c>
      <c r="AV11" s="16"/>
      <c r="AW11" s="16"/>
      <c r="AX11">
        <f t="shared" ref="AX11:AX61" si="23">(K11-K10)/K10</f>
        <v>3.9013383181546464E-2</v>
      </c>
      <c r="AY11">
        <f t="shared" ref="AY11:AY61" si="24">(L11-L10)/L10</f>
        <v>1.7177938650306757E-2</v>
      </c>
      <c r="AZ11" s="16"/>
      <c r="BA11">
        <f t="shared" ref="BA11:BA61" si="25">(N11-N10)/N10</f>
        <v>0.11828221233102539</v>
      </c>
      <c r="BB11">
        <f t="shared" ref="BB11:BB61" si="26">(O11-O10)/O10</f>
        <v>0.13058758877275511</v>
      </c>
      <c r="BC11">
        <f t="shared" ref="BC11:BC61" si="27">(P11-P10)/P10</f>
        <v>0.14353221140678971</v>
      </c>
      <c r="BD11">
        <f t="shared" ref="BD11:BD61" si="28">(Q11-Q10)/Q10</f>
        <v>6.0747077973801807E-2</v>
      </c>
      <c r="BE11">
        <f t="shared" ref="BE11:BE61" si="29">(R11-R10)/R10</f>
        <v>-0.15150063917854745</v>
      </c>
      <c r="BF11">
        <f t="shared" ref="BF11:BF61" si="30">(S11-S10)/S10</f>
        <v>5.2631598733675893E-2</v>
      </c>
      <c r="BG11">
        <f t="shared" si="2"/>
        <v>5.7475919925526666E-3</v>
      </c>
      <c r="BH11">
        <f t="shared" si="3"/>
        <v>0.10503076366268553</v>
      </c>
      <c r="BI11">
        <f t="shared" si="4"/>
        <v>5.1834469884077E-2</v>
      </c>
      <c r="BJ11">
        <f t="shared" si="5"/>
        <v>2.8001456887858114E-2</v>
      </c>
      <c r="BK11">
        <f t="shared" si="6"/>
        <v>6.5630307483221351E-2</v>
      </c>
      <c r="BL11" s="16"/>
      <c r="BM11">
        <f t="shared" si="7"/>
        <v>8.1840642550547377E-2</v>
      </c>
      <c r="BN11">
        <f t="shared" si="8"/>
        <v>-7.3620624481167504E-2</v>
      </c>
      <c r="BO11">
        <f t="shared" si="9"/>
        <v>1.6400883821040969E-2</v>
      </c>
      <c r="BP11">
        <f t="shared" si="10"/>
        <v>-0.15698030201444804</v>
      </c>
      <c r="BQ11">
        <f t="shared" si="11"/>
        <v>0.31818181818181801</v>
      </c>
      <c r="BR11">
        <f t="shared" si="12"/>
        <v>5.3391350724637611E-2</v>
      </c>
      <c r="BS11">
        <f t="shared" si="13"/>
        <v>6.3381513939423248E-2</v>
      </c>
      <c r="BT11" s="16"/>
      <c r="BU11">
        <f t="shared" si="14"/>
        <v>3.8435451777780544E-2</v>
      </c>
      <c r="BV11">
        <f t="shared" si="15"/>
        <v>-1.638042588042595E-3</v>
      </c>
      <c r="BW11">
        <f t="shared" si="16"/>
        <v>2.0874040138225039E-2</v>
      </c>
    </row>
    <row r="12" spans="1:75" x14ac:dyDescent="0.3">
      <c r="A12" s="11">
        <v>43405</v>
      </c>
      <c r="B12" s="15">
        <v>95.32</v>
      </c>
      <c r="C12" s="10">
        <v>39.435001</v>
      </c>
      <c r="D12" s="10">
        <v>155.61999499999999</v>
      </c>
      <c r="E12" s="10">
        <v>3.6266669999999999</v>
      </c>
      <c r="F12" s="10">
        <v>75.098502999999994</v>
      </c>
      <c r="G12" s="10">
        <v>93.150002000000001</v>
      </c>
      <c r="H12" s="10">
        <v>33.375</v>
      </c>
      <c r="I12" s="10">
        <v>9.6300000000000008</v>
      </c>
      <c r="J12" s="10"/>
      <c r="K12" s="10">
        <v>22.186665999999999</v>
      </c>
      <c r="L12" s="10">
        <v>83.739998</v>
      </c>
      <c r="M12" s="10"/>
      <c r="N12" s="10">
        <v>127.07</v>
      </c>
      <c r="O12" s="10">
        <v>137.070007</v>
      </c>
      <c r="P12" s="10">
        <v>149.16999799999999</v>
      </c>
      <c r="Q12" s="10">
        <v>66.430000000000007</v>
      </c>
      <c r="R12" s="10">
        <v>66.089995999999999</v>
      </c>
      <c r="S12" s="10">
        <v>47.349997999999999</v>
      </c>
      <c r="T12" s="10">
        <v>109.650002</v>
      </c>
      <c r="U12" s="10">
        <v>13.845000000000001</v>
      </c>
      <c r="V12" s="10">
        <v>46.93</v>
      </c>
      <c r="W12" s="10">
        <v>131.94000199999999</v>
      </c>
      <c r="X12" s="10">
        <v>177.570007</v>
      </c>
      <c r="Y12" s="10"/>
      <c r="Z12" s="10">
        <v>39.209999000000003</v>
      </c>
      <c r="AA12" s="10">
        <v>56.91</v>
      </c>
      <c r="AB12" s="10">
        <v>51.780498999999999</v>
      </c>
      <c r="AC12" s="10">
        <v>49.389999000000003</v>
      </c>
      <c r="AD12" s="10">
        <v>2.3E-3</v>
      </c>
      <c r="AE12" s="10">
        <v>43.455002</v>
      </c>
      <c r="AF12" s="10">
        <v>61.085270000000001</v>
      </c>
      <c r="AG12" s="10"/>
      <c r="AH12" s="10">
        <v>127.839996</v>
      </c>
      <c r="AI12" s="10">
        <v>45.150002000000001</v>
      </c>
      <c r="AJ12" s="10">
        <v>226.240005</v>
      </c>
      <c r="AO12">
        <f t="shared" si="1"/>
        <v>-0.15097530464884584</v>
      </c>
      <c r="AP12">
        <f t="shared" si="17"/>
        <v>-0.11669837607794832</v>
      </c>
      <c r="AQ12">
        <f t="shared" si="18"/>
        <v>-9.1800469502172174E-2</v>
      </c>
      <c r="AR12">
        <f t="shared" si="19"/>
        <v>-2.4215244465000577E-2</v>
      </c>
      <c r="AS12">
        <f t="shared" si="20"/>
        <v>-0.11134969986864879</v>
      </c>
      <c r="AT12">
        <f t="shared" si="21"/>
        <v>-4.6082948364916575E-2</v>
      </c>
      <c r="AU12">
        <f t="shared" si="22"/>
        <v>-0.18313647105850681</v>
      </c>
      <c r="AV12">
        <f t="shared" ref="AV12:AV61" si="31">(I12-I11)/I11</f>
        <v>-2.0725388601035826E-3</v>
      </c>
      <c r="AW12" s="16"/>
      <c r="AX12">
        <f t="shared" si="23"/>
        <v>-5.0445159482847612E-2</v>
      </c>
      <c r="AY12">
        <f t="shared" si="24"/>
        <v>1.0132641492578E-2</v>
      </c>
      <c r="AZ12" s="16"/>
      <c r="BA12">
        <f t="shared" si="25"/>
        <v>-6.3389092111580919E-2</v>
      </c>
      <c r="BB12">
        <f t="shared" si="26"/>
        <v>-0.1478925391775921</v>
      </c>
      <c r="BC12">
        <f t="shared" si="27"/>
        <v>-3.6867296072207761E-2</v>
      </c>
      <c r="BD12">
        <f t="shared" si="28"/>
        <v>-0.11732662457277099</v>
      </c>
      <c r="BE12">
        <f t="shared" si="29"/>
        <v>-6.863025744969356E-2</v>
      </c>
      <c r="BF12">
        <f t="shared" si="30"/>
        <v>-6.0515949979525821E-2</v>
      </c>
      <c r="BG12">
        <f t="shared" si="2"/>
        <v>-5.0567114911544107E-2</v>
      </c>
      <c r="BH12">
        <f t="shared" si="3"/>
        <v>-9.308266736538709E-2</v>
      </c>
      <c r="BI12">
        <f t="shared" si="4"/>
        <v>-4.8266091091744248E-2</v>
      </c>
      <c r="BJ12">
        <f t="shared" si="5"/>
        <v>-6.8943649124228734E-2</v>
      </c>
      <c r="BK12">
        <f t="shared" si="6"/>
        <v>-5.8033994430905372E-2</v>
      </c>
      <c r="BL12" s="16"/>
      <c r="BM12">
        <f t="shared" si="7"/>
        <v>-1.2735354698693484E-3</v>
      </c>
      <c r="BN12">
        <f t="shared" si="8"/>
        <v>-2.3171954108203136E-2</v>
      </c>
      <c r="BO12">
        <f t="shared" si="9"/>
        <v>-5.3744890034081672E-2</v>
      </c>
      <c r="BP12">
        <f t="shared" si="10"/>
        <v>-9.9215808892365115E-2</v>
      </c>
      <c r="BQ12">
        <f t="shared" si="11"/>
        <v>-0.2068965517241379</v>
      </c>
      <c r="BR12">
        <f t="shared" si="12"/>
        <v>-4.3420833485407075E-2</v>
      </c>
      <c r="BS12">
        <f t="shared" si="13"/>
        <v>-1.638326118270356E-2</v>
      </c>
      <c r="BT12" s="16"/>
      <c r="BU12">
        <f t="shared" si="14"/>
        <v>-0.16548081251412214</v>
      </c>
      <c r="BV12">
        <f t="shared" si="15"/>
        <v>-7.4036016162264864E-2</v>
      </c>
      <c r="BW12">
        <f t="shared" si="16"/>
        <v>-9.8250205660848175E-2</v>
      </c>
    </row>
    <row r="13" spans="1:75" x14ac:dyDescent="0.3">
      <c r="A13" s="11">
        <v>43435</v>
      </c>
      <c r="B13" s="15">
        <v>102.699997</v>
      </c>
      <c r="C13" s="10">
        <v>41.610000999999997</v>
      </c>
      <c r="D13" s="10">
        <v>175.029999</v>
      </c>
      <c r="E13" s="10">
        <v>3.1033330000000001</v>
      </c>
      <c r="F13" s="10">
        <v>85.936501000000007</v>
      </c>
      <c r="G13" s="10">
        <v>95.830001999999993</v>
      </c>
      <c r="H13" s="10">
        <v>35.9375</v>
      </c>
      <c r="I13" s="10">
        <v>9.76</v>
      </c>
      <c r="J13" s="10"/>
      <c r="K13" s="10">
        <v>20.468</v>
      </c>
      <c r="L13" s="10">
        <v>92.360000999999997</v>
      </c>
      <c r="M13" s="10"/>
      <c r="N13" s="10">
        <v>133.16000399999999</v>
      </c>
      <c r="O13" s="10">
        <v>168.490005</v>
      </c>
      <c r="P13" s="10">
        <v>164</v>
      </c>
      <c r="Q13" s="10">
        <v>72.809997999999993</v>
      </c>
      <c r="R13" s="10">
        <v>73</v>
      </c>
      <c r="S13" s="10">
        <v>48.130001</v>
      </c>
      <c r="T13" s="10">
        <v>111.519997</v>
      </c>
      <c r="U13" s="10">
        <v>16.847000000000001</v>
      </c>
      <c r="V13" s="10">
        <v>47.119999</v>
      </c>
      <c r="W13" s="10">
        <v>135.009995</v>
      </c>
      <c r="X13" s="10">
        <v>178.779999</v>
      </c>
      <c r="Y13" s="10"/>
      <c r="Z13" s="10">
        <v>48.369999</v>
      </c>
      <c r="AA13" s="10">
        <v>49.52</v>
      </c>
      <c r="AB13" s="10">
        <v>55.818500999999998</v>
      </c>
      <c r="AC13" s="10">
        <v>49.349997999999999</v>
      </c>
      <c r="AD13" s="10">
        <v>1.5E-3</v>
      </c>
      <c r="AE13" s="10">
        <v>44.744999</v>
      </c>
      <c r="AF13" s="10">
        <v>66.560080999999997</v>
      </c>
      <c r="AG13" s="10"/>
      <c r="AH13" s="10">
        <v>135.88999899999999</v>
      </c>
      <c r="AI13" s="10">
        <v>50.23</v>
      </c>
      <c r="AJ13" s="10">
        <v>247.820007</v>
      </c>
      <c r="AO13">
        <f t="shared" si="1"/>
        <v>7.7423384389425129E-2</v>
      </c>
      <c r="AP13">
        <f t="shared" si="17"/>
        <v>5.515404957134392E-2</v>
      </c>
      <c r="AQ13">
        <f t="shared" si="18"/>
        <v>0.12472692856724495</v>
      </c>
      <c r="AR13">
        <f t="shared" si="19"/>
        <v>-0.14430164114874616</v>
      </c>
      <c r="AS13">
        <f t="shared" si="20"/>
        <v>0.14431709777224205</v>
      </c>
      <c r="AT13">
        <f t="shared" si="21"/>
        <v>2.8770799167561936E-2</v>
      </c>
      <c r="AU13">
        <f t="shared" si="22"/>
        <v>7.6779026217228458E-2</v>
      </c>
      <c r="AV13">
        <f t="shared" si="31"/>
        <v>1.349948078920031E-2</v>
      </c>
      <c r="AW13" s="16"/>
      <c r="AX13">
        <f t="shared" si="23"/>
        <v>-7.7463914587257002E-2</v>
      </c>
      <c r="AY13">
        <f t="shared" si="24"/>
        <v>0.10293770248239076</v>
      </c>
      <c r="AZ13" s="16"/>
      <c r="BA13">
        <f t="shared" si="25"/>
        <v>4.7926371291414131E-2</v>
      </c>
      <c r="BB13">
        <f t="shared" si="26"/>
        <v>0.22922591665148154</v>
      </c>
      <c r="BC13">
        <f t="shared" si="27"/>
        <v>9.9416787550000552E-2</v>
      </c>
      <c r="BD13">
        <f t="shared" si="28"/>
        <v>9.6040915249134218E-2</v>
      </c>
      <c r="BE13">
        <f t="shared" si="29"/>
        <v>0.10455446237279241</v>
      </c>
      <c r="BF13">
        <f t="shared" si="30"/>
        <v>1.6473136915444022E-2</v>
      </c>
      <c r="BG13">
        <f t="shared" si="2"/>
        <v>1.7054217655189854E-2</v>
      </c>
      <c r="BH13">
        <f t="shared" si="3"/>
        <v>0.21682918020946193</v>
      </c>
      <c r="BI13">
        <f t="shared" si="4"/>
        <v>4.0485616876198647E-3</v>
      </c>
      <c r="BJ13">
        <f t="shared" si="5"/>
        <v>2.3268098783263708E-2</v>
      </c>
      <c r="BK13">
        <f t="shared" si="6"/>
        <v>6.8141687914671295E-3</v>
      </c>
      <c r="BL13" s="16"/>
      <c r="BM13">
        <f t="shared" si="7"/>
        <v>0.23361387996974944</v>
      </c>
      <c r="BN13">
        <f t="shared" si="8"/>
        <v>-0.12985415568441389</v>
      </c>
      <c r="BO13">
        <f t="shared" si="9"/>
        <v>7.7983064628249305E-2</v>
      </c>
      <c r="BP13">
        <f t="shared" si="10"/>
        <v>-8.0990080603167707E-4</v>
      </c>
      <c r="BQ13">
        <f t="shared" si="11"/>
        <v>-0.34782608695652173</v>
      </c>
      <c r="BR13">
        <f t="shared" si="12"/>
        <v>2.9685811543628503E-2</v>
      </c>
      <c r="BS13">
        <f t="shared" si="13"/>
        <v>8.9625715004615608E-2</v>
      </c>
      <c r="BT13" s="16"/>
      <c r="BU13">
        <f t="shared" si="14"/>
        <v>6.296936210792739E-2</v>
      </c>
      <c r="BV13">
        <f t="shared" si="15"/>
        <v>0.1125137934656126</v>
      </c>
      <c r="BW13">
        <f t="shared" si="16"/>
        <v>9.5385438132393988E-2</v>
      </c>
    </row>
    <row r="14" spans="1:75" x14ac:dyDescent="0.3">
      <c r="A14" s="11">
        <v>43466</v>
      </c>
      <c r="B14" s="15">
        <v>107.739998</v>
      </c>
      <c r="C14" s="10">
        <v>43.287497999999999</v>
      </c>
      <c r="D14" s="10">
        <v>182.86999499999999</v>
      </c>
      <c r="E14" s="10">
        <v>3.7833329999999998</v>
      </c>
      <c r="F14" s="10">
        <v>81.991501</v>
      </c>
      <c r="G14" s="10">
        <v>98.989998</v>
      </c>
      <c r="H14" s="10">
        <v>38.564999</v>
      </c>
      <c r="I14" s="10">
        <v>9.76</v>
      </c>
      <c r="J14" s="10"/>
      <c r="K14" s="10">
        <v>21.325333000000001</v>
      </c>
      <c r="L14" s="10">
        <v>101.55999799999999</v>
      </c>
      <c r="M14" s="10"/>
      <c r="N14" s="10">
        <v>137.33999600000001</v>
      </c>
      <c r="O14" s="10">
        <v>183.029999</v>
      </c>
      <c r="P14" s="10">
        <v>164.03999300000001</v>
      </c>
      <c r="Q14" s="10">
        <v>69.730002999999996</v>
      </c>
      <c r="R14" s="10">
        <v>72.639999000000003</v>
      </c>
      <c r="S14" s="10">
        <v>45.34</v>
      </c>
      <c r="T14" s="10">
        <v>112.839996</v>
      </c>
      <c r="U14" s="10">
        <v>18.915001</v>
      </c>
      <c r="V14" s="10">
        <v>52.959999000000003</v>
      </c>
      <c r="W14" s="10">
        <v>148.11999499999999</v>
      </c>
      <c r="X14" s="10">
        <v>183.83999600000001</v>
      </c>
      <c r="Y14" s="10"/>
      <c r="Z14" s="10">
        <v>49.68</v>
      </c>
      <c r="AA14" s="10">
        <v>53.389999000000003</v>
      </c>
      <c r="AB14" s="10">
        <v>55.995998</v>
      </c>
      <c r="AC14" s="10">
        <v>52.41</v>
      </c>
      <c r="AD14" s="10">
        <v>5.4000000000000003E-3</v>
      </c>
      <c r="AE14" s="10">
        <v>46.93</v>
      </c>
      <c r="AF14" s="10">
        <v>67.015502999999995</v>
      </c>
      <c r="AG14" s="10"/>
      <c r="AH14" s="10">
        <v>142.300003</v>
      </c>
      <c r="AI14" s="10">
        <v>52.130001</v>
      </c>
      <c r="AJ14" s="10">
        <v>262.5</v>
      </c>
      <c r="AO14">
        <f t="shared" si="1"/>
        <v>4.907498682789644E-2</v>
      </c>
      <c r="AP14">
        <f t="shared" si="17"/>
        <v>4.0314755099381101E-2</v>
      </c>
      <c r="AQ14">
        <f t="shared" si="18"/>
        <v>4.4792298719032647E-2</v>
      </c>
      <c r="AR14">
        <f t="shared" si="19"/>
        <v>0.21911925017392581</v>
      </c>
      <c r="AS14">
        <f t="shared" si="20"/>
        <v>-4.5905988190047521E-2</v>
      </c>
      <c r="AT14">
        <f t="shared" si="21"/>
        <v>3.2975017573306606E-2</v>
      </c>
      <c r="AU14">
        <f t="shared" si="22"/>
        <v>7.3113015652173916E-2</v>
      </c>
      <c r="AV14">
        <f t="shared" si="31"/>
        <v>0</v>
      </c>
      <c r="AW14" s="16"/>
      <c r="AX14">
        <f t="shared" si="23"/>
        <v>4.1886505765096761E-2</v>
      </c>
      <c r="AY14">
        <f t="shared" si="24"/>
        <v>9.961018731474458E-2</v>
      </c>
      <c r="AZ14" s="16"/>
      <c r="BA14">
        <f t="shared" si="25"/>
        <v>3.1390747029416036E-2</v>
      </c>
      <c r="BB14">
        <f t="shared" si="26"/>
        <v>8.6295884435400233E-2</v>
      </c>
      <c r="BC14">
        <f t="shared" si="27"/>
        <v>2.4385975609762022E-4</v>
      </c>
      <c r="BD14">
        <f t="shared" si="28"/>
        <v>-4.2301814099761366E-2</v>
      </c>
      <c r="BE14">
        <f t="shared" si="29"/>
        <v>-4.9315205479451632E-3</v>
      </c>
      <c r="BF14">
        <f t="shared" si="30"/>
        <v>-5.7968022896986778E-2</v>
      </c>
      <c r="BG14">
        <f t="shared" si="2"/>
        <v>1.1836433245241171E-2</v>
      </c>
      <c r="BH14">
        <f t="shared" si="3"/>
        <v>0.12275188460853556</v>
      </c>
      <c r="BI14">
        <f t="shared" si="4"/>
        <v>0.12393888208698824</v>
      </c>
      <c r="BJ14">
        <f t="shared" si="5"/>
        <v>9.7103921824454445E-2</v>
      </c>
      <c r="BK14">
        <f t="shared" si="6"/>
        <v>2.8302925541464009E-2</v>
      </c>
      <c r="BL14" s="16"/>
      <c r="BM14">
        <f t="shared" si="7"/>
        <v>2.7082923859477435E-2</v>
      </c>
      <c r="BN14">
        <f t="shared" si="8"/>
        <v>7.8150222132471719E-2</v>
      </c>
      <c r="BO14">
        <f t="shared" si="9"/>
        <v>3.1798954973728598E-3</v>
      </c>
      <c r="BP14">
        <f t="shared" si="10"/>
        <v>6.200612206711735E-2</v>
      </c>
      <c r="BQ14">
        <f t="shared" si="11"/>
        <v>2.6</v>
      </c>
      <c r="BR14">
        <f t="shared" si="12"/>
        <v>4.8832295202420273E-2</v>
      </c>
      <c r="BS14">
        <f t="shared" si="13"/>
        <v>6.8422693175508404E-3</v>
      </c>
      <c r="BT14" s="16"/>
      <c r="BU14">
        <f t="shared" si="14"/>
        <v>4.7170535338660322E-2</v>
      </c>
      <c r="BV14">
        <f t="shared" si="15"/>
        <v>3.7826020306589755E-2</v>
      </c>
      <c r="BW14">
        <f t="shared" si="16"/>
        <v>5.9236512732404191E-2</v>
      </c>
    </row>
    <row r="15" spans="1:75" x14ac:dyDescent="0.3">
      <c r="A15" s="11">
        <v>43497</v>
      </c>
      <c r="B15" s="15">
        <v>109.300003</v>
      </c>
      <c r="C15" s="10">
        <v>47.487499</v>
      </c>
      <c r="D15" s="10">
        <v>188.050003</v>
      </c>
      <c r="E15" s="10">
        <v>5.1433330000000002</v>
      </c>
      <c r="F15" s="10">
        <v>89.037497999999999</v>
      </c>
      <c r="G15" s="10">
        <v>97.529999000000004</v>
      </c>
      <c r="H15" s="10">
        <v>44.889999000000003</v>
      </c>
      <c r="I15" s="10">
        <v>9.83</v>
      </c>
      <c r="J15" s="10"/>
      <c r="K15" s="10">
        <v>18.657333000000001</v>
      </c>
      <c r="L15" s="10">
        <v>147.020004</v>
      </c>
      <c r="M15" s="10"/>
      <c r="N15" s="10">
        <v>135.490005</v>
      </c>
      <c r="O15" s="10">
        <v>182.449997</v>
      </c>
      <c r="P15" s="10">
        <v>159.83999600000001</v>
      </c>
      <c r="Q15" s="10">
        <v>65.980002999999996</v>
      </c>
      <c r="R15" s="10">
        <v>80.260002</v>
      </c>
      <c r="S15" s="10">
        <v>46.860000999999997</v>
      </c>
      <c r="T15" s="10">
        <v>111.029999</v>
      </c>
      <c r="U15" s="10">
        <v>20.662001</v>
      </c>
      <c r="V15" s="10">
        <v>53.700001</v>
      </c>
      <c r="W15" s="10">
        <v>156.19000199999999</v>
      </c>
      <c r="X15" s="10">
        <v>189.89999399999999</v>
      </c>
      <c r="Y15" s="10"/>
      <c r="Z15" s="10">
        <v>70.930000000000007</v>
      </c>
      <c r="AA15" s="10">
        <v>57.029998999999997</v>
      </c>
      <c r="AB15" s="10">
        <v>58.665500999999999</v>
      </c>
      <c r="AC15" s="10">
        <v>57.43</v>
      </c>
      <c r="AD15" s="10">
        <v>6.4999999999999997E-3</v>
      </c>
      <c r="AE15" s="10">
        <v>48.330002</v>
      </c>
      <c r="AF15" s="10">
        <v>71.279067999999995</v>
      </c>
      <c r="AG15" s="10"/>
      <c r="AH15" s="10">
        <v>151.679993</v>
      </c>
      <c r="AI15" s="10">
        <v>53.709999000000003</v>
      </c>
      <c r="AJ15" s="10">
        <v>266.48998999999998</v>
      </c>
      <c r="AO15">
        <f t="shared" si="1"/>
        <v>1.4479348700192142E-2</v>
      </c>
      <c r="AP15">
        <f t="shared" si="17"/>
        <v>9.7025727844099477E-2</v>
      </c>
      <c r="AQ15">
        <f t="shared" si="18"/>
        <v>2.8326177840164623E-2</v>
      </c>
      <c r="AR15">
        <f t="shared" si="19"/>
        <v>0.35947139731025535</v>
      </c>
      <c r="AS15">
        <f t="shared" si="20"/>
        <v>8.5935699603791854E-2</v>
      </c>
      <c r="AT15">
        <f t="shared" si="21"/>
        <v>-1.4748954737831152E-2</v>
      </c>
      <c r="AU15">
        <f t="shared" si="22"/>
        <v>0.16400882053698493</v>
      </c>
      <c r="AV15">
        <f t="shared" si="31"/>
        <v>7.1721311475410133E-3</v>
      </c>
      <c r="AW15" s="16"/>
      <c r="AX15">
        <f t="shared" si="23"/>
        <v>-0.1251094179865796</v>
      </c>
      <c r="AY15">
        <f t="shared" si="24"/>
        <v>0.44761724000821673</v>
      </c>
      <c r="AZ15" s="16"/>
      <c r="BA15">
        <f t="shared" si="25"/>
        <v>-1.3470154753754448E-2</v>
      </c>
      <c r="BB15">
        <f t="shared" si="26"/>
        <v>-3.1688903631584865E-3</v>
      </c>
      <c r="BC15">
        <f t="shared" si="27"/>
        <v>-2.5603494143041056E-2</v>
      </c>
      <c r="BD15">
        <f t="shared" si="28"/>
        <v>-5.3778859008510302E-2</v>
      </c>
      <c r="BE15">
        <f t="shared" si="29"/>
        <v>0.1049009238009488</v>
      </c>
      <c r="BF15">
        <f t="shared" si="30"/>
        <v>3.3524503749448466E-2</v>
      </c>
      <c r="BG15">
        <f t="shared" si="2"/>
        <v>-1.6040385183990927E-2</v>
      </c>
      <c r="BH15">
        <f t="shared" si="3"/>
        <v>9.2360555518870971E-2</v>
      </c>
      <c r="BI15">
        <f t="shared" si="4"/>
        <v>1.397284769586187E-2</v>
      </c>
      <c r="BJ15">
        <f t="shared" si="5"/>
        <v>5.4482900839957528E-2</v>
      </c>
      <c r="BK15">
        <f t="shared" si="6"/>
        <v>3.2963436313390576E-2</v>
      </c>
      <c r="BL15" s="16"/>
      <c r="BM15">
        <f t="shared" si="7"/>
        <v>0.4277375201288246</v>
      </c>
      <c r="BN15">
        <f t="shared" si="8"/>
        <v>6.8177562618047499E-2</v>
      </c>
      <c r="BO15">
        <f t="shared" si="9"/>
        <v>4.7673103352850306E-2</v>
      </c>
      <c r="BP15">
        <f t="shared" si="10"/>
        <v>9.5783247471856583E-2</v>
      </c>
      <c r="BQ15">
        <f t="shared" si="11"/>
        <v>0.20370370370370358</v>
      </c>
      <c r="BR15">
        <f t="shared" si="12"/>
        <v>2.983170679735778E-2</v>
      </c>
      <c r="BS15">
        <f t="shared" si="13"/>
        <v>6.3620577465485856E-2</v>
      </c>
      <c r="BT15" s="16"/>
      <c r="BU15">
        <f t="shared" si="14"/>
        <v>6.5917004934989296E-2</v>
      </c>
      <c r="BV15">
        <f t="shared" si="15"/>
        <v>3.0308804329391887E-2</v>
      </c>
      <c r="BW15">
        <f t="shared" si="16"/>
        <v>1.5199961904761819E-2</v>
      </c>
    </row>
    <row r="16" spans="1:75" x14ac:dyDescent="0.3">
      <c r="A16" s="11">
        <v>43525</v>
      </c>
      <c r="B16" s="15">
        <v>117.230003</v>
      </c>
      <c r="C16" s="10">
        <v>50.167499999999997</v>
      </c>
      <c r="D16" s="10">
        <v>208.820007</v>
      </c>
      <c r="E16" s="10">
        <v>5.7433329999999998</v>
      </c>
      <c r="F16" s="10">
        <v>96.325996000000004</v>
      </c>
      <c r="G16" s="10">
        <v>102.839996</v>
      </c>
      <c r="H16" s="10">
        <v>45.25</v>
      </c>
      <c r="I16" s="10">
        <v>9.8699999999999992</v>
      </c>
      <c r="J16" s="10"/>
      <c r="K16" s="10">
        <v>15.912667000000001</v>
      </c>
      <c r="L16" s="10">
        <v>140.91999799999999</v>
      </c>
      <c r="M16" s="10"/>
      <c r="N16" s="10">
        <v>139.41999799999999</v>
      </c>
      <c r="O16" s="10">
        <v>185.570007</v>
      </c>
      <c r="P16" s="10">
        <v>165.63000500000001</v>
      </c>
      <c r="Q16" s="10">
        <v>65.389999000000003</v>
      </c>
      <c r="R16" s="10">
        <v>77.419998000000007</v>
      </c>
      <c r="S16" s="10">
        <v>49.060001</v>
      </c>
      <c r="T16" s="10">
        <v>136.970001</v>
      </c>
      <c r="U16" s="10">
        <v>24.353000999999999</v>
      </c>
      <c r="V16" s="10">
        <v>51.040000999999997</v>
      </c>
      <c r="W16" s="10">
        <v>164.429993</v>
      </c>
      <c r="X16" s="10">
        <v>197.570007</v>
      </c>
      <c r="Y16" s="10"/>
      <c r="Z16" s="10">
        <v>68.309997999999993</v>
      </c>
      <c r="AA16" s="10">
        <v>86.129997000000003</v>
      </c>
      <c r="AB16" s="10">
        <v>59.423999999999999</v>
      </c>
      <c r="AC16" s="10">
        <v>54.330002</v>
      </c>
      <c r="AD16" s="10">
        <v>5.0000000000000001E-3</v>
      </c>
      <c r="AE16" s="10">
        <v>48.610000999999997</v>
      </c>
      <c r="AF16" s="10">
        <v>67.839149000000006</v>
      </c>
      <c r="AG16" s="10"/>
      <c r="AH16" s="10">
        <v>158.970001</v>
      </c>
      <c r="AI16" s="10">
        <v>55.330002</v>
      </c>
      <c r="AJ16" s="10">
        <v>289.25</v>
      </c>
      <c r="AO16">
        <f t="shared" si="1"/>
        <v>7.2552605510907378E-2</v>
      </c>
      <c r="AP16">
        <f t="shared" si="17"/>
        <v>5.6435926431922585E-2</v>
      </c>
      <c r="AQ16">
        <f t="shared" si="18"/>
        <v>0.11044936808642326</v>
      </c>
      <c r="AR16">
        <f t="shared" si="19"/>
        <v>0.11665587275799556</v>
      </c>
      <c r="AS16">
        <f t="shared" si="20"/>
        <v>8.1858746749599864E-2</v>
      </c>
      <c r="AT16">
        <f t="shared" si="21"/>
        <v>5.4444756018094446E-2</v>
      </c>
      <c r="AU16">
        <f t="shared" si="22"/>
        <v>8.0196259304883676E-3</v>
      </c>
      <c r="AV16">
        <f t="shared" si="31"/>
        <v>4.0691759918615612E-3</v>
      </c>
      <c r="AW16" s="16"/>
      <c r="AX16">
        <f t="shared" si="23"/>
        <v>-0.14710923581628738</v>
      </c>
      <c r="AY16">
        <f t="shared" si="24"/>
        <v>-4.1490993293674561E-2</v>
      </c>
      <c r="AZ16" s="16"/>
      <c r="BA16">
        <f t="shared" si="25"/>
        <v>2.9005777953879302E-2</v>
      </c>
      <c r="BB16">
        <f t="shared" si="26"/>
        <v>1.7100630590857219E-2</v>
      </c>
      <c r="BC16">
        <f t="shared" si="27"/>
        <v>3.6223780936531037E-2</v>
      </c>
      <c r="BD16">
        <f t="shared" si="28"/>
        <v>-8.942163885624457E-3</v>
      </c>
      <c r="BE16">
        <f t="shared" si="29"/>
        <v>-3.5385047710315198E-2</v>
      </c>
      <c r="BF16">
        <f t="shared" si="30"/>
        <v>4.6948355805626271E-2</v>
      </c>
      <c r="BG16">
        <f t="shared" si="2"/>
        <v>0.233630570419081</v>
      </c>
      <c r="BH16">
        <f t="shared" si="3"/>
        <v>0.17863710296016339</v>
      </c>
      <c r="BI16">
        <f t="shared" si="4"/>
        <v>-4.9534449729339923E-2</v>
      </c>
      <c r="BJ16">
        <f t="shared" si="5"/>
        <v>5.2756200105561202E-2</v>
      </c>
      <c r="BK16">
        <f t="shared" si="6"/>
        <v>4.0389748511524499E-2</v>
      </c>
      <c r="BL16" s="16"/>
      <c r="BM16">
        <f t="shared" si="7"/>
        <v>-3.6937854222473053E-2</v>
      </c>
      <c r="BN16">
        <f t="shared" si="8"/>
        <v>0.51025773295209087</v>
      </c>
      <c r="BO16">
        <f t="shared" si="9"/>
        <v>1.2929217122001575E-2</v>
      </c>
      <c r="BP16">
        <f t="shared" si="10"/>
        <v>-5.3978721922340232E-2</v>
      </c>
      <c r="BQ16">
        <f t="shared" si="11"/>
        <v>-0.23076923076923073</v>
      </c>
      <c r="BR16">
        <f t="shared" si="12"/>
        <v>5.7934820693778689E-3</v>
      </c>
      <c r="BS16">
        <f t="shared" si="13"/>
        <v>-4.8259876237438867E-2</v>
      </c>
      <c r="BT16" s="16"/>
      <c r="BU16">
        <f t="shared" si="14"/>
        <v>4.806176382141579E-2</v>
      </c>
      <c r="BV16">
        <f t="shared" si="15"/>
        <v>3.0162037426215496E-2</v>
      </c>
      <c r="BW16">
        <f t="shared" si="16"/>
        <v>8.5406622590214462E-2</v>
      </c>
    </row>
    <row r="17" spans="1:75" x14ac:dyDescent="0.3">
      <c r="A17" s="11">
        <v>43556</v>
      </c>
      <c r="B17" s="15">
        <v>114.709999</v>
      </c>
      <c r="C17" s="10">
        <v>43.767502</v>
      </c>
      <c r="D17" s="10">
        <v>188.050003</v>
      </c>
      <c r="E17" s="10">
        <v>6.42</v>
      </c>
      <c r="F17" s="10">
        <v>88.753501999999997</v>
      </c>
      <c r="G17" s="10">
        <v>101.44000200000001</v>
      </c>
      <c r="H17" s="10">
        <v>33.865001999999997</v>
      </c>
      <c r="I17" s="10">
        <v>9.9</v>
      </c>
      <c r="J17" s="10"/>
      <c r="K17" s="10">
        <v>12.343999999999999</v>
      </c>
      <c r="L17" s="10">
        <v>140.33999600000001</v>
      </c>
      <c r="M17" s="10"/>
      <c r="N17" s="10">
        <v>119.80999799999999</v>
      </c>
      <c r="O17" s="10">
        <v>149.259995</v>
      </c>
      <c r="P17" s="10">
        <v>140.16999799999999</v>
      </c>
      <c r="Q17" s="10">
        <v>63.52</v>
      </c>
      <c r="R17" s="10">
        <v>80.449996999999996</v>
      </c>
      <c r="S17" s="10">
        <v>49.130001</v>
      </c>
      <c r="T17" s="10">
        <v>132.03999300000001</v>
      </c>
      <c r="U17" s="10">
        <v>27.49</v>
      </c>
      <c r="V17" s="10">
        <v>44.040000999999997</v>
      </c>
      <c r="W17" s="10">
        <v>161.33000200000001</v>
      </c>
      <c r="X17" s="10">
        <v>198.270004</v>
      </c>
      <c r="Y17" s="10"/>
      <c r="Z17" s="10">
        <v>68.629997000000003</v>
      </c>
      <c r="AA17" s="10">
        <v>66.819999999999993</v>
      </c>
      <c r="AB17" s="10">
        <v>55.181499000000002</v>
      </c>
      <c r="AC17" s="10">
        <v>49.060001</v>
      </c>
      <c r="AD17" s="10">
        <v>6.0000000000000001E-3</v>
      </c>
      <c r="AE17" s="10">
        <v>49.552501999999997</v>
      </c>
      <c r="AF17" s="10">
        <v>67.906975000000003</v>
      </c>
      <c r="AG17" s="10"/>
      <c r="AH17" s="10">
        <v>151.300003</v>
      </c>
      <c r="AI17" s="10">
        <v>50.599997999999999</v>
      </c>
      <c r="AJ17" s="10">
        <v>270.89999399999999</v>
      </c>
      <c r="AO17">
        <f t="shared" si="1"/>
        <v>-2.149623761418824E-2</v>
      </c>
      <c r="AP17">
        <f t="shared" si="17"/>
        <v>-0.1275725918174116</v>
      </c>
      <c r="AQ17">
        <f t="shared" si="18"/>
        <v>-9.946366872787242E-2</v>
      </c>
      <c r="AR17">
        <f t="shared" si="19"/>
        <v>0.11781782459766832</v>
      </c>
      <c r="AS17">
        <f t="shared" si="20"/>
        <v>-7.8613191811689187E-2</v>
      </c>
      <c r="AT17">
        <f t="shared" si="21"/>
        <v>-1.3613322194217048E-2</v>
      </c>
      <c r="AU17">
        <f t="shared" si="22"/>
        <v>-0.25160216574585642</v>
      </c>
      <c r="AV17">
        <f t="shared" si="31"/>
        <v>3.0395136778116655E-3</v>
      </c>
      <c r="AW17" s="16"/>
      <c r="AX17">
        <f t="shared" si="23"/>
        <v>-0.22426580032121587</v>
      </c>
      <c r="AY17">
        <f t="shared" si="24"/>
        <v>-4.1158246397362212E-3</v>
      </c>
      <c r="AZ17" s="16"/>
      <c r="BA17">
        <f t="shared" si="25"/>
        <v>-0.14065414059179659</v>
      </c>
      <c r="BB17">
        <f t="shared" si="26"/>
        <v>-0.19566746042101513</v>
      </c>
      <c r="BC17">
        <f t="shared" si="27"/>
        <v>-0.15371615185304147</v>
      </c>
      <c r="BD17">
        <f t="shared" si="28"/>
        <v>-2.8597630044313045E-2</v>
      </c>
      <c r="BE17">
        <f t="shared" si="29"/>
        <v>3.9137161951360286E-2</v>
      </c>
      <c r="BF17">
        <f t="shared" si="30"/>
        <v>1.4268242676962091E-3</v>
      </c>
      <c r="BG17">
        <f t="shared" si="2"/>
        <v>-3.5993341344868549E-2</v>
      </c>
      <c r="BH17">
        <f t="shared" si="3"/>
        <v>0.12881365216549695</v>
      </c>
      <c r="BI17">
        <f t="shared" si="4"/>
        <v>-0.1371473327361416</v>
      </c>
      <c r="BJ17">
        <f t="shared" si="5"/>
        <v>-1.8852953426811789E-2</v>
      </c>
      <c r="BK17">
        <f t="shared" si="6"/>
        <v>3.5430327235853984E-3</v>
      </c>
      <c r="BL17" s="16"/>
      <c r="BM17">
        <f t="shared" si="7"/>
        <v>4.6845119216664295E-3</v>
      </c>
      <c r="BN17">
        <f t="shared" si="8"/>
        <v>-0.22419595579458815</v>
      </c>
      <c r="BO17">
        <f t="shared" si="9"/>
        <v>-7.1393729806138881E-2</v>
      </c>
      <c r="BP17">
        <f t="shared" si="10"/>
        <v>-9.6999830774900403E-2</v>
      </c>
      <c r="BQ17">
        <f t="shared" si="11"/>
        <v>0.2</v>
      </c>
      <c r="BR17">
        <f t="shared" si="12"/>
        <v>1.9389034779077666E-2</v>
      </c>
      <c r="BS17">
        <f t="shared" si="13"/>
        <v>9.9980617386572174E-4</v>
      </c>
      <c r="BT17" s="16"/>
      <c r="BU17">
        <f t="shared" si="14"/>
        <v>-4.8248084240749251E-2</v>
      </c>
      <c r="BV17">
        <f t="shared" si="15"/>
        <v>-8.5487146738219902E-2</v>
      </c>
      <c r="BW17">
        <f t="shared" si="16"/>
        <v>-6.343995159896286E-2</v>
      </c>
    </row>
    <row r="18" spans="1:75" x14ac:dyDescent="0.3">
      <c r="A18" s="11">
        <v>43586</v>
      </c>
      <c r="B18" s="15">
        <v>123.44000200000001</v>
      </c>
      <c r="C18" s="10">
        <v>49.48</v>
      </c>
      <c r="D18" s="10">
        <v>207.929993</v>
      </c>
      <c r="E18" s="10">
        <v>5.2033329999999998</v>
      </c>
      <c r="F18" s="10">
        <v>94.681503000000006</v>
      </c>
      <c r="G18" s="10">
        <v>110.489998</v>
      </c>
      <c r="H18" s="10">
        <v>41.057499</v>
      </c>
      <c r="I18" s="10">
        <v>10</v>
      </c>
      <c r="J18" s="10"/>
      <c r="K18" s="10">
        <v>14.897333</v>
      </c>
      <c r="L18" s="10">
        <v>152.08999600000001</v>
      </c>
      <c r="M18" s="10"/>
      <c r="N18" s="10">
        <v>136.28999300000001</v>
      </c>
      <c r="O18" s="10">
        <v>169.449997</v>
      </c>
      <c r="P18" s="10">
        <v>165.71000699999999</v>
      </c>
      <c r="Q18" s="10">
        <v>64.400002000000001</v>
      </c>
      <c r="R18" s="10">
        <v>86.610000999999997</v>
      </c>
      <c r="S18" s="10">
        <v>50.919998</v>
      </c>
      <c r="T18" s="10">
        <v>139.63999899999999</v>
      </c>
      <c r="U18" s="10">
        <v>30.014999</v>
      </c>
      <c r="V18" s="10">
        <v>47.869999</v>
      </c>
      <c r="W18" s="10">
        <v>173.550003</v>
      </c>
      <c r="X18" s="10">
        <v>207.66000399999999</v>
      </c>
      <c r="Y18" s="10"/>
      <c r="Z18" s="10">
        <v>76.639999000000003</v>
      </c>
      <c r="AA18" s="10">
        <v>76.069999999999993</v>
      </c>
      <c r="AB18" s="10">
        <v>54.045501999999999</v>
      </c>
      <c r="AC18" s="10">
        <v>47.349997999999999</v>
      </c>
      <c r="AD18" s="10">
        <v>4.1000000000000003E-3</v>
      </c>
      <c r="AE18" s="10">
        <v>51.215000000000003</v>
      </c>
      <c r="AF18" s="10">
        <v>66.831397999999993</v>
      </c>
      <c r="AG18" s="10"/>
      <c r="AH18" s="10">
        <v>160.94000199999999</v>
      </c>
      <c r="AI18" s="10">
        <v>56.970001000000003</v>
      </c>
      <c r="AJ18" s="10">
        <v>294.64999399999999</v>
      </c>
      <c r="AO18">
        <f t="shared" si="1"/>
        <v>7.6104987151120199E-2</v>
      </c>
      <c r="AP18">
        <f t="shared" si="17"/>
        <v>0.13051916922286305</v>
      </c>
      <c r="AQ18">
        <f t="shared" si="18"/>
        <v>0.10571650987955576</v>
      </c>
      <c r="AR18">
        <f t="shared" si="19"/>
        <v>-0.18951199376947042</v>
      </c>
      <c r="AS18">
        <f t="shared" si="20"/>
        <v>6.679174191909644E-2</v>
      </c>
      <c r="AT18">
        <f t="shared" si="21"/>
        <v>8.9215258493389946E-2</v>
      </c>
      <c r="AU18">
        <f t="shared" si="22"/>
        <v>0.21238731951056739</v>
      </c>
      <c r="AV18">
        <f t="shared" si="31"/>
        <v>1.0101010101010065E-2</v>
      </c>
      <c r="AW18" s="16"/>
      <c r="AX18">
        <f t="shared" si="23"/>
        <v>0.20684810434219056</v>
      </c>
      <c r="AY18">
        <f t="shared" si="24"/>
        <v>8.3725241092354019E-2</v>
      </c>
      <c r="AZ18" s="16"/>
      <c r="BA18">
        <f t="shared" si="25"/>
        <v>0.13755108317421069</v>
      </c>
      <c r="BB18">
        <f t="shared" si="26"/>
        <v>0.1352673367033142</v>
      </c>
      <c r="BC18">
        <f t="shared" si="27"/>
        <v>0.18220738649079526</v>
      </c>
      <c r="BD18">
        <f t="shared" si="28"/>
        <v>1.3853935768261924E-2</v>
      </c>
      <c r="BE18">
        <f t="shared" si="29"/>
        <v>7.6569350276047873E-2</v>
      </c>
      <c r="BF18">
        <f t="shared" si="30"/>
        <v>3.643388893885835E-2</v>
      </c>
      <c r="BG18">
        <f t="shared" si="2"/>
        <v>5.755836415410881E-2</v>
      </c>
      <c r="BH18">
        <f t="shared" si="3"/>
        <v>9.1851546016733399E-2</v>
      </c>
      <c r="BI18">
        <f t="shared" si="4"/>
        <v>8.696634679912936E-2</v>
      </c>
      <c r="BJ18">
        <f t="shared" si="5"/>
        <v>7.5745371899270136E-2</v>
      </c>
      <c r="BK18">
        <f t="shared" si="6"/>
        <v>4.7359660112782295E-2</v>
      </c>
      <c r="BL18" s="16"/>
      <c r="BM18">
        <f t="shared" si="7"/>
        <v>0.11671284205359939</v>
      </c>
      <c r="BN18">
        <f t="shared" si="8"/>
        <v>0.13843160730320264</v>
      </c>
      <c r="BO18">
        <f t="shared" si="9"/>
        <v>-2.0586555649747811E-2</v>
      </c>
      <c r="BP18">
        <f t="shared" si="10"/>
        <v>-3.4855339689047304E-2</v>
      </c>
      <c r="BQ18">
        <f t="shared" si="11"/>
        <v>-0.3166666666666666</v>
      </c>
      <c r="BR18">
        <f t="shared" si="12"/>
        <v>3.3550233245538373E-2</v>
      </c>
      <c r="BS18">
        <f t="shared" si="13"/>
        <v>-1.5838976776686192E-2</v>
      </c>
      <c r="BT18" s="16"/>
      <c r="BU18">
        <f t="shared" si="14"/>
        <v>6.3714466681140711E-2</v>
      </c>
      <c r="BV18">
        <f t="shared" si="15"/>
        <v>0.12588939232764404</v>
      </c>
      <c r="BW18">
        <f t="shared" si="16"/>
        <v>8.7670729147376808E-2</v>
      </c>
    </row>
    <row r="19" spans="1:75" x14ac:dyDescent="0.3">
      <c r="A19" s="11">
        <v>43617</v>
      </c>
      <c r="B19" s="15">
        <v>124.370003</v>
      </c>
      <c r="C19" s="10">
        <v>53.259998000000003</v>
      </c>
      <c r="D19" s="10">
        <v>222.80999800000001</v>
      </c>
      <c r="E19" s="10">
        <v>5.81</v>
      </c>
      <c r="F19" s="10">
        <v>93.338997000000006</v>
      </c>
      <c r="G19" s="10">
        <v>110.379997</v>
      </c>
      <c r="H19" s="10">
        <v>42.18</v>
      </c>
      <c r="I19" s="10">
        <v>9.99</v>
      </c>
      <c r="J19" s="10"/>
      <c r="K19" s="10">
        <v>16.107332</v>
      </c>
      <c r="L19" s="10">
        <v>143.220001</v>
      </c>
      <c r="M19" s="10"/>
      <c r="N19" s="10">
        <v>131.66999799999999</v>
      </c>
      <c r="O19" s="10">
        <v>173.11000100000001</v>
      </c>
      <c r="P19" s="10">
        <v>165.64999399999999</v>
      </c>
      <c r="Q19" s="10">
        <v>64.430000000000007</v>
      </c>
      <c r="R19" s="10">
        <v>86.400002000000001</v>
      </c>
      <c r="S19" s="10">
        <v>52.630001</v>
      </c>
      <c r="T19" s="10">
        <v>143.009995</v>
      </c>
      <c r="U19" s="10">
        <v>31.788</v>
      </c>
      <c r="V19" s="10">
        <v>50.549999</v>
      </c>
      <c r="W19" s="10">
        <v>178</v>
      </c>
      <c r="X19" s="10">
        <v>210.720001</v>
      </c>
      <c r="Y19" s="10"/>
      <c r="Z19" s="10">
        <v>84.269997000000004</v>
      </c>
      <c r="AA19" s="10">
        <v>73.160004000000001</v>
      </c>
      <c r="AB19" s="10">
        <v>60.834000000000003</v>
      </c>
      <c r="AC19" s="10">
        <v>47.07</v>
      </c>
      <c r="AD19" s="10">
        <v>3.0000000000000001E-3</v>
      </c>
      <c r="AE19" s="10">
        <v>51.792499999999997</v>
      </c>
      <c r="AF19" s="10">
        <v>67.063950000000006</v>
      </c>
      <c r="AG19" s="10"/>
      <c r="AH19" s="10">
        <v>139.33000200000001</v>
      </c>
      <c r="AI19" s="10">
        <v>56.299999</v>
      </c>
      <c r="AJ19" s="10">
        <v>298.85998499999999</v>
      </c>
      <c r="AO19">
        <f t="shared" si="1"/>
        <v>7.5340326063830588E-3</v>
      </c>
      <c r="AP19">
        <f t="shared" si="17"/>
        <v>7.6394462409054287E-2</v>
      </c>
      <c r="AQ19">
        <f t="shared" si="18"/>
        <v>7.1562571543009726E-2</v>
      </c>
      <c r="AR19">
        <f t="shared" si="19"/>
        <v>0.11659199978167838</v>
      </c>
      <c r="AS19">
        <f t="shared" si="20"/>
        <v>-1.417917922152123E-2</v>
      </c>
      <c r="AT19">
        <f t="shared" si="21"/>
        <v>-9.9557427813508435E-4</v>
      </c>
      <c r="AU19">
        <f t="shared" si="22"/>
        <v>2.7339731531138799E-2</v>
      </c>
      <c r="AV19">
        <f t="shared" si="31"/>
        <v>-9.9999999999997877E-4</v>
      </c>
      <c r="AW19" s="16"/>
      <c r="AX19">
        <f t="shared" si="23"/>
        <v>8.1222524864014239E-2</v>
      </c>
      <c r="AY19">
        <f t="shared" si="24"/>
        <v>-5.8320699804607898E-2</v>
      </c>
      <c r="AZ19" s="16"/>
      <c r="BA19">
        <f t="shared" si="25"/>
        <v>-3.389827013931989E-2</v>
      </c>
      <c r="BB19">
        <f t="shared" si="26"/>
        <v>2.1599315814682576E-2</v>
      </c>
      <c r="BC19">
        <f t="shared" si="27"/>
        <v>-3.6215676461831228E-4</v>
      </c>
      <c r="BD19">
        <f t="shared" si="28"/>
        <v>4.6580743895017557E-4</v>
      </c>
      <c r="BE19">
        <f t="shared" si="29"/>
        <v>-2.4246507051766029E-3</v>
      </c>
      <c r="BF19">
        <f t="shared" si="30"/>
        <v>3.358214978720149E-2</v>
      </c>
      <c r="BG19">
        <f t="shared" si="2"/>
        <v>2.4133457634871618E-2</v>
      </c>
      <c r="BH19">
        <f t="shared" si="3"/>
        <v>5.9070500052323865E-2</v>
      </c>
      <c r="BI19">
        <f t="shared" si="4"/>
        <v>5.598496043419595E-2</v>
      </c>
      <c r="BJ19">
        <f t="shared" si="5"/>
        <v>2.5641007911708282E-2</v>
      </c>
      <c r="BK19">
        <f t="shared" si="6"/>
        <v>1.4735610811218177E-2</v>
      </c>
      <c r="BL19" s="16"/>
      <c r="BM19">
        <f t="shared" si="7"/>
        <v>9.9556342635129733E-2</v>
      </c>
      <c r="BN19">
        <f t="shared" si="8"/>
        <v>-3.8254186933087853E-2</v>
      </c>
      <c r="BO19">
        <f t="shared" si="9"/>
        <v>0.12560708567384579</v>
      </c>
      <c r="BP19">
        <f t="shared" si="10"/>
        <v>-5.9133687819796551E-3</v>
      </c>
      <c r="BQ19">
        <f t="shared" si="11"/>
        <v>-0.26829268292682934</v>
      </c>
      <c r="BR19">
        <f t="shared" si="12"/>
        <v>1.1275993361319797E-2</v>
      </c>
      <c r="BS19">
        <f t="shared" si="13"/>
        <v>3.4796818106365597E-3</v>
      </c>
      <c r="BT19" s="16"/>
      <c r="BU19">
        <f t="shared" si="14"/>
        <v>-0.13427364068256931</v>
      </c>
      <c r="BV19">
        <f t="shared" si="15"/>
        <v>-1.1760610641379551E-2</v>
      </c>
      <c r="BW19">
        <f t="shared" si="16"/>
        <v>1.4288108215607167E-2</v>
      </c>
    </row>
    <row r="20" spans="1:75" x14ac:dyDescent="0.3">
      <c r="A20" s="11">
        <v>43647</v>
      </c>
      <c r="B20" s="15">
        <v>120.370003</v>
      </c>
      <c r="C20" s="10">
        <v>52.185001</v>
      </c>
      <c r="D20" s="10">
        <v>222.61000100000001</v>
      </c>
      <c r="E20" s="10">
        <v>4.766667</v>
      </c>
      <c r="F20" s="10">
        <v>88.814498999999998</v>
      </c>
      <c r="G20" s="10">
        <v>114.260002</v>
      </c>
      <c r="H20" s="10">
        <v>41.877499</v>
      </c>
      <c r="I20" s="10">
        <v>10.039999999999999</v>
      </c>
      <c r="J20" s="10"/>
      <c r="K20" s="10">
        <v>15.040666999999999</v>
      </c>
      <c r="L20" s="10">
        <v>152.30999800000001</v>
      </c>
      <c r="M20" s="10"/>
      <c r="N20" s="10">
        <v>119</v>
      </c>
      <c r="O20" s="10">
        <v>175.029999</v>
      </c>
      <c r="P20" s="10">
        <v>154.91000399999999</v>
      </c>
      <c r="Q20" s="10">
        <v>49.169998</v>
      </c>
      <c r="R20" s="10">
        <v>107.040001</v>
      </c>
      <c r="S20" s="10">
        <v>55.040000999999997</v>
      </c>
      <c r="T20" s="10">
        <v>137.259995</v>
      </c>
      <c r="U20" s="10">
        <v>38.539000999999999</v>
      </c>
      <c r="V20" s="10">
        <v>47.41</v>
      </c>
      <c r="W20" s="10">
        <v>180.820007</v>
      </c>
      <c r="X20" s="10">
        <v>217.970001</v>
      </c>
      <c r="Y20" s="10"/>
      <c r="Z20" s="10">
        <v>68.739998</v>
      </c>
      <c r="AA20" s="10">
        <v>77.769997000000004</v>
      </c>
      <c r="AB20" s="10">
        <v>59.404998999999997</v>
      </c>
      <c r="AC20" s="10">
        <v>43.740001999999997</v>
      </c>
      <c r="AD20" s="10">
        <v>4.5999999999999999E-3</v>
      </c>
      <c r="AE20" s="10">
        <v>54.77</v>
      </c>
      <c r="AF20" s="10">
        <v>71.521316999999996</v>
      </c>
      <c r="AG20" s="10"/>
      <c r="AH20" s="10">
        <v>133.66999799999999</v>
      </c>
      <c r="AI20" s="10">
        <v>52.060001</v>
      </c>
      <c r="AJ20" s="10">
        <v>284.51001000000002</v>
      </c>
      <c r="AO20">
        <f t="shared" si="1"/>
        <v>-3.216209619292202E-2</v>
      </c>
      <c r="AP20">
        <f t="shared" si="17"/>
        <v>-2.0183947434620694E-2</v>
      </c>
      <c r="AQ20">
        <f t="shared" si="18"/>
        <v>-8.9761232348288154E-4</v>
      </c>
      <c r="AR20">
        <f t="shared" si="19"/>
        <v>-0.17957538726333902</v>
      </c>
      <c r="AS20">
        <f t="shared" si="20"/>
        <v>-4.8473822790274984E-2</v>
      </c>
      <c r="AT20">
        <f t="shared" si="21"/>
        <v>3.5151341777985345E-2</v>
      </c>
      <c r="AU20">
        <f t="shared" si="22"/>
        <v>-7.1716690374584984E-3</v>
      </c>
      <c r="AV20">
        <f t="shared" si="31"/>
        <v>5.0050050050048983E-3</v>
      </c>
      <c r="AW20" s="16"/>
      <c r="AX20">
        <f t="shared" si="23"/>
        <v>-6.6222326577734941E-2</v>
      </c>
      <c r="AY20">
        <f t="shared" si="24"/>
        <v>6.3468767885290073E-2</v>
      </c>
      <c r="AZ20" s="16"/>
      <c r="BA20">
        <f t="shared" si="25"/>
        <v>-9.6225398287011391E-2</v>
      </c>
      <c r="BB20">
        <f t="shared" si="26"/>
        <v>1.1091202061745655E-2</v>
      </c>
      <c r="BC20">
        <f t="shared" si="27"/>
        <v>-6.4835438508980603E-2</v>
      </c>
      <c r="BD20">
        <f t="shared" si="28"/>
        <v>-0.23684622070464079</v>
      </c>
      <c r="BE20">
        <f t="shared" si="29"/>
        <v>0.23888887178497986</v>
      </c>
      <c r="BF20">
        <f t="shared" si="30"/>
        <v>4.5791372871149982E-2</v>
      </c>
      <c r="BG20">
        <f t="shared" si="2"/>
        <v>-4.0206979938709878E-2</v>
      </c>
      <c r="BH20">
        <f t="shared" si="3"/>
        <v>0.21237577073109346</v>
      </c>
      <c r="BI20">
        <f t="shared" si="4"/>
        <v>-6.2116697569074196E-2</v>
      </c>
      <c r="BJ20">
        <f t="shared" si="5"/>
        <v>1.5842735955056201E-2</v>
      </c>
      <c r="BK20">
        <f t="shared" si="6"/>
        <v>3.4405846457831027E-2</v>
      </c>
      <c r="BL20" s="16"/>
      <c r="BM20">
        <f t="shared" si="7"/>
        <v>-0.18428859087297705</v>
      </c>
      <c r="BN20">
        <f t="shared" si="8"/>
        <v>6.3012476051805613E-2</v>
      </c>
      <c r="BO20">
        <f t="shared" si="9"/>
        <v>-2.3490169970740153E-2</v>
      </c>
      <c r="BP20">
        <f t="shared" si="10"/>
        <v>-7.074565540684094E-2</v>
      </c>
      <c r="BQ20">
        <f t="shared" si="11"/>
        <v>0.53333333333333333</v>
      </c>
      <c r="BR20">
        <f t="shared" si="12"/>
        <v>5.7489018680310977E-2</v>
      </c>
      <c r="BS20">
        <f t="shared" si="13"/>
        <v>6.6464426864209322E-2</v>
      </c>
      <c r="BT20" s="16"/>
      <c r="BU20">
        <f t="shared" si="14"/>
        <v>-4.0623009536740085E-2</v>
      </c>
      <c r="BV20">
        <f t="shared" si="15"/>
        <v>-7.5310800627190061E-2</v>
      </c>
      <c r="BW20">
        <f t="shared" si="16"/>
        <v>-4.8015712106791321E-2</v>
      </c>
    </row>
    <row r="21" spans="1:75" x14ac:dyDescent="0.3">
      <c r="A21" s="11">
        <v>43678</v>
      </c>
      <c r="B21" s="15">
        <v>118.279999</v>
      </c>
      <c r="C21" s="10">
        <v>55.9925</v>
      </c>
      <c r="D21" s="10">
        <v>248.41999799999999</v>
      </c>
      <c r="E21" s="10">
        <v>4.62</v>
      </c>
      <c r="F21" s="10">
        <v>86.795501999999999</v>
      </c>
      <c r="G21" s="10">
        <v>118.68</v>
      </c>
      <c r="H21" s="10">
        <v>43.517502</v>
      </c>
      <c r="I21" s="10">
        <v>10.1</v>
      </c>
      <c r="J21" s="10"/>
      <c r="K21" s="10">
        <v>16.058001000000001</v>
      </c>
      <c r="L21" s="10">
        <v>120.480003</v>
      </c>
      <c r="M21" s="10"/>
      <c r="N21" s="10">
        <v>126.30999799999999</v>
      </c>
      <c r="O21" s="10">
        <v>167.229996</v>
      </c>
      <c r="P21" s="10">
        <v>168.679993</v>
      </c>
      <c r="Q21" s="10">
        <v>52.470001000000003</v>
      </c>
      <c r="R21" s="10">
        <v>106.910004</v>
      </c>
      <c r="S21" s="10">
        <v>54.439999</v>
      </c>
      <c r="T21" s="10">
        <v>130.320007</v>
      </c>
      <c r="U21" s="10">
        <v>31.166</v>
      </c>
      <c r="V21" s="10">
        <v>51.529998999999997</v>
      </c>
      <c r="W21" s="10">
        <v>172.009995</v>
      </c>
      <c r="X21" s="10">
        <v>214.71000699999999</v>
      </c>
      <c r="Y21" s="10"/>
      <c r="Z21" s="10">
        <v>47.259998000000003</v>
      </c>
      <c r="AA21" s="10">
        <v>76.279999000000004</v>
      </c>
      <c r="AB21" s="10">
        <v>60.950001</v>
      </c>
      <c r="AC21" s="10">
        <v>40.900002000000001</v>
      </c>
      <c r="AD21" s="10">
        <v>4.0000000000000001E-3</v>
      </c>
      <c r="AE21" s="10">
        <v>58.247501</v>
      </c>
      <c r="AF21" s="10">
        <v>74.302322000000004</v>
      </c>
      <c r="AG21" s="10"/>
      <c r="AH21" s="10">
        <v>142.990005</v>
      </c>
      <c r="AI21" s="10">
        <v>55.029998999999997</v>
      </c>
      <c r="AJ21" s="10">
        <v>276.25</v>
      </c>
      <c r="AO21">
        <f t="shared" si="1"/>
        <v>-1.736316314622002E-2</v>
      </c>
      <c r="AP21">
        <f t="shared" si="17"/>
        <v>7.2961558437068919E-2</v>
      </c>
      <c r="AQ21">
        <f t="shared" si="18"/>
        <v>0.11594266602604247</v>
      </c>
      <c r="AR21">
        <f t="shared" si="19"/>
        <v>-3.0769298547601475E-2</v>
      </c>
      <c r="AS21">
        <f t="shared" si="20"/>
        <v>-2.2732740968341204E-2</v>
      </c>
      <c r="AT21">
        <f t="shared" si="21"/>
        <v>3.8683685652307329E-2</v>
      </c>
      <c r="AU21">
        <f t="shared" si="22"/>
        <v>3.9161913656782607E-2</v>
      </c>
      <c r="AV21">
        <f t="shared" si="31"/>
        <v>5.9760956175299307E-3</v>
      </c>
      <c r="AW21" s="16"/>
      <c r="AX21">
        <f t="shared" si="23"/>
        <v>6.7638888621096516E-2</v>
      </c>
      <c r="AY21">
        <f t="shared" si="24"/>
        <v>-0.20898165201210239</v>
      </c>
      <c r="AZ21" s="16"/>
      <c r="BA21">
        <f t="shared" si="25"/>
        <v>6.142855462184868E-2</v>
      </c>
      <c r="BB21">
        <f t="shared" si="26"/>
        <v>-4.4563806459257331E-2</v>
      </c>
      <c r="BC21">
        <f t="shared" si="27"/>
        <v>8.8890250109347424E-2</v>
      </c>
      <c r="BD21">
        <f t="shared" si="28"/>
        <v>6.7114157702426666E-2</v>
      </c>
      <c r="BE21">
        <f t="shared" si="29"/>
        <v>-1.2144712143640863E-3</v>
      </c>
      <c r="BF21">
        <f t="shared" si="30"/>
        <v>-1.0901198929847337E-2</v>
      </c>
      <c r="BG21">
        <f t="shared" si="2"/>
        <v>-5.0560893580099575E-2</v>
      </c>
      <c r="BH21">
        <f t="shared" si="3"/>
        <v>-0.19131271721340154</v>
      </c>
      <c r="BI21">
        <f t="shared" si="4"/>
        <v>8.6901476481754905E-2</v>
      </c>
      <c r="BJ21">
        <f t="shared" si="5"/>
        <v>-4.8722550928780799E-2</v>
      </c>
      <c r="BK21">
        <f t="shared" si="6"/>
        <v>-1.4956159035848269E-2</v>
      </c>
      <c r="BL21" s="16"/>
      <c r="BM21">
        <f t="shared" si="7"/>
        <v>-0.3124818246285081</v>
      </c>
      <c r="BN21">
        <f t="shared" si="8"/>
        <v>-1.9159033785226966E-2</v>
      </c>
      <c r="BO21">
        <f t="shared" si="9"/>
        <v>2.6007945896943857E-2</v>
      </c>
      <c r="BP21">
        <f t="shared" si="10"/>
        <v>-6.4929123688654528E-2</v>
      </c>
      <c r="BQ21">
        <f t="shared" si="11"/>
        <v>-0.13043478260869562</v>
      </c>
      <c r="BR21">
        <f t="shared" si="12"/>
        <v>6.3492806280810596E-2</v>
      </c>
      <c r="BS21">
        <f t="shared" si="13"/>
        <v>3.8883582079452028E-2</v>
      </c>
      <c r="BT21" s="16"/>
      <c r="BU21">
        <f t="shared" si="14"/>
        <v>6.9724000444737075E-2</v>
      </c>
      <c r="BV21">
        <f t="shared" si="15"/>
        <v>5.7049518689021861E-2</v>
      </c>
      <c r="BW21">
        <f t="shared" si="16"/>
        <v>-2.9032405573357584E-2</v>
      </c>
    </row>
    <row r="22" spans="1:75" x14ac:dyDescent="0.3">
      <c r="A22" s="11">
        <v>43709</v>
      </c>
      <c r="B22" s="15">
        <v>117.279999</v>
      </c>
      <c r="C22" s="10">
        <v>62.189999</v>
      </c>
      <c r="D22" s="10">
        <v>261.97000100000002</v>
      </c>
      <c r="E22" s="10">
        <v>4.1966669999999997</v>
      </c>
      <c r="F22" s="10">
        <v>88.832999999999998</v>
      </c>
      <c r="G22" s="10">
        <v>117.260002</v>
      </c>
      <c r="H22" s="10">
        <v>50.255001</v>
      </c>
      <c r="I22" s="10">
        <v>10.050000000000001</v>
      </c>
      <c r="J22" s="10"/>
      <c r="K22" s="10">
        <v>20.994667</v>
      </c>
      <c r="L22" s="10">
        <v>127.769997</v>
      </c>
      <c r="M22" s="10">
        <v>9.73</v>
      </c>
      <c r="N22" s="10">
        <v>137.800003</v>
      </c>
      <c r="O22" s="10">
        <v>176.66999799999999</v>
      </c>
      <c r="P22" s="10">
        <v>174.13999899999999</v>
      </c>
      <c r="Q22" s="10">
        <v>53.630001</v>
      </c>
      <c r="R22" s="10">
        <v>106.910004</v>
      </c>
      <c r="S22" s="10">
        <v>54.43</v>
      </c>
      <c r="T22" s="10">
        <v>129.91999799999999</v>
      </c>
      <c r="U22" s="10">
        <v>31.356999999999999</v>
      </c>
      <c r="V22" s="10">
        <v>56.529998999999997</v>
      </c>
      <c r="W22" s="10">
        <v>178.86000100000001</v>
      </c>
      <c r="X22" s="10">
        <v>196.699997</v>
      </c>
      <c r="Y22" s="10"/>
      <c r="Z22" s="10">
        <v>43.98</v>
      </c>
      <c r="AA22" s="10">
        <v>80.440002000000007</v>
      </c>
      <c r="AB22" s="10">
        <v>63.005501000000002</v>
      </c>
      <c r="AC22" s="10">
        <v>44.790000999999997</v>
      </c>
      <c r="AD22" s="10">
        <v>4.4999999999999997E-3</v>
      </c>
      <c r="AE22" s="10">
        <v>59.584999000000003</v>
      </c>
      <c r="AF22" s="10">
        <v>79.253876000000005</v>
      </c>
      <c r="AG22" s="10"/>
      <c r="AH22" s="10">
        <v>154.08000200000001</v>
      </c>
      <c r="AI22" s="10">
        <v>54.490001999999997</v>
      </c>
      <c r="AJ22" s="10">
        <v>277.92999300000002</v>
      </c>
      <c r="AO22">
        <f t="shared" si="1"/>
        <v>-8.4545147823344158E-3</v>
      </c>
      <c r="AP22">
        <f t="shared" si="17"/>
        <v>0.11068444881010851</v>
      </c>
      <c r="AQ22">
        <f t="shared" si="18"/>
        <v>5.4544735162585553E-2</v>
      </c>
      <c r="AR22">
        <f t="shared" si="19"/>
        <v>-9.1630519480519562E-2</v>
      </c>
      <c r="AS22">
        <f t="shared" si="20"/>
        <v>2.3474695727896122E-2</v>
      </c>
      <c r="AT22">
        <f t="shared" si="21"/>
        <v>-1.196493090663976E-2</v>
      </c>
      <c r="AU22">
        <f t="shared" si="22"/>
        <v>0.15482274235318011</v>
      </c>
      <c r="AV22">
        <f t="shared" si="31"/>
        <v>-4.9504950495048447E-3</v>
      </c>
      <c r="AW22" s="16"/>
      <c r="AX22">
        <f t="shared" si="23"/>
        <v>0.30742718225014426</v>
      </c>
      <c r="AY22">
        <f t="shared" si="24"/>
        <v>6.0507916820022052E-2</v>
      </c>
      <c r="AZ22" s="16"/>
      <c r="BA22">
        <f t="shared" si="25"/>
        <v>9.0966710331196521E-2</v>
      </c>
      <c r="BB22">
        <f t="shared" si="26"/>
        <v>5.6449215008053895E-2</v>
      </c>
      <c r="BC22">
        <f t="shared" si="27"/>
        <v>3.2369019602698189E-2</v>
      </c>
      <c r="BD22">
        <f t="shared" si="28"/>
        <v>2.2107870743131804E-2</v>
      </c>
      <c r="BE22">
        <f t="shared" si="29"/>
        <v>0</v>
      </c>
      <c r="BF22">
        <f t="shared" si="30"/>
        <v>-1.8367009889181914E-4</v>
      </c>
      <c r="BG22">
        <f t="shared" si="2"/>
        <v>-3.0694366061537379E-3</v>
      </c>
      <c r="BH22">
        <f t="shared" si="3"/>
        <v>6.1284733363280164E-3</v>
      </c>
      <c r="BI22">
        <f t="shared" si="4"/>
        <v>9.7030857695145703E-2</v>
      </c>
      <c r="BJ22">
        <f t="shared" si="5"/>
        <v>3.9823302128460657E-2</v>
      </c>
      <c r="BK22">
        <f t="shared" si="6"/>
        <v>-8.3880626951868126E-2</v>
      </c>
      <c r="BL22" s="16"/>
      <c r="BM22">
        <f t="shared" si="7"/>
        <v>-6.9403261506697608E-2</v>
      </c>
      <c r="BN22">
        <f t="shared" si="8"/>
        <v>5.4535960337388091E-2</v>
      </c>
      <c r="BO22">
        <f t="shared" si="9"/>
        <v>3.3724363679665928E-2</v>
      </c>
      <c r="BP22">
        <f t="shared" si="10"/>
        <v>9.5109995349144383E-2</v>
      </c>
      <c r="BQ22">
        <f t="shared" si="11"/>
        <v>0.12499999999999989</v>
      </c>
      <c r="BR22">
        <f t="shared" si="12"/>
        <v>2.2962324169066132E-2</v>
      </c>
      <c r="BS22">
        <f t="shared" si="13"/>
        <v>6.6640636075949305E-2</v>
      </c>
      <c r="BT22" s="16"/>
      <c r="BU22">
        <f t="shared" si="14"/>
        <v>7.7557847487312218E-2</v>
      </c>
      <c r="BV22">
        <f t="shared" si="15"/>
        <v>-9.8127750283985953E-3</v>
      </c>
      <c r="BW22">
        <f t="shared" si="16"/>
        <v>6.0814226244344776E-3</v>
      </c>
    </row>
    <row r="23" spans="1:75" x14ac:dyDescent="0.3">
      <c r="A23" s="11">
        <v>43739</v>
      </c>
      <c r="B23" s="15">
        <v>120.120003</v>
      </c>
      <c r="C23" s="10">
        <v>66.8125</v>
      </c>
      <c r="D23" s="10">
        <v>270.61999500000002</v>
      </c>
      <c r="E23" s="10">
        <v>4.6033330000000001</v>
      </c>
      <c r="F23" s="10">
        <v>90.040001000000004</v>
      </c>
      <c r="G23" s="10">
        <v>119.089996</v>
      </c>
      <c r="H23" s="10">
        <v>54.185001</v>
      </c>
      <c r="I23" s="10">
        <v>10.11</v>
      </c>
      <c r="J23" s="10"/>
      <c r="K23" s="10">
        <v>21.995999999999999</v>
      </c>
      <c r="L23" s="10">
        <v>148.699997</v>
      </c>
      <c r="M23" s="10">
        <v>9.76</v>
      </c>
      <c r="N23" s="10">
        <v>144.729996</v>
      </c>
      <c r="O23" s="10">
        <v>200</v>
      </c>
      <c r="P23" s="10">
        <v>168.050003</v>
      </c>
      <c r="Q23" s="10">
        <v>56.799999</v>
      </c>
      <c r="R23" s="10">
        <v>125.010002</v>
      </c>
      <c r="S23" s="10">
        <v>53.400002000000001</v>
      </c>
      <c r="T23" s="10">
        <v>151.58000200000001</v>
      </c>
      <c r="U23" s="10">
        <v>33.674999</v>
      </c>
      <c r="V23" s="10">
        <v>58.049999</v>
      </c>
      <c r="W23" s="10">
        <v>184.509995</v>
      </c>
      <c r="X23" s="10">
        <v>194.479996</v>
      </c>
      <c r="Y23" s="10"/>
      <c r="Z23" s="10">
        <v>52.130001</v>
      </c>
      <c r="AA23" s="10">
        <v>83.550003000000004</v>
      </c>
      <c r="AB23" s="10">
        <v>65.248001000000002</v>
      </c>
      <c r="AC23" s="10">
        <v>49.700001</v>
      </c>
      <c r="AD23" s="10">
        <v>4.0000000000000001E-3</v>
      </c>
      <c r="AE23" s="10">
        <v>58.455002</v>
      </c>
      <c r="AF23" s="10">
        <v>74.253876000000005</v>
      </c>
      <c r="AG23" s="10"/>
      <c r="AH23" s="10">
        <v>160.46000699999999</v>
      </c>
      <c r="AI23" s="10">
        <v>56.139999000000003</v>
      </c>
      <c r="AJ23" s="10">
        <v>309.52999899999998</v>
      </c>
      <c r="AO23">
        <f t="shared" si="1"/>
        <v>2.4215586836763132E-2</v>
      </c>
      <c r="AP23">
        <f t="shared" si="17"/>
        <v>7.4328687479155608E-2</v>
      </c>
      <c r="AQ23">
        <f t="shared" si="18"/>
        <v>3.3019024953166269E-2</v>
      </c>
      <c r="AR23">
        <f t="shared" si="19"/>
        <v>9.6902136862419733E-2</v>
      </c>
      <c r="AS23">
        <f t="shared" si="20"/>
        <v>1.3587304267558288E-2</v>
      </c>
      <c r="AT23">
        <f t="shared" si="21"/>
        <v>1.560629344011097E-2</v>
      </c>
      <c r="AU23">
        <f t="shared" si="22"/>
        <v>7.8201172456448656E-2</v>
      </c>
      <c r="AV23">
        <f t="shared" si="31"/>
        <v>5.9701492537312158E-3</v>
      </c>
      <c r="AW23" s="16"/>
      <c r="AX23">
        <f t="shared" si="23"/>
        <v>4.7694635975888494E-2</v>
      </c>
      <c r="AY23">
        <f t="shared" si="24"/>
        <v>0.16380997488792295</v>
      </c>
      <c r="AZ23">
        <f t="shared" ref="AZ23:AZ61" si="32">(M23-M22)/M22</f>
        <v>3.0832476875641683E-3</v>
      </c>
      <c r="BA23">
        <f t="shared" si="25"/>
        <v>5.0290223868863018E-2</v>
      </c>
      <c r="BB23">
        <f t="shared" si="26"/>
        <v>0.13205412500202784</v>
      </c>
      <c r="BC23">
        <f t="shared" si="27"/>
        <v>-3.4971838951256599E-2</v>
      </c>
      <c r="BD23">
        <f t="shared" si="28"/>
        <v>5.9108669418074404E-2</v>
      </c>
      <c r="BE23">
        <f t="shared" si="29"/>
        <v>0.16930125641001753</v>
      </c>
      <c r="BF23">
        <f t="shared" si="30"/>
        <v>-1.8923351093147144E-2</v>
      </c>
      <c r="BG23">
        <f t="shared" si="2"/>
        <v>0.16671801365021585</v>
      </c>
      <c r="BH23">
        <f t="shared" si="3"/>
        <v>7.3922856140574686E-2</v>
      </c>
      <c r="BI23">
        <f t="shared" si="4"/>
        <v>2.688837832811572E-2</v>
      </c>
      <c r="BJ23">
        <f t="shared" si="5"/>
        <v>3.1588918530756308E-2</v>
      </c>
      <c r="BK23">
        <f t="shared" si="6"/>
        <v>-1.1286227930140722E-2</v>
      </c>
      <c r="BL23" s="16"/>
      <c r="BM23">
        <f t="shared" si="7"/>
        <v>0.18531152796725792</v>
      </c>
      <c r="BN23">
        <f t="shared" si="8"/>
        <v>3.8662368506654145E-2</v>
      </c>
      <c r="BO23">
        <f t="shared" si="9"/>
        <v>3.5592130280814684E-2</v>
      </c>
      <c r="BP23">
        <f t="shared" si="10"/>
        <v>0.10962268118725883</v>
      </c>
      <c r="BQ23">
        <f t="shared" si="11"/>
        <v>-0.11111111111111102</v>
      </c>
      <c r="BR23">
        <f t="shared" si="12"/>
        <v>-1.8964454459418602E-2</v>
      </c>
      <c r="BS23">
        <f t="shared" si="13"/>
        <v>-6.3088397089878609E-2</v>
      </c>
      <c r="BT23" s="16"/>
      <c r="BU23">
        <f t="shared" si="14"/>
        <v>4.1407093180073962E-2</v>
      </c>
      <c r="BV23">
        <f t="shared" si="15"/>
        <v>3.0280729297826162E-2</v>
      </c>
      <c r="BW23">
        <f t="shared" si="16"/>
        <v>0.11369771811565493</v>
      </c>
    </row>
    <row r="24" spans="1:75" x14ac:dyDescent="0.3">
      <c r="A24" s="11">
        <v>43770</v>
      </c>
      <c r="B24" s="15">
        <v>124.489998</v>
      </c>
      <c r="C24" s="10">
        <v>73.412497999999999</v>
      </c>
      <c r="D24" s="10">
        <v>295.94000199999999</v>
      </c>
      <c r="E24" s="10">
        <v>6.15</v>
      </c>
      <c r="F24" s="10">
        <v>92.391998000000001</v>
      </c>
      <c r="G24" s="10">
        <v>118.839996</v>
      </c>
      <c r="H24" s="10">
        <v>58.825001</v>
      </c>
      <c r="I24" s="10">
        <v>10.17</v>
      </c>
      <c r="J24" s="10"/>
      <c r="K24" s="10">
        <v>27.888666000000001</v>
      </c>
      <c r="L24" s="10">
        <v>131.61000100000001</v>
      </c>
      <c r="M24" s="10">
        <v>9.8000000000000007</v>
      </c>
      <c r="N24" s="10">
        <v>147.679993</v>
      </c>
      <c r="O24" s="10">
        <v>212.10000600000001</v>
      </c>
      <c r="P24" s="10">
        <v>173.259995</v>
      </c>
      <c r="Q24" s="10">
        <v>54.490001999999997</v>
      </c>
      <c r="R24" s="10">
        <v>128.21000699999999</v>
      </c>
      <c r="S24" s="10">
        <v>55.349997999999999</v>
      </c>
      <c r="T24" s="10">
        <v>144.63000500000001</v>
      </c>
      <c r="U24" s="10">
        <v>39.757998999999998</v>
      </c>
      <c r="V24" s="10">
        <v>59.849997999999999</v>
      </c>
      <c r="W24" s="10">
        <v>187.89999399999999</v>
      </c>
      <c r="X24" s="10">
        <v>197.61000100000001</v>
      </c>
      <c r="Y24" s="10"/>
      <c r="Z24" s="10">
        <v>46.5</v>
      </c>
      <c r="AA24" s="10">
        <v>88.230002999999996</v>
      </c>
      <c r="AB24" s="10">
        <v>66.850998000000004</v>
      </c>
      <c r="AC24" s="10">
        <v>49.91</v>
      </c>
      <c r="AD24" s="10">
        <v>4.4999999999999997E-3</v>
      </c>
      <c r="AE24" s="10">
        <v>60.540000999999997</v>
      </c>
      <c r="AF24" s="10">
        <v>71.346901000000003</v>
      </c>
      <c r="AG24" s="10"/>
      <c r="AH24" s="10">
        <v>154.10000600000001</v>
      </c>
      <c r="AI24" s="10">
        <v>52.98</v>
      </c>
      <c r="AJ24" s="10">
        <v>329.80999800000001</v>
      </c>
      <c r="AO24">
        <f t="shared" si="1"/>
        <v>3.638024384664728E-2</v>
      </c>
      <c r="AP24">
        <f t="shared" si="17"/>
        <v>9.8783880261927026E-2</v>
      </c>
      <c r="AQ24">
        <f t="shared" si="18"/>
        <v>9.3562957164343943E-2</v>
      </c>
      <c r="AR24">
        <f t="shared" si="19"/>
        <v>0.33598851093327381</v>
      </c>
      <c r="AS24">
        <f t="shared" si="20"/>
        <v>2.6121690069727976E-2</v>
      </c>
      <c r="AT24">
        <f t="shared" si="21"/>
        <v>-2.0992527365606764E-3</v>
      </c>
      <c r="AU24">
        <f t="shared" si="22"/>
        <v>8.5632553554811239E-2</v>
      </c>
      <c r="AV24">
        <f t="shared" si="31"/>
        <v>5.9347181008902574E-3</v>
      </c>
      <c r="AW24" s="16"/>
      <c r="AX24">
        <f t="shared" si="23"/>
        <v>0.26789716312056749</v>
      </c>
      <c r="AY24">
        <f t="shared" si="24"/>
        <v>-0.11492936344847395</v>
      </c>
      <c r="AZ24">
        <f t="shared" si="32"/>
        <v>4.0983606557377997E-3</v>
      </c>
      <c r="BA24">
        <f t="shared" si="25"/>
        <v>2.0382761566579442E-2</v>
      </c>
      <c r="BB24">
        <f t="shared" si="26"/>
        <v>6.0500030000000038E-2</v>
      </c>
      <c r="BC24">
        <f t="shared" si="27"/>
        <v>3.1002629616138713E-2</v>
      </c>
      <c r="BD24">
        <f t="shared" si="28"/>
        <v>-4.0668961983608531E-2</v>
      </c>
      <c r="BE24">
        <f t="shared" si="29"/>
        <v>2.5597991751091967E-2</v>
      </c>
      <c r="BF24">
        <f t="shared" si="30"/>
        <v>3.6516777658547626E-2</v>
      </c>
      <c r="BG24">
        <f t="shared" si="2"/>
        <v>-4.5850355642560264E-2</v>
      </c>
      <c r="BH24">
        <f t="shared" si="3"/>
        <v>0.18063846119193644</v>
      </c>
      <c r="BI24">
        <f t="shared" si="4"/>
        <v>3.1007735245611283E-2</v>
      </c>
      <c r="BJ24">
        <f t="shared" si="5"/>
        <v>1.8372982992059528E-2</v>
      </c>
      <c r="BK24">
        <f t="shared" si="6"/>
        <v>1.609422595833461E-2</v>
      </c>
      <c r="BL24" s="16"/>
      <c r="BM24">
        <f t="shared" si="7"/>
        <v>-0.10799924979859486</v>
      </c>
      <c r="BN24">
        <f t="shared" si="8"/>
        <v>5.6014360645803833E-2</v>
      </c>
      <c r="BO24">
        <f t="shared" si="9"/>
        <v>2.4567756489581986E-2</v>
      </c>
      <c r="BP24">
        <f t="shared" si="10"/>
        <v>4.2253319069348967E-3</v>
      </c>
      <c r="BQ24">
        <f t="shared" si="11"/>
        <v>0.12499999999999989</v>
      </c>
      <c r="BR24">
        <f t="shared" si="12"/>
        <v>3.5668444592645746E-2</v>
      </c>
      <c r="BS24">
        <f t="shared" si="13"/>
        <v>-3.9149134787253431E-2</v>
      </c>
      <c r="BT24" s="16"/>
      <c r="BU24">
        <f t="shared" si="14"/>
        <v>-3.9636050869672361E-2</v>
      </c>
      <c r="BV24">
        <f t="shared" si="15"/>
        <v>-5.6287834989095849E-2</v>
      </c>
      <c r="BW24">
        <f t="shared" si="16"/>
        <v>6.5518686607174498E-2</v>
      </c>
    </row>
    <row r="25" spans="1:75" x14ac:dyDescent="0.3">
      <c r="A25" s="11">
        <v>43800</v>
      </c>
      <c r="B25" s="15">
        <v>129.86999499999999</v>
      </c>
      <c r="C25" s="10">
        <v>77.377502000000007</v>
      </c>
      <c r="D25" s="10">
        <v>280.66000400000001</v>
      </c>
      <c r="E25" s="10">
        <v>11.58</v>
      </c>
      <c r="F25" s="10">
        <v>100.435997</v>
      </c>
      <c r="G25" s="10">
        <v>114.489998</v>
      </c>
      <c r="H25" s="10">
        <v>59.107498</v>
      </c>
      <c r="I25" s="10">
        <v>10.18</v>
      </c>
      <c r="J25" s="10"/>
      <c r="K25" s="10">
        <v>43.371333999999997</v>
      </c>
      <c r="L25" s="10">
        <v>163.91000399999999</v>
      </c>
      <c r="M25" s="10">
        <v>10</v>
      </c>
      <c r="N25" s="10">
        <v>131.35000600000001</v>
      </c>
      <c r="O25" s="10">
        <v>206.58999600000001</v>
      </c>
      <c r="P25" s="10">
        <v>158.58000200000001</v>
      </c>
      <c r="Q25" s="10">
        <v>55.25</v>
      </c>
      <c r="R25" s="10">
        <v>110.739998</v>
      </c>
      <c r="S25" s="10">
        <v>58.400002000000001</v>
      </c>
      <c r="T25" s="10">
        <v>138.30999800000001</v>
      </c>
      <c r="U25" s="10">
        <v>46.566001999999997</v>
      </c>
      <c r="V25" s="10">
        <v>63.93</v>
      </c>
      <c r="W25" s="10">
        <v>198.970001</v>
      </c>
      <c r="X25" s="10">
        <v>213.970001</v>
      </c>
      <c r="Y25" s="10"/>
      <c r="Z25" s="10">
        <v>56.09</v>
      </c>
      <c r="AA25" s="10">
        <v>85.309997999999993</v>
      </c>
      <c r="AB25" s="10">
        <v>71.711501999999996</v>
      </c>
      <c r="AC25" s="10">
        <v>47.529998999999997</v>
      </c>
      <c r="AD25" s="10">
        <v>5.5999999999999999E-3</v>
      </c>
      <c r="AE25" s="10">
        <v>67.050003000000004</v>
      </c>
      <c r="AF25" s="10">
        <v>75.978683000000004</v>
      </c>
      <c r="AG25" s="10"/>
      <c r="AH25" s="10">
        <v>160.779999</v>
      </c>
      <c r="AI25" s="10">
        <v>52.450001</v>
      </c>
      <c r="AJ25" s="10">
        <v>351.14001500000001</v>
      </c>
      <c r="AO25">
        <f t="shared" si="1"/>
        <v>4.3216299192164728E-2</v>
      </c>
      <c r="AP25">
        <f t="shared" si="17"/>
        <v>5.4009931660410293E-2</v>
      </c>
      <c r="AQ25">
        <f t="shared" si="18"/>
        <v>-5.1632080478258492E-2</v>
      </c>
      <c r="AR25">
        <f t="shared" si="19"/>
        <v>0.88292682926829258</v>
      </c>
      <c r="AS25">
        <f t="shared" si="20"/>
        <v>8.70638061101352E-2</v>
      </c>
      <c r="AT25">
        <f t="shared" si="21"/>
        <v>-3.6603821494574938E-2</v>
      </c>
      <c r="AU25">
        <f t="shared" si="22"/>
        <v>4.8023288601388948E-3</v>
      </c>
      <c r="AV25">
        <f t="shared" si="31"/>
        <v>9.8328416912485611E-4</v>
      </c>
      <c r="AW25" s="16"/>
      <c r="AX25">
        <f t="shared" si="23"/>
        <v>0.55515986315014121</v>
      </c>
      <c r="AY25">
        <f t="shared" si="24"/>
        <v>0.24542210131888056</v>
      </c>
      <c r="AZ25">
        <f t="shared" si="32"/>
        <v>2.0408163265306048E-2</v>
      </c>
      <c r="BA25">
        <f t="shared" si="25"/>
        <v>-0.11057684029007225</v>
      </c>
      <c r="BB25">
        <f t="shared" si="26"/>
        <v>-2.5978358529607934E-2</v>
      </c>
      <c r="BC25">
        <f t="shared" si="27"/>
        <v>-8.4728116262499001E-2</v>
      </c>
      <c r="BD25">
        <f t="shared" si="28"/>
        <v>1.3947476089283371E-2</v>
      </c>
      <c r="BE25">
        <f t="shared" si="29"/>
        <v>-0.13626088484653145</v>
      </c>
      <c r="BF25">
        <f t="shared" si="30"/>
        <v>5.5103958630676034E-2</v>
      </c>
      <c r="BG25">
        <f t="shared" si="2"/>
        <v>-4.369775829019714E-2</v>
      </c>
      <c r="BH25">
        <f t="shared" si="3"/>
        <v>0.17123605742834291</v>
      </c>
      <c r="BI25">
        <f t="shared" si="4"/>
        <v>6.8170461760082277E-2</v>
      </c>
      <c r="BJ25">
        <f t="shared" si="5"/>
        <v>5.8914355260703224E-2</v>
      </c>
      <c r="BK25">
        <f t="shared" si="6"/>
        <v>8.2789332104704474E-2</v>
      </c>
      <c r="BL25" s="16"/>
      <c r="BM25">
        <f t="shared" si="7"/>
        <v>0.20623655913978503</v>
      </c>
      <c r="BN25">
        <f t="shared" si="8"/>
        <v>-3.3095374597233135E-2</v>
      </c>
      <c r="BO25">
        <f t="shared" si="9"/>
        <v>7.2706528629535069E-2</v>
      </c>
      <c r="BP25">
        <f t="shared" si="10"/>
        <v>-4.7685854538168711E-2</v>
      </c>
      <c r="BQ25">
        <f t="shared" si="11"/>
        <v>0.24444444444444452</v>
      </c>
      <c r="BR25">
        <f t="shared" si="12"/>
        <v>0.10753224136881015</v>
      </c>
      <c r="BS25">
        <f t="shared" si="13"/>
        <v>6.4919175676600174E-2</v>
      </c>
      <c r="BT25" s="16"/>
      <c r="BU25">
        <f t="shared" si="14"/>
        <v>4.334842790337072E-2</v>
      </c>
      <c r="BV25">
        <f t="shared" si="15"/>
        <v>-1.0003756134390272E-2</v>
      </c>
      <c r="BW25">
        <f t="shared" si="16"/>
        <v>6.4673651888503381E-2</v>
      </c>
    </row>
    <row r="26" spans="1:75" x14ac:dyDescent="0.3">
      <c r="A26" s="11">
        <v>43831</v>
      </c>
      <c r="B26" s="15">
        <v>109.93</v>
      </c>
      <c r="C26" s="10">
        <v>68.339995999999999</v>
      </c>
      <c r="D26" s="10">
        <v>276.709991</v>
      </c>
      <c r="E26" s="10">
        <v>11.65</v>
      </c>
      <c r="F26" s="10">
        <v>94.1875</v>
      </c>
      <c r="G26" s="10">
        <v>107.68</v>
      </c>
      <c r="H26" s="10">
        <v>67.517501999999993</v>
      </c>
      <c r="I26" s="10">
        <v>10.18</v>
      </c>
      <c r="J26" s="10"/>
      <c r="K26" s="10">
        <v>44.532665000000001</v>
      </c>
      <c r="L26" s="10">
        <v>152.5</v>
      </c>
      <c r="M26" s="10">
        <v>9.9700000000000006</v>
      </c>
      <c r="N26" s="10">
        <v>124.239998</v>
      </c>
      <c r="O26" s="10">
        <v>208</v>
      </c>
      <c r="P26" s="10">
        <v>156.479996</v>
      </c>
      <c r="Q26" s="10">
        <v>52.889999000000003</v>
      </c>
      <c r="R26" s="10">
        <v>103</v>
      </c>
      <c r="S26" s="10">
        <v>53.490001999999997</v>
      </c>
      <c r="T26" s="10">
        <v>117.650002</v>
      </c>
      <c r="U26" s="10">
        <v>46.331001000000001</v>
      </c>
      <c r="V26" s="10">
        <v>55.52</v>
      </c>
      <c r="W26" s="10">
        <v>181.759995</v>
      </c>
      <c r="X26" s="10">
        <v>194.16999799999999</v>
      </c>
      <c r="Y26" s="10"/>
      <c r="Z26" s="10">
        <v>51.990001999999997</v>
      </c>
      <c r="AA26" s="10">
        <v>78.300003000000004</v>
      </c>
      <c r="AB26" s="10">
        <v>66.966498999999999</v>
      </c>
      <c r="AC26" s="10">
        <v>40.369999</v>
      </c>
      <c r="AD26" s="10">
        <v>4.4000000000000003E-3</v>
      </c>
      <c r="AE26" s="10">
        <v>63.189999</v>
      </c>
      <c r="AF26" s="10">
        <v>70.145347999999998</v>
      </c>
      <c r="AG26" s="10"/>
      <c r="AH26" s="10">
        <v>129.38999899999999</v>
      </c>
      <c r="AI26" s="10">
        <v>49.459999000000003</v>
      </c>
      <c r="AJ26" s="10">
        <v>345.11999500000002</v>
      </c>
      <c r="AO26">
        <f t="shared" si="1"/>
        <v>-0.15353812094933847</v>
      </c>
      <c r="AP26">
        <f t="shared" si="17"/>
        <v>-0.1167975931815427</v>
      </c>
      <c r="AQ26">
        <f t="shared" si="18"/>
        <v>-1.4074014621620301E-2</v>
      </c>
      <c r="AR26">
        <f t="shared" si="19"/>
        <v>6.0449050086356032E-3</v>
      </c>
      <c r="AS26">
        <f t="shared" si="20"/>
        <v>-6.2213720047006656E-2</v>
      </c>
      <c r="AT26">
        <f t="shared" si="21"/>
        <v>-5.9481160965694078E-2</v>
      </c>
      <c r="AU26">
        <f t="shared" si="22"/>
        <v>0.14228320068631553</v>
      </c>
      <c r="AV26">
        <f t="shared" si="31"/>
        <v>0</v>
      </c>
      <c r="AW26" s="16"/>
      <c r="AX26">
        <f t="shared" si="23"/>
        <v>2.6776464841962302E-2</v>
      </c>
      <c r="AY26">
        <f t="shared" si="24"/>
        <v>-6.9611394799306989E-2</v>
      </c>
      <c r="AZ26">
        <f t="shared" si="32"/>
        <v>-2.9999999999999359E-3</v>
      </c>
      <c r="BA26">
        <f t="shared" si="25"/>
        <v>-5.413024495788761E-2</v>
      </c>
      <c r="BB26">
        <f t="shared" si="26"/>
        <v>6.8251320359190406E-3</v>
      </c>
      <c r="BC26">
        <f t="shared" si="27"/>
        <v>-1.3242565099728069E-2</v>
      </c>
      <c r="BD26">
        <f t="shared" si="28"/>
        <v>-4.2714950226244289E-2</v>
      </c>
      <c r="BE26">
        <f t="shared" si="29"/>
        <v>-6.9893427305281336E-2</v>
      </c>
      <c r="BF26">
        <f t="shared" si="30"/>
        <v>-8.4075339586461031E-2</v>
      </c>
      <c r="BG26">
        <f t="shared" si="2"/>
        <v>-0.14937456654435066</v>
      </c>
      <c r="BH26">
        <f t="shared" si="3"/>
        <v>-5.0466217821318847E-3</v>
      </c>
      <c r="BI26">
        <f t="shared" si="4"/>
        <v>-0.13155013295792267</v>
      </c>
      <c r="BJ26">
        <f t="shared" si="5"/>
        <v>-8.6495481296197982E-2</v>
      </c>
      <c r="BK26">
        <f t="shared" si="6"/>
        <v>-9.2536350457838271E-2</v>
      </c>
      <c r="BL26" s="16"/>
      <c r="BM26">
        <f t="shared" si="7"/>
        <v>-7.3096773043323335E-2</v>
      </c>
      <c r="BN26">
        <f t="shared" si="8"/>
        <v>-8.2170849423768483E-2</v>
      </c>
      <c r="BO26">
        <f t="shared" si="9"/>
        <v>-6.6167948901697762E-2</v>
      </c>
      <c r="BP26">
        <f t="shared" si="10"/>
        <v>-0.15064170314836314</v>
      </c>
      <c r="BQ26">
        <f t="shared" si="11"/>
        <v>-0.21428571428571422</v>
      </c>
      <c r="BR26">
        <f t="shared" si="12"/>
        <v>-5.7569035455524192E-2</v>
      </c>
      <c r="BS26">
        <f t="shared" si="13"/>
        <v>-7.6775942536408598E-2</v>
      </c>
      <c r="BT26" s="16"/>
      <c r="BU26">
        <f t="shared" si="14"/>
        <v>-0.19523572705085049</v>
      </c>
      <c r="BV26">
        <f t="shared" si="15"/>
        <v>-5.7006710066602226E-2</v>
      </c>
      <c r="BW26">
        <f t="shared" si="16"/>
        <v>-1.7144215249862618E-2</v>
      </c>
    </row>
    <row r="27" spans="1:75" x14ac:dyDescent="0.3">
      <c r="A27" s="11">
        <v>43862</v>
      </c>
      <c r="B27" s="15">
        <v>85.610000999999997</v>
      </c>
      <c r="C27" s="10">
        <v>63.572498000000003</v>
      </c>
      <c r="D27" s="10">
        <v>261.64001500000001</v>
      </c>
      <c r="E27" s="10">
        <v>9.8699999999999992</v>
      </c>
      <c r="F27" s="10">
        <v>97.486000000000004</v>
      </c>
      <c r="G27" s="10">
        <v>113.620003</v>
      </c>
      <c r="H27" s="10">
        <v>65.900002000000001</v>
      </c>
      <c r="I27" s="10">
        <v>10.119999999999999</v>
      </c>
      <c r="J27" s="10">
        <v>43.119999</v>
      </c>
      <c r="K27" s="10">
        <v>34.933334000000002</v>
      </c>
      <c r="L27" s="10">
        <v>136.53999300000001</v>
      </c>
      <c r="M27" s="10">
        <v>9.65</v>
      </c>
      <c r="N27" s="10">
        <v>116.040001</v>
      </c>
      <c r="O27" s="10">
        <v>194.479996</v>
      </c>
      <c r="P27" s="10">
        <v>138.16000399999999</v>
      </c>
      <c r="Q27" s="10">
        <v>44.630001</v>
      </c>
      <c r="R27" s="10">
        <v>92.970000999999996</v>
      </c>
      <c r="S27" s="10">
        <v>44.25</v>
      </c>
      <c r="T27" s="10">
        <v>96.599997999999999</v>
      </c>
      <c r="U27" s="10">
        <v>41.693001000000002</v>
      </c>
      <c r="V27" s="10">
        <v>54.119999</v>
      </c>
      <c r="W27" s="10">
        <v>161.11999499999999</v>
      </c>
      <c r="X27" s="10">
        <v>165.35000600000001</v>
      </c>
      <c r="Y27" s="10"/>
      <c r="Z27" s="10">
        <v>60.860000999999997</v>
      </c>
      <c r="AA27" s="10">
        <v>67.650002000000001</v>
      </c>
      <c r="AB27" s="10">
        <v>58.140498999999998</v>
      </c>
      <c r="AC27" s="10">
        <v>38.669998</v>
      </c>
      <c r="AD27" s="10">
        <v>4.0000000000000001E-3</v>
      </c>
      <c r="AE27" s="10">
        <v>60.154998999999997</v>
      </c>
      <c r="AF27" s="10">
        <v>48.313952999999998</v>
      </c>
      <c r="AG27" s="10"/>
      <c r="AH27" s="10">
        <v>99.57</v>
      </c>
      <c r="AI27" s="10">
        <v>48.330002</v>
      </c>
      <c r="AJ27" s="10">
        <v>318.23998999999998</v>
      </c>
      <c r="AO27">
        <f t="shared" si="1"/>
        <v>-0.22123168379878111</v>
      </c>
      <c r="AP27">
        <f t="shared" si="17"/>
        <v>-6.976146150198774E-2</v>
      </c>
      <c r="AQ27">
        <f t="shared" si="18"/>
        <v>-5.4461264465148991E-2</v>
      </c>
      <c r="AR27">
        <f t="shared" si="19"/>
        <v>-0.15278969957081553</v>
      </c>
      <c r="AS27">
        <f t="shared" si="20"/>
        <v>3.5020570670205753E-2</v>
      </c>
      <c r="AT27">
        <f t="shared" si="21"/>
        <v>5.5163475111441214E-2</v>
      </c>
      <c r="AU27">
        <f t="shared" si="22"/>
        <v>-2.3956751243551528E-2</v>
      </c>
      <c r="AV27">
        <f t="shared" si="31"/>
        <v>-5.8939096267191064E-3</v>
      </c>
      <c r="AW27" s="16"/>
      <c r="AX27">
        <f t="shared" si="23"/>
        <v>-0.21555707478993227</v>
      </c>
      <c r="AY27">
        <f t="shared" si="24"/>
        <v>-0.10465578360655731</v>
      </c>
      <c r="AZ27">
        <f t="shared" si="32"/>
        <v>-3.2096288866599827E-2</v>
      </c>
      <c r="BA27">
        <f t="shared" si="25"/>
        <v>-6.6001264745673902E-2</v>
      </c>
      <c r="BB27">
        <f t="shared" si="26"/>
        <v>-6.5000019230769229E-2</v>
      </c>
      <c r="BC27">
        <f t="shared" si="27"/>
        <v>-0.11707561648966308</v>
      </c>
      <c r="BD27">
        <f t="shared" si="28"/>
        <v>-0.15617315477733329</v>
      </c>
      <c r="BE27">
        <f t="shared" si="29"/>
        <v>-9.7378631067961199E-2</v>
      </c>
      <c r="BF27">
        <f t="shared" si="30"/>
        <v>-0.17274259963572253</v>
      </c>
      <c r="BG27">
        <f t="shared" si="2"/>
        <v>-0.17892055794440193</v>
      </c>
      <c r="BH27">
        <f t="shared" si="3"/>
        <v>-0.10010575856109817</v>
      </c>
      <c r="BI27">
        <f t="shared" si="4"/>
        <v>-2.5216156340057694E-2</v>
      </c>
      <c r="BJ27">
        <f t="shared" si="5"/>
        <v>-0.1135563411519681</v>
      </c>
      <c r="BK27">
        <f t="shared" si="6"/>
        <v>-0.148426596780415</v>
      </c>
      <c r="BL27" s="16"/>
      <c r="BM27">
        <f t="shared" si="7"/>
        <v>0.17060970684325036</v>
      </c>
      <c r="BN27">
        <f t="shared" si="8"/>
        <v>-0.13601533323057474</v>
      </c>
      <c r="BO27">
        <f t="shared" si="9"/>
        <v>-0.13179724387264147</v>
      </c>
      <c r="BP27">
        <f t="shared" si="10"/>
        <v>-4.2110503891763788E-2</v>
      </c>
      <c r="BQ27">
        <f t="shared" si="11"/>
        <v>-9.0909090909090939E-2</v>
      </c>
      <c r="BR27">
        <f t="shared" si="12"/>
        <v>-4.802975230305042E-2</v>
      </c>
      <c r="BS27">
        <f t="shared" si="13"/>
        <v>-0.31123083172956817</v>
      </c>
      <c r="BT27" s="16"/>
      <c r="BU27">
        <f t="shared" si="14"/>
        <v>-0.23046602697631985</v>
      </c>
      <c r="BV27">
        <f t="shared" si="15"/>
        <v>-2.2846684651166349E-2</v>
      </c>
      <c r="BW27">
        <f t="shared" si="16"/>
        <v>-7.7885968328204339E-2</v>
      </c>
    </row>
    <row r="28" spans="1:75" x14ac:dyDescent="0.3">
      <c r="A28" s="11">
        <v>43891</v>
      </c>
      <c r="B28" s="15">
        <v>91.25</v>
      </c>
      <c r="C28" s="10">
        <v>73.449996999999996</v>
      </c>
      <c r="D28" s="10">
        <v>288.42999300000002</v>
      </c>
      <c r="E28" s="10">
        <v>13.31</v>
      </c>
      <c r="F28" s="10">
        <v>123.699997</v>
      </c>
      <c r="G28" s="10">
        <v>121.550003</v>
      </c>
      <c r="H28" s="10">
        <v>73.069999999999993</v>
      </c>
      <c r="I28" s="10">
        <v>10.17</v>
      </c>
      <c r="J28" s="10">
        <v>46.400002000000001</v>
      </c>
      <c r="K28" s="10">
        <v>52.125332</v>
      </c>
      <c r="L28" s="10">
        <v>162.13000500000001</v>
      </c>
      <c r="M28" s="10">
        <v>9.7799999999999994</v>
      </c>
      <c r="N28" s="10">
        <v>116.379997</v>
      </c>
      <c r="O28" s="10">
        <v>202.66999799999999</v>
      </c>
      <c r="P28" s="10">
        <v>145.05999800000001</v>
      </c>
      <c r="Q28" s="10">
        <v>57.77</v>
      </c>
      <c r="R28" s="10">
        <v>109.739998</v>
      </c>
      <c r="S28" s="10">
        <v>45.889999000000003</v>
      </c>
      <c r="T28" s="10">
        <v>108.150002</v>
      </c>
      <c r="U28" s="10">
        <v>63.228999999999999</v>
      </c>
      <c r="V28" s="10">
        <v>59.98</v>
      </c>
      <c r="W28" s="10">
        <v>178.720001</v>
      </c>
      <c r="X28" s="10">
        <v>187.55999800000001</v>
      </c>
      <c r="Y28" s="10"/>
      <c r="Z28" s="10">
        <v>67.080001999999993</v>
      </c>
      <c r="AA28" s="10">
        <v>78.669998000000007</v>
      </c>
      <c r="AB28" s="10">
        <v>67.432998999999995</v>
      </c>
      <c r="AC28" s="10">
        <v>39.25</v>
      </c>
      <c r="AD28" s="10">
        <v>2.7000000000000001E-3</v>
      </c>
      <c r="AE28" s="10">
        <v>57.779998999999997</v>
      </c>
      <c r="AF28" s="10">
        <v>53.217052000000002</v>
      </c>
      <c r="AG28" s="10"/>
      <c r="AH28" s="10">
        <v>118.80999799999999</v>
      </c>
      <c r="AI28" s="10">
        <v>52.970001000000003</v>
      </c>
      <c r="AJ28" s="10">
        <v>353.64001500000001</v>
      </c>
      <c r="AO28">
        <f t="shared" si="1"/>
        <v>6.5880141737178613E-2</v>
      </c>
      <c r="AP28">
        <f t="shared" si="17"/>
        <v>0.15537377499307944</v>
      </c>
      <c r="AQ28">
        <f t="shared" si="18"/>
        <v>0.10239251056456337</v>
      </c>
      <c r="AR28">
        <f t="shared" si="19"/>
        <v>0.34853090172239126</v>
      </c>
      <c r="AS28">
        <f t="shared" si="20"/>
        <v>0.26890011899144484</v>
      </c>
      <c r="AT28">
        <f t="shared" si="21"/>
        <v>6.9794048500421244E-2</v>
      </c>
      <c r="AU28">
        <f t="shared" si="22"/>
        <v>0.108801180309524</v>
      </c>
      <c r="AV28">
        <f t="shared" si="31"/>
        <v>4.9407114624506632E-3</v>
      </c>
      <c r="AW28">
        <f t="shared" ref="AW28:AW61" si="33">(J28-J27)/J27</f>
        <v>7.6066861689862306E-2</v>
      </c>
      <c r="AX28">
        <f t="shared" si="23"/>
        <v>0.49213733793631026</v>
      </c>
      <c r="AY28">
        <f t="shared" si="24"/>
        <v>0.18741770405686192</v>
      </c>
      <c r="AZ28">
        <f t="shared" si="32"/>
        <v>1.3471502590673472E-2</v>
      </c>
      <c r="BA28">
        <f t="shared" si="25"/>
        <v>2.9299896334885355E-3</v>
      </c>
      <c r="BB28">
        <f t="shared" si="26"/>
        <v>4.2112310615226425E-2</v>
      </c>
      <c r="BC28">
        <f t="shared" si="27"/>
        <v>4.9942051246611295E-2</v>
      </c>
      <c r="BD28">
        <f t="shared" si="28"/>
        <v>0.29442076418506025</v>
      </c>
      <c r="BE28">
        <f t="shared" si="29"/>
        <v>0.18038073378099678</v>
      </c>
      <c r="BF28">
        <f t="shared" si="30"/>
        <v>3.706212429378538E-2</v>
      </c>
      <c r="BG28">
        <f t="shared" si="2"/>
        <v>0.11956526127464311</v>
      </c>
      <c r="BH28">
        <f t="shared" si="3"/>
        <v>0.51653751189558161</v>
      </c>
      <c r="BI28">
        <f t="shared" si="4"/>
        <v>0.10827792143898593</v>
      </c>
      <c r="BJ28">
        <f t="shared" si="5"/>
        <v>0.10923539316147576</v>
      </c>
      <c r="BK28">
        <f t="shared" si="6"/>
        <v>0.1343210837258754</v>
      </c>
      <c r="BL28" s="16"/>
      <c r="BM28">
        <f t="shared" si="7"/>
        <v>0.10220178931643456</v>
      </c>
      <c r="BN28">
        <f t="shared" si="8"/>
        <v>0.16289720139254402</v>
      </c>
      <c r="BO28">
        <f t="shared" si="9"/>
        <v>0.15982834959844422</v>
      </c>
      <c r="BP28">
        <f t="shared" si="10"/>
        <v>1.4998759503426929E-2</v>
      </c>
      <c r="BQ28">
        <f t="shared" si="11"/>
        <v>-0.32499999999999996</v>
      </c>
      <c r="BR28">
        <f t="shared" si="12"/>
        <v>-3.9481340528324173E-2</v>
      </c>
      <c r="BS28">
        <f t="shared" si="13"/>
        <v>0.10148411991873248</v>
      </c>
      <c r="BT28" s="16"/>
      <c r="BU28">
        <f t="shared" si="14"/>
        <v>0.19323087275283721</v>
      </c>
      <c r="BV28">
        <f t="shared" si="15"/>
        <v>9.600659648224312E-2</v>
      </c>
      <c r="BW28">
        <f t="shared" si="16"/>
        <v>0.11123688446571416</v>
      </c>
    </row>
    <row r="29" spans="1:75" x14ac:dyDescent="0.3">
      <c r="A29" s="11">
        <v>43922</v>
      </c>
      <c r="B29" s="15">
        <v>95.07</v>
      </c>
      <c r="C29" s="10">
        <v>79.485000999999997</v>
      </c>
      <c r="D29" s="10">
        <v>329.51001000000002</v>
      </c>
      <c r="E29" s="10">
        <v>19.93</v>
      </c>
      <c r="F29" s="10">
        <v>122.1185</v>
      </c>
      <c r="G29" s="10">
        <v>124.05999799999999</v>
      </c>
      <c r="H29" s="10">
        <v>88.754997000000003</v>
      </c>
      <c r="I29" s="10">
        <v>10.27</v>
      </c>
      <c r="J29" s="10">
        <v>68.449996999999996</v>
      </c>
      <c r="K29" s="10">
        <v>55.666668000000001</v>
      </c>
      <c r="L29" s="10">
        <v>232.11000100000001</v>
      </c>
      <c r="M29" s="10">
        <v>9.85</v>
      </c>
      <c r="N29" s="10">
        <v>120.129997</v>
      </c>
      <c r="O29" s="10">
        <v>207.38999899999999</v>
      </c>
      <c r="P29" s="10">
        <v>152.11999499999999</v>
      </c>
      <c r="Q29" s="10">
        <v>54.970001000000003</v>
      </c>
      <c r="R29" s="10">
        <v>122.33000199999999</v>
      </c>
      <c r="S29" s="10">
        <v>46.68</v>
      </c>
      <c r="T29" s="10">
        <v>117.300003</v>
      </c>
      <c r="U29" s="10">
        <v>75.779999000000004</v>
      </c>
      <c r="V29" s="10">
        <v>62.93</v>
      </c>
      <c r="W29" s="10">
        <v>195.240005</v>
      </c>
      <c r="X29" s="10">
        <v>186.320007</v>
      </c>
      <c r="Y29" s="10"/>
      <c r="Z29" s="10">
        <v>98.089995999999999</v>
      </c>
      <c r="AA29" s="10">
        <v>80.879997000000003</v>
      </c>
      <c r="AB29" s="10">
        <v>71.445999</v>
      </c>
      <c r="AC29" s="10">
        <v>39.049999</v>
      </c>
      <c r="AD29" s="10">
        <v>4.5999999999999999E-3</v>
      </c>
      <c r="AE29" s="10">
        <v>63.889999000000003</v>
      </c>
      <c r="AF29" s="10">
        <v>53.594959000000003</v>
      </c>
      <c r="AG29" s="10"/>
      <c r="AH29" s="10">
        <v>121.699997</v>
      </c>
      <c r="AI29" s="10">
        <v>53.77</v>
      </c>
      <c r="AJ29" s="10">
        <v>386.60000600000001</v>
      </c>
      <c r="AO29">
        <f t="shared" si="1"/>
        <v>4.1863013698630061E-2</v>
      </c>
      <c r="AP29">
        <f t="shared" si="17"/>
        <v>8.2164795731713924E-2</v>
      </c>
      <c r="AQ29">
        <f t="shared" si="18"/>
        <v>0.14242630099845405</v>
      </c>
      <c r="AR29">
        <f t="shared" si="19"/>
        <v>0.49737039819684442</v>
      </c>
      <c r="AS29">
        <f t="shared" si="20"/>
        <v>-1.27849396795054E-2</v>
      </c>
      <c r="AT29">
        <f t="shared" si="21"/>
        <v>2.0649896651997526E-2</v>
      </c>
      <c r="AU29">
        <f t="shared" si="22"/>
        <v>0.21465713699192571</v>
      </c>
      <c r="AV29">
        <f t="shared" si="31"/>
        <v>9.8328416912487355E-3</v>
      </c>
      <c r="AW29">
        <f t="shared" si="33"/>
        <v>0.47521538899933657</v>
      </c>
      <c r="AX29">
        <f t="shared" si="23"/>
        <v>6.793886703685649E-2</v>
      </c>
      <c r="AY29">
        <f t="shared" si="24"/>
        <v>0.43162890175695728</v>
      </c>
      <c r="AZ29">
        <f t="shared" si="32"/>
        <v>7.1574642126789661E-3</v>
      </c>
      <c r="BA29">
        <f t="shared" si="25"/>
        <v>3.222203210745915E-2</v>
      </c>
      <c r="BB29">
        <f t="shared" si="26"/>
        <v>2.3289095803908758E-2</v>
      </c>
      <c r="BC29">
        <f t="shared" si="27"/>
        <v>4.8669496052247158E-2</v>
      </c>
      <c r="BD29">
        <f t="shared" si="28"/>
        <v>-4.8468045698459403E-2</v>
      </c>
      <c r="BE29">
        <f t="shared" si="29"/>
        <v>0.11472575386779206</v>
      </c>
      <c r="BF29">
        <f t="shared" si="30"/>
        <v>1.7215101704403973E-2</v>
      </c>
      <c r="BG29">
        <f t="shared" si="2"/>
        <v>8.4604723354512773E-2</v>
      </c>
      <c r="BH29">
        <f t="shared" si="3"/>
        <v>0.1985006721599267</v>
      </c>
      <c r="BI29">
        <f t="shared" si="4"/>
        <v>4.918306102034016E-2</v>
      </c>
      <c r="BJ29">
        <f t="shared" si="5"/>
        <v>9.2435115865962869E-2</v>
      </c>
      <c r="BK29">
        <f t="shared" si="6"/>
        <v>-6.6111698295070534E-3</v>
      </c>
      <c r="BL29" s="16"/>
      <c r="BM29">
        <f t="shared" si="7"/>
        <v>0.46228373696232161</v>
      </c>
      <c r="BN29">
        <f t="shared" si="8"/>
        <v>2.8092018001576614E-2</v>
      </c>
      <c r="BO29">
        <f t="shared" si="9"/>
        <v>5.9510922834679285E-2</v>
      </c>
      <c r="BP29">
        <f t="shared" si="10"/>
        <v>-5.0955668789808995E-3</v>
      </c>
      <c r="BQ29">
        <f t="shared" si="11"/>
        <v>0.70370370370370361</v>
      </c>
      <c r="BR29">
        <f t="shared" si="12"/>
        <v>0.10574593467888442</v>
      </c>
      <c r="BS29">
        <f t="shared" si="13"/>
        <v>7.1012389036506649E-3</v>
      </c>
      <c r="BT29" s="16"/>
      <c r="BU29">
        <f t="shared" si="14"/>
        <v>2.4324543798073316E-2</v>
      </c>
      <c r="BV29">
        <f t="shared" si="15"/>
        <v>1.5102869263680015E-2</v>
      </c>
      <c r="BW29">
        <f t="shared" si="16"/>
        <v>9.3202097053411787E-2</v>
      </c>
    </row>
    <row r="30" spans="1:75" x14ac:dyDescent="0.3">
      <c r="A30" s="11">
        <v>43952</v>
      </c>
      <c r="B30" s="15">
        <v>95.199996999999996</v>
      </c>
      <c r="C30" s="10">
        <v>91.199996999999996</v>
      </c>
      <c r="D30" s="10">
        <v>368.02999899999998</v>
      </c>
      <c r="E30" s="10">
        <v>20.786667000000001</v>
      </c>
      <c r="F30" s="10">
        <v>137.94099399999999</v>
      </c>
      <c r="G30" s="10">
        <v>119.779999</v>
      </c>
      <c r="H30" s="10">
        <v>94.977501000000004</v>
      </c>
      <c r="I30" s="10">
        <v>10.72</v>
      </c>
      <c r="J30" s="10">
        <v>91.57</v>
      </c>
      <c r="K30" s="10">
        <v>71.987335000000002</v>
      </c>
      <c r="L30" s="10">
        <v>226.33999600000001</v>
      </c>
      <c r="M30" s="10">
        <v>10.047000000000001</v>
      </c>
      <c r="N30" s="10">
        <v>126.5</v>
      </c>
      <c r="O30" s="10">
        <v>215.699997</v>
      </c>
      <c r="P30" s="10">
        <v>157.14999399999999</v>
      </c>
      <c r="Q30" s="10">
        <v>56.630001</v>
      </c>
      <c r="R30" s="10">
        <v>119.93</v>
      </c>
      <c r="S30" s="10">
        <v>44.68</v>
      </c>
      <c r="T30" s="10">
        <v>111.510002</v>
      </c>
      <c r="U30" s="10">
        <v>94.919998000000007</v>
      </c>
      <c r="V30" s="10">
        <v>59.830002</v>
      </c>
      <c r="W30" s="10">
        <v>193.16999799999999</v>
      </c>
      <c r="X30" s="10">
        <v>184.470001</v>
      </c>
      <c r="Y30" s="10"/>
      <c r="Z30" s="10">
        <v>109.5</v>
      </c>
      <c r="AA30" s="10">
        <v>91.209998999999996</v>
      </c>
      <c r="AB30" s="10">
        <v>70.680496000000005</v>
      </c>
      <c r="AC30" s="10">
        <v>39.25</v>
      </c>
      <c r="AD30" s="10">
        <v>3.7000000000000002E-3</v>
      </c>
      <c r="AE30" s="10">
        <v>60.042499999999997</v>
      </c>
      <c r="AF30" s="10">
        <v>57.655040999999997</v>
      </c>
      <c r="AG30" s="10"/>
      <c r="AH30" s="10">
        <v>121.33000199999999</v>
      </c>
      <c r="AI30" s="10">
        <v>55.27</v>
      </c>
      <c r="AJ30" s="10">
        <v>435.30999800000001</v>
      </c>
      <c r="AO30">
        <f t="shared" si="1"/>
        <v>1.3673819291049019E-3</v>
      </c>
      <c r="AP30">
        <f t="shared" si="17"/>
        <v>0.14738624712352963</v>
      </c>
      <c r="AQ30">
        <f t="shared" si="18"/>
        <v>0.11690081585078387</v>
      </c>
      <c r="AR30">
        <f t="shared" si="19"/>
        <v>4.2983793276467716E-2</v>
      </c>
      <c r="AS30">
        <f t="shared" si="20"/>
        <v>0.12956672412451833</v>
      </c>
      <c r="AT30">
        <f t="shared" si="21"/>
        <v>-3.4499428252449185E-2</v>
      </c>
      <c r="AU30">
        <f t="shared" si="22"/>
        <v>7.0108773706566638E-2</v>
      </c>
      <c r="AV30">
        <f t="shared" si="31"/>
        <v>4.381694255111987E-2</v>
      </c>
      <c r="AW30">
        <f t="shared" si="33"/>
        <v>0.33776485044988386</v>
      </c>
      <c r="AX30">
        <f t="shared" si="23"/>
        <v>0.29318562770812867</v>
      </c>
      <c r="AY30">
        <f t="shared" si="24"/>
        <v>-2.4858924540696534E-2</v>
      </c>
      <c r="AZ30">
        <f t="shared" si="32"/>
        <v>2.0000000000000098E-2</v>
      </c>
      <c r="BA30">
        <f t="shared" si="25"/>
        <v>5.3025914917820209E-2</v>
      </c>
      <c r="BB30">
        <f t="shared" si="26"/>
        <v>4.0069424948500083E-2</v>
      </c>
      <c r="BC30">
        <f t="shared" si="27"/>
        <v>3.3065995038982249E-2</v>
      </c>
      <c r="BD30">
        <f t="shared" si="28"/>
        <v>3.0198289426991213E-2</v>
      </c>
      <c r="BE30">
        <f t="shared" si="29"/>
        <v>-1.9619079218195275E-2</v>
      </c>
      <c r="BF30">
        <f t="shared" si="30"/>
        <v>-4.2844901456726647E-2</v>
      </c>
      <c r="BG30">
        <f t="shared" si="2"/>
        <v>-4.9360621073470931E-2</v>
      </c>
      <c r="BH30">
        <f t="shared" si="3"/>
        <v>0.25257322845834296</v>
      </c>
      <c r="BI30">
        <f t="shared" si="4"/>
        <v>-4.9261051962498005E-2</v>
      </c>
      <c r="BJ30">
        <f t="shared" si="5"/>
        <v>-1.060237116875716E-2</v>
      </c>
      <c r="BK30">
        <f t="shared" si="6"/>
        <v>-9.9291859730340579E-3</v>
      </c>
      <c r="BL30" s="16"/>
      <c r="BM30">
        <f t="shared" si="7"/>
        <v>0.1163217908582645</v>
      </c>
      <c r="BN30">
        <f t="shared" si="8"/>
        <v>0.12772010859495944</v>
      </c>
      <c r="BO30">
        <f t="shared" si="9"/>
        <v>-1.07144278296115E-2</v>
      </c>
      <c r="BP30">
        <f t="shared" si="10"/>
        <v>5.1216646638070421E-3</v>
      </c>
      <c r="BQ30">
        <f t="shared" si="11"/>
        <v>-0.19565217391304343</v>
      </c>
      <c r="BR30">
        <f t="shared" si="12"/>
        <v>-6.0220677104721912E-2</v>
      </c>
      <c r="BS30">
        <f t="shared" si="13"/>
        <v>7.5754923144917302E-2</v>
      </c>
      <c r="BT30" s="16"/>
      <c r="BU30">
        <f t="shared" si="14"/>
        <v>-3.0402219319693407E-3</v>
      </c>
      <c r="BV30">
        <f t="shared" si="15"/>
        <v>2.7896596615212942E-2</v>
      </c>
      <c r="BW30">
        <f t="shared" si="16"/>
        <v>0.12599583870673814</v>
      </c>
    </row>
    <row r="31" spans="1:75" x14ac:dyDescent="0.3">
      <c r="A31" s="11">
        <v>43983</v>
      </c>
      <c r="B31" s="15">
        <v>93.32</v>
      </c>
      <c r="C31" s="10">
        <v>106.260002</v>
      </c>
      <c r="D31" s="10">
        <v>353.72000100000002</v>
      </c>
      <c r="E31" s="10">
        <v>31.98</v>
      </c>
      <c r="F31" s="10">
        <v>158.233994</v>
      </c>
      <c r="G31" s="10">
        <v>129.39999399999999</v>
      </c>
      <c r="H31" s="10">
        <v>106.147499</v>
      </c>
      <c r="I31" s="10">
        <v>12.32</v>
      </c>
      <c r="J31" s="10">
        <v>72.379997000000003</v>
      </c>
      <c r="K31" s="10">
        <v>95.384003000000007</v>
      </c>
      <c r="L31" s="10">
        <v>229.08000200000001</v>
      </c>
      <c r="M31" s="10">
        <v>10.199999999999999</v>
      </c>
      <c r="N31" s="10">
        <v>132.88000500000001</v>
      </c>
      <c r="O31" s="10">
        <v>251.020004</v>
      </c>
      <c r="P31" s="10">
        <v>176.30999800000001</v>
      </c>
      <c r="Q31" s="10">
        <v>60.02</v>
      </c>
      <c r="R31" s="10">
        <v>125.879997</v>
      </c>
      <c r="S31" s="10">
        <v>47.240001999999997</v>
      </c>
      <c r="T31" s="10">
        <v>116.94000200000001</v>
      </c>
      <c r="U31" s="10">
        <v>102.400002</v>
      </c>
      <c r="V31" s="10">
        <v>47.73</v>
      </c>
      <c r="W31" s="10">
        <v>190.39999399999999</v>
      </c>
      <c r="X31" s="10">
        <v>194.279999</v>
      </c>
      <c r="Y31" s="10"/>
      <c r="Z31" s="10">
        <v>129.85000600000001</v>
      </c>
      <c r="AA31" s="10">
        <v>105.610001</v>
      </c>
      <c r="AB31" s="10">
        <v>74.148003000000003</v>
      </c>
      <c r="AC31" s="10">
        <v>41.150002000000001</v>
      </c>
      <c r="AD31" s="10">
        <v>6.0000000000000001E-3</v>
      </c>
      <c r="AE31" s="10">
        <v>70.175003000000004</v>
      </c>
      <c r="AF31" s="10">
        <v>58.187984</v>
      </c>
      <c r="AG31" s="10"/>
      <c r="AH31" s="10">
        <v>124.639999</v>
      </c>
      <c r="AI31" s="10">
        <v>55.450001</v>
      </c>
      <c r="AJ31" s="10">
        <v>444.32000699999998</v>
      </c>
      <c r="AO31">
        <f t="shared" si="1"/>
        <v>-1.9747868269365629E-2</v>
      </c>
      <c r="AP31">
        <f t="shared" si="17"/>
        <v>0.16513163920389168</v>
      </c>
      <c r="AQ31">
        <f t="shared" si="18"/>
        <v>-3.8882694451220404E-2</v>
      </c>
      <c r="AR31">
        <f t="shared" si="19"/>
        <v>0.53848618443736063</v>
      </c>
      <c r="AS31">
        <f t="shared" si="20"/>
        <v>0.14711362743986031</v>
      </c>
      <c r="AT31">
        <f t="shared" si="21"/>
        <v>8.0313867760175794E-2</v>
      </c>
      <c r="AU31">
        <f t="shared" si="22"/>
        <v>0.11760677931502948</v>
      </c>
      <c r="AV31">
        <f t="shared" si="31"/>
        <v>0.14925373134328354</v>
      </c>
      <c r="AW31">
        <f t="shared" si="33"/>
        <v>-0.20956648465654681</v>
      </c>
      <c r="AX31">
        <f t="shared" si="23"/>
        <v>0.32501089254102827</v>
      </c>
      <c r="AY31">
        <f t="shared" si="24"/>
        <v>1.2105708440500254E-2</v>
      </c>
      <c r="AZ31">
        <f t="shared" si="32"/>
        <v>1.5228426395938955E-2</v>
      </c>
      <c r="BA31">
        <f t="shared" si="25"/>
        <v>5.0434822134387443E-2</v>
      </c>
      <c r="BB31">
        <f t="shared" si="26"/>
        <v>0.163745978169856</v>
      </c>
      <c r="BC31">
        <f t="shared" si="27"/>
        <v>0.1219217609387883</v>
      </c>
      <c r="BD31">
        <f t="shared" si="28"/>
        <v>5.9862245102203039E-2</v>
      </c>
      <c r="BE31">
        <f t="shared" si="29"/>
        <v>4.9612248811806856E-2</v>
      </c>
      <c r="BF31">
        <f t="shared" si="30"/>
        <v>5.7296374216651687E-2</v>
      </c>
      <c r="BG31">
        <f t="shared" si="2"/>
        <v>4.8695183415026815E-2</v>
      </c>
      <c r="BH31">
        <f t="shared" si="3"/>
        <v>7.8803246498171997E-2</v>
      </c>
      <c r="BI31">
        <f t="shared" si="4"/>
        <v>-0.20223970575832512</v>
      </c>
      <c r="BJ31">
        <f t="shared" si="5"/>
        <v>-1.4339721637311401E-2</v>
      </c>
      <c r="BK31">
        <f t="shared" si="6"/>
        <v>5.3179367630620915E-2</v>
      </c>
      <c r="BL31" s="16"/>
      <c r="BM31">
        <f t="shared" si="7"/>
        <v>0.1858448036529681</v>
      </c>
      <c r="BN31">
        <f t="shared" si="8"/>
        <v>0.15787744937920678</v>
      </c>
      <c r="BO31">
        <f t="shared" si="9"/>
        <v>4.9058894549919366E-2</v>
      </c>
      <c r="BP31">
        <f t="shared" si="10"/>
        <v>4.8407694267515941E-2</v>
      </c>
      <c r="BQ31">
        <f t="shared" si="11"/>
        <v>0.6216216216216216</v>
      </c>
      <c r="BR31">
        <f t="shared" si="12"/>
        <v>0.16875551484365253</v>
      </c>
      <c r="BS31">
        <f t="shared" si="13"/>
        <v>9.243649657624961E-3</v>
      </c>
      <c r="BT31" s="16"/>
      <c r="BU31">
        <f t="shared" si="14"/>
        <v>2.7280944081745008E-2</v>
      </c>
      <c r="BV31">
        <f t="shared" si="15"/>
        <v>3.2567577347565983E-3</v>
      </c>
      <c r="BW31">
        <f t="shared" si="16"/>
        <v>2.0697914225255097E-2</v>
      </c>
    </row>
    <row r="32" spans="1:75" x14ac:dyDescent="0.3">
      <c r="A32" s="11">
        <v>44013</v>
      </c>
      <c r="B32" s="15">
        <v>101.589996</v>
      </c>
      <c r="C32" s="10">
        <v>129.03999300000001</v>
      </c>
      <c r="D32" s="10">
        <v>374.17999300000002</v>
      </c>
      <c r="E32" s="10">
        <v>29.603332999999999</v>
      </c>
      <c r="F32" s="10">
        <v>172.54800399999999</v>
      </c>
      <c r="G32" s="10">
        <v>138.85000600000001</v>
      </c>
      <c r="H32" s="10">
        <v>133.74499499999999</v>
      </c>
      <c r="I32" s="10">
        <v>13</v>
      </c>
      <c r="J32" s="10">
        <v>60.459999000000003</v>
      </c>
      <c r="K32" s="10">
        <v>166.106674</v>
      </c>
      <c r="L32" s="10">
        <v>233.800003</v>
      </c>
      <c r="M32" s="10">
        <v>10.199999999999999</v>
      </c>
      <c r="N32" s="10">
        <v>142.30999800000001</v>
      </c>
      <c r="O32" s="10">
        <v>287.02999899999998</v>
      </c>
      <c r="P32" s="10">
        <v>210.05999800000001</v>
      </c>
      <c r="Q32" s="10">
        <v>61.150002000000001</v>
      </c>
      <c r="R32" s="10">
        <v>151.21000699999999</v>
      </c>
      <c r="S32" s="10">
        <v>49.529998999999997</v>
      </c>
      <c r="T32" s="10">
        <v>131.86999499999999</v>
      </c>
      <c r="U32" s="10">
        <v>106.641998</v>
      </c>
      <c r="V32" s="10">
        <v>50.950001</v>
      </c>
      <c r="W32" s="10">
        <v>211.990005</v>
      </c>
      <c r="X32" s="10">
        <v>213.520004</v>
      </c>
      <c r="Y32" s="10"/>
      <c r="Z32" s="10">
        <v>143.33999600000001</v>
      </c>
      <c r="AA32" s="10">
        <v>119.099998</v>
      </c>
      <c r="AB32" s="10">
        <v>81.709000000000003</v>
      </c>
      <c r="AC32" s="10">
        <v>43.740001999999997</v>
      </c>
      <c r="AD32" s="10">
        <v>7.6E-3</v>
      </c>
      <c r="AE32" s="10">
        <v>69.792502999999996</v>
      </c>
      <c r="AF32" s="10">
        <v>60.106589999999997</v>
      </c>
      <c r="AG32" s="10"/>
      <c r="AH32" s="10">
        <v>129.820007</v>
      </c>
      <c r="AI32" s="10">
        <v>57.220001000000003</v>
      </c>
      <c r="AJ32" s="10">
        <v>513.39001499999995</v>
      </c>
      <c r="AO32">
        <f t="shared" si="1"/>
        <v>8.8619759965709463E-2</v>
      </c>
      <c r="AP32">
        <f t="shared" si="17"/>
        <v>0.21437973434256108</v>
      </c>
      <c r="AQ32">
        <f t="shared" si="18"/>
        <v>5.7842338409356722E-2</v>
      </c>
      <c r="AR32">
        <f t="shared" si="19"/>
        <v>-7.4317292057535997E-2</v>
      </c>
      <c r="AS32">
        <f t="shared" si="20"/>
        <v>9.0461029505455051E-2</v>
      </c>
      <c r="AT32">
        <f t="shared" si="21"/>
        <v>7.302946242795047E-2</v>
      </c>
      <c r="AU32">
        <f t="shared" si="22"/>
        <v>0.25999195704083422</v>
      </c>
      <c r="AV32">
        <f t="shared" si="31"/>
        <v>5.5194805194805172E-2</v>
      </c>
      <c r="AW32">
        <f t="shared" si="33"/>
        <v>-0.16468635664629827</v>
      </c>
      <c r="AX32">
        <f t="shared" si="23"/>
        <v>0.74145211750024775</v>
      </c>
      <c r="AY32">
        <f t="shared" si="24"/>
        <v>2.0604159938849644E-2</v>
      </c>
      <c r="AZ32">
        <f t="shared" si="32"/>
        <v>0</v>
      </c>
      <c r="BA32">
        <f t="shared" si="25"/>
        <v>7.0966230020837184E-2</v>
      </c>
      <c r="BB32">
        <f t="shared" si="26"/>
        <v>0.14345468259971814</v>
      </c>
      <c r="BC32">
        <f t="shared" si="27"/>
        <v>0.19142419818982698</v>
      </c>
      <c r="BD32">
        <f t="shared" si="28"/>
        <v>1.8827090969676732E-2</v>
      </c>
      <c r="BE32">
        <f t="shared" si="29"/>
        <v>0.20122347158937401</v>
      </c>
      <c r="BF32">
        <f t="shared" si="30"/>
        <v>4.8475802350728091E-2</v>
      </c>
      <c r="BG32">
        <f t="shared" si="2"/>
        <v>0.12767224854331694</v>
      </c>
      <c r="BH32">
        <f t="shared" si="3"/>
        <v>4.1425741378403491E-2</v>
      </c>
      <c r="BI32">
        <f t="shared" si="4"/>
        <v>6.7462832600041975E-2</v>
      </c>
      <c r="BJ32">
        <f t="shared" si="5"/>
        <v>0.11339291848927267</v>
      </c>
      <c r="BK32">
        <f t="shared" si="6"/>
        <v>9.9032350725923132E-2</v>
      </c>
      <c r="BL32" s="16"/>
      <c r="BM32">
        <f t="shared" si="7"/>
        <v>0.10388902099858205</v>
      </c>
      <c r="BN32">
        <f t="shared" si="8"/>
        <v>0.12773408647160228</v>
      </c>
      <c r="BO32">
        <f t="shared" si="9"/>
        <v>0.10197168762589601</v>
      </c>
      <c r="BP32">
        <f t="shared" si="10"/>
        <v>6.2940458666320268E-2</v>
      </c>
      <c r="BQ32">
        <f t="shared" si="11"/>
        <v>0.26666666666666666</v>
      </c>
      <c r="BR32">
        <f t="shared" si="12"/>
        <v>-5.4506588336021497E-3</v>
      </c>
      <c r="BS32">
        <f t="shared" si="13"/>
        <v>3.2972546359399509E-2</v>
      </c>
      <c r="BT32" s="16"/>
      <c r="BU32">
        <f t="shared" si="14"/>
        <v>4.1559756430999337E-2</v>
      </c>
      <c r="BV32">
        <f t="shared" si="15"/>
        <v>3.1920648657878352E-2</v>
      </c>
      <c r="BW32">
        <f t="shared" si="16"/>
        <v>0.15545104184336217</v>
      </c>
    </row>
    <row r="33" spans="1:75" x14ac:dyDescent="0.3">
      <c r="A33" s="11">
        <v>44044</v>
      </c>
      <c r="B33" s="15">
        <v>100.25</v>
      </c>
      <c r="C33" s="10">
        <v>115.80999799999999</v>
      </c>
      <c r="D33" s="10">
        <v>369.26998900000001</v>
      </c>
      <c r="E33" s="10">
        <v>23.033332999999999</v>
      </c>
      <c r="F33" s="10">
        <v>157.43649300000001</v>
      </c>
      <c r="G33" s="10">
        <v>139.91000399999999</v>
      </c>
      <c r="H33" s="10">
        <v>135.304993</v>
      </c>
      <c r="I33" s="10">
        <v>14.42</v>
      </c>
      <c r="J33" s="10">
        <v>47.509998000000003</v>
      </c>
      <c r="K33" s="10">
        <v>143.00332599999999</v>
      </c>
      <c r="L33" s="10">
        <v>231.509995</v>
      </c>
      <c r="M33" s="10">
        <v>15.6</v>
      </c>
      <c r="N33" s="10">
        <v>149.14999399999999</v>
      </c>
      <c r="O33" s="10">
        <v>293.98001099999999</v>
      </c>
      <c r="P33" s="10">
        <v>221.63000500000001</v>
      </c>
      <c r="Q33" s="10">
        <v>57.060001</v>
      </c>
      <c r="R33" s="10">
        <v>157.41999799999999</v>
      </c>
      <c r="S33" s="10">
        <v>49.369999</v>
      </c>
      <c r="T33" s="10">
        <v>124.08000199999999</v>
      </c>
      <c r="U33" s="10">
        <v>102.296997</v>
      </c>
      <c r="V33" s="10">
        <v>51.779998999999997</v>
      </c>
      <c r="W33" s="10">
        <v>199.970001</v>
      </c>
      <c r="X33" s="10">
        <v>219.490005</v>
      </c>
      <c r="Y33" s="10"/>
      <c r="Z33" s="10">
        <v>140.69000199999999</v>
      </c>
      <c r="AA33" s="10">
        <v>117.68</v>
      </c>
      <c r="AB33" s="10">
        <v>73.480002999999996</v>
      </c>
      <c r="AC33" s="10">
        <v>38.639999000000003</v>
      </c>
      <c r="AD33" s="10">
        <v>1.55E-2</v>
      </c>
      <c r="AE33" s="10">
        <v>69.389999000000003</v>
      </c>
      <c r="AF33" s="10">
        <v>58.866280000000003</v>
      </c>
      <c r="AG33" s="10"/>
      <c r="AH33" s="10">
        <v>124.949997</v>
      </c>
      <c r="AI33" s="10">
        <v>59.700001</v>
      </c>
      <c r="AJ33" s="10">
        <v>490.42999300000002</v>
      </c>
      <c r="AO33">
        <f t="shared" si="1"/>
        <v>-1.3190235778727655E-2</v>
      </c>
      <c r="AP33">
        <f t="shared" si="17"/>
        <v>-0.10252631523313874</v>
      </c>
      <c r="AQ33">
        <f t="shared" si="18"/>
        <v>-1.3122037767529742E-2</v>
      </c>
      <c r="AR33">
        <f t="shared" si="19"/>
        <v>-0.22193446933830055</v>
      </c>
      <c r="AS33">
        <f t="shared" si="20"/>
        <v>-8.7578590593258787E-2</v>
      </c>
      <c r="AT33">
        <f t="shared" si="21"/>
        <v>7.634122824596629E-3</v>
      </c>
      <c r="AU33">
        <f t="shared" si="22"/>
        <v>1.1663972921005437E-2</v>
      </c>
      <c r="AV33">
        <f t="shared" si="31"/>
        <v>0.10923076923076923</v>
      </c>
      <c r="AW33">
        <f t="shared" si="33"/>
        <v>-0.21419122087646741</v>
      </c>
      <c r="AX33">
        <f t="shared" si="23"/>
        <v>-0.13908741559655821</v>
      </c>
      <c r="AY33">
        <f t="shared" si="24"/>
        <v>-9.7947304132412708E-3</v>
      </c>
      <c r="AZ33">
        <f t="shared" si="32"/>
        <v>0.52941176470588247</v>
      </c>
      <c r="BA33">
        <f t="shared" si="25"/>
        <v>4.8064058015094516E-2</v>
      </c>
      <c r="BB33">
        <f t="shared" si="26"/>
        <v>2.4213538738855015E-2</v>
      </c>
      <c r="BC33">
        <f t="shared" si="27"/>
        <v>5.5079534943154686E-2</v>
      </c>
      <c r="BD33">
        <f t="shared" si="28"/>
        <v>-6.6884723895838966E-2</v>
      </c>
      <c r="BE33">
        <f t="shared" si="29"/>
        <v>4.1068650965673206E-2</v>
      </c>
      <c r="BF33">
        <f t="shared" si="30"/>
        <v>-3.2303655003101577E-3</v>
      </c>
      <c r="BG33">
        <f t="shared" si="2"/>
        <v>-5.9073278951743316E-2</v>
      </c>
      <c r="BH33">
        <f t="shared" si="3"/>
        <v>-4.0743807144348478E-2</v>
      </c>
      <c r="BI33">
        <f t="shared" si="4"/>
        <v>1.6290441289687044E-2</v>
      </c>
      <c r="BJ33">
        <f t="shared" si="5"/>
        <v>-5.67008053044765E-2</v>
      </c>
      <c r="BK33">
        <f t="shared" si="6"/>
        <v>2.7959914238293086E-2</v>
      </c>
      <c r="BL33" s="16"/>
      <c r="BM33">
        <f t="shared" si="7"/>
        <v>-1.8487470866121836E-2</v>
      </c>
      <c r="BN33">
        <f t="shared" si="8"/>
        <v>-1.1922737395847753E-2</v>
      </c>
      <c r="BO33">
        <f t="shared" si="9"/>
        <v>-0.10071102326549103</v>
      </c>
      <c r="BP33">
        <f t="shared" si="10"/>
        <v>-0.11659814281672859</v>
      </c>
      <c r="BQ33">
        <f t="shared" si="11"/>
        <v>1.0394736842105263</v>
      </c>
      <c r="BR33">
        <f t="shared" si="12"/>
        <v>-5.7671523831147502E-3</v>
      </c>
      <c r="BS33">
        <f t="shared" si="13"/>
        <v>-2.0635174945043362E-2</v>
      </c>
      <c r="BT33" s="16"/>
      <c r="BU33">
        <f t="shared" si="14"/>
        <v>-3.7513555210330618E-2</v>
      </c>
      <c r="BV33">
        <f t="shared" si="15"/>
        <v>4.3341488232410144E-2</v>
      </c>
      <c r="BW33">
        <f t="shared" si="16"/>
        <v>-4.4722377391776751E-2</v>
      </c>
    </row>
    <row r="34" spans="1:75" x14ac:dyDescent="0.3">
      <c r="A34" s="11">
        <v>44075</v>
      </c>
      <c r="B34" s="15">
        <v>91.239998</v>
      </c>
      <c r="C34" s="10">
        <v>108.860001</v>
      </c>
      <c r="D34" s="10">
        <v>361.209991</v>
      </c>
      <c r="E34" s="10">
        <v>23.456666999999999</v>
      </c>
      <c r="F34" s="10">
        <v>151.80749499999999</v>
      </c>
      <c r="G34" s="10">
        <v>138.75</v>
      </c>
      <c r="H34" s="10">
        <v>125.339996</v>
      </c>
      <c r="I34" s="10">
        <v>10.14</v>
      </c>
      <c r="J34" s="10">
        <v>48.779998999999997</v>
      </c>
      <c r="K34" s="10">
        <v>129.346664</v>
      </c>
      <c r="L34" s="10">
        <v>228.470001</v>
      </c>
      <c r="M34" s="10">
        <v>13.23</v>
      </c>
      <c r="N34" s="10">
        <v>157.050003</v>
      </c>
      <c r="O34" s="10">
        <v>304.69000199999999</v>
      </c>
      <c r="P34" s="10">
        <v>225.91000399999999</v>
      </c>
      <c r="Q34" s="10">
        <v>55.98</v>
      </c>
      <c r="R34" s="10">
        <v>152.220001</v>
      </c>
      <c r="S34" s="10">
        <v>48.060001</v>
      </c>
      <c r="T34" s="10">
        <v>121.25</v>
      </c>
      <c r="U34" s="10">
        <v>92.542998999999995</v>
      </c>
      <c r="V34" s="10">
        <v>44.279998999999997</v>
      </c>
      <c r="W34" s="10">
        <v>181.71000699999999</v>
      </c>
      <c r="X34" s="10">
        <v>213</v>
      </c>
      <c r="Y34" s="10"/>
      <c r="Z34" s="10">
        <v>135.75</v>
      </c>
      <c r="AA34" s="10">
        <v>123.360001</v>
      </c>
      <c r="AB34" s="10">
        <v>81.050499000000002</v>
      </c>
      <c r="AC34" s="10">
        <v>36.080002</v>
      </c>
      <c r="AD34" s="10">
        <v>8.5000000000000006E-3</v>
      </c>
      <c r="AE34" s="10">
        <v>73.209998999999996</v>
      </c>
      <c r="AF34" s="10">
        <v>56.065891000000001</v>
      </c>
      <c r="AG34" s="10">
        <v>94.879997000000003</v>
      </c>
      <c r="AH34" s="10">
        <v>120.099998</v>
      </c>
      <c r="AI34" s="10">
        <v>56.110000999999997</v>
      </c>
      <c r="AJ34" s="10">
        <v>447.10000600000001</v>
      </c>
      <c r="AO34">
        <f t="shared" si="1"/>
        <v>-8.9875331670822942E-2</v>
      </c>
      <c r="AP34">
        <f t="shared" si="17"/>
        <v>-6.0012063897971889E-2</v>
      </c>
      <c r="AQ34">
        <f t="shared" si="18"/>
        <v>-2.1826842798210733E-2</v>
      </c>
      <c r="AR34">
        <f t="shared" si="19"/>
        <v>1.8379189846297998E-2</v>
      </c>
      <c r="AS34">
        <f t="shared" si="20"/>
        <v>-3.5754086570005235E-2</v>
      </c>
      <c r="AT34">
        <f t="shared" si="21"/>
        <v>-8.2910725954949346E-3</v>
      </c>
      <c r="AU34">
        <f t="shared" si="22"/>
        <v>-7.364840556918692E-2</v>
      </c>
      <c r="AV34">
        <f t="shared" si="31"/>
        <v>-0.29680998613037446</v>
      </c>
      <c r="AW34">
        <f t="shared" si="33"/>
        <v>2.6731236654650953E-2</v>
      </c>
      <c r="AX34">
        <f t="shared" si="23"/>
        <v>-9.5498911682655438E-2</v>
      </c>
      <c r="AY34">
        <f t="shared" si="24"/>
        <v>-1.313115660513926E-2</v>
      </c>
      <c r="AZ34">
        <f t="shared" si="32"/>
        <v>-0.15192307692307688</v>
      </c>
      <c r="BA34">
        <f t="shared" si="25"/>
        <v>5.2966874406981279E-2</v>
      </c>
      <c r="BB34">
        <f t="shared" si="26"/>
        <v>3.6431017753788715E-2</v>
      </c>
      <c r="BC34">
        <f t="shared" si="27"/>
        <v>1.9311460106676327E-2</v>
      </c>
      <c r="BD34">
        <f t="shared" si="28"/>
        <v>-1.8927461988653013E-2</v>
      </c>
      <c r="BE34">
        <f t="shared" si="29"/>
        <v>-3.3032632867902818E-2</v>
      </c>
      <c r="BF34">
        <f t="shared" si="30"/>
        <v>-2.653429261766848E-2</v>
      </c>
      <c r="BG34">
        <f t="shared" si="2"/>
        <v>-2.2807881643973484E-2</v>
      </c>
      <c r="BH34">
        <f t="shared" si="3"/>
        <v>-9.5349798000424285E-2</v>
      </c>
      <c r="BI34">
        <f t="shared" si="4"/>
        <v>-0.1448435717428268</v>
      </c>
      <c r="BJ34">
        <f t="shared" si="5"/>
        <v>-9.1313666593420717E-2</v>
      </c>
      <c r="BK34">
        <f t="shared" si="6"/>
        <v>-2.9568567370527859E-2</v>
      </c>
      <c r="BL34" s="16"/>
      <c r="BM34">
        <f t="shared" si="7"/>
        <v>-3.5112672754102264E-2</v>
      </c>
      <c r="BN34">
        <f t="shared" si="8"/>
        <v>4.8266493881713037E-2</v>
      </c>
      <c r="BO34">
        <f t="shared" si="9"/>
        <v>0.10302797619646267</v>
      </c>
      <c r="BP34">
        <f t="shared" si="10"/>
        <v>-6.6252512066576466E-2</v>
      </c>
      <c r="BQ34">
        <f t="shared" si="11"/>
        <v>-0.45161290322580638</v>
      </c>
      <c r="BR34">
        <f t="shared" si="12"/>
        <v>5.5051160902884477E-2</v>
      </c>
      <c r="BS34">
        <f t="shared" si="13"/>
        <v>-4.7572039544540652E-2</v>
      </c>
      <c r="BT34" s="16"/>
      <c r="BU34">
        <f t="shared" si="14"/>
        <v>-3.8815519139228129E-2</v>
      </c>
      <c r="BV34">
        <f t="shared" si="15"/>
        <v>-6.0134002342814089E-2</v>
      </c>
      <c r="BW34">
        <f t="shared" si="16"/>
        <v>-8.8351013637944481E-2</v>
      </c>
    </row>
    <row r="35" spans="1:75" x14ac:dyDescent="0.3">
      <c r="A35" s="11">
        <v>44105</v>
      </c>
      <c r="B35" s="15">
        <v>118.589996</v>
      </c>
      <c r="C35" s="10">
        <v>119.050003</v>
      </c>
      <c r="D35" s="10">
        <v>437.73001099999999</v>
      </c>
      <c r="E35" s="10">
        <v>27.540001</v>
      </c>
      <c r="F35" s="10">
        <v>158.401993</v>
      </c>
      <c r="G35" s="10">
        <v>152.78999300000001</v>
      </c>
      <c r="H35" s="10">
        <v>134.01499899999999</v>
      </c>
      <c r="I35" s="10">
        <v>19.379999000000002</v>
      </c>
      <c r="J35" s="10">
        <v>69.580001999999993</v>
      </c>
      <c r="K35" s="10">
        <v>189.199997</v>
      </c>
      <c r="L35" s="10">
        <v>287.30999800000001</v>
      </c>
      <c r="M35" s="10">
        <v>33.610000999999997</v>
      </c>
      <c r="N35" s="10">
        <v>173.58999600000001</v>
      </c>
      <c r="O35" s="10">
        <v>263.35998499999999</v>
      </c>
      <c r="P35" s="10">
        <v>261.61999500000002</v>
      </c>
      <c r="Q35" s="10">
        <v>59.91</v>
      </c>
      <c r="R35" s="10">
        <v>179.529999</v>
      </c>
      <c r="S35" s="10">
        <v>51.599997999999999</v>
      </c>
      <c r="T35" s="10">
        <v>148.009995</v>
      </c>
      <c r="U35" s="10">
        <v>109.03800200000001</v>
      </c>
      <c r="V35" s="10">
        <v>48.349997999999999</v>
      </c>
      <c r="W35" s="10">
        <v>210.35000600000001</v>
      </c>
      <c r="X35" s="10">
        <v>217.44000199999999</v>
      </c>
      <c r="Y35" s="10"/>
      <c r="Z35" s="10">
        <v>155.75</v>
      </c>
      <c r="AA35" s="10">
        <v>147.16999799999999</v>
      </c>
      <c r="AB35" s="10">
        <v>88.037002999999999</v>
      </c>
      <c r="AC35" s="10">
        <v>39.830002</v>
      </c>
      <c r="AD35" s="10">
        <v>4.3E-3</v>
      </c>
      <c r="AE35" s="10">
        <v>73.589995999999999</v>
      </c>
      <c r="AF35" s="10">
        <v>58.110466000000002</v>
      </c>
      <c r="AG35" s="10">
        <v>151.979996</v>
      </c>
      <c r="AH35" s="10">
        <v>152</v>
      </c>
      <c r="AI35" s="10">
        <v>57.720001000000003</v>
      </c>
      <c r="AJ35" s="10">
        <v>478.47000100000002</v>
      </c>
      <c r="AO35">
        <f t="shared" si="1"/>
        <v>0.29975886233579269</v>
      </c>
      <c r="AP35">
        <f t="shared" si="17"/>
        <v>9.3606484534204684E-2</v>
      </c>
      <c r="AQ35">
        <f t="shared" si="18"/>
        <v>0.21184358657454741</v>
      </c>
      <c r="AR35">
        <f t="shared" si="19"/>
        <v>0.17407988952565173</v>
      </c>
      <c r="AS35">
        <f t="shared" si="20"/>
        <v>4.343987100241669E-2</v>
      </c>
      <c r="AT35">
        <f t="shared" si="21"/>
        <v>0.1011891387387388</v>
      </c>
      <c r="AU35">
        <f t="shared" si="22"/>
        <v>6.9211770199833017E-2</v>
      </c>
      <c r="AV35">
        <f t="shared" si="31"/>
        <v>0.91124250493096648</v>
      </c>
      <c r="AW35">
        <f t="shared" si="33"/>
        <v>0.42640433428463165</v>
      </c>
      <c r="AX35">
        <f t="shared" si="23"/>
        <v>0.46273580739585207</v>
      </c>
      <c r="AY35">
        <f t="shared" si="24"/>
        <v>0.25753926879879524</v>
      </c>
      <c r="AZ35">
        <f t="shared" si="32"/>
        <v>1.5404384731670442</v>
      </c>
      <c r="BA35">
        <f t="shared" si="25"/>
        <v>0.10531673151257444</v>
      </c>
      <c r="BB35">
        <f t="shared" si="26"/>
        <v>-0.13564612139783963</v>
      </c>
      <c r="BC35">
        <f t="shared" si="27"/>
        <v>0.15807175586611044</v>
      </c>
      <c r="BD35">
        <f t="shared" si="28"/>
        <v>7.0203644158628078E-2</v>
      </c>
      <c r="BE35">
        <f t="shared" si="29"/>
        <v>0.179411363950786</v>
      </c>
      <c r="BF35">
        <f t="shared" si="30"/>
        <v>7.3657863635916268E-2</v>
      </c>
      <c r="BG35">
        <f t="shared" si="2"/>
        <v>0.22070098969072169</v>
      </c>
      <c r="BH35">
        <f t="shared" si="3"/>
        <v>0.17824150047266149</v>
      </c>
      <c r="BI35">
        <f t="shared" si="4"/>
        <v>9.1915065309735061E-2</v>
      </c>
      <c r="BJ35">
        <f t="shared" si="5"/>
        <v>0.1576137686242014</v>
      </c>
      <c r="BK35">
        <f t="shared" si="6"/>
        <v>2.0845079812206537E-2</v>
      </c>
      <c r="BL35" s="16"/>
      <c r="BM35">
        <f t="shared" si="7"/>
        <v>0.14732965009208104</v>
      </c>
      <c r="BN35">
        <f t="shared" si="8"/>
        <v>0.19301229577648915</v>
      </c>
      <c r="BO35">
        <f t="shared" si="9"/>
        <v>8.6199395268374557E-2</v>
      </c>
      <c r="BP35">
        <f t="shared" si="10"/>
        <v>0.10393569268649154</v>
      </c>
      <c r="BQ35">
        <f t="shared" si="11"/>
        <v>-0.49411764705882355</v>
      </c>
      <c r="BR35">
        <f t="shared" si="12"/>
        <v>5.190506832270317E-3</v>
      </c>
      <c r="BS35">
        <f t="shared" si="13"/>
        <v>3.6467359450329646E-2</v>
      </c>
      <c r="BT35">
        <f t="shared" ref="BT35:BT61" si="34">(AG35-AG34)/AG34</f>
        <v>0.60181282467789277</v>
      </c>
      <c r="BU35">
        <f t="shared" si="14"/>
        <v>0.26561201108429661</v>
      </c>
      <c r="BV35">
        <f t="shared" si="15"/>
        <v>2.8693636986390478E-2</v>
      </c>
      <c r="BW35">
        <f t="shared" si="16"/>
        <v>7.0163262310490818E-2</v>
      </c>
    </row>
    <row r="36" spans="1:75" x14ac:dyDescent="0.3">
      <c r="A36" s="11">
        <v>44136</v>
      </c>
      <c r="B36" s="15">
        <v>120.910004</v>
      </c>
      <c r="C36" s="10">
        <v>132.69000199999999</v>
      </c>
      <c r="D36" s="10">
        <v>487.72000100000002</v>
      </c>
      <c r="E36" s="10">
        <v>27.083331999999999</v>
      </c>
      <c r="F36" s="10">
        <v>162.846497</v>
      </c>
      <c r="G36" s="10">
        <v>144.14999399999999</v>
      </c>
      <c r="H36" s="10">
        <v>130.550003</v>
      </c>
      <c r="I36" s="10">
        <v>14.65</v>
      </c>
      <c r="J36" s="10">
        <v>79.180000000000007</v>
      </c>
      <c r="K36" s="10">
        <v>235.22332800000001</v>
      </c>
      <c r="L36" s="10">
        <v>359.040009</v>
      </c>
      <c r="M36" s="10">
        <v>40.080002</v>
      </c>
      <c r="N36" s="10">
        <v>182.020004</v>
      </c>
      <c r="O36" s="10">
        <v>232.729996</v>
      </c>
      <c r="P36" s="10">
        <v>269.04998799999998</v>
      </c>
      <c r="Q36" s="10">
        <v>60.68</v>
      </c>
      <c r="R36" s="10">
        <v>176.529999</v>
      </c>
      <c r="S36" s="10">
        <v>54.84</v>
      </c>
      <c r="T36" s="10">
        <v>181.179993</v>
      </c>
      <c r="U36" s="10">
        <v>113.19499999999999</v>
      </c>
      <c r="V36" s="10">
        <v>49.82</v>
      </c>
      <c r="W36" s="10">
        <v>218.729996</v>
      </c>
      <c r="X36" s="10">
        <v>214.58000200000001</v>
      </c>
      <c r="Y36" s="10"/>
      <c r="Z36" s="10">
        <v>199.71000699999999</v>
      </c>
      <c r="AA36" s="10">
        <v>152.33999600000001</v>
      </c>
      <c r="AB36" s="10">
        <v>87.594002000000003</v>
      </c>
      <c r="AC36" s="10">
        <v>41</v>
      </c>
      <c r="AD36" s="10">
        <v>5.3E-3</v>
      </c>
      <c r="AE36" s="10">
        <v>77.150002000000001</v>
      </c>
      <c r="AF36" s="10">
        <v>60.242249000000001</v>
      </c>
      <c r="AG36" s="10">
        <v>153.470001</v>
      </c>
      <c r="AH36" s="10">
        <v>160.19000199999999</v>
      </c>
      <c r="AI36" s="10">
        <v>64.690002000000007</v>
      </c>
      <c r="AJ36" s="10">
        <v>500.11999500000002</v>
      </c>
      <c r="AO36">
        <f t="shared" si="1"/>
        <v>1.9563269063606354E-2</v>
      </c>
      <c r="AP36">
        <f t="shared" si="17"/>
        <v>0.11457369723879796</v>
      </c>
      <c r="AQ36">
        <f t="shared" si="18"/>
        <v>0.11420279337438445</v>
      </c>
      <c r="AR36">
        <f t="shared" si="19"/>
        <v>-1.6582025541683951E-2</v>
      </c>
      <c r="AS36">
        <f t="shared" si="20"/>
        <v>2.8058384341161632E-2</v>
      </c>
      <c r="AT36">
        <f t="shared" si="21"/>
        <v>-5.6548199462251543E-2</v>
      </c>
      <c r="AU36">
        <f t="shared" si="22"/>
        <v>-2.5855285049101E-2</v>
      </c>
      <c r="AV36">
        <f t="shared" si="31"/>
        <v>-0.24406600846573837</v>
      </c>
      <c r="AW36">
        <f t="shared" si="33"/>
        <v>0.13797064852053345</v>
      </c>
      <c r="AX36">
        <f t="shared" si="23"/>
        <v>0.24325228186975084</v>
      </c>
      <c r="AY36">
        <f t="shared" si="24"/>
        <v>0.24966068532011193</v>
      </c>
      <c r="AZ36">
        <f t="shared" si="32"/>
        <v>0.19250225550424721</v>
      </c>
      <c r="BA36">
        <f t="shared" si="25"/>
        <v>4.856275242958117E-2</v>
      </c>
      <c r="BB36">
        <f t="shared" si="26"/>
        <v>-0.11630464286364535</v>
      </c>
      <c r="BC36">
        <f t="shared" si="27"/>
        <v>2.8399943207704621E-2</v>
      </c>
      <c r="BD36">
        <f t="shared" si="28"/>
        <v>1.2852612251710952E-2</v>
      </c>
      <c r="BE36">
        <f t="shared" si="29"/>
        <v>-1.671029920743218E-2</v>
      </c>
      <c r="BF36">
        <f t="shared" si="30"/>
        <v>6.2790738867858173E-2</v>
      </c>
      <c r="BG36">
        <f t="shared" si="2"/>
        <v>0.22410647334999229</v>
      </c>
      <c r="BH36">
        <f t="shared" si="3"/>
        <v>3.8124304588779856E-2</v>
      </c>
      <c r="BI36">
        <f t="shared" si="4"/>
        <v>3.0403351826405474E-2</v>
      </c>
      <c r="BJ36">
        <f t="shared" si="5"/>
        <v>3.9838315954219619E-2</v>
      </c>
      <c r="BK36">
        <f t="shared" si="6"/>
        <v>-1.3153053594986563E-2</v>
      </c>
      <c r="BL36" s="16"/>
      <c r="BM36">
        <f t="shared" si="7"/>
        <v>0.28224723595505613</v>
      </c>
      <c r="BN36">
        <f t="shared" si="8"/>
        <v>3.5129429029414141E-2</v>
      </c>
      <c r="BO36">
        <f t="shared" si="9"/>
        <v>-5.0319863796362456E-3</v>
      </c>
      <c r="BP36">
        <f t="shared" si="10"/>
        <v>2.9374791394687846E-2</v>
      </c>
      <c r="BQ36">
        <f t="shared" si="11"/>
        <v>0.23255813953488372</v>
      </c>
      <c r="BR36">
        <f t="shared" si="12"/>
        <v>4.8376222224553476E-2</v>
      </c>
      <c r="BS36">
        <f t="shared" si="13"/>
        <v>3.6685009547161411E-2</v>
      </c>
      <c r="BT36">
        <f t="shared" si="34"/>
        <v>9.8039547257258546E-3</v>
      </c>
      <c r="BU36">
        <f t="shared" si="14"/>
        <v>5.388159210526311E-2</v>
      </c>
      <c r="BV36">
        <f t="shared" si="15"/>
        <v>0.12075538598829898</v>
      </c>
      <c r="BW36">
        <f t="shared" si="16"/>
        <v>4.5248383294149284E-2</v>
      </c>
    </row>
    <row r="37" spans="1:75" x14ac:dyDescent="0.3">
      <c r="A37" s="11">
        <v>44166</v>
      </c>
      <c r="B37" s="15">
        <v>116.260002</v>
      </c>
      <c r="C37" s="10">
        <v>131.96000699999999</v>
      </c>
      <c r="D37" s="10">
        <v>534.15997300000004</v>
      </c>
      <c r="E37" s="10">
        <v>30</v>
      </c>
      <c r="F37" s="10">
        <v>160.30999800000001</v>
      </c>
      <c r="G37" s="10">
        <v>140.490005</v>
      </c>
      <c r="H37" s="10">
        <v>129.89750699999999</v>
      </c>
      <c r="I37" s="10">
        <v>15.03</v>
      </c>
      <c r="J37" s="10">
        <v>90.330001999999993</v>
      </c>
      <c r="K37" s="10">
        <v>264.51001000000002</v>
      </c>
      <c r="L37" s="10">
        <v>369.60998499999999</v>
      </c>
      <c r="M37" s="10">
        <v>38.060001</v>
      </c>
      <c r="N37" s="10">
        <v>182.83999600000001</v>
      </c>
      <c r="O37" s="10">
        <v>253.83000200000001</v>
      </c>
      <c r="P37" s="10">
        <v>288.79998799999998</v>
      </c>
      <c r="Q37" s="10">
        <v>64.209998999999996</v>
      </c>
      <c r="R37" s="10">
        <v>181.16999799999999</v>
      </c>
      <c r="S37" s="10">
        <v>48.150002000000001</v>
      </c>
      <c r="T37" s="10">
        <v>168.16999799999999</v>
      </c>
      <c r="U37" s="10">
        <v>109.85900100000001</v>
      </c>
      <c r="V37" s="10">
        <v>55.509998000000003</v>
      </c>
      <c r="W37" s="10">
        <v>193.25</v>
      </c>
      <c r="X37" s="10">
        <v>207.83999600000001</v>
      </c>
      <c r="Y37" s="10">
        <v>183.63000500000001</v>
      </c>
      <c r="Z37" s="10">
        <v>199.699997</v>
      </c>
      <c r="AA37" s="10">
        <v>156.279999</v>
      </c>
      <c r="AB37" s="10">
        <v>91.787002999999999</v>
      </c>
      <c r="AC37" s="10">
        <v>41.080002</v>
      </c>
      <c r="AD37" s="10">
        <v>5.7000000000000002E-3</v>
      </c>
      <c r="AE37" s="10">
        <v>80.870002999999997</v>
      </c>
      <c r="AF37" s="10">
        <v>57.228682999999997</v>
      </c>
      <c r="AG37" s="10">
        <v>149.820007</v>
      </c>
      <c r="AH37" s="10">
        <v>151.91000399999999</v>
      </c>
      <c r="AI37" s="10">
        <v>60.43</v>
      </c>
      <c r="AJ37" s="10">
        <v>458.76998900000001</v>
      </c>
      <c r="AO37">
        <f t="shared" si="1"/>
        <v>-3.8458372724890492E-2</v>
      </c>
      <c r="AP37">
        <f t="shared" si="17"/>
        <v>-5.5015071896675561E-3</v>
      </c>
      <c r="AQ37">
        <f t="shared" si="18"/>
        <v>9.5218510425616132E-2</v>
      </c>
      <c r="AR37">
        <f t="shared" si="19"/>
        <v>0.10769236222485482</v>
      </c>
      <c r="AS37">
        <f t="shared" si="20"/>
        <v>-1.5576012052626419E-2</v>
      </c>
      <c r="AT37">
        <f t="shared" si="21"/>
        <v>-2.539014326979435E-2</v>
      </c>
      <c r="AU37">
        <f t="shared" si="22"/>
        <v>-4.9980542704393003E-3</v>
      </c>
      <c r="AV37">
        <f t="shared" si="31"/>
        <v>2.5938566552900954E-2</v>
      </c>
      <c r="AW37">
        <f t="shared" si="33"/>
        <v>0.14081841374084347</v>
      </c>
      <c r="AX37">
        <f t="shared" si="23"/>
        <v>0.12450585683406372</v>
      </c>
      <c r="AY37">
        <f t="shared" si="24"/>
        <v>2.9439549172916819E-2</v>
      </c>
      <c r="AZ37">
        <f t="shared" si="32"/>
        <v>-5.0399224031974867E-2</v>
      </c>
      <c r="BA37">
        <f t="shared" si="25"/>
        <v>4.5049554003966149E-3</v>
      </c>
      <c r="BB37">
        <f t="shared" si="26"/>
        <v>9.0663027382168679E-2</v>
      </c>
      <c r="BC37">
        <f t="shared" si="27"/>
        <v>7.3406433305620522E-2</v>
      </c>
      <c r="BD37">
        <f t="shared" si="28"/>
        <v>5.8174011206328223E-2</v>
      </c>
      <c r="BE37">
        <f t="shared" si="29"/>
        <v>2.6284478707780362E-2</v>
      </c>
      <c r="BF37">
        <f t="shared" si="30"/>
        <v>-0.12199121079504016</v>
      </c>
      <c r="BG37">
        <f t="shared" si="2"/>
        <v>-7.1807017897390052E-2</v>
      </c>
      <c r="BH37">
        <f t="shared" si="3"/>
        <v>-2.9471257564379939E-2</v>
      </c>
      <c r="BI37">
        <f t="shared" si="4"/>
        <v>0.11421112003211567</v>
      </c>
      <c r="BJ37">
        <f t="shared" si="5"/>
        <v>-0.11649063441668969</v>
      </c>
      <c r="BK37">
        <f t="shared" si="6"/>
        <v>-3.1410224332088475E-2</v>
      </c>
      <c r="BL37" s="16"/>
      <c r="BM37">
        <f t="shared" si="7"/>
        <v>-5.0122676126059517E-5</v>
      </c>
      <c r="BN37">
        <f t="shared" si="8"/>
        <v>2.5863221107082016E-2</v>
      </c>
      <c r="BO37">
        <f t="shared" si="9"/>
        <v>4.7868585796547979E-2</v>
      </c>
      <c r="BP37">
        <f t="shared" si="10"/>
        <v>1.9512682926829353E-3</v>
      </c>
      <c r="BQ37">
        <f t="shared" si="11"/>
        <v>7.5471698113207586E-2</v>
      </c>
      <c r="BR37">
        <f t="shared" si="12"/>
        <v>4.8217769326823819E-2</v>
      </c>
      <c r="BS37">
        <f t="shared" si="13"/>
        <v>-5.0024128415258939E-2</v>
      </c>
      <c r="BT37">
        <f t="shared" si="34"/>
        <v>-2.3783110550706209E-2</v>
      </c>
      <c r="BU37">
        <f t="shared" si="14"/>
        <v>-5.1688606633515162E-2</v>
      </c>
      <c r="BV37">
        <f t="shared" si="15"/>
        <v>-6.5852556319290365E-2</v>
      </c>
      <c r="BW37">
        <f t="shared" si="16"/>
        <v>-8.2680169586101041E-2</v>
      </c>
    </row>
    <row r="38" spans="1:75" x14ac:dyDescent="0.3">
      <c r="A38" s="11">
        <v>44197</v>
      </c>
      <c r="B38" s="15">
        <v>135.259995</v>
      </c>
      <c r="C38" s="10">
        <v>121.260002</v>
      </c>
      <c r="D38" s="10">
        <v>567.09002699999996</v>
      </c>
      <c r="E38" s="10">
        <v>32.386665000000001</v>
      </c>
      <c r="F38" s="10">
        <v>154.6465</v>
      </c>
      <c r="G38" s="10">
        <v>129.91999799999999</v>
      </c>
      <c r="H38" s="10">
        <v>137.145004</v>
      </c>
      <c r="I38" s="10">
        <v>28.5</v>
      </c>
      <c r="J38" s="10">
        <v>102.480003</v>
      </c>
      <c r="K38" s="10">
        <v>225.16667200000001</v>
      </c>
      <c r="L38" s="10">
        <v>385.92999300000002</v>
      </c>
      <c r="M38" s="10">
        <v>30.83</v>
      </c>
      <c r="N38" s="10">
        <v>215.88000500000001</v>
      </c>
      <c r="O38" s="10">
        <v>237.759995</v>
      </c>
      <c r="P38" s="10">
        <v>349.11999500000002</v>
      </c>
      <c r="Q38" s="10">
        <v>63.369999</v>
      </c>
      <c r="R38" s="10">
        <v>183.44000199999999</v>
      </c>
      <c r="S38" s="10">
        <v>48.990001999999997</v>
      </c>
      <c r="T38" s="10">
        <v>189.03999300000001</v>
      </c>
      <c r="U38" s="10">
        <v>128.09700000000001</v>
      </c>
      <c r="V38" s="10">
        <v>60.779998999999997</v>
      </c>
      <c r="W38" s="10">
        <v>212.38999899999999</v>
      </c>
      <c r="X38" s="10">
        <v>206.13999899999999</v>
      </c>
      <c r="Y38" s="10">
        <v>206.35000600000001</v>
      </c>
      <c r="Z38" s="10">
        <v>205.029999</v>
      </c>
      <c r="AA38" s="10">
        <v>136.19000199999999</v>
      </c>
      <c r="AB38" s="10">
        <v>101.843002</v>
      </c>
      <c r="AC38" s="10">
        <v>43.599997999999999</v>
      </c>
      <c r="AD38" s="10">
        <v>1.3599999999999999E-2</v>
      </c>
      <c r="AE38" s="10">
        <v>73.480002999999996</v>
      </c>
      <c r="AF38" s="10">
        <v>58.391472</v>
      </c>
      <c r="AG38" s="10">
        <v>107.629997</v>
      </c>
      <c r="AH38" s="10">
        <v>179.03999300000001</v>
      </c>
      <c r="AI38" s="10">
        <v>64.510002</v>
      </c>
      <c r="AJ38" s="10">
        <v>459.67001299999998</v>
      </c>
      <c r="AO38">
        <f t="shared" si="1"/>
        <v>0.16342673897425189</v>
      </c>
      <c r="AP38">
        <f t="shared" si="17"/>
        <v>-8.1085210915455549E-2</v>
      </c>
      <c r="AQ38">
        <f t="shared" si="18"/>
        <v>6.1648299506709622E-2</v>
      </c>
      <c r="AR38">
        <f t="shared" si="19"/>
        <v>7.9555500000000029E-2</v>
      </c>
      <c r="AS38">
        <f t="shared" si="20"/>
        <v>-3.5328414139210479E-2</v>
      </c>
      <c r="AT38">
        <f t="shared" si="21"/>
        <v>-7.5236718797184216E-2</v>
      </c>
      <c r="AU38">
        <f t="shared" si="22"/>
        <v>5.5793965314515317E-2</v>
      </c>
      <c r="AV38">
        <f t="shared" si="31"/>
        <v>0.89620758483033935</v>
      </c>
      <c r="AW38">
        <f t="shared" si="33"/>
        <v>0.13450681646171117</v>
      </c>
      <c r="AX38">
        <f t="shared" si="23"/>
        <v>-0.14874045031414884</v>
      </c>
      <c r="AY38">
        <f t="shared" si="24"/>
        <v>4.4154672931793308E-2</v>
      </c>
      <c r="AZ38">
        <f t="shared" si="32"/>
        <v>-0.18996323725792866</v>
      </c>
      <c r="BA38">
        <f t="shared" si="25"/>
        <v>0.18070449421799373</v>
      </c>
      <c r="BB38">
        <f t="shared" si="26"/>
        <v>-6.3310116508607225E-2</v>
      </c>
      <c r="BC38">
        <f t="shared" si="27"/>
        <v>0.20886429884477709</v>
      </c>
      <c r="BD38">
        <f t="shared" si="28"/>
        <v>-1.3082074646971982E-2</v>
      </c>
      <c r="BE38">
        <f t="shared" si="29"/>
        <v>1.2529690484403494E-2</v>
      </c>
      <c r="BF38">
        <f t="shared" si="30"/>
        <v>1.7445482141412918E-2</v>
      </c>
      <c r="BG38">
        <f t="shared" si="2"/>
        <v>0.12410058421954681</v>
      </c>
      <c r="BH38">
        <f t="shared" si="3"/>
        <v>0.16601278760945587</v>
      </c>
      <c r="BI38">
        <f t="shared" si="4"/>
        <v>9.493787047154989E-2</v>
      </c>
      <c r="BJ38">
        <f t="shared" si="5"/>
        <v>9.9042685640362171E-2</v>
      </c>
      <c r="BK38">
        <f t="shared" si="6"/>
        <v>-8.1793544684249531E-3</v>
      </c>
      <c r="BL38">
        <f t="shared" ref="BL38:BL61" si="35">(Y38-Y37)/Y37</f>
        <v>0.12372706192541896</v>
      </c>
      <c r="BM38">
        <f t="shared" si="7"/>
        <v>2.6690045468553549E-2</v>
      </c>
      <c r="BN38">
        <f t="shared" si="8"/>
        <v>-0.12855129977317192</v>
      </c>
      <c r="BO38">
        <f t="shared" si="9"/>
        <v>0.10955798393373842</v>
      </c>
      <c r="BP38">
        <f t="shared" si="10"/>
        <v>6.1343619214039934E-2</v>
      </c>
      <c r="BQ38">
        <f t="shared" si="11"/>
        <v>1.3859649122807016</v>
      </c>
      <c r="BR38">
        <f t="shared" si="12"/>
        <v>-9.1381225743246239E-2</v>
      </c>
      <c r="BS38">
        <f t="shared" si="13"/>
        <v>2.0318290392948649E-2</v>
      </c>
      <c r="BT38">
        <f t="shared" si="34"/>
        <v>-0.28160464576670324</v>
      </c>
      <c r="BU38">
        <f t="shared" si="14"/>
        <v>0.1785925106025277</v>
      </c>
      <c r="BV38">
        <f t="shared" si="15"/>
        <v>6.7516167466490154E-2</v>
      </c>
      <c r="BW38">
        <f t="shared" si="16"/>
        <v>1.9618196952285246E-3</v>
      </c>
    </row>
    <row r="39" spans="1:75" x14ac:dyDescent="0.3">
      <c r="A39" s="11">
        <v>44228</v>
      </c>
      <c r="B39" s="15">
        <v>141.44000199999999</v>
      </c>
      <c r="C39" s="10">
        <v>122.150002</v>
      </c>
      <c r="D39" s="10">
        <v>617.35998500000005</v>
      </c>
      <c r="E39" s="10">
        <v>26.93</v>
      </c>
      <c r="F39" s="10">
        <v>154.70399499999999</v>
      </c>
      <c r="G39" s="10">
        <v>135.83000200000001</v>
      </c>
      <c r="H39" s="10">
        <v>133.48249799999999</v>
      </c>
      <c r="I39" s="10">
        <v>17.219999000000001</v>
      </c>
      <c r="J39" s="10">
        <v>76.290001000000004</v>
      </c>
      <c r="K39" s="10">
        <v>222.643326</v>
      </c>
      <c r="L39" s="10">
        <v>267.42999300000002</v>
      </c>
      <c r="M39" s="10">
        <v>26.700001</v>
      </c>
      <c r="N39" s="10">
        <v>231.86999499999999</v>
      </c>
      <c r="O39" s="10">
        <v>226.729996</v>
      </c>
      <c r="P39" s="10">
        <v>374.14001500000001</v>
      </c>
      <c r="Q39" s="10">
        <v>63.450001</v>
      </c>
      <c r="R39" s="10">
        <v>198.070007</v>
      </c>
      <c r="S39" s="10">
        <v>52.709999000000003</v>
      </c>
      <c r="T39" s="10">
        <v>184.520004</v>
      </c>
      <c r="U39" s="10">
        <v>110.650002</v>
      </c>
      <c r="V39" s="10">
        <v>64</v>
      </c>
      <c r="W39" s="10">
        <v>211.729996</v>
      </c>
      <c r="X39" s="10">
        <v>224.13999899999999</v>
      </c>
      <c r="Y39" s="10">
        <v>187.94000199999999</v>
      </c>
      <c r="Z39" s="10">
        <v>171.66999799999999</v>
      </c>
      <c r="AA39" s="10">
        <v>132.58999600000001</v>
      </c>
      <c r="AB39" s="10">
        <v>103.43150300000001</v>
      </c>
      <c r="AC39" s="10">
        <v>51.16</v>
      </c>
      <c r="AD39" s="10">
        <v>7.4999999999999997E-3</v>
      </c>
      <c r="AE39" s="10">
        <v>75.610000999999997</v>
      </c>
      <c r="AF39" s="10">
        <v>61.531010000000002</v>
      </c>
      <c r="AG39" s="10">
        <v>100.30999799999999</v>
      </c>
      <c r="AH39" s="10">
        <v>182.550003</v>
      </c>
      <c r="AI39" s="10">
        <v>70.169998000000007</v>
      </c>
      <c r="AJ39" s="10">
        <v>475.36999500000002</v>
      </c>
      <c r="AO39">
        <f t="shared" si="1"/>
        <v>4.5689836081984098E-2</v>
      </c>
      <c r="AP39">
        <f t="shared" si="17"/>
        <v>7.3396007366056332E-3</v>
      </c>
      <c r="AQ39">
        <f t="shared" si="18"/>
        <v>8.86454629892479E-2</v>
      </c>
      <c r="AR39">
        <f t="shared" si="19"/>
        <v>-0.16848493044899809</v>
      </c>
      <c r="AS39">
        <f t="shared" si="20"/>
        <v>3.7178338986002755E-4</v>
      </c>
      <c r="AT39">
        <f t="shared" si="21"/>
        <v>4.5489563508152267E-2</v>
      </c>
      <c r="AU39">
        <f t="shared" si="22"/>
        <v>-2.6705354866590748E-2</v>
      </c>
      <c r="AV39">
        <f t="shared" si="31"/>
        <v>-0.39578950877192975</v>
      </c>
      <c r="AW39">
        <f t="shared" si="33"/>
        <v>-0.25556207292460748</v>
      </c>
      <c r="AX39">
        <f t="shared" si="23"/>
        <v>-1.120656968274596E-2</v>
      </c>
      <c r="AY39">
        <f t="shared" si="24"/>
        <v>-0.30705050695554514</v>
      </c>
      <c r="AZ39">
        <f t="shared" si="32"/>
        <v>-0.133960395718456</v>
      </c>
      <c r="BA39">
        <f t="shared" si="25"/>
        <v>7.4068879144226329E-2</v>
      </c>
      <c r="BB39">
        <f t="shared" si="26"/>
        <v>-4.6391315746789126E-2</v>
      </c>
      <c r="BC39">
        <f t="shared" si="27"/>
        <v>7.1665961154702654E-2</v>
      </c>
      <c r="BD39">
        <f t="shared" si="28"/>
        <v>1.2624585965355681E-3</v>
      </c>
      <c r="BE39">
        <f t="shared" si="29"/>
        <v>7.9753624294007647E-2</v>
      </c>
      <c r="BF39">
        <f t="shared" si="30"/>
        <v>7.5933799716930137E-2</v>
      </c>
      <c r="BG39">
        <f t="shared" si="2"/>
        <v>-2.3910226234509061E-2</v>
      </c>
      <c r="BH39">
        <f t="shared" si="3"/>
        <v>-0.13620145670858808</v>
      </c>
      <c r="BI39">
        <f t="shared" si="4"/>
        <v>5.2977970598518824E-2</v>
      </c>
      <c r="BJ39">
        <f t="shared" si="5"/>
        <v>-3.1075050760746461E-3</v>
      </c>
      <c r="BK39">
        <f t="shared" si="6"/>
        <v>8.7319297988354028E-2</v>
      </c>
      <c r="BL39">
        <f t="shared" si="35"/>
        <v>-8.9217365954426059E-2</v>
      </c>
      <c r="BM39">
        <f t="shared" si="7"/>
        <v>-0.1627079020763201</v>
      </c>
      <c r="BN39">
        <f t="shared" si="8"/>
        <v>-2.6433702526856409E-2</v>
      </c>
      <c r="BO39">
        <f t="shared" si="9"/>
        <v>1.559754689870599E-2</v>
      </c>
      <c r="BP39">
        <f t="shared" si="10"/>
        <v>0.17339454923828201</v>
      </c>
      <c r="BQ39">
        <f t="shared" si="11"/>
        <v>-0.4485294117647059</v>
      </c>
      <c r="BR39">
        <f t="shared" si="12"/>
        <v>2.898745118450799E-2</v>
      </c>
      <c r="BS39">
        <f t="shared" si="13"/>
        <v>5.3767063793151194E-2</v>
      </c>
      <c r="BT39">
        <f t="shared" si="34"/>
        <v>-6.801077026881279E-2</v>
      </c>
      <c r="BU39">
        <f t="shared" si="14"/>
        <v>1.960461426068082E-2</v>
      </c>
      <c r="BV39">
        <f t="shared" si="15"/>
        <v>8.7738270415803218E-2</v>
      </c>
      <c r="BW39">
        <f t="shared" si="16"/>
        <v>3.4154897113116742E-2</v>
      </c>
    </row>
    <row r="40" spans="1:75" x14ac:dyDescent="0.3">
      <c r="A40" s="11">
        <v>44256</v>
      </c>
      <c r="B40" s="15">
        <v>153.35000600000001</v>
      </c>
      <c r="C40" s="10">
        <v>131.46000699999999</v>
      </c>
      <c r="D40" s="10">
        <v>648.09997599999997</v>
      </c>
      <c r="E40" s="10">
        <v>26.316668</v>
      </c>
      <c r="F40" s="10">
        <v>173.371002</v>
      </c>
      <c r="G40" s="10">
        <v>139.91000399999999</v>
      </c>
      <c r="H40" s="10">
        <v>150.095001</v>
      </c>
      <c r="I40" s="10">
        <v>13.12</v>
      </c>
      <c r="J40" s="10">
        <v>76.239998</v>
      </c>
      <c r="K40" s="10">
        <v>236.479996</v>
      </c>
      <c r="L40" s="10">
        <v>297.459991</v>
      </c>
      <c r="M40" s="10">
        <v>25.32</v>
      </c>
      <c r="N40" s="10">
        <v>228.11000100000001</v>
      </c>
      <c r="O40" s="10">
        <v>230.949997</v>
      </c>
      <c r="P40" s="10">
        <v>370.85000600000001</v>
      </c>
      <c r="Q40" s="10">
        <v>69.419998000000007</v>
      </c>
      <c r="R40" s="10">
        <v>207.259995</v>
      </c>
      <c r="S40" s="10">
        <v>53.98</v>
      </c>
      <c r="T40" s="10">
        <v>186.020004</v>
      </c>
      <c r="U40" s="10">
        <v>118.25099899999999</v>
      </c>
      <c r="V40" s="10">
        <v>57.529998999999997</v>
      </c>
      <c r="W40" s="10">
        <v>233.55999800000001</v>
      </c>
      <c r="X40" s="10">
        <v>236.08000200000001</v>
      </c>
      <c r="Y40" s="10">
        <v>172.71000699999999</v>
      </c>
      <c r="Z40" s="10">
        <v>187.63999899999999</v>
      </c>
      <c r="AA40" s="10">
        <v>138.800003</v>
      </c>
      <c r="AB40" s="10">
        <v>120.50599699999999</v>
      </c>
      <c r="AC40" s="10">
        <v>47.75</v>
      </c>
      <c r="AD40" s="10">
        <v>6.7000000000000002E-3</v>
      </c>
      <c r="AE40" s="10">
        <v>77.510002</v>
      </c>
      <c r="AF40" s="10">
        <v>67.005814000000001</v>
      </c>
      <c r="AG40" s="10">
        <v>101.58000199999999</v>
      </c>
      <c r="AH40" s="10">
        <v>195.88000500000001</v>
      </c>
      <c r="AI40" s="10">
        <v>75.790001000000004</v>
      </c>
      <c r="AJ40" s="10">
        <v>508.33999599999999</v>
      </c>
      <c r="AO40">
        <f t="shared" si="1"/>
        <v>8.4205343831938118E-2</v>
      </c>
      <c r="AP40">
        <f t="shared" si="17"/>
        <v>7.6217804728320751E-2</v>
      </c>
      <c r="AQ40">
        <f t="shared" si="18"/>
        <v>4.9792652175213323E-2</v>
      </c>
      <c r="AR40">
        <f t="shared" si="19"/>
        <v>-2.2775046416635712E-2</v>
      </c>
      <c r="AS40">
        <f t="shared" si="20"/>
        <v>0.12066273401666204</v>
      </c>
      <c r="AT40">
        <f t="shared" si="21"/>
        <v>3.0037561215672946E-2</v>
      </c>
      <c r="AU40">
        <f t="shared" si="22"/>
        <v>0.12445454084924305</v>
      </c>
      <c r="AV40">
        <f t="shared" si="31"/>
        <v>-0.23809519384989522</v>
      </c>
      <c r="AW40">
        <f t="shared" si="33"/>
        <v>-6.5543320677114412E-4</v>
      </c>
      <c r="AX40">
        <f t="shared" si="23"/>
        <v>6.21472480158691E-2</v>
      </c>
      <c r="AY40">
        <f t="shared" si="24"/>
        <v>0.11229106228185848</v>
      </c>
      <c r="AZ40">
        <f t="shared" si="32"/>
        <v>-5.1685428775826638E-2</v>
      </c>
      <c r="BA40">
        <f t="shared" si="25"/>
        <v>-1.6215957567083994E-2</v>
      </c>
      <c r="BB40">
        <f t="shared" si="26"/>
        <v>1.8612451261190849E-2</v>
      </c>
      <c r="BC40">
        <f t="shared" si="27"/>
        <v>-8.7935234620653922E-3</v>
      </c>
      <c r="BD40">
        <f t="shared" si="28"/>
        <v>9.4089785751146113E-2</v>
      </c>
      <c r="BE40">
        <f t="shared" si="29"/>
        <v>4.6397675948989081E-2</v>
      </c>
      <c r="BF40">
        <f t="shared" si="30"/>
        <v>2.4094119220150118E-2</v>
      </c>
      <c r="BG40">
        <f t="shared" si="2"/>
        <v>8.1291999104877548E-3</v>
      </c>
      <c r="BH40">
        <f t="shared" si="3"/>
        <v>6.8694052079637496E-2</v>
      </c>
      <c r="BI40">
        <f t="shared" si="4"/>
        <v>-0.10109376562500005</v>
      </c>
      <c r="BJ40">
        <f t="shared" si="5"/>
        <v>0.10310301994243654</v>
      </c>
      <c r="BK40">
        <f t="shared" si="6"/>
        <v>5.32702911272879E-2</v>
      </c>
      <c r="BL40">
        <f t="shared" si="35"/>
        <v>-8.1036473544360194E-2</v>
      </c>
      <c r="BM40">
        <f t="shared" si="7"/>
        <v>9.3027326766788904E-2</v>
      </c>
      <c r="BN40">
        <f t="shared" si="8"/>
        <v>4.683616552790295E-2</v>
      </c>
      <c r="BO40">
        <f t="shared" si="9"/>
        <v>0.1650802077196924</v>
      </c>
      <c r="BP40">
        <f t="shared" si="10"/>
        <v>-6.6653635652853732E-2</v>
      </c>
      <c r="BQ40">
        <f t="shared" si="11"/>
        <v>-0.1066666666666666</v>
      </c>
      <c r="BR40">
        <f t="shared" si="12"/>
        <v>2.512896409034571E-2</v>
      </c>
      <c r="BS40">
        <f t="shared" si="13"/>
        <v>8.8976338922439252E-2</v>
      </c>
      <c r="BT40">
        <f t="shared" si="34"/>
        <v>1.2660791798640054E-2</v>
      </c>
      <c r="BU40">
        <f t="shared" si="14"/>
        <v>7.3021099868182462E-2</v>
      </c>
      <c r="BV40">
        <f t="shared" si="15"/>
        <v>8.0091252104638744E-2</v>
      </c>
      <c r="BW40">
        <f t="shared" si="16"/>
        <v>6.9356504084781306E-2</v>
      </c>
    </row>
    <row r="41" spans="1:75" x14ac:dyDescent="0.3">
      <c r="A41" s="11">
        <v>44287</v>
      </c>
      <c r="B41" s="15">
        <v>160.13000500000001</v>
      </c>
      <c r="C41" s="10">
        <v>124.610001</v>
      </c>
      <c r="D41" s="10">
        <v>675.46997099999999</v>
      </c>
      <c r="E41" s="10">
        <v>25.326668000000002</v>
      </c>
      <c r="F41" s="10">
        <v>161.153503</v>
      </c>
      <c r="G41" s="10">
        <v>142.029999</v>
      </c>
      <c r="H41" s="10">
        <v>162.445007</v>
      </c>
      <c r="I41" s="10">
        <v>13.26</v>
      </c>
      <c r="J41" s="10">
        <v>70.180000000000007</v>
      </c>
      <c r="K41" s="10">
        <v>208.40666200000001</v>
      </c>
      <c r="L41" s="10">
        <v>291.94000199999999</v>
      </c>
      <c r="M41" s="10">
        <v>24.35</v>
      </c>
      <c r="N41" s="10">
        <v>241.08000200000001</v>
      </c>
      <c r="O41" s="10">
        <v>213.96000699999999</v>
      </c>
      <c r="P41" s="10">
        <v>361.10000600000001</v>
      </c>
      <c r="Q41" s="10">
        <v>80.779999000000004</v>
      </c>
      <c r="R41" s="10">
        <v>226.91999799999999</v>
      </c>
      <c r="S41" s="10">
        <v>55.290000999999997</v>
      </c>
      <c r="T41" s="10">
        <v>178.64999399999999</v>
      </c>
      <c r="U41" s="10">
        <v>124.287003</v>
      </c>
      <c r="V41" s="10">
        <v>57.119999</v>
      </c>
      <c r="W41" s="10">
        <v>227.300003</v>
      </c>
      <c r="X41" s="10">
        <v>233.88999899999999</v>
      </c>
      <c r="Y41" s="10">
        <v>140.39999399999999</v>
      </c>
      <c r="Z41" s="10">
        <v>194.199997</v>
      </c>
      <c r="AA41" s="10">
        <v>134.53999300000001</v>
      </c>
      <c r="AB41" s="10">
        <v>120.578003</v>
      </c>
      <c r="AC41" s="10">
        <v>49.220001000000003</v>
      </c>
      <c r="AD41" s="10">
        <v>5.4000000000000003E-3</v>
      </c>
      <c r="AE41" s="10">
        <v>73.220000999999996</v>
      </c>
      <c r="AF41" s="10">
        <v>66.279067999999995</v>
      </c>
      <c r="AG41" s="10">
        <v>94.459998999999996</v>
      </c>
      <c r="AH41" s="10">
        <v>231.83999600000001</v>
      </c>
      <c r="AI41" s="10">
        <v>78.739998</v>
      </c>
      <c r="AJ41" s="10">
        <v>504.57998700000002</v>
      </c>
      <c r="AO41">
        <f t="shared" si="1"/>
        <v>4.4212577337623342E-2</v>
      </c>
      <c r="AP41">
        <f t="shared" si="17"/>
        <v>-5.2107147689410924E-2</v>
      </c>
      <c r="AQ41">
        <f t="shared" si="18"/>
        <v>4.2231131019205621E-2</v>
      </c>
      <c r="AR41">
        <f t="shared" si="19"/>
        <v>-3.7618744135845712E-2</v>
      </c>
      <c r="AS41">
        <f t="shared" si="20"/>
        <v>-7.0470256611887161E-2</v>
      </c>
      <c r="AT41">
        <f t="shared" si="21"/>
        <v>1.515256192830941E-2</v>
      </c>
      <c r="AU41">
        <f t="shared" si="22"/>
        <v>8.2281261319289423E-2</v>
      </c>
      <c r="AV41">
        <f t="shared" si="31"/>
        <v>1.0670731707317117E-2</v>
      </c>
      <c r="AW41">
        <f t="shared" si="33"/>
        <v>-7.9485810059963441E-2</v>
      </c>
      <c r="AX41">
        <f t="shared" si="23"/>
        <v>-0.11871335620286456</v>
      </c>
      <c r="AY41">
        <f t="shared" si="24"/>
        <v>-1.8557080504988013E-2</v>
      </c>
      <c r="AZ41">
        <f t="shared" si="32"/>
        <v>-3.8309636650868832E-2</v>
      </c>
      <c r="BA41">
        <f t="shared" si="25"/>
        <v>5.6858537298415057E-2</v>
      </c>
      <c r="BB41">
        <f t="shared" si="26"/>
        <v>-7.3565664519147006E-2</v>
      </c>
      <c r="BC41">
        <f t="shared" si="27"/>
        <v>-2.6290952790223227E-2</v>
      </c>
      <c r="BD41">
        <f t="shared" si="28"/>
        <v>0.16364162096345777</v>
      </c>
      <c r="BE41">
        <f t="shared" si="29"/>
        <v>9.4856718490222813E-2</v>
      </c>
      <c r="BF41">
        <f t="shared" si="30"/>
        <v>2.4268266024453498E-2</v>
      </c>
      <c r="BG41">
        <f t="shared" si="2"/>
        <v>-3.9619448669617315E-2</v>
      </c>
      <c r="BH41">
        <f t="shared" si="3"/>
        <v>5.1044000059568259E-2</v>
      </c>
      <c r="BI41">
        <f t="shared" si="4"/>
        <v>-7.1267166196195587E-3</v>
      </c>
      <c r="BJ41">
        <f t="shared" si="5"/>
        <v>-2.6802513502333578E-2</v>
      </c>
      <c r="BK41">
        <f t="shared" si="6"/>
        <v>-9.2765290640755699E-3</v>
      </c>
      <c r="BL41">
        <f t="shared" si="35"/>
        <v>-0.18707667008548035</v>
      </c>
      <c r="BM41">
        <f t="shared" si="7"/>
        <v>3.4960552307400125E-2</v>
      </c>
      <c r="BN41">
        <f t="shared" si="8"/>
        <v>-3.069171403404072E-2</v>
      </c>
      <c r="BO41">
        <f t="shared" si="9"/>
        <v>5.9753042829894848E-4</v>
      </c>
      <c r="BP41">
        <f t="shared" si="10"/>
        <v>3.0785361256544574E-2</v>
      </c>
      <c r="BQ41">
        <f t="shared" si="11"/>
        <v>-0.19402985074626863</v>
      </c>
      <c r="BR41">
        <f t="shared" si="12"/>
        <v>-5.5347708544763084E-2</v>
      </c>
      <c r="BS41">
        <f t="shared" si="13"/>
        <v>-1.084601404887053E-2</v>
      </c>
      <c r="BT41">
        <f t="shared" si="34"/>
        <v>-7.0092566054487743E-2</v>
      </c>
      <c r="BU41">
        <f t="shared" si="14"/>
        <v>0.18358173413360898</v>
      </c>
      <c r="BV41">
        <f t="shared" si="15"/>
        <v>3.8923300713506997E-2</v>
      </c>
      <c r="BW41">
        <f t="shared" si="16"/>
        <v>-7.3966420694545707E-3</v>
      </c>
    </row>
    <row r="42" spans="1:75" x14ac:dyDescent="0.3">
      <c r="A42" s="11">
        <v>44317</v>
      </c>
      <c r="B42" s="15">
        <v>165.229996</v>
      </c>
      <c r="C42" s="10">
        <v>136.96000699999999</v>
      </c>
      <c r="D42" s="10">
        <v>690.84002699999996</v>
      </c>
      <c r="E42" s="10">
        <v>34.073334000000003</v>
      </c>
      <c r="F42" s="10">
        <v>172.00799599999999</v>
      </c>
      <c r="G42" s="10">
        <v>141.020004</v>
      </c>
      <c r="H42" s="10">
        <v>200.02499399999999</v>
      </c>
      <c r="I42" s="10">
        <v>19.280000999999999</v>
      </c>
      <c r="J42" s="10">
        <v>75.610000999999997</v>
      </c>
      <c r="K42" s="10">
        <v>226.566666</v>
      </c>
      <c r="L42" s="10">
        <v>361.51998900000001</v>
      </c>
      <c r="M42" s="10">
        <v>34.740001999999997</v>
      </c>
      <c r="N42" s="10">
        <v>217.63000500000001</v>
      </c>
      <c r="O42" s="10">
        <v>226.779999</v>
      </c>
      <c r="P42" s="10">
        <v>352.709991</v>
      </c>
      <c r="Q42" s="10">
        <v>73.029999000000004</v>
      </c>
      <c r="R42" s="10">
        <v>241.740005</v>
      </c>
      <c r="S42" s="10">
        <v>54.110000999999997</v>
      </c>
      <c r="T42" s="10">
        <v>175.770004</v>
      </c>
      <c r="U42" s="10">
        <v>146.098007</v>
      </c>
      <c r="V42" s="10">
        <v>56.139999000000003</v>
      </c>
      <c r="W42" s="10">
        <v>233.820007</v>
      </c>
      <c r="X42" s="10">
        <v>230.990005</v>
      </c>
      <c r="Y42" s="10">
        <v>153.13999899999999</v>
      </c>
      <c r="Z42" s="10">
        <v>216.05999800000001</v>
      </c>
      <c r="AA42" s="10">
        <v>142.929993</v>
      </c>
      <c r="AB42" s="10">
        <v>125.316002</v>
      </c>
      <c r="AC42" s="10">
        <v>47.68</v>
      </c>
      <c r="AD42" s="10">
        <v>5.1999999999999998E-3</v>
      </c>
      <c r="AE42" s="10">
        <v>73.279999000000004</v>
      </c>
      <c r="AF42" s="10">
        <v>64.670540000000003</v>
      </c>
      <c r="AG42" s="10">
        <v>109.83000199999999</v>
      </c>
      <c r="AH42" s="10">
        <v>242.199997</v>
      </c>
      <c r="AI42" s="10">
        <v>77.839995999999999</v>
      </c>
      <c r="AJ42" s="10">
        <v>585.64001499999995</v>
      </c>
      <c r="AO42">
        <f t="shared" si="1"/>
        <v>3.1849065389088001E-2</v>
      </c>
      <c r="AP42">
        <f t="shared" si="17"/>
        <v>9.9109268123671657E-2</v>
      </c>
      <c r="AQ42">
        <f t="shared" si="18"/>
        <v>2.2754610360021434E-2</v>
      </c>
      <c r="AR42">
        <f t="shared" si="19"/>
        <v>0.3453539960329563</v>
      </c>
      <c r="AS42">
        <f t="shared" si="20"/>
        <v>6.7354992587408985E-2</v>
      </c>
      <c r="AT42">
        <f t="shared" si="21"/>
        <v>-7.111138541935803E-3</v>
      </c>
      <c r="AU42">
        <f t="shared" si="22"/>
        <v>0.23133974810318417</v>
      </c>
      <c r="AV42">
        <f t="shared" si="31"/>
        <v>0.45399705882352931</v>
      </c>
      <c r="AW42">
        <f t="shared" si="33"/>
        <v>7.7372485038472355E-2</v>
      </c>
      <c r="AX42">
        <f t="shared" si="23"/>
        <v>8.7137348805097145E-2</v>
      </c>
      <c r="AY42">
        <f t="shared" si="24"/>
        <v>0.23833659835352067</v>
      </c>
      <c r="AZ42">
        <f t="shared" si="32"/>
        <v>0.4266941273100614</v>
      </c>
      <c r="BA42">
        <f t="shared" si="25"/>
        <v>-9.727060231233943E-2</v>
      </c>
      <c r="BB42">
        <f t="shared" si="26"/>
        <v>5.9917702283492698E-2</v>
      </c>
      <c r="BC42">
        <f t="shared" si="27"/>
        <v>-2.3234602217093302E-2</v>
      </c>
      <c r="BD42">
        <f t="shared" si="28"/>
        <v>-9.5939590194845131E-2</v>
      </c>
      <c r="BE42">
        <f t="shared" si="29"/>
        <v>6.5309391550408893E-2</v>
      </c>
      <c r="BF42">
        <f t="shared" si="30"/>
        <v>-2.1342014444890312E-2</v>
      </c>
      <c r="BG42">
        <f t="shared" si="2"/>
        <v>-1.6120851367059059E-2</v>
      </c>
      <c r="BH42">
        <f t="shared" si="3"/>
        <v>0.17548901714204176</v>
      </c>
      <c r="BI42">
        <f t="shared" si="4"/>
        <v>-1.7156863045463235E-2</v>
      </c>
      <c r="BJ42">
        <f t="shared" si="5"/>
        <v>2.8684575072354928E-2</v>
      </c>
      <c r="BK42">
        <f t="shared" si="6"/>
        <v>-1.239896537859232E-2</v>
      </c>
      <c r="BL42">
        <f t="shared" si="35"/>
        <v>9.0740780231087448E-2</v>
      </c>
      <c r="BM42">
        <f t="shared" si="7"/>
        <v>0.11256437352056196</v>
      </c>
      <c r="BN42">
        <f t="shared" si="8"/>
        <v>6.2360639486579918E-2</v>
      </c>
      <c r="BO42">
        <f t="shared" si="9"/>
        <v>3.9294057640015832E-2</v>
      </c>
      <c r="BP42">
        <f t="shared" si="10"/>
        <v>-3.1288113951887235E-2</v>
      </c>
      <c r="BQ42">
        <f t="shared" si="11"/>
        <v>-3.7037037037037132E-2</v>
      </c>
      <c r="BR42">
        <f t="shared" si="12"/>
        <v>8.1942091205389807E-4</v>
      </c>
      <c r="BS42">
        <f t="shared" si="13"/>
        <v>-2.4269019594542168E-2</v>
      </c>
      <c r="BT42">
        <f t="shared" si="34"/>
        <v>0.16271440993769223</v>
      </c>
      <c r="BU42">
        <f t="shared" si="14"/>
        <v>4.4685995422463612E-2</v>
      </c>
      <c r="BV42">
        <f t="shared" si="15"/>
        <v>-1.1430048550420343E-2</v>
      </c>
      <c r="BW42">
        <f t="shared" si="16"/>
        <v>0.16064851973607888</v>
      </c>
    </row>
    <row r="43" spans="1:75" x14ac:dyDescent="0.3">
      <c r="A43" s="11">
        <v>44348</v>
      </c>
      <c r="B43" s="15">
        <v>170.529999</v>
      </c>
      <c r="C43" s="10">
        <v>145.86000100000001</v>
      </c>
      <c r="D43" s="10">
        <v>766.73999000000003</v>
      </c>
      <c r="E43" s="10">
        <v>30.953333000000001</v>
      </c>
      <c r="F43" s="10">
        <v>166.379501</v>
      </c>
      <c r="G43" s="10">
        <v>142.550003</v>
      </c>
      <c r="H43" s="10">
        <v>194.990005</v>
      </c>
      <c r="I43" s="10">
        <v>16.120000999999998</v>
      </c>
      <c r="J43" s="10">
        <v>67.669998000000007</v>
      </c>
      <c r="K43" s="10">
        <v>229.066666</v>
      </c>
      <c r="L43" s="10">
        <v>358.92001299999998</v>
      </c>
      <c r="M43" s="10">
        <v>23.65</v>
      </c>
      <c r="N43" s="10">
        <v>206.75</v>
      </c>
      <c r="O43" s="10">
        <v>195.19000199999999</v>
      </c>
      <c r="P43" s="10">
        <v>361.58999599999999</v>
      </c>
      <c r="Q43" s="10">
        <v>65.889999000000003</v>
      </c>
      <c r="R43" s="10">
        <v>261.04998799999998</v>
      </c>
      <c r="S43" s="10">
        <v>57.029998999999997</v>
      </c>
      <c r="T43" s="10">
        <v>176.020004</v>
      </c>
      <c r="U43" s="10">
        <v>149.99299600000001</v>
      </c>
      <c r="V43" s="10">
        <v>53.720001000000003</v>
      </c>
      <c r="W43" s="10">
        <v>246.38999899999999</v>
      </c>
      <c r="X43" s="10">
        <v>242.71000699999999</v>
      </c>
      <c r="Y43" s="10">
        <v>144.009995</v>
      </c>
      <c r="Z43" s="10">
        <v>235.91000399999999</v>
      </c>
      <c r="AA43" s="10">
        <v>149.800003</v>
      </c>
      <c r="AB43" s="10">
        <v>135.22099299999999</v>
      </c>
      <c r="AC43" s="10">
        <v>48.040000999999997</v>
      </c>
      <c r="AD43" s="10">
        <v>5.7999999999999996E-3</v>
      </c>
      <c r="AE43" s="10">
        <v>77.900002000000001</v>
      </c>
      <c r="AF43" s="10">
        <v>68.110466000000002</v>
      </c>
      <c r="AG43" s="10">
        <v>107.120003</v>
      </c>
      <c r="AH43" s="10">
        <v>264.73001099999999</v>
      </c>
      <c r="AI43" s="10">
        <v>87.139999000000003</v>
      </c>
      <c r="AJ43" s="10">
        <v>621.63000499999998</v>
      </c>
      <c r="AO43">
        <f t="shared" si="1"/>
        <v>3.2076518358083138E-2</v>
      </c>
      <c r="AP43">
        <f t="shared" si="17"/>
        <v>6.4982429505863137E-2</v>
      </c>
      <c r="AQ43">
        <f t="shared" si="18"/>
        <v>0.10986619193100124</v>
      </c>
      <c r="AR43">
        <f t="shared" si="19"/>
        <v>-9.1567235539674566E-2</v>
      </c>
      <c r="AS43">
        <f t="shared" si="20"/>
        <v>-3.2722286933684099E-2</v>
      </c>
      <c r="AT43">
        <f t="shared" si="21"/>
        <v>1.0849517491149721E-2</v>
      </c>
      <c r="AU43">
        <f t="shared" si="22"/>
        <v>-2.5171799280243927E-2</v>
      </c>
      <c r="AV43">
        <f t="shared" si="31"/>
        <v>-0.16390040643670092</v>
      </c>
      <c r="AW43">
        <f t="shared" si="33"/>
        <v>-0.10501260276401782</v>
      </c>
      <c r="AX43">
        <f t="shared" si="23"/>
        <v>1.1034279861804561E-2</v>
      </c>
      <c r="AY43">
        <f t="shared" si="24"/>
        <v>-7.1917904379003132E-3</v>
      </c>
      <c r="AZ43">
        <f t="shared" si="32"/>
        <v>-0.31922859417221677</v>
      </c>
      <c r="BA43">
        <f t="shared" si="25"/>
        <v>-4.9993129394083367E-2</v>
      </c>
      <c r="BB43">
        <f t="shared" si="26"/>
        <v>-0.13929798544535671</v>
      </c>
      <c r="BC43">
        <f t="shared" si="27"/>
        <v>2.5176505419717422E-2</v>
      </c>
      <c r="BD43">
        <f t="shared" si="28"/>
        <v>-9.7768041870026592E-2</v>
      </c>
      <c r="BE43">
        <f t="shared" si="29"/>
        <v>7.987913709193474E-2</v>
      </c>
      <c r="BF43">
        <f t="shared" si="30"/>
        <v>5.396410914869508E-2</v>
      </c>
      <c r="BG43">
        <f t="shared" si="2"/>
        <v>1.4223132179026405E-3</v>
      </c>
      <c r="BH43">
        <f t="shared" si="3"/>
        <v>2.6660110428474288E-2</v>
      </c>
      <c r="BI43">
        <f t="shared" si="4"/>
        <v>-4.3106484558362738E-2</v>
      </c>
      <c r="BJ43">
        <f t="shared" si="5"/>
        <v>5.3759266203426234E-2</v>
      </c>
      <c r="BK43">
        <f t="shared" si="6"/>
        <v>5.0738134751761206E-2</v>
      </c>
      <c r="BL43">
        <f t="shared" si="35"/>
        <v>-5.9618676110870197E-2</v>
      </c>
      <c r="BM43">
        <f t="shared" si="7"/>
        <v>9.1872656594211288E-2</v>
      </c>
      <c r="BN43">
        <f t="shared" si="8"/>
        <v>4.8065558920163162E-2</v>
      </c>
      <c r="BO43">
        <f t="shared" si="9"/>
        <v>7.9040113328862793E-2</v>
      </c>
      <c r="BP43">
        <f t="shared" si="10"/>
        <v>7.5503565436240965E-3</v>
      </c>
      <c r="BQ43">
        <f t="shared" si="11"/>
        <v>0.11538461538461536</v>
      </c>
      <c r="BR43">
        <f t="shared" si="12"/>
        <v>6.3045893327591293E-2</v>
      </c>
      <c r="BS43">
        <f t="shared" si="13"/>
        <v>5.3191545949670432E-2</v>
      </c>
      <c r="BT43">
        <f t="shared" si="34"/>
        <v>-2.4674487395529653E-2</v>
      </c>
      <c r="BU43">
        <f t="shared" si="14"/>
        <v>9.3022354579137323E-2</v>
      </c>
      <c r="BV43">
        <f t="shared" si="15"/>
        <v>0.11947589257327305</v>
      </c>
      <c r="BW43">
        <f t="shared" si="16"/>
        <v>6.1454116997111334E-2</v>
      </c>
    </row>
    <row r="44" spans="1:75" x14ac:dyDescent="0.3">
      <c r="A44" s="11">
        <v>44378</v>
      </c>
      <c r="B44" s="15">
        <v>165.96000699999999</v>
      </c>
      <c r="C44" s="10">
        <v>151.83000200000001</v>
      </c>
      <c r="D44" s="10">
        <v>833.03997800000002</v>
      </c>
      <c r="E44" s="10">
        <v>29.716667000000001</v>
      </c>
      <c r="F44" s="10">
        <v>173.53950499999999</v>
      </c>
      <c r="G44" s="10">
        <v>148.10000600000001</v>
      </c>
      <c r="H44" s="10">
        <v>223.85000600000001</v>
      </c>
      <c r="I44" s="10">
        <v>13.95</v>
      </c>
      <c r="J44" s="10">
        <v>59.689999</v>
      </c>
      <c r="K44" s="10">
        <v>245.240005</v>
      </c>
      <c r="L44" s="10">
        <v>391.82998700000002</v>
      </c>
      <c r="M44" s="10">
        <v>21.15</v>
      </c>
      <c r="N44" s="10">
        <v>210.86999499999999</v>
      </c>
      <c r="O44" s="10">
        <v>166.990005</v>
      </c>
      <c r="P44" s="10">
        <v>378.02999899999998</v>
      </c>
      <c r="Q44" s="10">
        <v>72.110000999999997</v>
      </c>
      <c r="R44" s="10">
        <v>246.979996</v>
      </c>
      <c r="S44" s="10">
        <v>56.310001</v>
      </c>
      <c r="T44" s="10">
        <v>181.300003</v>
      </c>
      <c r="U44" s="10">
        <v>152.47799699999999</v>
      </c>
      <c r="V44" s="10">
        <v>54.060001</v>
      </c>
      <c r="W44" s="10">
        <v>229.10000600000001</v>
      </c>
      <c r="X44" s="10">
        <v>237.46000699999999</v>
      </c>
      <c r="Y44" s="10">
        <v>154.990005</v>
      </c>
      <c r="Z44" s="10">
        <v>278.33999599999999</v>
      </c>
      <c r="AA44" s="10">
        <v>146.69000199999999</v>
      </c>
      <c r="AB44" s="10">
        <v>145.462006</v>
      </c>
      <c r="AC44" s="10">
        <v>50.23</v>
      </c>
      <c r="AD44" s="10">
        <v>4.5999999999999999E-3</v>
      </c>
      <c r="AE44" s="10">
        <v>83.989998</v>
      </c>
      <c r="AF44" s="10">
        <v>69.980620999999999</v>
      </c>
      <c r="AG44" s="10">
        <v>126.75</v>
      </c>
      <c r="AH44" s="10">
        <v>308.73998999999998</v>
      </c>
      <c r="AI44" s="10">
        <v>89.129997000000003</v>
      </c>
      <c r="AJ44" s="10">
        <v>663.70001200000002</v>
      </c>
      <c r="AO44">
        <f t="shared" si="1"/>
        <v>-2.6798756974132237E-2</v>
      </c>
      <c r="AP44">
        <f t="shared" si="17"/>
        <v>4.0929665151997328E-2</v>
      </c>
      <c r="AQ44">
        <f t="shared" si="18"/>
        <v>8.6469975304144478E-2</v>
      </c>
      <c r="AR44">
        <f t="shared" si="19"/>
        <v>-3.9952595735005328E-2</v>
      </c>
      <c r="AS44">
        <f t="shared" si="20"/>
        <v>4.3034171619495278E-2</v>
      </c>
      <c r="AT44">
        <f t="shared" si="21"/>
        <v>3.8933727696940167E-2</v>
      </c>
      <c r="AU44">
        <f t="shared" si="22"/>
        <v>0.14800759146603443</v>
      </c>
      <c r="AV44">
        <f t="shared" si="31"/>
        <v>-0.1346154382992904</v>
      </c>
      <c r="AW44">
        <f t="shared" si="33"/>
        <v>-0.11792521406606227</v>
      </c>
      <c r="AX44">
        <f t="shared" si="23"/>
        <v>7.0605380007582597E-2</v>
      </c>
      <c r="AY44">
        <f t="shared" si="24"/>
        <v>9.1691666131751851E-2</v>
      </c>
      <c r="AZ44">
        <f t="shared" si="32"/>
        <v>-0.10570824524312897</v>
      </c>
      <c r="BA44">
        <f t="shared" si="25"/>
        <v>1.992742442563477E-2</v>
      </c>
      <c r="BB44">
        <f t="shared" si="26"/>
        <v>-0.14447459762821252</v>
      </c>
      <c r="BC44">
        <f t="shared" si="27"/>
        <v>4.5465867921854759E-2</v>
      </c>
      <c r="BD44">
        <f t="shared" si="28"/>
        <v>9.4399788957349864E-2</v>
      </c>
      <c r="BE44">
        <f t="shared" si="29"/>
        <v>-5.3897692575262578E-2</v>
      </c>
      <c r="BF44">
        <f t="shared" si="30"/>
        <v>-1.2624899397245244E-2</v>
      </c>
      <c r="BG44">
        <f t="shared" si="2"/>
        <v>2.9996584933607909E-2</v>
      </c>
      <c r="BH44">
        <f t="shared" si="3"/>
        <v>1.6567446922654858E-2</v>
      </c>
      <c r="BI44">
        <f t="shared" si="4"/>
        <v>6.3291138062338513E-3</v>
      </c>
      <c r="BJ44">
        <f t="shared" si="5"/>
        <v>-7.017327436248734E-2</v>
      </c>
      <c r="BK44">
        <f t="shared" si="6"/>
        <v>-2.1630752126343106E-2</v>
      </c>
      <c r="BL44">
        <f t="shared" si="35"/>
        <v>7.6244777315630022E-2</v>
      </c>
      <c r="BM44">
        <f t="shared" si="7"/>
        <v>0.17985668806143551</v>
      </c>
      <c r="BN44">
        <f t="shared" si="8"/>
        <v>-2.0761020946041042E-2</v>
      </c>
      <c r="BO44">
        <f t="shared" si="9"/>
        <v>7.5735377863997866E-2</v>
      </c>
      <c r="BP44">
        <f t="shared" si="10"/>
        <v>4.5586989059388246E-2</v>
      </c>
      <c r="BQ44">
        <f t="shared" si="11"/>
        <v>-0.2068965517241379</v>
      </c>
      <c r="BR44">
        <f t="shared" si="12"/>
        <v>7.8177096837558482E-2</v>
      </c>
      <c r="BS44">
        <f t="shared" si="13"/>
        <v>2.7457674419669904E-2</v>
      </c>
      <c r="BT44">
        <f t="shared" si="34"/>
        <v>0.18325239404632956</v>
      </c>
      <c r="BU44">
        <f t="shared" si="14"/>
        <v>0.16624476701283403</v>
      </c>
      <c r="BV44">
        <f t="shared" si="15"/>
        <v>2.2836791632278995E-2</v>
      </c>
      <c r="BW44">
        <f t="shared" si="16"/>
        <v>6.7676924636223171E-2</v>
      </c>
    </row>
    <row r="45" spans="1:75" x14ac:dyDescent="0.3">
      <c r="A45" s="11">
        <v>44409</v>
      </c>
      <c r="B45" s="15">
        <v>167.529999</v>
      </c>
      <c r="C45" s="10">
        <v>141.5</v>
      </c>
      <c r="D45" s="10">
        <v>745.10998500000005</v>
      </c>
      <c r="E45" s="10">
        <v>36.666668000000001</v>
      </c>
      <c r="F45" s="10">
        <v>164.25199900000001</v>
      </c>
      <c r="G45" s="10">
        <v>139.38000500000001</v>
      </c>
      <c r="H45" s="10">
        <v>207.16000399999999</v>
      </c>
      <c r="I45" s="10">
        <v>14.65</v>
      </c>
      <c r="J45" s="10">
        <v>54.68</v>
      </c>
      <c r="K45" s="10">
        <v>258.49334700000003</v>
      </c>
      <c r="L45" s="10">
        <v>471.51001000000002</v>
      </c>
      <c r="M45" s="10">
        <v>19.989999999999998</v>
      </c>
      <c r="N45" s="10">
        <v>191.970001</v>
      </c>
      <c r="O45" s="10">
        <v>148.050003</v>
      </c>
      <c r="P45" s="10">
        <v>335.07000699999998</v>
      </c>
      <c r="Q45" s="10">
        <v>67.819999999999993</v>
      </c>
      <c r="R45" s="10">
        <v>228.770004</v>
      </c>
      <c r="S45" s="10">
        <v>52.470001000000003</v>
      </c>
      <c r="T45" s="10">
        <v>169.16999799999999</v>
      </c>
      <c r="U45" s="10">
        <v>135.578003</v>
      </c>
      <c r="V45" s="10">
        <v>53.279998999999997</v>
      </c>
      <c r="W45" s="10">
        <v>222.75</v>
      </c>
      <c r="X45" s="10">
        <v>241.11000100000001</v>
      </c>
      <c r="Y45" s="10">
        <v>167.75</v>
      </c>
      <c r="Z45" s="10">
        <v>262.22000100000002</v>
      </c>
      <c r="AA45" s="10">
        <v>128.979996</v>
      </c>
      <c r="AB45" s="10">
        <v>133.265503</v>
      </c>
      <c r="AC45" s="10">
        <v>45.52</v>
      </c>
      <c r="AD45" s="10">
        <v>6.0000000000000001E-3</v>
      </c>
      <c r="AE45" s="10">
        <v>78.519997000000004</v>
      </c>
      <c r="AF45" s="10">
        <v>62.848838999999998</v>
      </c>
      <c r="AG45" s="10">
        <v>126.25</v>
      </c>
      <c r="AH45" s="10">
        <v>303.88000499999998</v>
      </c>
      <c r="AI45" s="10">
        <v>87.129997000000003</v>
      </c>
      <c r="AJ45" s="10">
        <v>575.71997099999999</v>
      </c>
      <c r="AO45">
        <f t="shared" si="1"/>
        <v>9.4600622666882236E-3</v>
      </c>
      <c r="AP45">
        <f t="shared" si="17"/>
        <v>-6.8036632180245957E-2</v>
      </c>
      <c r="AQ45">
        <f t="shared" si="18"/>
        <v>-0.10555314909508456</v>
      </c>
      <c r="AR45">
        <f t="shared" si="19"/>
        <v>0.23387552177369017</v>
      </c>
      <c r="AS45">
        <f t="shared" si="20"/>
        <v>-5.351810816793548E-2</v>
      </c>
      <c r="AT45">
        <f t="shared" si="21"/>
        <v>-5.8879140085922724E-2</v>
      </c>
      <c r="AU45">
        <f t="shared" si="22"/>
        <v>-7.4558863313142015E-2</v>
      </c>
      <c r="AV45">
        <f t="shared" si="31"/>
        <v>5.0179211469534128E-2</v>
      </c>
      <c r="AW45">
        <f t="shared" si="33"/>
        <v>-8.393364188195078E-2</v>
      </c>
      <c r="AX45">
        <f t="shared" si="23"/>
        <v>5.4042332938298673E-2</v>
      </c>
      <c r="AY45">
        <f t="shared" si="24"/>
        <v>0.20335356058391724</v>
      </c>
      <c r="AZ45">
        <f t="shared" si="32"/>
        <v>-5.4846335697399537E-2</v>
      </c>
      <c r="BA45">
        <f t="shared" si="25"/>
        <v>-8.9628654849638487E-2</v>
      </c>
      <c r="BB45">
        <f t="shared" si="26"/>
        <v>-0.11341997384813536</v>
      </c>
      <c r="BC45">
        <f t="shared" si="27"/>
        <v>-0.11364175360061836</v>
      </c>
      <c r="BD45">
        <f t="shared" si="28"/>
        <v>-5.9492455145022174E-2</v>
      </c>
      <c r="BE45">
        <f t="shared" si="29"/>
        <v>-7.3730635253553084E-2</v>
      </c>
      <c r="BF45">
        <f t="shared" si="30"/>
        <v>-6.8193925267378289E-2</v>
      </c>
      <c r="BG45">
        <f t="shared" si="2"/>
        <v>-6.6905707662895136E-2</v>
      </c>
      <c r="BH45">
        <f t="shared" si="3"/>
        <v>-0.11083562436880642</v>
      </c>
      <c r="BI45">
        <f t="shared" si="4"/>
        <v>-1.4428449603617343E-2</v>
      </c>
      <c r="BJ45">
        <f t="shared" si="5"/>
        <v>-2.7717179544726887E-2</v>
      </c>
      <c r="BK45">
        <f t="shared" si="6"/>
        <v>1.5370984133762032E-2</v>
      </c>
      <c r="BL45">
        <f t="shared" si="35"/>
        <v>8.2327857206017929E-2</v>
      </c>
      <c r="BM45">
        <f t="shared" si="7"/>
        <v>-5.791476335294609E-2</v>
      </c>
      <c r="BN45">
        <f t="shared" si="8"/>
        <v>-0.12073083208492964</v>
      </c>
      <c r="BO45">
        <f t="shared" si="9"/>
        <v>-8.3846657525127266E-2</v>
      </c>
      <c r="BP45">
        <f t="shared" si="10"/>
        <v>-9.3768664144933192E-2</v>
      </c>
      <c r="BQ45">
        <f t="shared" si="11"/>
        <v>0.3043478260869566</v>
      </c>
      <c r="BR45">
        <f t="shared" si="12"/>
        <v>-6.5126814266622507E-2</v>
      </c>
      <c r="BS45">
        <f t="shared" si="13"/>
        <v>-0.10191081328072241</v>
      </c>
      <c r="BT45">
        <f t="shared" si="34"/>
        <v>-3.9447731755424065E-3</v>
      </c>
      <c r="BU45">
        <f t="shared" si="14"/>
        <v>-1.5741352456479625E-2</v>
      </c>
      <c r="BV45">
        <f t="shared" si="15"/>
        <v>-2.2439134604705528E-2</v>
      </c>
      <c r="BW45">
        <f t="shared" si="16"/>
        <v>-0.13255995089540548</v>
      </c>
    </row>
    <row r="46" spans="1:75" x14ac:dyDescent="0.3">
      <c r="A46" s="11">
        <v>44440</v>
      </c>
      <c r="B46" s="15">
        <v>173.779999</v>
      </c>
      <c r="C46" s="10">
        <v>149.800003</v>
      </c>
      <c r="D46" s="10">
        <v>812.88000499999998</v>
      </c>
      <c r="E46" s="10">
        <v>35.389999000000003</v>
      </c>
      <c r="F46" s="10">
        <v>168.62150600000001</v>
      </c>
      <c r="G46" s="10">
        <v>149.41999799999999</v>
      </c>
      <c r="H46" s="10">
        <v>255.66999799999999</v>
      </c>
      <c r="I46" s="10">
        <v>16.049999</v>
      </c>
      <c r="J46" s="10">
        <v>54.580002</v>
      </c>
      <c r="K46" s="10">
        <v>371.33334400000001</v>
      </c>
      <c r="L46" s="10">
        <v>521.28997800000002</v>
      </c>
      <c r="M46" s="10">
        <v>24.780000999999999</v>
      </c>
      <c r="N46" s="10">
        <v>204.009995</v>
      </c>
      <c r="O46" s="10">
        <v>164.94000199999999</v>
      </c>
      <c r="P46" s="10">
        <v>342.30999800000001</v>
      </c>
      <c r="Q46" s="10">
        <v>66.949996999999996</v>
      </c>
      <c r="R46" s="10">
        <v>259.61999500000002</v>
      </c>
      <c r="S46" s="10">
        <v>56.369999</v>
      </c>
      <c r="T46" s="10">
        <v>169.070007</v>
      </c>
      <c r="U46" s="10">
        <v>146.67300399999999</v>
      </c>
      <c r="V46" s="10">
        <v>49</v>
      </c>
      <c r="W46" s="10">
        <v>211.770004</v>
      </c>
      <c r="X46" s="10">
        <v>245.550003</v>
      </c>
      <c r="Y46" s="10">
        <v>170.66000399999999</v>
      </c>
      <c r="Z46" s="10">
        <v>318.85998499999999</v>
      </c>
      <c r="AA46" s="10">
        <v>133.03999300000001</v>
      </c>
      <c r="AB46" s="10">
        <v>148.27049299999999</v>
      </c>
      <c r="AC46" s="10">
        <v>44.110000999999997</v>
      </c>
      <c r="AD46" s="10">
        <v>2.8999999999999998E-3</v>
      </c>
      <c r="AE46" s="10">
        <v>85.330001999999993</v>
      </c>
      <c r="AF46" s="10">
        <v>69.215118000000004</v>
      </c>
      <c r="AG46" s="10">
        <v>151.30999800000001</v>
      </c>
      <c r="AH46" s="10">
        <v>331.91000400000001</v>
      </c>
      <c r="AI46" s="10">
        <v>95.940002000000007</v>
      </c>
      <c r="AJ46" s="10">
        <v>650.35998500000005</v>
      </c>
      <c r="AO46">
        <f t="shared" si="1"/>
        <v>3.7306751252353318E-2</v>
      </c>
      <c r="AP46">
        <f t="shared" si="17"/>
        <v>5.8657265017667874E-2</v>
      </c>
      <c r="AQ46">
        <f t="shared" si="18"/>
        <v>9.0953042321664665E-2</v>
      </c>
      <c r="AR46">
        <f t="shared" si="19"/>
        <v>-3.4818244188427439E-2</v>
      </c>
      <c r="AS46">
        <f t="shared" si="20"/>
        <v>2.6602458579514751E-2</v>
      </c>
      <c r="AT46">
        <f t="shared" si="21"/>
        <v>7.2033237479077292E-2</v>
      </c>
      <c r="AU46">
        <f t="shared" si="22"/>
        <v>0.23416679408830293</v>
      </c>
      <c r="AV46">
        <f t="shared" si="31"/>
        <v>9.5563071672354907E-2</v>
      </c>
      <c r="AW46">
        <f t="shared" si="33"/>
        <v>-1.8287856620336387E-3</v>
      </c>
      <c r="AX46">
        <f t="shared" si="23"/>
        <v>0.43652959857415585</v>
      </c>
      <c r="AY46">
        <f t="shared" si="24"/>
        <v>0.10557563348443015</v>
      </c>
      <c r="AZ46">
        <f t="shared" si="32"/>
        <v>0.23961985992996501</v>
      </c>
      <c r="BA46">
        <f t="shared" si="25"/>
        <v>6.2718101460029721E-2</v>
      </c>
      <c r="BB46">
        <f t="shared" si="26"/>
        <v>0.11408307097433823</v>
      </c>
      <c r="BC46">
        <f t="shared" si="27"/>
        <v>2.1607398002650928E-2</v>
      </c>
      <c r="BD46">
        <f t="shared" si="28"/>
        <v>-1.2828118549100516E-2</v>
      </c>
      <c r="BE46">
        <f t="shared" si="29"/>
        <v>0.13485155597584383</v>
      </c>
      <c r="BF46">
        <f t="shared" si="30"/>
        <v>7.4328148002131667E-2</v>
      </c>
      <c r="BG46">
        <f t="shared" si="2"/>
        <v>-5.9106816328027985E-4</v>
      </c>
      <c r="BH46">
        <f t="shared" si="3"/>
        <v>8.183481652255932E-2</v>
      </c>
      <c r="BI46">
        <f t="shared" si="4"/>
        <v>-8.0330313069262568E-2</v>
      </c>
      <c r="BJ46">
        <f t="shared" si="5"/>
        <v>-4.9292911335578005E-2</v>
      </c>
      <c r="BK46">
        <f t="shared" si="6"/>
        <v>1.8414839623346824E-2</v>
      </c>
      <c r="BL46">
        <f t="shared" si="35"/>
        <v>1.7347266766020785E-2</v>
      </c>
      <c r="BM46">
        <f t="shared" si="7"/>
        <v>0.21600176868277857</v>
      </c>
      <c r="BN46">
        <f t="shared" si="8"/>
        <v>3.1477726204922583E-2</v>
      </c>
      <c r="BO46">
        <f t="shared" si="9"/>
        <v>0.11259470502279943</v>
      </c>
      <c r="BP46">
        <f t="shared" si="10"/>
        <v>-3.0975373462214545E-2</v>
      </c>
      <c r="BQ46">
        <f t="shared" si="11"/>
        <v>-0.51666666666666672</v>
      </c>
      <c r="BR46">
        <f t="shared" si="12"/>
        <v>8.6729562661598036E-2</v>
      </c>
      <c r="BS46">
        <f t="shared" si="13"/>
        <v>0.1012950931360881</v>
      </c>
      <c r="BT46">
        <f t="shared" si="34"/>
        <v>0.1984950336633664</v>
      </c>
      <c r="BU46">
        <f t="shared" si="14"/>
        <v>9.2240353227584143E-2</v>
      </c>
      <c r="BV46">
        <f t="shared" si="15"/>
        <v>0.10111333987535892</v>
      </c>
      <c r="BW46">
        <f t="shared" si="16"/>
        <v>0.12964638671532216</v>
      </c>
    </row>
    <row r="47" spans="1:75" x14ac:dyDescent="0.3">
      <c r="A47" s="11">
        <v>44470</v>
      </c>
      <c r="B47" s="15">
        <v>152.300003</v>
      </c>
      <c r="C47" s="10">
        <v>165.300003</v>
      </c>
      <c r="D47" s="10">
        <v>791.51000999999997</v>
      </c>
      <c r="E47" s="10">
        <v>29.139999</v>
      </c>
      <c r="F47" s="10">
        <v>175.3535</v>
      </c>
      <c r="G47" s="10">
        <v>140.63000500000001</v>
      </c>
      <c r="H47" s="10">
        <v>326.76001000000002</v>
      </c>
      <c r="I47" s="10">
        <v>21.389999</v>
      </c>
      <c r="J47" s="10">
        <v>39.18</v>
      </c>
      <c r="K47" s="10">
        <v>381.58667000000003</v>
      </c>
      <c r="L47" s="10">
        <v>498.10000600000001</v>
      </c>
      <c r="M47" s="10">
        <v>25.52</v>
      </c>
      <c r="N47" s="10">
        <v>193.35000600000001</v>
      </c>
      <c r="O47" s="10">
        <v>127.529999</v>
      </c>
      <c r="P47" s="10">
        <v>345.540009</v>
      </c>
      <c r="Q47" s="10">
        <v>67.910004000000001</v>
      </c>
      <c r="R47" s="10">
        <v>243.83999600000001</v>
      </c>
      <c r="S47" s="10">
        <v>52.450001</v>
      </c>
      <c r="T47" s="10">
        <v>144.89999399999999</v>
      </c>
      <c r="U47" s="10">
        <v>152.179001</v>
      </c>
      <c r="V47" s="10">
        <v>49.200001</v>
      </c>
      <c r="W47" s="10">
        <v>193.770004</v>
      </c>
      <c r="X47" s="10">
        <v>244.60000600000001</v>
      </c>
      <c r="Y47" s="10">
        <v>172.53999300000001</v>
      </c>
      <c r="Z47" s="10">
        <v>346.97000100000002</v>
      </c>
      <c r="AA47" s="10">
        <v>180.55999800000001</v>
      </c>
      <c r="AB47" s="10">
        <v>142.45199600000001</v>
      </c>
      <c r="AC47" s="10">
        <v>42.639999000000003</v>
      </c>
      <c r="AD47" s="10">
        <v>2E-3</v>
      </c>
      <c r="AE47" s="10">
        <v>86.779999000000004</v>
      </c>
      <c r="AF47" s="10">
        <v>67.919998000000007</v>
      </c>
      <c r="AG47" s="10">
        <v>172.38999899999999</v>
      </c>
      <c r="AH47" s="10">
        <v>312.25</v>
      </c>
      <c r="AI47" s="10">
        <v>90.739998</v>
      </c>
      <c r="AJ47" s="10">
        <v>669.84997599999997</v>
      </c>
      <c r="AO47">
        <f t="shared" si="1"/>
        <v>-0.12360453518013888</v>
      </c>
      <c r="AP47">
        <f t="shared" si="17"/>
        <v>0.10347129298789133</v>
      </c>
      <c r="AQ47">
        <f t="shared" si="18"/>
        <v>-2.628923687205225E-2</v>
      </c>
      <c r="AR47">
        <f t="shared" si="19"/>
        <v>-0.17660356531798724</v>
      </c>
      <c r="AS47">
        <f t="shared" si="20"/>
        <v>3.992369751459808E-2</v>
      </c>
      <c r="AT47">
        <f t="shared" si="21"/>
        <v>-5.8827420142248843E-2</v>
      </c>
      <c r="AU47">
        <f t="shared" si="22"/>
        <v>0.27805379026130406</v>
      </c>
      <c r="AV47">
        <f t="shared" si="31"/>
        <v>0.33271030110344557</v>
      </c>
      <c r="AW47">
        <f t="shared" si="33"/>
        <v>-0.28215466170191789</v>
      </c>
      <c r="AX47">
        <f t="shared" si="23"/>
        <v>2.7612187716705601E-2</v>
      </c>
      <c r="AY47">
        <f t="shared" si="24"/>
        <v>-4.448574301959822E-2</v>
      </c>
      <c r="AZ47">
        <f t="shared" si="32"/>
        <v>2.9862751014416867E-2</v>
      </c>
      <c r="BA47">
        <f t="shared" si="25"/>
        <v>-5.22522879332456E-2</v>
      </c>
      <c r="BB47">
        <f t="shared" si="26"/>
        <v>-0.226809764437859</v>
      </c>
      <c r="BC47">
        <f t="shared" si="27"/>
        <v>9.4359236331741335E-3</v>
      </c>
      <c r="BD47">
        <f t="shared" si="28"/>
        <v>1.4339164197423407E-2</v>
      </c>
      <c r="BE47">
        <f t="shared" si="29"/>
        <v>-6.0781138987388093E-2</v>
      </c>
      <c r="BF47">
        <f t="shared" si="30"/>
        <v>-6.9540501499742793E-2</v>
      </c>
      <c r="BG47">
        <f t="shared" si="2"/>
        <v>-0.14295860885603448</v>
      </c>
      <c r="BH47">
        <f t="shared" si="3"/>
        <v>3.7539266598780562E-2</v>
      </c>
      <c r="BI47">
        <f t="shared" si="4"/>
        <v>4.0816530612244961E-3</v>
      </c>
      <c r="BJ47">
        <f t="shared" si="5"/>
        <v>-8.499787344764842E-2</v>
      </c>
      <c r="BK47">
        <f t="shared" si="6"/>
        <v>-3.8688535467050929E-3</v>
      </c>
      <c r="BL47">
        <f t="shared" si="35"/>
        <v>1.1015990600820702E-2</v>
      </c>
      <c r="BM47">
        <f t="shared" si="7"/>
        <v>8.8157866531920051E-2</v>
      </c>
      <c r="BN47">
        <f t="shared" si="8"/>
        <v>0.35718586515560019</v>
      </c>
      <c r="BO47">
        <f t="shared" si="9"/>
        <v>-3.9242447248084483E-2</v>
      </c>
      <c r="BP47">
        <f t="shared" si="10"/>
        <v>-3.3325821053597209E-2</v>
      </c>
      <c r="BQ47">
        <f t="shared" si="11"/>
        <v>-0.31034482758620685</v>
      </c>
      <c r="BR47">
        <f t="shared" si="12"/>
        <v>1.6992815727345355E-2</v>
      </c>
      <c r="BS47">
        <f t="shared" si="13"/>
        <v>-1.8711519064375459E-2</v>
      </c>
      <c r="BT47">
        <f t="shared" si="34"/>
        <v>0.13931664317383693</v>
      </c>
      <c r="BU47">
        <f t="shared" si="14"/>
        <v>-5.9232935925607154E-2</v>
      </c>
      <c r="BV47">
        <f t="shared" si="15"/>
        <v>-5.4200582568259763E-2</v>
      </c>
      <c r="BW47">
        <f t="shared" si="16"/>
        <v>2.9968004565963442E-2</v>
      </c>
    </row>
    <row r="48" spans="1:75" x14ac:dyDescent="0.3">
      <c r="A48" s="11">
        <v>44501</v>
      </c>
      <c r="B48" s="15">
        <v>163.60000600000001</v>
      </c>
      <c r="C48" s="10">
        <v>177.570007</v>
      </c>
      <c r="D48" s="10">
        <v>796.14001499999995</v>
      </c>
      <c r="E48" s="10">
        <v>28.423331999999998</v>
      </c>
      <c r="F48" s="10">
        <v>166.716995</v>
      </c>
      <c r="G48" s="10">
        <v>144.69000199999999</v>
      </c>
      <c r="H48" s="10">
        <v>294.10998499999999</v>
      </c>
      <c r="I48" s="10">
        <v>15.73</v>
      </c>
      <c r="J48" s="10">
        <v>34.830002</v>
      </c>
      <c r="K48" s="10">
        <v>352.26001000000002</v>
      </c>
      <c r="L48" s="10">
        <v>529.34997599999997</v>
      </c>
      <c r="M48" s="10">
        <v>19.049999</v>
      </c>
      <c r="N48" s="10">
        <v>206.740005</v>
      </c>
      <c r="O48" s="10">
        <v>118.790001</v>
      </c>
      <c r="P48" s="10">
        <v>342.89001500000001</v>
      </c>
      <c r="Q48" s="10">
        <v>71.629997000000003</v>
      </c>
      <c r="R48" s="10">
        <v>231.44000199999999</v>
      </c>
      <c r="S48" s="10">
        <v>59.209999000000003</v>
      </c>
      <c r="T48" s="10">
        <v>154.88999899999999</v>
      </c>
      <c r="U48" s="10">
        <v>137.73899800000001</v>
      </c>
      <c r="V48" s="10">
        <v>51.5</v>
      </c>
      <c r="W48" s="10">
        <v>216.71000699999999</v>
      </c>
      <c r="X48" s="10">
        <v>268.07000699999998</v>
      </c>
      <c r="Y48" s="10">
        <v>166.490005</v>
      </c>
      <c r="Z48" s="10">
        <v>321.32998700000002</v>
      </c>
      <c r="AA48" s="10">
        <v>182.86999499999999</v>
      </c>
      <c r="AB48" s="10">
        <v>144.67950400000001</v>
      </c>
      <c r="AC48" s="10">
        <v>47.389999000000003</v>
      </c>
      <c r="AD48" s="10">
        <v>1.2999999999999999E-3</v>
      </c>
      <c r="AE48" s="10">
        <v>93.360000999999997</v>
      </c>
      <c r="AF48" s="10">
        <v>71.589995999999999</v>
      </c>
      <c r="AG48" s="10">
        <v>142.990005</v>
      </c>
      <c r="AH48" s="10">
        <v>334.32000699999998</v>
      </c>
      <c r="AI48" s="10">
        <v>87.209998999999996</v>
      </c>
      <c r="AJ48" s="10">
        <v>567.05999799999995</v>
      </c>
      <c r="AO48">
        <f t="shared" si="1"/>
        <v>7.4195684684260993E-2</v>
      </c>
      <c r="AP48">
        <f t="shared" si="17"/>
        <v>7.4228697987379952E-2</v>
      </c>
      <c r="AQ48">
        <f t="shared" si="18"/>
        <v>5.8495848965952847E-3</v>
      </c>
      <c r="AR48">
        <f t="shared" si="19"/>
        <v>-2.4593926719077824E-2</v>
      </c>
      <c r="AS48">
        <f t="shared" si="20"/>
        <v>-4.9251968167159481E-2</v>
      </c>
      <c r="AT48">
        <f t="shared" si="21"/>
        <v>2.8870062260183956E-2</v>
      </c>
      <c r="AU48">
        <f t="shared" si="22"/>
        <v>-9.9920504348130074E-2</v>
      </c>
      <c r="AV48">
        <f t="shared" si="31"/>
        <v>-0.26460959628843361</v>
      </c>
      <c r="AW48">
        <f t="shared" si="33"/>
        <v>-0.11102598264420621</v>
      </c>
      <c r="AX48">
        <f t="shared" si="23"/>
        <v>-7.6854519053299222E-2</v>
      </c>
      <c r="AY48">
        <f t="shared" si="24"/>
        <v>6.2738344957980113E-2</v>
      </c>
      <c r="AZ48">
        <f t="shared" si="32"/>
        <v>-0.25352668495297803</v>
      </c>
      <c r="BA48">
        <f t="shared" si="25"/>
        <v>6.9252643312563381E-2</v>
      </c>
      <c r="BB48">
        <f t="shared" si="26"/>
        <v>-6.8532879075769451E-2</v>
      </c>
      <c r="BC48">
        <f t="shared" si="27"/>
        <v>-7.669137960808447E-3</v>
      </c>
      <c r="BD48">
        <f t="shared" si="28"/>
        <v>5.4778276850049989E-2</v>
      </c>
      <c r="BE48">
        <f t="shared" si="29"/>
        <v>-5.0852994600606952E-2</v>
      </c>
      <c r="BF48">
        <f t="shared" si="30"/>
        <v>0.12888461146073196</v>
      </c>
      <c r="BG48">
        <f t="shared" si="2"/>
        <v>6.8944136740267892E-2</v>
      </c>
      <c r="BH48">
        <f t="shared" si="3"/>
        <v>-9.4888275682661297E-2</v>
      </c>
      <c r="BI48">
        <f t="shared" si="4"/>
        <v>4.6747946204310033E-2</v>
      </c>
      <c r="BJ48">
        <f t="shared" si="5"/>
        <v>0.11838779236439501</v>
      </c>
      <c r="BK48">
        <f t="shared" si="6"/>
        <v>9.5952577368293143E-2</v>
      </c>
      <c r="BL48">
        <f t="shared" si="35"/>
        <v>-3.5064264781788958E-2</v>
      </c>
      <c r="BM48">
        <f t="shared" si="7"/>
        <v>-7.3896918829014294E-2</v>
      </c>
      <c r="BN48">
        <f t="shared" si="8"/>
        <v>1.2793514762887743E-2</v>
      </c>
      <c r="BO48">
        <f t="shared" si="9"/>
        <v>1.5636902693873099E-2</v>
      </c>
      <c r="BP48">
        <f t="shared" si="10"/>
        <v>0.11139775120538815</v>
      </c>
      <c r="BQ48">
        <f t="shared" si="11"/>
        <v>-0.35000000000000003</v>
      </c>
      <c r="BR48">
        <f t="shared" si="12"/>
        <v>7.5823946483336471E-2</v>
      </c>
      <c r="BS48">
        <f t="shared" si="13"/>
        <v>5.4034129977447762E-2</v>
      </c>
      <c r="BT48">
        <f t="shared" si="34"/>
        <v>-0.17054350119231682</v>
      </c>
      <c r="BU48">
        <f t="shared" si="14"/>
        <v>7.0680566853482701E-2</v>
      </c>
      <c r="BV48">
        <f t="shared" si="15"/>
        <v>-3.8902348223547496E-2</v>
      </c>
      <c r="BW48">
        <f t="shared" si="16"/>
        <v>-0.15345223808741321</v>
      </c>
    </row>
    <row r="49" spans="1:75" x14ac:dyDescent="0.3">
      <c r="A49" s="11">
        <v>44531</v>
      </c>
      <c r="B49" s="15">
        <v>179.820007</v>
      </c>
      <c r="C49" s="10">
        <v>174.779999</v>
      </c>
      <c r="D49" s="10">
        <v>677.20001200000002</v>
      </c>
      <c r="E49" s="10">
        <v>26.549999</v>
      </c>
      <c r="F49" s="10">
        <v>149.57350199999999</v>
      </c>
      <c r="G49" s="10">
        <v>139.80999800000001</v>
      </c>
      <c r="H49" s="10">
        <v>244.86000100000001</v>
      </c>
      <c r="I49" s="10">
        <v>11.81</v>
      </c>
      <c r="J49" s="10">
        <v>28.35</v>
      </c>
      <c r="K49" s="10">
        <v>312.23998999999998</v>
      </c>
      <c r="L49" s="10">
        <v>405.10998499999999</v>
      </c>
      <c r="M49" s="10">
        <v>13.85</v>
      </c>
      <c r="N49" s="10">
        <v>201.55999800000001</v>
      </c>
      <c r="O49" s="10">
        <v>125.790001</v>
      </c>
      <c r="P49" s="10">
        <v>376.39999399999999</v>
      </c>
      <c r="Q49" s="10">
        <v>69.029999000000004</v>
      </c>
      <c r="R49" s="10">
        <v>220.429993</v>
      </c>
      <c r="S49" s="10">
        <v>61.009998000000003</v>
      </c>
      <c r="T49" s="10">
        <v>142.970001</v>
      </c>
      <c r="U49" s="10">
        <v>96.424003999999996</v>
      </c>
      <c r="V49" s="10">
        <v>48.82</v>
      </c>
      <c r="W49" s="10">
        <v>226.16999799999999</v>
      </c>
      <c r="X49" s="10">
        <v>259.45001200000002</v>
      </c>
      <c r="Y49" s="10">
        <v>153.970001</v>
      </c>
      <c r="Z49" s="10">
        <v>257.10998499999999</v>
      </c>
      <c r="AA49" s="10">
        <v>175.759995</v>
      </c>
      <c r="AB49" s="10">
        <v>135.69850199999999</v>
      </c>
      <c r="AC49" s="10">
        <v>50.880001</v>
      </c>
      <c r="AD49" s="10">
        <v>8.9999999999999998E-4</v>
      </c>
      <c r="AE49" s="10">
        <v>78.120002999999997</v>
      </c>
      <c r="AF49" s="10">
        <v>69.410004000000001</v>
      </c>
      <c r="AG49" s="10">
        <v>105.150002</v>
      </c>
      <c r="AH49" s="10">
        <v>293.89001500000001</v>
      </c>
      <c r="AI49" s="10">
        <v>81.160004000000001</v>
      </c>
      <c r="AJ49" s="10">
        <v>534.29998799999998</v>
      </c>
      <c r="AO49">
        <f t="shared" si="1"/>
        <v>9.9144256755100579E-2</v>
      </c>
      <c r="AP49">
        <f t="shared" si="17"/>
        <v>-1.5712157965956493E-2</v>
      </c>
      <c r="AQ49">
        <f t="shared" si="18"/>
        <v>-0.14939583585683724</v>
      </c>
      <c r="AR49">
        <f t="shared" si="19"/>
        <v>-6.5908282674248003E-2</v>
      </c>
      <c r="AS49">
        <f t="shared" si="20"/>
        <v>-0.10282990645314838</v>
      </c>
      <c r="AT49">
        <f t="shared" si="21"/>
        <v>-3.3727306189407516E-2</v>
      </c>
      <c r="AU49">
        <f t="shared" si="22"/>
        <v>-0.16745430795217642</v>
      </c>
      <c r="AV49">
        <f t="shared" si="31"/>
        <v>-0.24920534011443102</v>
      </c>
      <c r="AW49">
        <f t="shared" si="33"/>
        <v>-0.18604655836654843</v>
      </c>
      <c r="AX49">
        <f t="shared" si="23"/>
        <v>-0.11360931943424415</v>
      </c>
      <c r="AY49">
        <f t="shared" si="24"/>
        <v>-0.23470293120406222</v>
      </c>
      <c r="AZ49">
        <f t="shared" si="32"/>
        <v>-0.2729658411005691</v>
      </c>
      <c r="BA49">
        <f t="shared" si="25"/>
        <v>-2.505565867621987E-2</v>
      </c>
      <c r="BB49">
        <f t="shared" si="26"/>
        <v>5.8927518655379083E-2</v>
      </c>
      <c r="BC49">
        <f t="shared" si="27"/>
        <v>9.7728068867797113E-2</v>
      </c>
      <c r="BD49">
        <f t="shared" si="28"/>
        <v>-3.6297614252308277E-2</v>
      </c>
      <c r="BE49">
        <f t="shared" si="29"/>
        <v>-4.7571763328968501E-2</v>
      </c>
      <c r="BF49">
        <f t="shared" si="30"/>
        <v>3.0400253849016273E-2</v>
      </c>
      <c r="BG49">
        <f t="shared" si="2"/>
        <v>-7.6957828632951267E-2</v>
      </c>
      <c r="BH49">
        <f t="shared" si="3"/>
        <v>-0.29995131807187975</v>
      </c>
      <c r="BI49">
        <f t="shared" si="4"/>
        <v>-5.2038834951456302E-2</v>
      </c>
      <c r="BJ49">
        <f t="shared" si="5"/>
        <v>4.3652764959764882E-2</v>
      </c>
      <c r="BK49">
        <f t="shared" si="6"/>
        <v>-3.2155760715147669E-2</v>
      </c>
      <c r="BL49">
        <f t="shared" si="35"/>
        <v>-7.5199733461477167E-2</v>
      </c>
      <c r="BM49">
        <f t="shared" si="7"/>
        <v>-0.19985685929772878</v>
      </c>
      <c r="BN49">
        <f t="shared" si="8"/>
        <v>-3.8880079807515636E-2</v>
      </c>
      <c r="BO49">
        <f t="shared" si="9"/>
        <v>-6.2075150603225854E-2</v>
      </c>
      <c r="BP49">
        <f t="shared" si="10"/>
        <v>7.3644272497241384E-2</v>
      </c>
      <c r="BQ49">
        <f t="shared" si="11"/>
        <v>-0.30769230769230765</v>
      </c>
      <c r="BR49">
        <f t="shared" si="12"/>
        <v>-0.16323905137918754</v>
      </c>
      <c r="BS49">
        <f t="shared" si="13"/>
        <v>-3.0451070286412623E-2</v>
      </c>
      <c r="BT49">
        <f t="shared" si="34"/>
        <v>-0.26463390220875926</v>
      </c>
      <c r="BU49">
        <f t="shared" si="14"/>
        <v>-0.12093201469692472</v>
      </c>
      <c r="BV49">
        <f t="shared" si="15"/>
        <v>-6.9372721813699315E-2</v>
      </c>
      <c r="BW49">
        <f t="shared" si="16"/>
        <v>-5.7771682212717057E-2</v>
      </c>
    </row>
    <row r="50" spans="1:75" x14ac:dyDescent="0.3">
      <c r="A50" s="11">
        <v>44562</v>
      </c>
      <c r="B50" s="15">
        <v>194.53999300000001</v>
      </c>
      <c r="C50" s="10">
        <v>165.11999499999999</v>
      </c>
      <c r="D50" s="10">
        <v>666.51000999999997</v>
      </c>
      <c r="E50" s="10">
        <v>27.473333</v>
      </c>
      <c r="F50" s="10">
        <v>153.56300400000001</v>
      </c>
      <c r="G50" s="10">
        <v>135.16000399999999</v>
      </c>
      <c r="H50" s="10">
        <v>243.85000600000001</v>
      </c>
      <c r="I50" s="10">
        <v>12.2</v>
      </c>
      <c r="J50" s="10">
        <v>34.759998000000003</v>
      </c>
      <c r="K50" s="10">
        <v>290.14334100000002</v>
      </c>
      <c r="L50" s="10">
        <v>381.98998999999998</v>
      </c>
      <c r="M50" s="10">
        <v>14.52</v>
      </c>
      <c r="N50" s="10">
        <v>187.58000200000001</v>
      </c>
      <c r="O50" s="10">
        <v>105.19000200000001</v>
      </c>
      <c r="P50" s="10">
        <v>360.01998900000001</v>
      </c>
      <c r="Q50" s="10">
        <v>64.419998000000007</v>
      </c>
      <c r="R50" s="10">
        <v>199.770004</v>
      </c>
      <c r="S50" s="10">
        <v>62.240001999999997</v>
      </c>
      <c r="T50" s="10">
        <v>148.46000699999999</v>
      </c>
      <c r="U50" s="10">
        <v>69.426002999999994</v>
      </c>
      <c r="V50" s="10">
        <v>47.700001</v>
      </c>
      <c r="W50" s="10">
        <v>216.11999499999999</v>
      </c>
      <c r="X50" s="10">
        <v>244.770004</v>
      </c>
      <c r="Y50" s="10">
        <v>151.490005</v>
      </c>
      <c r="Z50" s="10">
        <v>239.14999399999999</v>
      </c>
      <c r="AA50" s="10">
        <v>171.990005</v>
      </c>
      <c r="AB50" s="10">
        <v>134.891006</v>
      </c>
      <c r="AC50" s="10">
        <v>51.290000999999997</v>
      </c>
      <c r="AD50" s="10">
        <v>6.9999999999999999E-4</v>
      </c>
      <c r="AE50" s="10">
        <v>78.269997000000004</v>
      </c>
      <c r="AF50" s="10">
        <v>66.089995999999999</v>
      </c>
      <c r="AG50" s="10">
        <v>106.449997</v>
      </c>
      <c r="AH50" s="10">
        <v>280.42001299999998</v>
      </c>
      <c r="AI50" s="10">
        <v>75.970000999999996</v>
      </c>
      <c r="AJ50" s="10">
        <v>467.67999300000002</v>
      </c>
      <c r="AO50">
        <f t="shared" si="1"/>
        <v>8.1859556372945785E-2</v>
      </c>
      <c r="AP50">
        <f t="shared" si="17"/>
        <v>-5.5269504836191322E-2</v>
      </c>
      <c r="AQ50">
        <f t="shared" si="18"/>
        <v>-1.5785590387733261E-2</v>
      </c>
      <c r="AR50">
        <f t="shared" si="19"/>
        <v>3.4777176451117775E-2</v>
      </c>
      <c r="AS50">
        <f t="shared" si="20"/>
        <v>2.6672518505316645E-2</v>
      </c>
      <c r="AT50">
        <f t="shared" si="21"/>
        <v>-3.3259381063720637E-2</v>
      </c>
      <c r="AU50">
        <f t="shared" si="22"/>
        <v>-4.1247855749212527E-3</v>
      </c>
      <c r="AV50">
        <f t="shared" si="31"/>
        <v>3.3022861981371616E-2</v>
      </c>
      <c r="AW50">
        <f t="shared" si="33"/>
        <v>0.22610222222222226</v>
      </c>
      <c r="AX50">
        <f t="shared" si="23"/>
        <v>-7.0768158172180184E-2</v>
      </c>
      <c r="AY50">
        <f t="shared" si="24"/>
        <v>-5.7070908780488386E-2</v>
      </c>
      <c r="AZ50">
        <f t="shared" si="32"/>
        <v>4.83754512635379E-2</v>
      </c>
      <c r="BA50">
        <f t="shared" si="25"/>
        <v>-6.9358980644562224E-2</v>
      </c>
      <c r="BB50">
        <f t="shared" si="26"/>
        <v>-0.16376499591569282</v>
      </c>
      <c r="BC50">
        <f t="shared" si="27"/>
        <v>-4.3517548515157475E-2</v>
      </c>
      <c r="BD50">
        <f t="shared" si="28"/>
        <v>-6.6782573761879918E-2</v>
      </c>
      <c r="BE50">
        <f t="shared" si="29"/>
        <v>-9.3725852452392885E-2</v>
      </c>
      <c r="BF50">
        <f t="shared" si="30"/>
        <v>2.0160695628935996E-2</v>
      </c>
      <c r="BG50">
        <f t="shared" si="2"/>
        <v>3.8399705963490856E-2</v>
      </c>
      <c r="BH50">
        <f t="shared" si="3"/>
        <v>-0.27999253173514765</v>
      </c>
      <c r="BI50">
        <f t="shared" si="4"/>
        <v>-2.2941396968455551E-2</v>
      </c>
      <c r="BJ50">
        <f t="shared" si="5"/>
        <v>-4.443561519596425E-2</v>
      </c>
      <c r="BK50">
        <f t="shared" si="6"/>
        <v>-5.6581257741472039E-2</v>
      </c>
      <c r="BL50">
        <f t="shared" si="35"/>
        <v>-1.610700775406243E-2</v>
      </c>
      <c r="BM50">
        <f t="shared" si="7"/>
        <v>-6.9853339223678937E-2</v>
      </c>
      <c r="BN50">
        <f t="shared" si="8"/>
        <v>-2.1449647856442003E-2</v>
      </c>
      <c r="BO50">
        <f t="shared" si="9"/>
        <v>-5.9506625946393003E-3</v>
      </c>
      <c r="BP50">
        <f t="shared" si="10"/>
        <v>8.0581759422527644E-3</v>
      </c>
      <c r="BQ50">
        <f t="shared" si="11"/>
        <v>-0.22222222222222221</v>
      </c>
      <c r="BR50">
        <f t="shared" si="12"/>
        <v>1.9200460092149078E-3</v>
      </c>
      <c r="BS50">
        <f t="shared" si="13"/>
        <v>-4.7831837036056091E-2</v>
      </c>
      <c r="BT50">
        <f t="shared" si="34"/>
        <v>1.236324275105573E-2</v>
      </c>
      <c r="BU50">
        <f t="shared" si="14"/>
        <v>-4.5833479575684198E-2</v>
      </c>
      <c r="BV50">
        <f t="shared" si="15"/>
        <v>-6.3947791328349421E-2</v>
      </c>
      <c r="BW50">
        <f t="shared" si="16"/>
        <v>-0.12468649915073546</v>
      </c>
    </row>
    <row r="51" spans="1:75" x14ac:dyDescent="0.3">
      <c r="A51" s="11">
        <v>44593</v>
      </c>
      <c r="B51" s="15">
        <v>187</v>
      </c>
      <c r="C51" s="10">
        <v>174.61000100000001</v>
      </c>
      <c r="D51" s="10">
        <v>667.92999299999997</v>
      </c>
      <c r="E51" s="10">
        <v>20.690000999999999</v>
      </c>
      <c r="F51" s="10">
        <v>162.99749800000001</v>
      </c>
      <c r="G51" s="10">
        <v>148.91999799999999</v>
      </c>
      <c r="H51" s="10">
        <v>272.85998499999999</v>
      </c>
      <c r="I51" s="10">
        <v>12.9</v>
      </c>
      <c r="J51" s="10">
        <v>34.119999</v>
      </c>
      <c r="K51" s="10">
        <v>359.20001200000002</v>
      </c>
      <c r="L51" s="10">
        <v>443.58999599999999</v>
      </c>
      <c r="M51" s="10">
        <v>19.879999000000002</v>
      </c>
      <c r="N51" s="10">
        <v>222.820007</v>
      </c>
      <c r="O51" s="10">
        <v>108.800003</v>
      </c>
      <c r="P51" s="10">
        <v>415.459991</v>
      </c>
      <c r="Q51" s="10">
        <v>63.799999</v>
      </c>
      <c r="R51" s="10">
        <v>212.220001</v>
      </c>
      <c r="S51" s="10">
        <v>62</v>
      </c>
      <c r="T51" s="10">
        <v>137.16000399999999</v>
      </c>
      <c r="U51" s="10">
        <v>67.596001000000001</v>
      </c>
      <c r="V51" s="10">
        <v>49.560001</v>
      </c>
      <c r="W51" s="10">
        <v>221.770004</v>
      </c>
      <c r="X51" s="10">
        <v>247.279999</v>
      </c>
      <c r="Y51" s="10">
        <v>171.759995</v>
      </c>
      <c r="Z51" s="10">
        <v>241.279999</v>
      </c>
      <c r="AA51" s="10">
        <v>152.820007</v>
      </c>
      <c r="AB51" s="10">
        <v>139.649506</v>
      </c>
      <c r="AC51" s="10">
        <v>52.25</v>
      </c>
      <c r="AD51" s="10">
        <v>1E-3</v>
      </c>
      <c r="AE51" s="10">
        <v>84.709998999999996</v>
      </c>
      <c r="AF51" s="10">
        <v>69.300003000000004</v>
      </c>
      <c r="AG51" s="10">
        <v>99.209998999999996</v>
      </c>
      <c r="AH51" s="10">
        <v>297.459991</v>
      </c>
      <c r="AI51" s="10">
        <v>82.730002999999996</v>
      </c>
      <c r="AJ51" s="10">
        <v>455.61999500000002</v>
      </c>
      <c r="AO51">
        <f t="shared" si="1"/>
        <v>-3.8758061433671429E-2</v>
      </c>
      <c r="AP51">
        <f t="shared" si="17"/>
        <v>5.7473390790739931E-2</v>
      </c>
      <c r="AQ51">
        <f t="shared" si="18"/>
        <v>2.1304751296983551E-3</v>
      </c>
      <c r="AR51">
        <f t="shared" si="19"/>
        <v>-0.24690604521846699</v>
      </c>
      <c r="AS51">
        <f t="shared" si="20"/>
        <v>6.1437284725167268E-2</v>
      </c>
      <c r="AT51">
        <f t="shared" si="21"/>
        <v>0.10180522042600715</v>
      </c>
      <c r="AU51">
        <f t="shared" si="22"/>
        <v>0.11896648876850954</v>
      </c>
      <c r="AV51">
        <f t="shared" si="31"/>
        <v>5.737704918032796E-2</v>
      </c>
      <c r="AW51">
        <f t="shared" si="33"/>
        <v>-1.8411940069731968E-2</v>
      </c>
      <c r="AX51">
        <f t="shared" si="23"/>
        <v>0.23800880889422166</v>
      </c>
      <c r="AY51">
        <f t="shared" si="24"/>
        <v>0.16126078591745299</v>
      </c>
      <c r="AZ51">
        <f t="shared" si="32"/>
        <v>0.3691459366391186</v>
      </c>
      <c r="BA51">
        <f t="shared" si="25"/>
        <v>0.18786653494118202</v>
      </c>
      <c r="BB51">
        <f t="shared" si="26"/>
        <v>3.4318860455958514E-2</v>
      </c>
      <c r="BC51">
        <f t="shared" si="27"/>
        <v>0.15399145518000665</v>
      </c>
      <c r="BD51">
        <f t="shared" si="28"/>
        <v>-9.6243250426677595E-3</v>
      </c>
      <c r="BE51">
        <f t="shared" si="29"/>
        <v>6.2321653655270468E-2</v>
      </c>
      <c r="BF51">
        <f t="shared" si="30"/>
        <v>-3.8560731408716366E-3</v>
      </c>
      <c r="BG51">
        <f t="shared" si="2"/>
        <v>-7.6114795010079742E-2</v>
      </c>
      <c r="BH51">
        <f t="shared" si="3"/>
        <v>-2.6359028619291153E-2</v>
      </c>
      <c r="BI51">
        <f t="shared" si="4"/>
        <v>3.8993709874345694E-2</v>
      </c>
      <c r="BJ51">
        <f t="shared" si="5"/>
        <v>2.6142925831550253E-2</v>
      </c>
      <c r="BK51">
        <f t="shared" si="6"/>
        <v>1.0254504060881593E-2</v>
      </c>
      <c r="BL51">
        <f t="shared" si="35"/>
        <v>0.13380414107188132</v>
      </c>
      <c r="BM51">
        <f t="shared" si="7"/>
        <v>8.9065651408714291E-3</v>
      </c>
      <c r="BN51">
        <f t="shared" si="8"/>
        <v>-0.11145995373393933</v>
      </c>
      <c r="BO51">
        <f t="shared" si="9"/>
        <v>3.5276629192015942E-2</v>
      </c>
      <c r="BP51">
        <f t="shared" si="10"/>
        <v>1.8717078987773923E-2</v>
      </c>
      <c r="BQ51">
        <f t="shared" si="11"/>
        <v>0.4285714285714286</v>
      </c>
      <c r="BR51">
        <f t="shared" si="12"/>
        <v>8.2279318344677999E-2</v>
      </c>
      <c r="BS51">
        <f t="shared" si="13"/>
        <v>4.8570240494491851E-2</v>
      </c>
      <c r="BT51">
        <f t="shared" si="34"/>
        <v>-6.8013134843019296E-2</v>
      </c>
      <c r="BU51">
        <f t="shared" si="14"/>
        <v>6.0765912595546527E-2</v>
      </c>
      <c r="BV51">
        <f t="shared" si="15"/>
        <v>8.898251824427382E-2</v>
      </c>
      <c r="BW51">
        <f t="shared" si="16"/>
        <v>-2.5786858921715745E-2</v>
      </c>
    </row>
    <row r="52" spans="1:75" x14ac:dyDescent="0.3">
      <c r="A52" s="11">
        <v>44621</v>
      </c>
      <c r="B52" s="15">
        <v>174.71000699999999</v>
      </c>
      <c r="C52" s="10">
        <v>157.64999399999999</v>
      </c>
      <c r="D52" s="10">
        <v>563.77002000000005</v>
      </c>
      <c r="E52" s="10">
        <v>15.11</v>
      </c>
      <c r="F52" s="10">
        <v>124.281502</v>
      </c>
      <c r="G52" s="10">
        <v>152.990005</v>
      </c>
      <c r="H52" s="10">
        <v>185.470001</v>
      </c>
      <c r="I52" s="10">
        <v>10.06</v>
      </c>
      <c r="J52" s="10">
        <v>24.719999000000001</v>
      </c>
      <c r="K52" s="10">
        <v>290.25332600000002</v>
      </c>
      <c r="L52" s="10">
        <v>354.92999300000002</v>
      </c>
      <c r="M52" s="10">
        <v>12.94</v>
      </c>
      <c r="N52" s="10">
        <v>210.53999300000001</v>
      </c>
      <c r="O52" s="10">
        <v>97.089995999999999</v>
      </c>
      <c r="P52" s="10">
        <v>377.54998799999998</v>
      </c>
      <c r="Q52" s="10">
        <v>56.849997999999999</v>
      </c>
      <c r="R52" s="10">
        <v>228.64999399999999</v>
      </c>
      <c r="S52" s="10">
        <v>64.610000999999997</v>
      </c>
      <c r="T52" s="10">
        <v>111.629997</v>
      </c>
      <c r="U52" s="10">
        <v>42.681998999999998</v>
      </c>
      <c r="V52" s="10">
        <v>43.59</v>
      </c>
      <c r="W52" s="10">
        <v>213.13000500000001</v>
      </c>
      <c r="X52" s="10">
        <v>249.16000399999999</v>
      </c>
      <c r="Y52" s="10">
        <v>153.21000699999999</v>
      </c>
      <c r="Z52" s="10">
        <v>202.740005</v>
      </c>
      <c r="AA52" s="10">
        <v>139.69000199999999</v>
      </c>
      <c r="AB52" s="10">
        <v>114.966499</v>
      </c>
      <c r="AC52" s="10">
        <v>55.57</v>
      </c>
      <c r="AD52" s="10">
        <v>6.9999999999999999E-4</v>
      </c>
      <c r="AE52" s="10">
        <v>71.019997000000004</v>
      </c>
      <c r="AF52" s="10">
        <v>69.360000999999997</v>
      </c>
      <c r="AG52" s="10">
        <v>66.410004000000001</v>
      </c>
      <c r="AH52" s="10">
        <v>290.54998799999998</v>
      </c>
      <c r="AI52" s="10">
        <v>73.400002000000001</v>
      </c>
      <c r="AJ52" s="10">
        <v>395.95001200000002</v>
      </c>
      <c r="AO52">
        <f t="shared" si="1"/>
        <v>-6.5721887700534817E-2</v>
      </c>
      <c r="AP52">
        <f t="shared" si="17"/>
        <v>-9.713078805835422E-2</v>
      </c>
      <c r="AQ52">
        <f t="shared" si="18"/>
        <v>-0.15594444641146685</v>
      </c>
      <c r="AR52">
        <f t="shared" si="19"/>
        <v>-0.26969554037237597</v>
      </c>
      <c r="AS52">
        <f t="shared" si="20"/>
        <v>-0.23752509379008996</v>
      </c>
      <c r="AT52">
        <f t="shared" si="21"/>
        <v>2.7330157498390538E-2</v>
      </c>
      <c r="AU52">
        <f t="shared" si="22"/>
        <v>-0.32027409222352626</v>
      </c>
      <c r="AV52">
        <f t="shared" si="31"/>
        <v>-0.22015503875968989</v>
      </c>
      <c r="AW52">
        <f t="shared" si="33"/>
        <v>-0.27549824957497798</v>
      </c>
      <c r="AX52">
        <f t="shared" si="23"/>
        <v>-0.19194511051408317</v>
      </c>
      <c r="AY52">
        <f t="shared" si="24"/>
        <v>-0.19986925719578214</v>
      </c>
      <c r="AZ52">
        <f t="shared" si="32"/>
        <v>-0.34909453466270302</v>
      </c>
      <c r="BA52">
        <f t="shared" si="25"/>
        <v>-5.5111810493749754E-2</v>
      </c>
      <c r="BB52">
        <f t="shared" si="26"/>
        <v>-0.1076287378411194</v>
      </c>
      <c r="BC52">
        <f t="shared" si="27"/>
        <v>-9.1248264143923355E-2</v>
      </c>
      <c r="BD52">
        <f t="shared" si="28"/>
        <v>-0.10893418666041045</v>
      </c>
      <c r="BE52">
        <f t="shared" si="29"/>
        <v>7.7419625495148289E-2</v>
      </c>
      <c r="BF52">
        <f t="shared" si="30"/>
        <v>4.2096790322580596E-2</v>
      </c>
      <c r="BG52">
        <f t="shared" si="2"/>
        <v>-0.18613302898416353</v>
      </c>
      <c r="BH52">
        <f t="shared" si="3"/>
        <v>-0.3685721289932522</v>
      </c>
      <c r="BI52">
        <f t="shared" si="4"/>
        <v>-0.12046006617312208</v>
      </c>
      <c r="BJ52">
        <f t="shared" si="5"/>
        <v>-3.8959276927279983E-2</v>
      </c>
      <c r="BK52">
        <f t="shared" si="6"/>
        <v>7.6027378178693001E-3</v>
      </c>
      <c r="BL52">
        <f t="shared" si="35"/>
        <v>-0.10799946751279314</v>
      </c>
      <c r="BM52">
        <f t="shared" si="7"/>
        <v>-0.1597314081553855</v>
      </c>
      <c r="BN52">
        <f t="shared" si="8"/>
        <v>-8.5918102333289462E-2</v>
      </c>
      <c r="BO52">
        <f t="shared" si="9"/>
        <v>-0.17674969075794655</v>
      </c>
      <c r="BP52">
        <f t="shared" si="10"/>
        <v>6.3540669856459342E-2</v>
      </c>
      <c r="BQ52">
        <f t="shared" si="11"/>
        <v>-0.30000000000000004</v>
      </c>
      <c r="BR52">
        <f t="shared" si="12"/>
        <v>-0.16161022502195985</v>
      </c>
      <c r="BS52">
        <f t="shared" si="13"/>
        <v>8.6577196829260039E-4</v>
      </c>
      <c r="BT52">
        <f t="shared" si="34"/>
        <v>-0.33061178641882655</v>
      </c>
      <c r="BU52">
        <f t="shared" si="14"/>
        <v>-2.3230024907786733E-2</v>
      </c>
      <c r="BV52">
        <f t="shared" si="15"/>
        <v>-0.11277650987151537</v>
      </c>
      <c r="BW52">
        <f t="shared" si="16"/>
        <v>-0.13096436428344194</v>
      </c>
    </row>
    <row r="53" spans="1:75" x14ac:dyDescent="0.3">
      <c r="A53" s="11">
        <v>44652</v>
      </c>
      <c r="B53" s="15">
        <v>168.820007</v>
      </c>
      <c r="C53" s="10">
        <v>148.83999600000001</v>
      </c>
      <c r="D53" s="10">
        <v>576.28997800000002</v>
      </c>
      <c r="E53" s="10">
        <v>15.16</v>
      </c>
      <c r="F53" s="10">
        <v>120.209503</v>
      </c>
      <c r="G53" s="10">
        <v>128.63000500000001</v>
      </c>
      <c r="H53" s="10">
        <v>186.720001</v>
      </c>
      <c r="I53" s="10">
        <v>10.38</v>
      </c>
      <c r="J53" s="10">
        <v>25.84</v>
      </c>
      <c r="K53" s="10">
        <v>252.75332599999999</v>
      </c>
      <c r="L53" s="10">
        <v>237.14999399999999</v>
      </c>
      <c r="M53" s="10">
        <v>12.79</v>
      </c>
      <c r="N53" s="10">
        <v>215.85000600000001</v>
      </c>
      <c r="O53" s="10">
        <v>96.050003000000004</v>
      </c>
      <c r="P53" s="10">
        <v>357.77999899999998</v>
      </c>
      <c r="Q53" s="10">
        <v>65.290001000000004</v>
      </c>
      <c r="R53" s="10">
        <v>161.88000500000001</v>
      </c>
      <c r="S53" s="10">
        <v>63.380001</v>
      </c>
      <c r="T53" s="10">
        <v>110.44000200000001</v>
      </c>
      <c r="U53" s="10">
        <v>37.512000999999998</v>
      </c>
      <c r="V53" s="10">
        <v>44.419998</v>
      </c>
      <c r="W53" s="10">
        <v>212.16999799999999</v>
      </c>
      <c r="X53" s="10">
        <v>252.21000699999999</v>
      </c>
      <c r="Y53" s="10">
        <v>120.870003</v>
      </c>
      <c r="Z53" s="10">
        <v>153.08999600000001</v>
      </c>
      <c r="AA53" s="10">
        <v>143.220001</v>
      </c>
      <c r="AB53" s="10">
        <v>114.039001</v>
      </c>
      <c r="AC53" s="10">
        <v>54.09</v>
      </c>
      <c r="AD53" s="10">
        <v>6.9999999999999999E-4</v>
      </c>
      <c r="AE53" s="10">
        <v>75.690002000000007</v>
      </c>
      <c r="AF53" s="10">
        <v>68.220000999999996</v>
      </c>
      <c r="AG53" s="10">
        <v>39.970001000000003</v>
      </c>
      <c r="AH53" s="10">
        <v>262.39999399999999</v>
      </c>
      <c r="AI53" s="10">
        <v>71.919998000000007</v>
      </c>
      <c r="AJ53" s="10">
        <v>416.48001099999999</v>
      </c>
      <c r="AO53">
        <f t="shared" si="1"/>
        <v>-3.3713008780315523E-2</v>
      </c>
      <c r="AP53">
        <f t="shared" si="17"/>
        <v>-5.5883275200124517E-2</v>
      </c>
      <c r="AQ53">
        <f t="shared" si="18"/>
        <v>2.2207562580216614E-2</v>
      </c>
      <c r="AR53">
        <f t="shared" si="19"/>
        <v>3.3090668431502786E-3</v>
      </c>
      <c r="AS53">
        <f t="shared" si="20"/>
        <v>-3.2764320791681491E-2</v>
      </c>
      <c r="AT53">
        <f t="shared" si="21"/>
        <v>-0.15922608800489932</v>
      </c>
      <c r="AU53">
        <f t="shared" si="22"/>
        <v>6.7396344058897164E-3</v>
      </c>
      <c r="AV53">
        <f t="shared" si="31"/>
        <v>3.1809145129224677E-2</v>
      </c>
      <c r="AW53">
        <f t="shared" si="33"/>
        <v>4.530748565159725E-2</v>
      </c>
      <c r="AX53">
        <f t="shared" si="23"/>
        <v>-0.12919748592303823</v>
      </c>
      <c r="AY53">
        <f t="shared" si="24"/>
        <v>-0.33184008486991973</v>
      </c>
      <c r="AZ53">
        <f t="shared" si="32"/>
        <v>-1.159196290571873E-2</v>
      </c>
      <c r="BA53">
        <f t="shared" si="25"/>
        <v>2.5220923228585827E-2</v>
      </c>
      <c r="BB53">
        <f t="shared" si="26"/>
        <v>-1.0711639127063055E-2</v>
      </c>
      <c r="BC53">
        <f t="shared" si="27"/>
        <v>-5.2363897837019689E-2</v>
      </c>
      <c r="BD53">
        <f t="shared" si="28"/>
        <v>0.14846091991067448</v>
      </c>
      <c r="BE53">
        <f t="shared" si="29"/>
        <v>-0.29201832824014851</v>
      </c>
      <c r="BF53">
        <f t="shared" si="30"/>
        <v>-1.9037300432792083E-2</v>
      </c>
      <c r="BG53">
        <f t="shared" si="2"/>
        <v>-1.0660172283261785E-2</v>
      </c>
      <c r="BH53">
        <f t="shared" si="3"/>
        <v>-0.1211283004809592</v>
      </c>
      <c r="BI53">
        <f t="shared" si="4"/>
        <v>1.9041018582243545E-2</v>
      </c>
      <c r="BJ53">
        <f t="shared" si="5"/>
        <v>-4.5043258925462825E-3</v>
      </c>
      <c r="BK53">
        <f t="shared" si="6"/>
        <v>1.224114204140085E-2</v>
      </c>
      <c r="BL53">
        <f t="shared" si="35"/>
        <v>-0.21108284395548652</v>
      </c>
      <c r="BM53">
        <f t="shared" si="7"/>
        <v>-0.24489497768336341</v>
      </c>
      <c r="BN53">
        <f t="shared" si="8"/>
        <v>2.5270233727965757E-2</v>
      </c>
      <c r="BO53">
        <f t="shared" si="9"/>
        <v>-8.0675501825971056E-3</v>
      </c>
      <c r="BP53">
        <f t="shared" si="10"/>
        <v>-2.6633075400395841E-2</v>
      </c>
      <c r="BQ53">
        <f t="shared" si="11"/>
        <v>0</v>
      </c>
      <c r="BR53">
        <f t="shared" si="12"/>
        <v>6.5756198215553327E-2</v>
      </c>
      <c r="BS53">
        <f t="shared" si="13"/>
        <v>-1.643598592220321E-2</v>
      </c>
      <c r="BT53">
        <f t="shared" si="34"/>
        <v>-0.39813283251722131</v>
      </c>
      <c r="BU53">
        <f t="shared" si="14"/>
        <v>-9.6885201041550184E-2</v>
      </c>
      <c r="BV53">
        <f t="shared" si="15"/>
        <v>-2.0163541684917036E-2</v>
      </c>
      <c r="BW53">
        <f t="shared" si="16"/>
        <v>5.1849976961233113E-2</v>
      </c>
    </row>
    <row r="54" spans="1:75" x14ac:dyDescent="0.3">
      <c r="A54" s="11">
        <v>44682</v>
      </c>
      <c r="B54" s="15">
        <v>138.61999499999999</v>
      </c>
      <c r="C54" s="10">
        <v>136.720001</v>
      </c>
      <c r="D54" s="10">
        <v>475.88000499999998</v>
      </c>
      <c r="E54" s="10">
        <v>16.829999999999998</v>
      </c>
      <c r="F54" s="10">
        <v>106.209999</v>
      </c>
      <c r="G54" s="10">
        <v>121.58000199999999</v>
      </c>
      <c r="H54" s="10">
        <v>151.58999600000001</v>
      </c>
      <c r="I54" s="10">
        <v>8.57</v>
      </c>
      <c r="J54" s="10">
        <v>26.41</v>
      </c>
      <c r="K54" s="10">
        <v>224.47332800000001</v>
      </c>
      <c r="L54" s="10">
        <v>259.5</v>
      </c>
      <c r="M54" s="10">
        <v>13.69</v>
      </c>
      <c r="N54" s="10">
        <v>178.759995</v>
      </c>
      <c r="O54" s="10">
        <v>113.68</v>
      </c>
      <c r="P54" s="10">
        <v>299.47000100000002</v>
      </c>
      <c r="Q54" s="10">
        <v>60.799999</v>
      </c>
      <c r="R54" s="10">
        <v>141.229996</v>
      </c>
      <c r="S54" s="10">
        <v>62.91</v>
      </c>
      <c r="T54" s="10">
        <v>94.400002000000001</v>
      </c>
      <c r="U54" s="10">
        <v>31.24</v>
      </c>
      <c r="V54" s="10">
        <v>37.409999999999997</v>
      </c>
      <c r="W54" s="10">
        <v>196.88999899999999</v>
      </c>
      <c r="X54" s="10">
        <v>246.88000500000001</v>
      </c>
      <c r="Y54" s="10">
        <v>89.080001999999993</v>
      </c>
      <c r="Z54" s="10">
        <v>149.509995</v>
      </c>
      <c r="AA54" s="10">
        <v>127.739998</v>
      </c>
      <c r="AB54" s="10">
        <v>109.37249799999999</v>
      </c>
      <c r="AC54" s="10">
        <v>41.77</v>
      </c>
      <c r="AD54" s="10">
        <v>5.9999999999999995E-4</v>
      </c>
      <c r="AE54" s="10">
        <v>77.459998999999996</v>
      </c>
      <c r="AF54" s="10">
        <v>68.260002</v>
      </c>
      <c r="AG54" s="10">
        <v>36.82</v>
      </c>
      <c r="AH54" s="10">
        <v>241.83000200000001</v>
      </c>
      <c r="AI54" s="10">
        <v>69.870002999999997</v>
      </c>
      <c r="AJ54" s="10">
        <v>366.05999800000001</v>
      </c>
      <c r="AO54">
        <f t="shared" si="1"/>
        <v>-0.17888882092037833</v>
      </c>
      <c r="AP54">
        <f t="shared" si="17"/>
        <v>-8.1429691787952049E-2</v>
      </c>
      <c r="AQ54">
        <f t="shared" si="18"/>
        <v>-0.17423515388636523</v>
      </c>
      <c r="AR54">
        <f t="shared" si="19"/>
        <v>0.11015831134564631</v>
      </c>
      <c r="AS54">
        <f t="shared" si="20"/>
        <v>-0.11645921204748681</v>
      </c>
      <c r="AT54">
        <f t="shared" si="21"/>
        <v>-5.4808386270373058E-2</v>
      </c>
      <c r="AU54">
        <f t="shared" si="22"/>
        <v>-0.1881426992922948</v>
      </c>
      <c r="AV54">
        <f t="shared" si="31"/>
        <v>-0.17437379576107903</v>
      </c>
      <c r="AW54">
        <f t="shared" si="33"/>
        <v>2.2058823529411777E-2</v>
      </c>
      <c r="AX54">
        <f t="shared" si="23"/>
        <v>-0.11188773832396563</v>
      </c>
      <c r="AY54">
        <f t="shared" si="24"/>
        <v>9.4244176957474474E-2</v>
      </c>
      <c r="AZ54">
        <f t="shared" si="32"/>
        <v>7.0367474589523096E-2</v>
      </c>
      <c r="BA54">
        <f t="shared" si="25"/>
        <v>-0.17183233712766263</v>
      </c>
      <c r="BB54">
        <f t="shared" si="26"/>
        <v>0.18355019728630306</v>
      </c>
      <c r="BC54">
        <f t="shared" si="27"/>
        <v>-0.16297724345401418</v>
      </c>
      <c r="BD54">
        <f t="shared" si="28"/>
        <v>-6.8770132198343881E-2</v>
      </c>
      <c r="BE54">
        <f t="shared" si="29"/>
        <v>-0.12756367903497415</v>
      </c>
      <c r="BF54">
        <f t="shared" si="30"/>
        <v>-7.4156041745724087E-3</v>
      </c>
      <c r="BG54">
        <f t="shared" si="2"/>
        <v>-0.14523723025647903</v>
      </c>
      <c r="BH54">
        <f t="shared" si="3"/>
        <v>-0.16719985158882886</v>
      </c>
      <c r="BI54">
        <f t="shared" si="4"/>
        <v>-0.15781175856874202</v>
      </c>
      <c r="BJ54">
        <f t="shared" si="5"/>
        <v>-7.2017717603975295E-2</v>
      </c>
      <c r="BK54">
        <f t="shared" si="6"/>
        <v>-2.1133190008594621E-2</v>
      </c>
      <c r="BL54">
        <f t="shared" si="35"/>
        <v>-0.26300984703375913</v>
      </c>
      <c r="BM54">
        <f t="shared" si="7"/>
        <v>-2.3384944108300908E-2</v>
      </c>
      <c r="BN54">
        <f t="shared" si="8"/>
        <v>-0.10808548311628623</v>
      </c>
      <c r="BO54">
        <f t="shared" si="9"/>
        <v>-4.0920237454552991E-2</v>
      </c>
      <c r="BP54">
        <f t="shared" si="10"/>
        <v>-0.2277685339249399</v>
      </c>
      <c r="BQ54">
        <f t="shared" si="11"/>
        <v>-0.14285714285714293</v>
      </c>
      <c r="BR54">
        <f t="shared" si="12"/>
        <v>2.338481904122541E-2</v>
      </c>
      <c r="BS54">
        <f t="shared" si="13"/>
        <v>5.8635296707198418E-4</v>
      </c>
      <c r="BT54">
        <f t="shared" si="34"/>
        <v>-7.8809129877179709E-2</v>
      </c>
      <c r="BU54">
        <f t="shared" si="14"/>
        <v>-7.8391739597372043E-2</v>
      </c>
      <c r="BV54">
        <f t="shared" si="15"/>
        <v>-2.8503824485645975E-2</v>
      </c>
      <c r="BW54">
        <f t="shared" si="16"/>
        <v>-0.12106226389818259</v>
      </c>
    </row>
    <row r="55" spans="1:75" x14ac:dyDescent="0.3">
      <c r="A55" s="11">
        <v>44713</v>
      </c>
      <c r="B55" s="15">
        <v>154.020004</v>
      </c>
      <c r="C55" s="10">
        <v>162.509995</v>
      </c>
      <c r="D55" s="10">
        <v>574.44000200000005</v>
      </c>
      <c r="E55" s="10">
        <v>16.879999000000002</v>
      </c>
      <c r="F55" s="10">
        <v>134.949997</v>
      </c>
      <c r="G55" s="10">
        <v>132.050003</v>
      </c>
      <c r="H55" s="10">
        <v>181.63000500000001</v>
      </c>
      <c r="I55" s="10">
        <v>9.58</v>
      </c>
      <c r="J55" s="10">
        <v>31.299999</v>
      </c>
      <c r="K55" s="10">
        <v>297.14999399999999</v>
      </c>
      <c r="L55" s="10">
        <v>312.47000100000002</v>
      </c>
      <c r="M55" s="10">
        <v>15.11</v>
      </c>
      <c r="N55" s="10">
        <v>198.25</v>
      </c>
      <c r="O55" s="10">
        <v>89.370002999999997</v>
      </c>
      <c r="P55" s="10">
        <v>343.17999300000002</v>
      </c>
      <c r="Q55" s="10">
        <v>61.389999000000003</v>
      </c>
      <c r="R55" s="10">
        <v>163.38000500000001</v>
      </c>
      <c r="S55" s="10">
        <v>64.169998000000007</v>
      </c>
      <c r="T55" s="10">
        <v>106.099998</v>
      </c>
      <c r="U55" s="10">
        <v>34.830002</v>
      </c>
      <c r="V55" s="10">
        <v>36.310001</v>
      </c>
      <c r="W55" s="10">
        <v>212.11000100000001</v>
      </c>
      <c r="X55" s="10">
        <v>263.36999500000002</v>
      </c>
      <c r="Y55" s="10">
        <v>110.980003</v>
      </c>
      <c r="Z55" s="10">
        <v>155.05999800000001</v>
      </c>
      <c r="AA55" s="10">
        <v>145.05999800000001</v>
      </c>
      <c r="AB55" s="10">
        <v>116.639999</v>
      </c>
      <c r="AC55" s="10">
        <v>43.860000999999997</v>
      </c>
      <c r="AD55" s="10">
        <v>5.9999999999999995E-4</v>
      </c>
      <c r="AE55" s="10">
        <v>84.489998</v>
      </c>
      <c r="AF55" s="10">
        <v>73.989998</v>
      </c>
      <c r="AG55" s="10">
        <v>37.389999000000003</v>
      </c>
      <c r="AH55" s="10">
        <v>265.48001099999999</v>
      </c>
      <c r="AI55" s="10">
        <v>77.839995999999999</v>
      </c>
      <c r="AJ55" s="10">
        <v>410.11999500000002</v>
      </c>
      <c r="AO55">
        <f t="shared" si="1"/>
        <v>0.11109514900790476</v>
      </c>
      <c r="AP55">
        <f t="shared" si="17"/>
        <v>0.18863365865540044</v>
      </c>
      <c r="AQ55">
        <f t="shared" si="18"/>
        <v>0.20711102791553529</v>
      </c>
      <c r="AR55">
        <f t="shared" si="19"/>
        <v>2.9708259061202165E-3</v>
      </c>
      <c r="AS55">
        <f t="shared" si="20"/>
        <v>0.2705959727953674</v>
      </c>
      <c r="AT55">
        <f t="shared" si="21"/>
        <v>8.6116144331039007E-2</v>
      </c>
      <c r="AU55">
        <f t="shared" si="22"/>
        <v>0.19816617054333846</v>
      </c>
      <c r="AV55">
        <f t="shared" si="31"/>
        <v>0.11785297549591596</v>
      </c>
      <c r="AW55">
        <f t="shared" si="33"/>
        <v>0.18515709958349108</v>
      </c>
      <c r="AX55">
        <f t="shared" si="23"/>
        <v>0.32376526265962424</v>
      </c>
      <c r="AY55">
        <f t="shared" si="24"/>
        <v>0.20412331791907523</v>
      </c>
      <c r="AZ55">
        <f t="shared" si="32"/>
        <v>0.1037253469685902</v>
      </c>
      <c r="BA55">
        <f t="shared" si="25"/>
        <v>0.10902889653806488</v>
      </c>
      <c r="BB55">
        <f t="shared" si="26"/>
        <v>-0.21384585679099233</v>
      </c>
      <c r="BC55">
        <f t="shared" si="27"/>
        <v>0.14595783168278012</v>
      </c>
      <c r="BD55">
        <f t="shared" si="28"/>
        <v>9.7039475280255097E-3</v>
      </c>
      <c r="BE55">
        <f t="shared" si="29"/>
        <v>0.15683643437899702</v>
      </c>
      <c r="BF55">
        <f t="shared" si="30"/>
        <v>2.0028580511842479E-2</v>
      </c>
      <c r="BG55">
        <f t="shared" si="2"/>
        <v>0.12394063296735945</v>
      </c>
      <c r="BH55">
        <f t="shared" si="3"/>
        <v>0.11491683738796421</v>
      </c>
      <c r="BI55">
        <f t="shared" si="4"/>
        <v>-2.9403875968992167E-2</v>
      </c>
      <c r="BJ55">
        <f t="shared" si="5"/>
        <v>7.7302057378749969E-2</v>
      </c>
      <c r="BK55">
        <f t="shared" si="6"/>
        <v>6.6793542069152195E-2</v>
      </c>
      <c r="BL55">
        <f t="shared" si="35"/>
        <v>0.24584643588131044</v>
      </c>
      <c r="BM55">
        <f t="shared" si="7"/>
        <v>3.7121284098765459E-2</v>
      </c>
      <c r="BN55">
        <f t="shared" si="8"/>
        <v>0.13558791507104931</v>
      </c>
      <c r="BO55">
        <f t="shared" si="9"/>
        <v>6.6447243437742554E-2</v>
      </c>
      <c r="BP55">
        <f t="shared" si="10"/>
        <v>5.0035934881493743E-2</v>
      </c>
      <c r="BQ55">
        <f t="shared" si="11"/>
        <v>0</v>
      </c>
      <c r="BR55">
        <f t="shared" si="12"/>
        <v>9.0756507755699864E-2</v>
      </c>
      <c r="BS55">
        <f t="shared" si="13"/>
        <v>8.394368344729905E-2</v>
      </c>
      <c r="BT55">
        <f t="shared" si="34"/>
        <v>1.5480689842476992E-2</v>
      </c>
      <c r="BU55">
        <f t="shared" si="14"/>
        <v>9.7796008784716393E-2</v>
      </c>
      <c r="BV55">
        <f t="shared" si="15"/>
        <v>0.11406888017451498</v>
      </c>
      <c r="BW55">
        <f t="shared" si="16"/>
        <v>0.12036277451982068</v>
      </c>
    </row>
    <row r="56" spans="1:75" x14ac:dyDescent="0.3">
      <c r="A56" s="11">
        <v>44743</v>
      </c>
      <c r="B56" s="15">
        <v>152</v>
      </c>
      <c r="C56" s="10">
        <v>157.220001</v>
      </c>
      <c r="D56" s="10">
        <v>489.94000199999999</v>
      </c>
      <c r="E56" s="10">
        <v>16.889999</v>
      </c>
      <c r="F56" s="10">
        <v>126.769997</v>
      </c>
      <c r="G56" s="10">
        <v>132.550003</v>
      </c>
      <c r="H56" s="10">
        <v>150.94000199999999</v>
      </c>
      <c r="I56" s="10">
        <v>9.0299999999999994</v>
      </c>
      <c r="J56" s="10">
        <v>27.440000999999999</v>
      </c>
      <c r="K56" s="10">
        <v>275.60998499999999</v>
      </c>
      <c r="L56" s="10">
        <v>322.85998499999999</v>
      </c>
      <c r="M56" s="10">
        <v>16.27</v>
      </c>
      <c r="N56" s="10">
        <v>184.71000699999999</v>
      </c>
      <c r="O56" s="10">
        <v>95.410004000000001</v>
      </c>
      <c r="P56" s="10">
        <v>365.25</v>
      </c>
      <c r="Q56" s="10">
        <v>50.16</v>
      </c>
      <c r="R56" s="10">
        <v>160.33999600000001</v>
      </c>
      <c r="S56" s="10">
        <v>61.709999000000003</v>
      </c>
      <c r="T56" s="10">
        <v>112.08000199999999</v>
      </c>
      <c r="U56" s="10">
        <v>31.65</v>
      </c>
      <c r="V56" s="10">
        <v>31.92</v>
      </c>
      <c r="W56" s="10">
        <v>198.71000699999999</v>
      </c>
      <c r="X56" s="10">
        <v>252.279999</v>
      </c>
      <c r="Y56" s="10">
        <v>113.120003</v>
      </c>
      <c r="Z56" s="10">
        <v>159.240005</v>
      </c>
      <c r="AA56" s="10">
        <v>132.270004</v>
      </c>
      <c r="AB56" s="10">
        <v>109.150002</v>
      </c>
      <c r="AC56" s="10">
        <v>45.119999</v>
      </c>
      <c r="AD56" s="10">
        <v>5.9999999999999995E-4</v>
      </c>
      <c r="AE56" s="10">
        <v>85.059997999999993</v>
      </c>
      <c r="AF56" s="10">
        <v>68.279999000000004</v>
      </c>
      <c r="AG56" s="10">
        <v>42.720001000000003</v>
      </c>
      <c r="AH56" s="10">
        <v>285.32000699999998</v>
      </c>
      <c r="AI56" s="10">
        <v>74.150002000000001</v>
      </c>
      <c r="AJ56" s="10">
        <v>373.44000199999999</v>
      </c>
      <c r="AO56">
        <f t="shared" si="1"/>
        <v>-1.3115205476815857E-2</v>
      </c>
      <c r="AP56">
        <f t="shared" si="17"/>
        <v>-3.2551807044237539E-2</v>
      </c>
      <c r="AQ56">
        <f t="shared" si="18"/>
        <v>-0.14709978362544476</v>
      </c>
      <c r="AR56">
        <f t="shared" si="19"/>
        <v>5.9241709670705602E-4</v>
      </c>
      <c r="AS56">
        <f t="shared" si="20"/>
        <v>-6.0615043955873471E-2</v>
      </c>
      <c r="AT56">
        <f t="shared" si="21"/>
        <v>3.7864444425646849E-3</v>
      </c>
      <c r="AU56">
        <f t="shared" si="22"/>
        <v>-0.16896989569537266</v>
      </c>
      <c r="AV56">
        <f t="shared" si="31"/>
        <v>-5.7411273486430138E-2</v>
      </c>
      <c r="AW56">
        <f t="shared" si="33"/>
        <v>-0.12332262374832667</v>
      </c>
      <c r="AX56">
        <f t="shared" si="23"/>
        <v>-7.2488673851361402E-2</v>
      </c>
      <c r="AY56">
        <f t="shared" si="24"/>
        <v>3.3251140803113352E-2</v>
      </c>
      <c r="AZ56">
        <f t="shared" si="32"/>
        <v>7.677035076108539E-2</v>
      </c>
      <c r="BA56">
        <f t="shared" si="25"/>
        <v>-6.8297568726355659E-2</v>
      </c>
      <c r="BB56">
        <f t="shared" si="26"/>
        <v>6.7584209435463533E-2</v>
      </c>
      <c r="BC56">
        <f t="shared" si="27"/>
        <v>6.4310296200746103E-2</v>
      </c>
      <c r="BD56">
        <f t="shared" si="28"/>
        <v>-0.18292880245852433</v>
      </c>
      <c r="BE56">
        <f t="shared" si="29"/>
        <v>-1.8606983149498602E-2</v>
      </c>
      <c r="BF56">
        <f t="shared" si="30"/>
        <v>-3.8335656485449836E-2</v>
      </c>
      <c r="BG56">
        <f t="shared" si="2"/>
        <v>5.6361961477133994E-2</v>
      </c>
      <c r="BH56">
        <f t="shared" si="3"/>
        <v>-9.1300655107628234E-2</v>
      </c>
      <c r="BI56">
        <f t="shared" si="4"/>
        <v>-0.12090335662618126</v>
      </c>
      <c r="BJ56">
        <f t="shared" si="5"/>
        <v>-6.3174739224106741E-2</v>
      </c>
      <c r="BK56">
        <f t="shared" si="6"/>
        <v>-4.2108046514562195E-2</v>
      </c>
      <c r="BL56">
        <f t="shared" si="35"/>
        <v>1.9282753128056777E-2</v>
      </c>
      <c r="BM56">
        <f t="shared" si="7"/>
        <v>2.6957352340479128E-2</v>
      </c>
      <c r="BN56">
        <f t="shared" si="8"/>
        <v>-8.8170372096654834E-2</v>
      </c>
      <c r="BO56">
        <f t="shared" si="9"/>
        <v>-6.4214652470976116E-2</v>
      </c>
      <c r="BP56">
        <f t="shared" si="10"/>
        <v>2.872772392321658E-2</v>
      </c>
      <c r="BQ56">
        <f t="shared" si="11"/>
        <v>0</v>
      </c>
      <c r="BR56">
        <f t="shared" si="12"/>
        <v>6.7463606757333944E-3</v>
      </c>
      <c r="BS56">
        <f t="shared" si="13"/>
        <v>-7.7172579461348229E-2</v>
      </c>
      <c r="BT56">
        <f t="shared" si="34"/>
        <v>0.14255154165690134</v>
      </c>
      <c r="BU56">
        <f t="shared" si="14"/>
        <v>7.4732541727972071E-2</v>
      </c>
      <c r="BV56">
        <f t="shared" si="15"/>
        <v>-4.7404858551123238E-2</v>
      </c>
      <c r="BW56">
        <f t="shared" si="16"/>
        <v>-8.9437221903799213E-2</v>
      </c>
    </row>
    <row r="57" spans="1:75" x14ac:dyDescent="0.3">
      <c r="A57" s="11">
        <v>44774</v>
      </c>
      <c r="B57" s="15">
        <v>134.91000399999999</v>
      </c>
      <c r="C57" s="10">
        <v>138.199997</v>
      </c>
      <c r="D57" s="10">
        <v>415.35000600000001</v>
      </c>
      <c r="E57" s="10">
        <v>12.46</v>
      </c>
      <c r="F57" s="10">
        <v>113</v>
      </c>
      <c r="G57" s="10">
        <v>129.699997</v>
      </c>
      <c r="H57" s="10">
        <v>121.389999</v>
      </c>
      <c r="I57" s="10">
        <v>7.55</v>
      </c>
      <c r="J57" s="10">
        <v>24.98</v>
      </c>
      <c r="K57" s="10">
        <v>265.25</v>
      </c>
      <c r="L57" s="10">
        <v>198.55999800000001</v>
      </c>
      <c r="M57" s="10">
        <v>14.76</v>
      </c>
      <c r="N57" s="10">
        <v>164.08000200000001</v>
      </c>
      <c r="O57" s="10">
        <v>79.989998</v>
      </c>
      <c r="P57" s="10">
        <v>333.89001500000001</v>
      </c>
      <c r="Q57" s="10">
        <v>40.419998</v>
      </c>
      <c r="R57" s="10">
        <v>148.38999899999999</v>
      </c>
      <c r="S57" s="10">
        <v>56.02</v>
      </c>
      <c r="T57" s="10">
        <v>94.330001999999993</v>
      </c>
      <c r="U57" s="10">
        <v>26.940000999999999</v>
      </c>
      <c r="V57" s="10">
        <v>25.77</v>
      </c>
      <c r="W57" s="10">
        <v>177.64999399999999</v>
      </c>
      <c r="X57" s="10">
        <v>230.740005</v>
      </c>
      <c r="Y57" s="10">
        <v>105.040001</v>
      </c>
      <c r="Z57" s="10">
        <v>164.36999499999999</v>
      </c>
      <c r="AA57" s="10">
        <v>112.980003</v>
      </c>
      <c r="AB57" s="10">
        <v>96.150002000000001</v>
      </c>
      <c r="AC57" s="10">
        <v>40.380001</v>
      </c>
      <c r="AD57" s="10">
        <v>5.9999999999999995E-4</v>
      </c>
      <c r="AE57" s="10">
        <v>78.410004000000001</v>
      </c>
      <c r="AF57" s="10">
        <v>58.200001</v>
      </c>
      <c r="AG57" s="10">
        <v>31.860001</v>
      </c>
      <c r="AH57" s="10">
        <v>276.69000199999999</v>
      </c>
      <c r="AI57" s="10">
        <v>61.07</v>
      </c>
      <c r="AJ57" s="10">
        <v>275.20001200000002</v>
      </c>
      <c r="AO57">
        <f t="shared" si="1"/>
        <v>-0.11243418421052641</v>
      </c>
      <c r="AP57">
        <f t="shared" si="17"/>
        <v>-0.12097699961215495</v>
      </c>
      <c r="AQ57">
        <f t="shared" si="18"/>
        <v>-0.15224312302631698</v>
      </c>
      <c r="AR57">
        <f t="shared" si="19"/>
        <v>-0.26228533228450746</v>
      </c>
      <c r="AS57">
        <f t="shared" si="20"/>
        <v>-0.1086218926076018</v>
      </c>
      <c r="AT57">
        <f t="shared" si="21"/>
        <v>-2.1501365035804694E-2</v>
      </c>
      <c r="AU57">
        <f t="shared" si="22"/>
        <v>-0.19577317217737941</v>
      </c>
      <c r="AV57">
        <f t="shared" si="31"/>
        <v>-0.16389811738648943</v>
      </c>
      <c r="AW57">
        <f t="shared" si="33"/>
        <v>-8.9650178948608578E-2</v>
      </c>
      <c r="AX57">
        <f t="shared" si="23"/>
        <v>-3.7589294887120997E-2</v>
      </c>
      <c r="AY57">
        <f t="shared" si="24"/>
        <v>-0.38499657057222497</v>
      </c>
      <c r="AZ57">
        <f t="shared" si="32"/>
        <v>-9.2808850645359542E-2</v>
      </c>
      <c r="BA57">
        <f t="shared" si="25"/>
        <v>-0.11168861576622638</v>
      </c>
      <c r="BB57">
        <f t="shared" si="26"/>
        <v>-0.16161833511714349</v>
      </c>
      <c r="BC57">
        <f t="shared" si="27"/>
        <v>-8.585895961670087E-2</v>
      </c>
      <c r="BD57">
        <f t="shared" si="28"/>
        <v>-0.19417866826156296</v>
      </c>
      <c r="BE57">
        <f t="shared" si="29"/>
        <v>-7.4529108757118989E-2</v>
      </c>
      <c r="BF57">
        <f t="shared" si="30"/>
        <v>-9.2205462521559922E-2</v>
      </c>
      <c r="BG57">
        <f t="shared" si="2"/>
        <v>-0.15836901930105249</v>
      </c>
      <c r="BH57">
        <f t="shared" si="3"/>
        <v>-0.14881513428120063</v>
      </c>
      <c r="BI57">
        <f t="shared" si="4"/>
        <v>-0.19266917293233088</v>
      </c>
      <c r="BJ57">
        <f t="shared" si="5"/>
        <v>-0.10598365587093959</v>
      </c>
      <c r="BK57">
        <f t="shared" si="6"/>
        <v>-8.5381298895597368E-2</v>
      </c>
      <c r="BL57">
        <f t="shared" si="35"/>
        <v>-7.1428587214588335E-2</v>
      </c>
      <c r="BM57">
        <f t="shared" si="7"/>
        <v>3.2215459927924468E-2</v>
      </c>
      <c r="BN57">
        <f t="shared" si="8"/>
        <v>-0.1458380616666497</v>
      </c>
      <c r="BO57">
        <f t="shared" si="9"/>
        <v>-0.11910215081810076</v>
      </c>
      <c r="BP57">
        <f t="shared" si="10"/>
        <v>-0.10505314949142619</v>
      </c>
      <c r="BQ57">
        <f t="shared" si="11"/>
        <v>0</v>
      </c>
      <c r="BR57">
        <f t="shared" si="12"/>
        <v>-7.8180039458735862E-2</v>
      </c>
      <c r="BS57">
        <f t="shared" si="13"/>
        <v>-0.14762738939114517</v>
      </c>
      <c r="BT57">
        <f t="shared" si="34"/>
        <v>-0.25421347719537746</v>
      </c>
      <c r="BU57">
        <f t="shared" si="14"/>
        <v>-3.0246757284006318E-2</v>
      </c>
      <c r="BV57">
        <f t="shared" si="15"/>
        <v>-0.17639921304385131</v>
      </c>
      <c r="BW57">
        <f t="shared" si="16"/>
        <v>-0.26306766675734961</v>
      </c>
    </row>
    <row r="58" spans="1:75" x14ac:dyDescent="0.3">
      <c r="A58" s="11">
        <v>44805</v>
      </c>
      <c r="B58" s="15">
        <v>148.449997</v>
      </c>
      <c r="C58" s="10">
        <v>153.33999600000001</v>
      </c>
      <c r="D58" s="10">
        <v>472.42001299999998</v>
      </c>
      <c r="E58" s="10">
        <v>6.4</v>
      </c>
      <c r="F58" s="10">
        <v>102.44000200000001</v>
      </c>
      <c r="G58" s="10">
        <v>142.33000200000001</v>
      </c>
      <c r="H58" s="10">
        <v>134.970001</v>
      </c>
      <c r="I58" s="10">
        <v>8.15</v>
      </c>
      <c r="J58" s="10">
        <v>23.969999000000001</v>
      </c>
      <c r="K58" s="10">
        <v>227.53999300000001</v>
      </c>
      <c r="L58" s="10">
        <v>183.029999</v>
      </c>
      <c r="M58" s="10">
        <v>13.98</v>
      </c>
      <c r="N58" s="10">
        <v>216.46000699999999</v>
      </c>
      <c r="O58" s="10">
        <v>63.580002</v>
      </c>
      <c r="P58" s="10">
        <v>395.82000699999998</v>
      </c>
      <c r="Q58" s="10">
        <v>49.869999</v>
      </c>
      <c r="R58" s="10">
        <v>164.25</v>
      </c>
      <c r="S58" s="10">
        <v>59.849997999999999</v>
      </c>
      <c r="T58" s="10">
        <v>106.540001</v>
      </c>
      <c r="U58" s="10">
        <v>34.229999999999997</v>
      </c>
      <c r="V58" s="10">
        <v>28.43</v>
      </c>
      <c r="W58" s="10">
        <v>207.16000399999999</v>
      </c>
      <c r="X58" s="10">
        <v>272.66000400000001</v>
      </c>
      <c r="Y58" s="10">
        <v>106.910004</v>
      </c>
      <c r="Z58" s="10">
        <v>154.10000600000001</v>
      </c>
      <c r="AA58" s="10">
        <v>117.660004</v>
      </c>
      <c r="AB58" s="10">
        <v>94.660004000000001</v>
      </c>
      <c r="AC58" s="10">
        <v>46.27</v>
      </c>
      <c r="AD58" s="10">
        <v>5.0000000000000001E-4</v>
      </c>
      <c r="AE58" s="10">
        <v>77.5</v>
      </c>
      <c r="AF58" s="10">
        <v>62.27</v>
      </c>
      <c r="AG58" s="10">
        <v>29.5</v>
      </c>
      <c r="AH58" s="10">
        <v>301.92001299999998</v>
      </c>
      <c r="AI58" s="10">
        <v>78.069999999999993</v>
      </c>
      <c r="AJ58" s="10">
        <v>318.5</v>
      </c>
      <c r="AO58">
        <f t="shared" si="1"/>
        <v>0.10036315023754659</v>
      </c>
      <c r="AP58">
        <f t="shared" si="17"/>
        <v>0.10955136996131785</v>
      </c>
      <c r="AQ58">
        <f t="shared" si="18"/>
        <v>0.13740220579170997</v>
      </c>
      <c r="AR58">
        <f t="shared" si="19"/>
        <v>-0.48635634028892455</v>
      </c>
      <c r="AS58">
        <f t="shared" si="20"/>
        <v>-9.345130973451321E-2</v>
      </c>
      <c r="AT58">
        <f t="shared" si="21"/>
        <v>9.7378606724254677E-2</v>
      </c>
      <c r="AU58">
        <f t="shared" si="22"/>
        <v>0.11187084695502793</v>
      </c>
      <c r="AV58">
        <f t="shared" si="31"/>
        <v>7.9470198675496762E-2</v>
      </c>
      <c r="AW58">
        <f t="shared" si="33"/>
        <v>-4.0432385908726942E-2</v>
      </c>
      <c r="AX58">
        <f t="shared" si="23"/>
        <v>-0.14216779264844481</v>
      </c>
      <c r="AY58">
        <f t="shared" si="24"/>
        <v>-7.8213130320438473E-2</v>
      </c>
      <c r="AZ58">
        <f t="shared" si="32"/>
        <v>-5.2845528455284507E-2</v>
      </c>
      <c r="BA58">
        <f t="shared" si="25"/>
        <v>0.31923454632819898</v>
      </c>
      <c r="BB58">
        <f t="shared" si="26"/>
        <v>-0.20515059895363416</v>
      </c>
      <c r="BC58">
        <f t="shared" si="27"/>
        <v>0.1854802156931826</v>
      </c>
      <c r="BD58">
        <f t="shared" si="28"/>
        <v>0.23379518722390832</v>
      </c>
      <c r="BE58">
        <f t="shared" si="29"/>
        <v>0.10688052501435769</v>
      </c>
      <c r="BF58">
        <f t="shared" si="30"/>
        <v>6.8368404141378014E-2</v>
      </c>
      <c r="BG58">
        <f t="shared" si="2"/>
        <v>0.12943918945321353</v>
      </c>
      <c r="BH58">
        <f t="shared" si="3"/>
        <v>0.27060128913877912</v>
      </c>
      <c r="BI58">
        <f t="shared" si="4"/>
        <v>0.10322079937912301</v>
      </c>
      <c r="BJ58">
        <f t="shared" si="5"/>
        <v>0.16611320572293403</v>
      </c>
      <c r="BK58">
        <f t="shared" si="6"/>
        <v>0.18167633739975009</v>
      </c>
      <c r="BL58">
        <f t="shared" si="35"/>
        <v>1.780277020370551E-2</v>
      </c>
      <c r="BM58">
        <f t="shared" si="7"/>
        <v>-6.2480922993274908E-2</v>
      </c>
      <c r="BN58">
        <f t="shared" si="8"/>
        <v>4.1423268505312437E-2</v>
      </c>
      <c r="BO58">
        <f t="shared" si="9"/>
        <v>-1.5496598741620409E-2</v>
      </c>
      <c r="BP58">
        <f t="shared" si="10"/>
        <v>0.14586426087508028</v>
      </c>
      <c r="BQ58">
        <f t="shared" si="11"/>
        <v>-0.16666666666666657</v>
      </c>
      <c r="BR58">
        <f t="shared" si="12"/>
        <v>-1.160571296489158E-2</v>
      </c>
      <c r="BS58">
        <f t="shared" si="13"/>
        <v>6.9931253093964765E-2</v>
      </c>
      <c r="BT58">
        <f t="shared" si="34"/>
        <v>-7.4074103136406069E-2</v>
      </c>
      <c r="BU58">
        <f t="shared" si="14"/>
        <v>9.1185119872889339E-2</v>
      </c>
      <c r="BV58">
        <f t="shared" si="15"/>
        <v>0.27836908465695093</v>
      </c>
      <c r="BW58">
        <f t="shared" si="16"/>
        <v>0.15734006581365986</v>
      </c>
    </row>
    <row r="59" spans="1:75" x14ac:dyDescent="0.3">
      <c r="A59" s="11">
        <v>44835</v>
      </c>
      <c r="B59" s="15">
        <v>157.58999600000001</v>
      </c>
      <c r="C59" s="10">
        <v>148.029999</v>
      </c>
      <c r="D59" s="10">
        <v>608.11999500000002</v>
      </c>
      <c r="E59" s="10">
        <v>9.06</v>
      </c>
      <c r="F59" s="10">
        <v>96.540001000000004</v>
      </c>
      <c r="G59" s="10">
        <v>152.41999799999999</v>
      </c>
      <c r="H59" s="10">
        <v>169.229996</v>
      </c>
      <c r="I59" s="10">
        <v>7.74</v>
      </c>
      <c r="J59" s="10">
        <v>18</v>
      </c>
      <c r="K59" s="10">
        <v>194.699997</v>
      </c>
      <c r="L59" s="10">
        <v>152.69000199999999</v>
      </c>
      <c r="M59" s="10">
        <v>12.42</v>
      </c>
      <c r="N59" s="10">
        <v>236.41000399999999</v>
      </c>
      <c r="O59" s="10">
        <v>87.559997999999993</v>
      </c>
      <c r="P59" s="10">
        <v>441</v>
      </c>
      <c r="Q59" s="10">
        <v>50.169998</v>
      </c>
      <c r="R59" s="10">
        <v>167.070007</v>
      </c>
      <c r="S59" s="10">
        <v>63.610000999999997</v>
      </c>
      <c r="T59" s="10">
        <v>97.870002999999997</v>
      </c>
      <c r="U59" s="10">
        <v>40.880001</v>
      </c>
      <c r="V59" s="10">
        <v>30.07</v>
      </c>
      <c r="W59" s="10">
        <v>217</v>
      </c>
      <c r="X59" s="10">
        <v>272.790009</v>
      </c>
      <c r="Y59" s="10">
        <v>102.139999</v>
      </c>
      <c r="Z59" s="10">
        <v>133.449997</v>
      </c>
      <c r="AA59" s="10">
        <v>126.489998</v>
      </c>
      <c r="AB59" s="10">
        <v>101.449997</v>
      </c>
      <c r="AC59" s="10">
        <v>46.580002</v>
      </c>
      <c r="AD59" s="10">
        <v>2.0000000000000001E-4</v>
      </c>
      <c r="AE59" s="10">
        <v>84.699996999999996</v>
      </c>
      <c r="AF59" s="10">
        <v>63.07</v>
      </c>
      <c r="AG59" s="10">
        <v>39.509998000000003</v>
      </c>
      <c r="AH59" s="10">
        <v>350.36999500000002</v>
      </c>
      <c r="AI59" s="10">
        <v>83.029999000000004</v>
      </c>
      <c r="AJ59" s="10">
        <v>344.92999300000002</v>
      </c>
      <c r="AO59">
        <f t="shared" si="1"/>
        <v>6.1569546545696581E-2</v>
      </c>
      <c r="AP59">
        <f t="shared" si="17"/>
        <v>-3.4628910515949206E-2</v>
      </c>
      <c r="AQ59">
        <f t="shared" si="18"/>
        <v>0.2872443551624051</v>
      </c>
      <c r="AR59">
        <f t="shared" si="19"/>
        <v>0.41562500000000002</v>
      </c>
      <c r="AS59">
        <f t="shared" si="20"/>
        <v>-5.7594698211739619E-2</v>
      </c>
      <c r="AT59">
        <f t="shared" si="21"/>
        <v>7.0891560867117703E-2</v>
      </c>
      <c r="AU59">
        <f t="shared" si="22"/>
        <v>0.25383414644858754</v>
      </c>
      <c r="AV59">
        <f t="shared" si="31"/>
        <v>-5.0306748466257684E-2</v>
      </c>
      <c r="AW59">
        <f t="shared" si="33"/>
        <v>-0.24906129533004992</v>
      </c>
      <c r="AX59">
        <f t="shared" si="23"/>
        <v>-0.14432625916447142</v>
      </c>
      <c r="AY59">
        <f t="shared" si="24"/>
        <v>-0.16576515962282232</v>
      </c>
      <c r="AZ59">
        <f t="shared" si="32"/>
        <v>-0.11158798283261806</v>
      </c>
      <c r="BA59">
        <f t="shared" si="25"/>
        <v>9.2164817309647401E-2</v>
      </c>
      <c r="BB59">
        <f t="shared" si="26"/>
        <v>0.37716255498073109</v>
      </c>
      <c r="BC59">
        <f t="shared" si="27"/>
        <v>0.11414277247486387</v>
      </c>
      <c r="BD59">
        <f t="shared" si="28"/>
        <v>6.0156207342213835E-3</v>
      </c>
      <c r="BE59">
        <f t="shared" si="29"/>
        <v>1.7168992389649949E-2</v>
      </c>
      <c r="BF59">
        <f t="shared" si="30"/>
        <v>6.2823778206308342E-2</v>
      </c>
      <c r="BG59">
        <f t="shared" si="2"/>
        <v>-8.1377866703793308E-2</v>
      </c>
      <c r="BH59">
        <f t="shared" si="3"/>
        <v>0.19427405784399659</v>
      </c>
      <c r="BI59">
        <f t="shared" si="4"/>
        <v>5.7685543440028159E-2</v>
      </c>
      <c r="BJ59">
        <f t="shared" si="5"/>
        <v>4.7499497055425881E-2</v>
      </c>
      <c r="BK59">
        <f t="shared" si="6"/>
        <v>4.7680260431589671E-4</v>
      </c>
      <c r="BL59">
        <f t="shared" si="35"/>
        <v>-4.4617012641772959E-2</v>
      </c>
      <c r="BM59">
        <f t="shared" si="7"/>
        <v>-0.13400394676168936</v>
      </c>
      <c r="BN59">
        <f t="shared" si="8"/>
        <v>7.504669131236813E-2</v>
      </c>
      <c r="BO59">
        <f t="shared" si="9"/>
        <v>7.1730326569603736E-2</v>
      </c>
      <c r="BP59">
        <f t="shared" si="10"/>
        <v>6.6998487140695314E-3</v>
      </c>
      <c r="BQ59">
        <f t="shared" si="11"/>
        <v>-0.60000000000000009</v>
      </c>
      <c r="BR59">
        <f t="shared" si="12"/>
        <v>9.2903187096774142E-2</v>
      </c>
      <c r="BS59">
        <f t="shared" si="13"/>
        <v>1.284727798297731E-2</v>
      </c>
      <c r="BT59">
        <f t="shared" si="34"/>
        <v>0.33932196610169502</v>
      </c>
      <c r="BU59">
        <f t="shared" si="14"/>
        <v>0.16047290644492665</v>
      </c>
      <c r="BV59">
        <f t="shared" si="15"/>
        <v>6.3532714230818632E-2</v>
      </c>
      <c r="BW59">
        <f t="shared" si="16"/>
        <v>8.2982709576138222E-2</v>
      </c>
    </row>
    <row r="60" spans="1:75" x14ac:dyDescent="0.3">
      <c r="A60" s="11">
        <v>44866</v>
      </c>
      <c r="B60" s="15">
        <v>147.75</v>
      </c>
      <c r="C60" s="10">
        <v>129.929993</v>
      </c>
      <c r="D60" s="10">
        <v>546.40002400000003</v>
      </c>
      <c r="E60" s="10">
        <v>7.71</v>
      </c>
      <c r="F60" s="10">
        <v>84</v>
      </c>
      <c r="G60" s="10">
        <v>141.78999300000001</v>
      </c>
      <c r="H60" s="10">
        <v>146.13999899999999</v>
      </c>
      <c r="I60" s="10">
        <v>7.27</v>
      </c>
      <c r="J60" s="10">
        <v>18.690000999999999</v>
      </c>
      <c r="K60" s="10">
        <v>123.18</v>
      </c>
      <c r="L60" s="10">
        <v>196.83999600000001</v>
      </c>
      <c r="M60" s="10">
        <v>9.5299999999999994</v>
      </c>
      <c r="N60" s="10">
        <v>239.55999800000001</v>
      </c>
      <c r="O60" s="10">
        <v>88.089995999999999</v>
      </c>
      <c r="P60" s="10">
        <v>428.76001000000002</v>
      </c>
      <c r="Q60" s="10">
        <v>49.48</v>
      </c>
      <c r="R60" s="10">
        <v>149.03999300000001</v>
      </c>
      <c r="S60" s="10">
        <v>63.610000999999997</v>
      </c>
      <c r="T60" s="10">
        <v>86.879997000000003</v>
      </c>
      <c r="U60" s="10">
        <v>34.709999000000003</v>
      </c>
      <c r="V60" s="10">
        <v>26.43</v>
      </c>
      <c r="W60" s="10">
        <v>207.759995</v>
      </c>
      <c r="X60" s="10">
        <v>263.52999899999998</v>
      </c>
      <c r="Y60" s="10">
        <v>85.5</v>
      </c>
      <c r="Z60" s="10">
        <v>111.900002</v>
      </c>
      <c r="AA60" s="10">
        <v>109.94000200000001</v>
      </c>
      <c r="AB60" s="10">
        <v>88.730002999999996</v>
      </c>
      <c r="AC60" s="10">
        <v>45.709999000000003</v>
      </c>
      <c r="AD60" s="10">
        <v>2.0000000000000001E-4</v>
      </c>
      <c r="AE60" s="10">
        <v>83.599997999999999</v>
      </c>
      <c r="AF60" s="10">
        <v>63.43</v>
      </c>
      <c r="AG60" s="10">
        <v>28.59</v>
      </c>
      <c r="AH60" s="10">
        <v>336.14001500000001</v>
      </c>
      <c r="AI60" s="10">
        <v>81.739998</v>
      </c>
      <c r="AJ60" s="10">
        <v>336.52999899999998</v>
      </c>
      <c r="AO60">
        <f t="shared" si="1"/>
        <v>-6.2440486387219739E-2</v>
      </c>
      <c r="AP60">
        <f t="shared" si="17"/>
        <v>-0.12227255368690509</v>
      </c>
      <c r="AQ60">
        <f t="shared" si="18"/>
        <v>-0.10149307950316612</v>
      </c>
      <c r="AR60">
        <f t="shared" si="19"/>
        <v>-0.14900662251655633</v>
      </c>
      <c r="AS60">
        <f t="shared" si="20"/>
        <v>-0.12989435332614097</v>
      </c>
      <c r="AT60">
        <f t="shared" si="21"/>
        <v>-6.9741537458883729E-2</v>
      </c>
      <c r="AU60">
        <f t="shared" si="22"/>
        <v>-0.13644151477732122</v>
      </c>
      <c r="AV60">
        <f t="shared" si="31"/>
        <v>-6.0723514211886383E-2</v>
      </c>
      <c r="AW60">
        <f t="shared" si="33"/>
        <v>3.833338888888882E-2</v>
      </c>
      <c r="AX60">
        <f t="shared" si="23"/>
        <v>-0.36733435080638438</v>
      </c>
      <c r="AY60">
        <f t="shared" si="24"/>
        <v>0.28914790373766597</v>
      </c>
      <c r="AZ60">
        <f t="shared" si="32"/>
        <v>-0.23268921095008055</v>
      </c>
      <c r="BA60">
        <f t="shared" si="25"/>
        <v>1.3324283857294048E-2</v>
      </c>
      <c r="BB60">
        <f t="shared" si="26"/>
        <v>6.0529695306754828E-3</v>
      </c>
      <c r="BC60">
        <f t="shared" si="27"/>
        <v>-2.7755079365079312E-2</v>
      </c>
      <c r="BD60">
        <f t="shared" si="28"/>
        <v>-1.3753199671245806E-2</v>
      </c>
      <c r="BE60">
        <f t="shared" si="29"/>
        <v>-0.10791891569143224</v>
      </c>
      <c r="BF60">
        <f t="shared" si="30"/>
        <v>0</v>
      </c>
      <c r="BG60">
        <f t="shared" si="2"/>
        <v>-0.1122918735375945</v>
      </c>
      <c r="BH60">
        <f t="shared" si="3"/>
        <v>-0.1509295951338161</v>
      </c>
      <c r="BI60">
        <f t="shared" si="4"/>
        <v>-0.12105088127702031</v>
      </c>
      <c r="BJ60">
        <f t="shared" si="5"/>
        <v>-4.258066820276496E-2</v>
      </c>
      <c r="BK60">
        <f t="shared" si="6"/>
        <v>-3.3945561400674402E-2</v>
      </c>
      <c r="BL60">
        <f t="shared" si="35"/>
        <v>-0.16291363973872766</v>
      </c>
      <c r="BM60">
        <f t="shared" si="7"/>
        <v>-0.16148366792394905</v>
      </c>
      <c r="BN60">
        <f t="shared" si="8"/>
        <v>-0.13084035308467626</v>
      </c>
      <c r="BO60">
        <f t="shared" si="9"/>
        <v>-0.12538190612267835</v>
      </c>
      <c r="BP60">
        <f t="shared" si="10"/>
        <v>-1.867760761367071E-2</v>
      </c>
      <c r="BQ60">
        <f t="shared" si="11"/>
        <v>0</v>
      </c>
      <c r="BR60">
        <f t="shared" si="12"/>
        <v>-1.2987001640625759E-2</v>
      </c>
      <c r="BS60">
        <f t="shared" si="13"/>
        <v>5.7079435547803935E-3</v>
      </c>
      <c r="BT60">
        <f t="shared" si="34"/>
        <v>-0.27638568850345174</v>
      </c>
      <c r="BU60">
        <f t="shared" si="14"/>
        <v>-4.0614151334505716E-2</v>
      </c>
      <c r="BV60">
        <f t="shared" si="15"/>
        <v>-1.5536565284072852E-2</v>
      </c>
      <c r="BW60">
        <f t="shared" si="16"/>
        <v>-2.43527503275137E-2</v>
      </c>
    </row>
    <row r="61" spans="1:75" x14ac:dyDescent="0.3">
      <c r="A61" s="11">
        <v>44896</v>
      </c>
      <c r="B61" s="15">
        <v>150.16999799999999</v>
      </c>
      <c r="C61" s="10">
        <v>129.61999499999999</v>
      </c>
      <c r="D61" s="10">
        <v>595.84997599999997</v>
      </c>
      <c r="E61" s="10">
        <v>9.5500000000000007</v>
      </c>
      <c r="F61" s="10">
        <v>86.080001999999993</v>
      </c>
      <c r="G61" s="10">
        <v>146.779999</v>
      </c>
      <c r="H61" s="10">
        <v>148.58999600000001</v>
      </c>
      <c r="I61" s="10">
        <v>7.08</v>
      </c>
      <c r="J61" s="10">
        <v>18.09</v>
      </c>
      <c r="K61" s="10">
        <v>113.05999799999999</v>
      </c>
      <c r="L61" s="10">
        <v>169.820007</v>
      </c>
      <c r="M61" s="10">
        <v>9.01</v>
      </c>
      <c r="N61" s="10">
        <v>248.86000100000001</v>
      </c>
      <c r="O61" s="10">
        <v>107.400002</v>
      </c>
      <c r="P61" s="10">
        <v>426.47000100000002</v>
      </c>
      <c r="Q61" s="10">
        <v>58.279998999999997</v>
      </c>
      <c r="R61" s="10">
        <v>160.14999399999999</v>
      </c>
      <c r="S61" s="10">
        <v>63.400002000000001</v>
      </c>
      <c r="T61" s="10">
        <v>93.919998000000007</v>
      </c>
      <c r="U61" s="10">
        <v>36.849997999999999</v>
      </c>
      <c r="V61" s="10">
        <v>28.73</v>
      </c>
      <c r="W61" s="10">
        <v>217.75</v>
      </c>
      <c r="X61" s="10">
        <v>269.47000100000002</v>
      </c>
      <c r="Y61" s="10">
        <v>88.519997000000004</v>
      </c>
      <c r="Z61" s="10">
        <v>103.959999</v>
      </c>
      <c r="AA61" s="10">
        <v>115.339996</v>
      </c>
      <c r="AB61" s="10">
        <v>88.160004000000001</v>
      </c>
      <c r="AC61" s="10">
        <v>46.450001</v>
      </c>
      <c r="AD61" s="10">
        <v>2.0000000000000001E-4</v>
      </c>
      <c r="AE61" s="10">
        <v>83.650002000000001</v>
      </c>
      <c r="AF61" s="10">
        <v>64.080001999999993</v>
      </c>
      <c r="AG61" s="10">
        <v>27.25</v>
      </c>
      <c r="AH61" s="10">
        <v>328.61999500000002</v>
      </c>
      <c r="AI61" s="10">
        <v>85.660004000000001</v>
      </c>
      <c r="AJ61" s="10">
        <v>332.75</v>
      </c>
      <c r="AO61">
        <f t="shared" si="1"/>
        <v>1.6379005076142081E-2</v>
      </c>
      <c r="AP61">
        <f t="shared" si="17"/>
        <v>-2.3858848356899959E-3</v>
      </c>
      <c r="AQ61">
        <f t="shared" si="18"/>
        <v>9.0501372305942532E-2</v>
      </c>
      <c r="AR61">
        <f t="shared" si="19"/>
        <v>0.23865110246433213</v>
      </c>
      <c r="AS61">
        <f t="shared" si="20"/>
        <v>2.476192857142849E-2</v>
      </c>
      <c r="AT61">
        <f t="shared" si="21"/>
        <v>3.5192934948519203E-2</v>
      </c>
      <c r="AU61">
        <f t="shared" si="22"/>
        <v>1.6764725720300744E-2</v>
      </c>
      <c r="AV61">
        <f t="shared" si="31"/>
        <v>-2.6134800550206262E-2</v>
      </c>
      <c r="AW61">
        <f t="shared" si="33"/>
        <v>-3.2102780518845291E-2</v>
      </c>
      <c r="AX61">
        <f t="shared" si="23"/>
        <v>-8.2156210423770193E-2</v>
      </c>
      <c r="AY61">
        <f t="shared" si="24"/>
        <v>-0.1372687947016622</v>
      </c>
      <c r="AZ61">
        <f t="shared" si="32"/>
        <v>-5.4564533053515177E-2</v>
      </c>
      <c r="BA61">
        <f t="shared" si="25"/>
        <v>3.882118499600256E-2</v>
      </c>
      <c r="BB61">
        <f t="shared" si="26"/>
        <v>0.21920770662766292</v>
      </c>
      <c r="BC61">
        <f t="shared" si="27"/>
        <v>-5.3410041668764717E-3</v>
      </c>
      <c r="BD61">
        <f t="shared" si="28"/>
        <v>0.17784961600646726</v>
      </c>
      <c r="BE61">
        <f t="shared" si="29"/>
        <v>7.4543756855919754E-2</v>
      </c>
      <c r="BF61">
        <f t="shared" si="30"/>
        <v>-3.3013519367810777E-3</v>
      </c>
      <c r="BG61">
        <f t="shared" si="2"/>
        <v>8.1031321858816396E-2</v>
      </c>
      <c r="BH61">
        <f t="shared" si="3"/>
        <v>6.1653675069250097E-2</v>
      </c>
      <c r="BI61">
        <f t="shared" si="4"/>
        <v>8.7022323117669345E-2</v>
      </c>
      <c r="BJ61">
        <f t="shared" si="5"/>
        <v>4.8084353294290345E-2</v>
      </c>
      <c r="BK61">
        <f t="shared" si="6"/>
        <v>2.2540135933442819E-2</v>
      </c>
      <c r="BL61">
        <f t="shared" si="35"/>
        <v>3.5321602339181329E-2</v>
      </c>
      <c r="BM61">
        <f t="shared" si="7"/>
        <v>-7.0956236444035134E-2</v>
      </c>
      <c r="BN61">
        <f t="shared" si="8"/>
        <v>4.9117645095185576E-2</v>
      </c>
      <c r="BO61">
        <f t="shared" si="9"/>
        <v>-6.4239713820363076E-3</v>
      </c>
      <c r="BP61">
        <f t="shared" si="10"/>
        <v>1.61890618286821E-2</v>
      </c>
      <c r="BQ61">
        <f t="shared" si="11"/>
        <v>0</v>
      </c>
      <c r="BR61">
        <f t="shared" si="12"/>
        <v>5.9813398560130667E-4</v>
      </c>
      <c r="BS61">
        <f t="shared" si="13"/>
        <v>1.0247548478637767E-2</v>
      </c>
      <c r="BT61">
        <f t="shared" si="34"/>
        <v>-4.6869534802378446E-2</v>
      </c>
      <c r="BU61">
        <f t="shared" si="14"/>
        <v>-2.2371689368788743E-2</v>
      </c>
      <c r="BV61">
        <f t="shared" si="15"/>
        <v>4.7957011205211932E-2</v>
      </c>
      <c r="BW61">
        <f t="shared" si="16"/>
        <v>-1.1232279473545465E-2</v>
      </c>
    </row>
    <row r="62" spans="1:75" x14ac:dyDescent="0.3">
      <c r="AN62" s="18" t="s">
        <v>58</v>
      </c>
      <c r="AO62" s="7">
        <f>AVERAGE(AO3:AO61)</f>
        <v>1.0836291216668653E-2</v>
      </c>
      <c r="AP62" s="7">
        <f t="shared" ref="AP62:BW62" si="36">AVERAGE(AP3:AP61)</f>
        <v>2.2558627595083178E-2</v>
      </c>
      <c r="AQ62" s="7">
        <f t="shared" si="36"/>
        <v>2.3670480406031584E-2</v>
      </c>
      <c r="AR62" s="7">
        <f t="shared" si="36"/>
        <v>5.2270863746622716E-2</v>
      </c>
      <c r="AS62" s="7">
        <f t="shared" si="36"/>
        <v>6.5804410659513852E-3</v>
      </c>
      <c r="AT62" s="7">
        <f t="shared" si="36"/>
        <v>9.7403893703607997E-3</v>
      </c>
      <c r="AU62" s="7">
        <f t="shared" si="36"/>
        <v>2.5363429487673766E-2</v>
      </c>
      <c r="AV62" s="7">
        <f t="shared" si="36"/>
        <v>1.5520998327298969E-2</v>
      </c>
      <c r="AW62" s="7">
        <f t="shared" si="36"/>
        <v>-8.551300701209472E-3</v>
      </c>
      <c r="AX62" s="7">
        <f t="shared" si="36"/>
        <v>4.7951919745211138E-2</v>
      </c>
      <c r="AY62" s="7">
        <f t="shared" si="36"/>
        <v>4.4036009050938248E-2</v>
      </c>
      <c r="AZ62" s="7">
        <f t="shared" si="36"/>
        <v>2.9424752917053015E-2</v>
      </c>
      <c r="BA62" s="7">
        <f t="shared" si="36"/>
        <v>1.2164521150838183E-2</v>
      </c>
      <c r="BB62" s="7">
        <f t="shared" si="36"/>
        <v>-2.1805233843953989E-3</v>
      </c>
      <c r="BC62" s="7">
        <f t="shared" si="36"/>
        <v>2.0487490026082286E-2</v>
      </c>
      <c r="BD62" s="7">
        <f t="shared" si="36"/>
        <v>8.8719614787598287E-4</v>
      </c>
      <c r="BE62" s="7">
        <f t="shared" si="36"/>
        <v>1.7585117316704611E-2</v>
      </c>
      <c r="BF62" s="7">
        <f t="shared" si="36"/>
        <v>7.9459393707428921E-3</v>
      </c>
      <c r="BG62" s="7">
        <f t="shared" si="36"/>
        <v>2.7569936098163889E-3</v>
      </c>
      <c r="BH62" s="7">
        <f t="shared" si="36"/>
        <v>2.8738390303230096E-2</v>
      </c>
      <c r="BI62" s="7">
        <f t="shared" si="36"/>
        <v>-5.6820156967931999E-3</v>
      </c>
      <c r="BJ62" s="7">
        <f t="shared" si="36"/>
        <v>1.2035624377700617E-2</v>
      </c>
      <c r="BK62" s="7">
        <f t="shared" si="36"/>
        <v>1.059960294390541E-2</v>
      </c>
      <c r="BL62" s="7">
        <f t="shared" si="36"/>
        <v>-2.2954589713352579E-2</v>
      </c>
      <c r="BM62" s="7">
        <f t="shared" si="36"/>
        <v>3.3753224617675867E-2</v>
      </c>
      <c r="BN62" s="7">
        <f t="shared" si="36"/>
        <v>1.6665864792861824E-2</v>
      </c>
      <c r="BO62" s="7">
        <f t="shared" si="36"/>
        <v>1.0640836010239912E-2</v>
      </c>
      <c r="BP62" s="7">
        <f t="shared" si="36"/>
        <v>-2.1997423572817924E-3</v>
      </c>
      <c r="BQ62" s="7">
        <f t="shared" si="36"/>
        <v>4.7993057684723957E-2</v>
      </c>
      <c r="BR62" s="7">
        <f t="shared" si="36"/>
        <v>1.5267000352103996E-2</v>
      </c>
      <c r="BS62" s="7">
        <f t="shared" si="36"/>
        <v>7.500573655001912E-3</v>
      </c>
      <c r="BT62" s="7">
        <f t="shared" si="36"/>
        <v>-2.2837924130781697E-2</v>
      </c>
      <c r="BU62" s="7">
        <f t="shared" si="36"/>
        <v>2.2545533435518454E-2</v>
      </c>
      <c r="BV62" s="7">
        <f t="shared" si="36"/>
        <v>1.1647264621980839E-2</v>
      </c>
      <c r="BW62" s="7">
        <f t="shared" si="36"/>
        <v>1.1919325884786986E-2</v>
      </c>
    </row>
    <row r="63" spans="1:75" x14ac:dyDescent="0.3">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N63" s="19" t="s">
        <v>59</v>
      </c>
      <c r="AO63" s="8">
        <f>_xlfn.STDEV.S(AO3:AO61)</f>
        <v>8.4005657962261296E-2</v>
      </c>
      <c r="AP63" s="8">
        <f t="shared" ref="AP63:BW63" si="37">_xlfn.STDEV.S(AP3:AP61)</f>
        <v>9.3946033129229542E-2</v>
      </c>
      <c r="AQ63" s="8">
        <f t="shared" si="37"/>
        <v>9.7341790259804883E-2</v>
      </c>
      <c r="AR63" s="8">
        <f t="shared" si="37"/>
        <v>0.25324067003399464</v>
      </c>
      <c r="AS63" s="8">
        <f t="shared" si="37"/>
        <v>9.4842216945425037E-2</v>
      </c>
      <c r="AT63" s="8">
        <f t="shared" si="37"/>
        <v>5.3504527174337228E-2</v>
      </c>
      <c r="AU63" s="8">
        <f t="shared" si="37"/>
        <v>0.14060805848335117</v>
      </c>
      <c r="AV63" s="8">
        <f t="shared" si="37"/>
        <v>0.2334413887022771</v>
      </c>
      <c r="AW63" s="8">
        <f t="shared" si="37"/>
        <v>0.18984608777170467</v>
      </c>
      <c r="AX63" s="8">
        <f t="shared" si="37"/>
        <v>0.2177685562201977</v>
      </c>
      <c r="AY63" s="8">
        <f t="shared" si="37"/>
        <v>0.17739761457619929</v>
      </c>
      <c r="AZ63" s="8">
        <f t="shared" si="37"/>
        <v>0.30784062399843132</v>
      </c>
      <c r="BA63" s="8">
        <f t="shared" si="37"/>
        <v>9.1797399560527973E-2</v>
      </c>
      <c r="BB63" s="8">
        <f t="shared" si="37"/>
        <v>0.12087339175114142</v>
      </c>
      <c r="BC63" s="8">
        <f t="shared" si="37"/>
        <v>8.9114413527656075E-2</v>
      </c>
      <c r="BD63" s="8">
        <f t="shared" si="37"/>
        <v>9.5050459355149247E-2</v>
      </c>
      <c r="BE63" s="8">
        <f t="shared" si="37"/>
        <v>9.7484493165841388E-2</v>
      </c>
      <c r="BF63" s="8">
        <f t="shared" si="37"/>
        <v>5.3188176183460271E-2</v>
      </c>
      <c r="BG63" s="8">
        <f t="shared" si="37"/>
        <v>9.4712889650457877E-2</v>
      </c>
      <c r="BH63" s="8">
        <f t="shared" si="37"/>
        <v>0.15548572868706051</v>
      </c>
      <c r="BI63" s="8">
        <f t="shared" si="37"/>
        <v>8.1750925568519317E-2</v>
      </c>
      <c r="BJ63" s="8">
        <f t="shared" si="37"/>
        <v>6.8726785399367218E-2</v>
      </c>
      <c r="BK63" s="8">
        <f t="shared" si="37"/>
        <v>5.5225417676451394E-2</v>
      </c>
      <c r="BL63" s="8">
        <f t="shared" si="37"/>
        <v>0.11858595078329158</v>
      </c>
      <c r="BM63" s="8">
        <f t="shared" si="37"/>
        <v>0.15787883510789102</v>
      </c>
      <c r="BN63" s="8">
        <f t="shared" si="37"/>
        <v>0.12348621441053967</v>
      </c>
      <c r="BO63" s="8">
        <f t="shared" si="37"/>
        <v>7.3653033803582527E-2</v>
      </c>
      <c r="BP63" s="8">
        <f t="shared" si="37"/>
        <v>7.623323068132834E-2</v>
      </c>
      <c r="BQ63" s="8">
        <f t="shared" si="37"/>
        <v>0.51642046450656298</v>
      </c>
      <c r="BR63" s="8">
        <f t="shared" si="37"/>
        <v>6.0392423953321832E-2</v>
      </c>
      <c r="BS63" s="8">
        <f t="shared" si="37"/>
        <v>6.7407794777092397E-2</v>
      </c>
      <c r="BT63" s="8">
        <f t="shared" si="37"/>
        <v>0.21657881901447595</v>
      </c>
      <c r="BU63" s="8">
        <f t="shared" si="37"/>
        <v>9.3878581329951014E-2</v>
      </c>
      <c r="BV63" s="8">
        <f t="shared" si="37"/>
        <v>7.5259036243437813E-2</v>
      </c>
      <c r="BW63" s="8">
        <f t="shared" si="37"/>
        <v>8.8995373673835892E-2</v>
      </c>
    </row>
    <row r="64" spans="1:75" x14ac:dyDescent="0.3">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N64" s="12" t="s">
        <v>20</v>
      </c>
      <c r="AO64" s="17" cm="1">
        <f t="array" ref="AO64:BW64">TRANSPOSE(Portfolio!F2:F36)</f>
        <v>1.6087715693682322E-2</v>
      </c>
      <c r="AP64" s="17">
        <v>7.4261105938974767E-2</v>
      </c>
      <c r="AQ64" s="17">
        <v>3.1371045602680531E-2</v>
      </c>
      <c r="AR64" s="17">
        <v>1.1011147630342567E-3</v>
      </c>
      <c r="AS64" s="17">
        <v>4.8483958865077899E-2</v>
      </c>
      <c r="AT64" s="17">
        <v>1.557038522823842E-2</v>
      </c>
      <c r="AU64" s="17">
        <v>1.7163384527318727E-2</v>
      </c>
      <c r="AV64" s="17">
        <v>4.0429586171378123E-3</v>
      </c>
      <c r="AW64" s="17">
        <v>5.8136588281287298E-3</v>
      </c>
      <c r="AX64" s="17">
        <v>1.8281112748389599E-2</v>
      </c>
      <c r="AY64" s="17">
        <v>5.7035683815190211E-2</v>
      </c>
      <c r="AZ64" s="17">
        <v>9.4738770196129227E-3</v>
      </c>
      <c r="BA64" s="17">
        <v>5.233449578470304E-2</v>
      </c>
      <c r="BB64" s="17">
        <v>3.3878836578460421E-2</v>
      </c>
      <c r="BC64" s="17">
        <v>4.4842667397939219E-2</v>
      </c>
      <c r="BD64" s="17">
        <v>1.225610549840269E-2</v>
      </c>
      <c r="BE64" s="17">
        <v>2.5259290866110038E-2</v>
      </c>
      <c r="BF64" s="17">
        <v>1.3332825816724958E-2</v>
      </c>
      <c r="BG64" s="17">
        <v>1.4813316254418075E-2</v>
      </c>
      <c r="BH64" s="17">
        <v>1.1624163202199875E-2</v>
      </c>
      <c r="BI64" s="17">
        <v>1.2083662009921389E-2</v>
      </c>
      <c r="BJ64" s="17">
        <v>2.2896079034636117E-2</v>
      </c>
      <c r="BK64" s="17">
        <v>2.8334357829912258E-2</v>
      </c>
      <c r="BL64" s="17">
        <v>1.3961613658870189E-2</v>
      </c>
      <c r="BM64" s="17">
        <v>4.3724939176868344E-2</v>
      </c>
      <c r="BN64" s="17">
        <v>2.4255648733455152E-2</v>
      </c>
      <c r="BO64" s="17">
        <v>1.853977798111155E-2</v>
      </c>
      <c r="BP64" s="17">
        <v>1.9536585463308338E-2</v>
      </c>
      <c r="BQ64" s="17">
        <v>7.7080136381769693E-2</v>
      </c>
      <c r="BR64" s="17">
        <v>3.518267758892879E-2</v>
      </c>
      <c r="BS64" s="17">
        <v>2.0213741601003199E-2</v>
      </c>
      <c r="BT64" s="17">
        <v>2.8652957689728319E-2</v>
      </c>
      <c r="BU64" s="17">
        <v>6.9107779493567126E-2</v>
      </c>
      <c r="BV64" s="17">
        <v>2.6920110927428419E-2</v>
      </c>
      <c r="BW64" s="17">
        <v>5.2482229383066598E-2</v>
      </c>
    </row>
    <row r="65" spans="2:75" x14ac:dyDescent="0.3">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N65" s="12" t="s">
        <v>21</v>
      </c>
      <c r="AO65">
        <f>SUM(_xlfn.ANCHORARRAY(AO64))</f>
        <v>1</v>
      </c>
    </row>
    <row r="66" spans="2:75" x14ac:dyDescent="0.3">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N66" s="12" t="s">
        <v>22</v>
      </c>
      <c r="AO66" s="25" cm="1">
        <f t="array" ref="AO66">MMULT((_xlfn.ANCHORARRAY(AO64)),TRANSPOSE(AO62:BW62))</f>
        <v>1.8105139248023698E-2</v>
      </c>
      <c r="AQ66" s="28"/>
    </row>
    <row r="67" spans="2:75" x14ac:dyDescent="0.3">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N67" s="12" t="s">
        <v>23</v>
      </c>
      <c r="AO67" s="17" cm="1">
        <f t="array" ref="AO67">MMULT((_xlfn.ANCHORARRAY(AO64)),MMULT((AO73:BW107), TRANSPOSE(_xlfn.ANCHORARRAY(AO64))))</f>
        <v>5.5309568358686235E-3</v>
      </c>
    </row>
    <row r="68" spans="2:75" x14ac:dyDescent="0.3">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N68" s="12" t="s">
        <v>24</v>
      </c>
      <c r="AO68" s="25">
        <f>SQRT(AO67)</f>
        <v>7.4370402956207143E-2</v>
      </c>
    </row>
    <row r="69" spans="2:75" x14ac:dyDescent="0.3">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N69" s="12" t="s">
        <v>25</v>
      </c>
      <c r="AO69" s="25" cm="1">
        <f t="array" ref="AO69">MMULT((_xlfn.ANCHORARRAY(AO64)),TRANSPOSE(AO63:BW63))</f>
        <v>0.14022879429619745</v>
      </c>
    </row>
    <row r="70" spans="2:75" x14ac:dyDescent="0.3">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row>
    <row r="71" spans="2:75" x14ac:dyDescent="0.3">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row>
    <row r="72" spans="2:75" x14ac:dyDescent="0.3">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N72" s="22" t="s">
        <v>60</v>
      </c>
      <c r="AO72" s="26" t="s">
        <v>17</v>
      </c>
      <c r="AP72" s="26" t="s">
        <v>27</v>
      </c>
      <c r="AQ72" s="26" t="s">
        <v>15</v>
      </c>
      <c r="AR72" s="26" t="s">
        <v>28</v>
      </c>
      <c r="AS72" s="26" t="s">
        <v>19</v>
      </c>
      <c r="AT72" s="26" t="s">
        <v>16</v>
      </c>
      <c r="AU72" s="26" t="s">
        <v>29</v>
      </c>
      <c r="AV72" s="26" t="s">
        <v>18</v>
      </c>
      <c r="AW72" s="26" t="s">
        <v>30</v>
      </c>
      <c r="AX72" s="26" t="s">
        <v>31</v>
      </c>
      <c r="AY72" s="26" t="s">
        <v>32</v>
      </c>
      <c r="AZ72" s="26" t="s">
        <v>33</v>
      </c>
      <c r="BA72" s="26" t="s">
        <v>34</v>
      </c>
      <c r="BB72" s="26" t="s">
        <v>35</v>
      </c>
      <c r="BC72" s="26" t="s">
        <v>36</v>
      </c>
      <c r="BD72" s="26" t="s">
        <v>37</v>
      </c>
      <c r="BE72" s="26" t="s">
        <v>38</v>
      </c>
      <c r="BF72" s="26" t="s">
        <v>39</v>
      </c>
      <c r="BG72" s="26" t="s">
        <v>40</v>
      </c>
      <c r="BH72" s="26" t="s">
        <v>41</v>
      </c>
      <c r="BI72" s="26" t="s">
        <v>42</v>
      </c>
      <c r="BJ72" s="26" t="s">
        <v>43</v>
      </c>
      <c r="BK72" s="26" t="s">
        <v>44</v>
      </c>
      <c r="BL72" s="26" t="s">
        <v>45</v>
      </c>
      <c r="BM72" s="26" t="s">
        <v>46</v>
      </c>
      <c r="BN72" s="26" t="s">
        <v>47</v>
      </c>
      <c r="BO72" s="26" t="s">
        <v>48</v>
      </c>
      <c r="BP72" s="26" t="s">
        <v>49</v>
      </c>
      <c r="BQ72" s="26" t="s">
        <v>50</v>
      </c>
      <c r="BR72" s="26" t="s">
        <v>51</v>
      </c>
      <c r="BS72" s="26" t="s">
        <v>52</v>
      </c>
      <c r="BT72" s="26" t="s">
        <v>53</v>
      </c>
      <c r="BU72" s="26" t="s">
        <v>54</v>
      </c>
      <c r="BV72" s="26" t="s">
        <v>55</v>
      </c>
      <c r="BW72" s="26" t="s">
        <v>56</v>
      </c>
    </row>
    <row r="73" spans="2:75" x14ac:dyDescent="0.3">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N73" s="26" t="str" cm="1">
        <f t="array" ref="AN73:AN107">TRANSPOSE(AO72:BW72)</f>
        <v>AXP</v>
      </c>
      <c r="AO73" s="23">
        <f>VARP(Analysis!$AO$3:$AO$61)</f>
        <v>6.9373412379830695E-3</v>
      </c>
      <c r="AP73" s="23">
        <v>3.192685931347613E-3</v>
      </c>
      <c r="AQ73" s="23">
        <v>4.3574924217267578E-3</v>
      </c>
      <c r="AR73" s="23">
        <v>2.9330332997672451E-3</v>
      </c>
      <c r="AS73" s="23">
        <v>2.9163177132235899E-3</v>
      </c>
      <c r="AT73" s="23">
        <v>1.5144522026125646E-3</v>
      </c>
      <c r="AU73" s="23">
        <v>3.3885728833536848E-3</v>
      </c>
      <c r="AV73" s="23">
        <v>8.3495838892617188E-3</v>
      </c>
      <c r="AW73" s="23">
        <v>6.0145784473837191E-3</v>
      </c>
      <c r="AX73" s="23">
        <v>5.8376317893833784E-3</v>
      </c>
      <c r="AY73" s="23">
        <v>2.9458332011149339E-3</v>
      </c>
      <c r="AZ73" s="23">
        <v>1.066492566315135E-2</v>
      </c>
      <c r="BA73" s="23">
        <v>3.7078007349639953E-3</v>
      </c>
      <c r="BB73" s="23">
        <v>5.4273486497511509E-4</v>
      </c>
      <c r="BC73" s="23">
        <v>4.0605398379016805E-3</v>
      </c>
      <c r="BD73" s="23">
        <v>3.1126058046215131E-3</v>
      </c>
      <c r="BE73" s="23">
        <v>3.5546749328671224E-3</v>
      </c>
      <c r="BF73" s="23">
        <v>2.701410213723715E-3</v>
      </c>
      <c r="BG73" s="23">
        <v>5.4031084701731714E-3</v>
      </c>
      <c r="BH73" s="23">
        <v>5.435415265088903E-3</v>
      </c>
      <c r="BI73" s="23">
        <v>3.1928012958156926E-3</v>
      </c>
      <c r="BJ73" s="23">
        <v>4.505757235205239E-3</v>
      </c>
      <c r="BK73" s="23">
        <v>2.5166699759731396E-3</v>
      </c>
      <c r="BL73" s="23">
        <v>4.0572857357559248E-3</v>
      </c>
      <c r="BM73" s="23">
        <v>1.8662371824083304E-3</v>
      </c>
      <c r="BN73" s="23">
        <v>2.9816031368141149E-3</v>
      </c>
      <c r="BO73" s="23">
        <v>3.1599348666592371E-3</v>
      </c>
      <c r="BP73" s="23">
        <v>2.9578164562138664E-3</v>
      </c>
      <c r="BQ73" s="23">
        <v>3.5932740300970048E-3</v>
      </c>
      <c r="BR73" s="23">
        <v>3.9380823546492712E-4</v>
      </c>
      <c r="BS73" s="23">
        <v>2.679034484530691E-3</v>
      </c>
      <c r="BT73" s="23">
        <v>7.6472645241967598E-3</v>
      </c>
      <c r="BU73" s="23">
        <v>5.4416075764637927E-3</v>
      </c>
      <c r="BV73" s="23">
        <v>2.9949535530563293E-3</v>
      </c>
      <c r="BW73" s="23">
        <v>3.5793338158549457E-3</v>
      </c>
    </row>
    <row r="74" spans="2:75" x14ac:dyDescent="0.3">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N74" s="27" t="str">
        <v>APPL</v>
      </c>
      <c r="AO74" s="23">
        <v>3.192685931347613E-3</v>
      </c>
      <c r="AP74" s="23">
        <f>VARP(Analysis!$AP$3:$AP$61)</f>
        <v>8.6762663417230684E-3</v>
      </c>
      <c r="AQ74" s="23">
        <v>4.7253829852925726E-3</v>
      </c>
      <c r="AR74" s="23">
        <v>3.3610709101520452E-3</v>
      </c>
      <c r="AS74" s="23">
        <v>5.8732820889245939E-3</v>
      </c>
      <c r="AT74" s="23">
        <v>2.2171334657398812E-3</v>
      </c>
      <c r="AU74" s="23">
        <v>8.9491485635822699E-3</v>
      </c>
      <c r="AV74" s="23">
        <v>2.901367263812296E-3</v>
      </c>
      <c r="AW74" s="23">
        <v>3.8266768310842312E-3</v>
      </c>
      <c r="AX74" s="23">
        <v>1.2239086057440587E-2</v>
      </c>
      <c r="AY74" s="23">
        <v>5.7673072776442428E-3</v>
      </c>
      <c r="AZ74" s="23">
        <v>6.2956653858905406E-3</v>
      </c>
      <c r="BA74" s="23">
        <v>2.8067123073490705E-3</v>
      </c>
      <c r="BB74" s="23">
        <v>1.0253444733202281E-3</v>
      </c>
      <c r="BC74" s="23">
        <v>3.5673669920480004E-3</v>
      </c>
      <c r="BD74" s="23">
        <v>3.1564487057663447E-3</v>
      </c>
      <c r="BE74" s="23">
        <v>4.6367594605514423E-3</v>
      </c>
      <c r="BF74" s="23">
        <v>1.3728137553682262E-3</v>
      </c>
      <c r="BG74" s="23">
        <v>4.2618338288484157E-3</v>
      </c>
      <c r="BH74" s="23">
        <v>6.8876656319673399E-3</v>
      </c>
      <c r="BI74" s="23">
        <v>2.7179014561309099E-3</v>
      </c>
      <c r="BJ74" s="23">
        <v>3.506457642700439E-3</v>
      </c>
      <c r="BK74" s="23">
        <v>2.077212269617624E-3</v>
      </c>
      <c r="BL74" s="23">
        <v>5.3193630772528028E-3</v>
      </c>
      <c r="BM74" s="23">
        <v>5.3058539685564591E-3</v>
      </c>
      <c r="BN74" s="23">
        <v>7.0375104603198624E-3</v>
      </c>
      <c r="BO74" s="23">
        <v>3.8053958874373836E-3</v>
      </c>
      <c r="BP74" s="23">
        <v>3.3214584963689956E-3</v>
      </c>
      <c r="BQ74" s="23">
        <v>-2.0130865918934699E-3</v>
      </c>
      <c r="BR74" s="23">
        <v>1.8451149981825404E-3</v>
      </c>
      <c r="BS74" s="23">
        <v>2.6591032353887548E-3</v>
      </c>
      <c r="BT74" s="23">
        <v>8.5064865948967245E-3</v>
      </c>
      <c r="BU74" s="23">
        <v>3.8400595863127898E-3</v>
      </c>
      <c r="BV74" s="23">
        <v>3.4856095249456201E-3</v>
      </c>
      <c r="BW74" s="23">
        <v>5.4847757240056626E-3</v>
      </c>
    </row>
    <row r="75" spans="2:75" x14ac:dyDescent="0.3">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N75" s="27" t="str">
        <v>ASML</v>
      </c>
      <c r="AO75" s="23">
        <v>4.3574924217267578E-3</v>
      </c>
      <c r="AP75" s="23">
        <v>4.7253829852925726E-3</v>
      </c>
      <c r="AQ75" s="23">
        <f>VARP(Analysis!$AQ$3:$AQ$61)</f>
        <v>9.3148237219841199E-3</v>
      </c>
      <c r="AR75" s="23">
        <v>4.013428483190311E-3</v>
      </c>
      <c r="AS75" s="23">
        <v>4.2767304548054653E-3</v>
      </c>
      <c r="AT75" s="23">
        <v>2.0687780974258637E-3</v>
      </c>
      <c r="AU75" s="23">
        <v>8.882316171050026E-3</v>
      </c>
      <c r="AV75" s="23">
        <v>6.0226115477926348E-3</v>
      </c>
      <c r="AW75" s="23">
        <v>8.0152986209753151E-3</v>
      </c>
      <c r="AX75" s="23">
        <v>6.3531251053256452E-3</v>
      </c>
      <c r="AY75" s="23">
        <v>2.2567900865140505E-3</v>
      </c>
      <c r="AZ75" s="23">
        <v>9.3280353407806226E-3</v>
      </c>
      <c r="BA75" s="23">
        <v>5.147536989791369E-3</v>
      </c>
      <c r="BB75" s="23">
        <v>2.4153293737863755E-3</v>
      </c>
      <c r="BC75" s="23">
        <v>4.9387713454170845E-3</v>
      </c>
      <c r="BD75" s="23">
        <v>4.4296399936173758E-3</v>
      </c>
      <c r="BE75" s="23">
        <v>4.0628345977634711E-3</v>
      </c>
      <c r="BF75" s="23">
        <v>1.7144767606106905E-3</v>
      </c>
      <c r="BG75" s="23">
        <v>4.7855126060737385E-3</v>
      </c>
      <c r="BH75" s="23">
        <v>8.5034024832794288E-3</v>
      </c>
      <c r="BI75" s="23">
        <v>4.4921655771491906E-3</v>
      </c>
      <c r="BJ75" s="23">
        <v>3.2635355322122761E-3</v>
      </c>
      <c r="BK75" s="23">
        <v>1.534229503370561E-3</v>
      </c>
      <c r="BL75" s="23">
        <v>5.2794918376395583E-3</v>
      </c>
      <c r="BM75" s="23">
        <v>2.8112034196986001E-3</v>
      </c>
      <c r="BN75" s="23">
        <v>5.6153078628559871E-3</v>
      </c>
      <c r="BO75" s="23">
        <v>4.5199341268064375E-3</v>
      </c>
      <c r="BP75" s="23">
        <v>2.5800860060298087E-3</v>
      </c>
      <c r="BQ75" s="23">
        <v>-5.3900852697431898E-3</v>
      </c>
      <c r="BR75" s="23">
        <v>2.3060081693828428E-3</v>
      </c>
      <c r="BS75" s="23">
        <v>2.6321316569188936E-3</v>
      </c>
      <c r="BT75" s="23">
        <v>1.3885048746579289E-2</v>
      </c>
      <c r="BU75" s="23">
        <v>4.7503590449547934E-3</v>
      </c>
      <c r="BV75" s="23">
        <v>4.5793618554992596E-3</v>
      </c>
      <c r="BW75" s="23">
        <v>5.6862986966388978E-3</v>
      </c>
    </row>
    <row r="76" spans="2:75" x14ac:dyDescent="0.3">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N76" s="27" t="str">
        <v>ACMR</v>
      </c>
      <c r="AO76" s="23">
        <v>2.9330332997672451E-3</v>
      </c>
      <c r="AP76" s="23">
        <v>3.3610709101520452E-3</v>
      </c>
      <c r="AQ76" s="23">
        <v>4.013428483190311E-3</v>
      </c>
      <c r="AR76" s="23">
        <f>VARP(Analysis!$AR$3:$AR$61)</f>
        <v>6.3043873620973925E-2</v>
      </c>
      <c r="AS76" s="23">
        <v>6.4807505919575398E-3</v>
      </c>
      <c r="AT76" s="23">
        <v>-1.5010829568536368E-3</v>
      </c>
      <c r="AU76" s="23">
        <v>6.1633710168895071E-3</v>
      </c>
      <c r="AV76" s="23">
        <v>9.9101992842160948E-3</v>
      </c>
      <c r="AW76" s="23">
        <v>1.4055949285821224E-2</v>
      </c>
      <c r="AX76" s="23">
        <v>1.011367894188126E-2</v>
      </c>
      <c r="AY76" s="23">
        <v>1.9532934113669163E-2</v>
      </c>
      <c r="AZ76" s="23">
        <v>8.970853621007531E-3</v>
      </c>
      <c r="BA76" s="23">
        <v>-4.2185242988498272E-3</v>
      </c>
      <c r="BB76" s="23">
        <v>9.6807860813719598E-3</v>
      </c>
      <c r="BC76" s="23">
        <v>-1.4548250251607833E-3</v>
      </c>
      <c r="BD76" s="23">
        <v>3.0607567482803313E-3</v>
      </c>
      <c r="BE76" s="23">
        <v>-2.4403238434565896E-3</v>
      </c>
      <c r="BF76" s="23">
        <v>1.2613312252749565E-3</v>
      </c>
      <c r="BG76" s="23">
        <v>2.9269037967167948E-3</v>
      </c>
      <c r="BH76" s="23">
        <v>1.1122863852983557E-2</v>
      </c>
      <c r="BI76" s="23">
        <v>3.7114832071535537E-3</v>
      </c>
      <c r="BJ76" s="23">
        <v>2.6501760789780018E-3</v>
      </c>
      <c r="BK76" s="23">
        <v>5.1769880050354347E-4</v>
      </c>
      <c r="BL76" s="23">
        <v>2.7845154586656727E-3</v>
      </c>
      <c r="BM76" s="23">
        <v>1.0664047968983001E-2</v>
      </c>
      <c r="BN76" s="23">
        <v>3.5248152727184322E-3</v>
      </c>
      <c r="BO76" s="23">
        <v>5.8425447063801851E-3</v>
      </c>
      <c r="BP76" s="23">
        <v>-1.3316412740294354E-3</v>
      </c>
      <c r="BQ76" s="23">
        <v>1.611224018211848E-2</v>
      </c>
      <c r="BR76" s="23">
        <v>5.6645536486593919E-3</v>
      </c>
      <c r="BS76" s="23">
        <v>2.2372213607496031E-3</v>
      </c>
      <c r="BT76" s="23">
        <v>1.8374466987342828E-2</v>
      </c>
      <c r="BU76" s="23">
        <v>3.7404405732431025E-3</v>
      </c>
      <c r="BV76" s="23">
        <v>-2.7901157942800308E-3</v>
      </c>
      <c r="BW76" s="23">
        <v>5.172161823002344E-3</v>
      </c>
    </row>
    <row r="77" spans="2:75" x14ac:dyDescent="0.3">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N77" s="27" t="str">
        <v>AMZN</v>
      </c>
      <c r="AO77" s="23">
        <v>2.9163177132235899E-3</v>
      </c>
      <c r="AP77" s="23">
        <v>5.8732820889245939E-3</v>
      </c>
      <c r="AQ77" s="23">
        <v>4.2767304548054653E-3</v>
      </c>
      <c r="AR77" s="23">
        <v>6.4807505919575398E-3</v>
      </c>
      <c r="AS77" s="23">
        <f>VARP(Analysis!$AS$3:$AS$61)</f>
        <v>8.8425877063921694E-3</v>
      </c>
      <c r="AT77" s="23">
        <v>1.496066707237812E-3</v>
      </c>
      <c r="AU77" s="23">
        <v>7.8127067368770325E-3</v>
      </c>
      <c r="AV77" s="23">
        <v>4.3847105983870153E-3</v>
      </c>
      <c r="AW77" s="23">
        <v>6.4374522697579423E-3</v>
      </c>
      <c r="AX77" s="23">
        <v>1.0587701603521956E-2</v>
      </c>
      <c r="AY77" s="23">
        <v>5.5595409193166983E-3</v>
      </c>
      <c r="AZ77" s="23">
        <v>7.6554608734551001E-3</v>
      </c>
      <c r="BA77" s="23">
        <v>2.2264379849429683E-3</v>
      </c>
      <c r="BB77" s="23">
        <v>1.8268696697405086E-3</v>
      </c>
      <c r="BC77" s="23">
        <v>2.8328287473283129E-3</v>
      </c>
      <c r="BD77" s="23">
        <v>3.732423815203818E-3</v>
      </c>
      <c r="BE77" s="23">
        <v>3.0266010979401754E-3</v>
      </c>
      <c r="BF77" s="23">
        <v>4.6269768386237523E-4</v>
      </c>
      <c r="BG77" s="23">
        <v>3.8183333674511456E-3</v>
      </c>
      <c r="BH77" s="23">
        <v>8.5810442835025248E-3</v>
      </c>
      <c r="BI77" s="23">
        <v>1.6741156004552826E-3</v>
      </c>
      <c r="BJ77" s="23">
        <v>2.5998646959122613E-3</v>
      </c>
      <c r="BK77" s="23">
        <v>1.4561950564975451E-3</v>
      </c>
      <c r="BL77" s="23">
        <v>7.1615687944520676E-3</v>
      </c>
      <c r="BM77" s="23">
        <v>7.0306683405578271E-3</v>
      </c>
      <c r="BN77" s="23">
        <v>5.4721260359912663E-3</v>
      </c>
      <c r="BO77" s="23">
        <v>4.287285382252772E-3</v>
      </c>
      <c r="BP77" s="23">
        <v>6.4009401161255631E-4</v>
      </c>
      <c r="BQ77" s="23">
        <v>-6.126661015264989E-4</v>
      </c>
      <c r="BR77" s="23">
        <v>1.9284447384936229E-3</v>
      </c>
      <c r="BS77" s="23">
        <v>1.8291972487434055E-3</v>
      </c>
      <c r="BT77" s="23">
        <v>8.9461970655797685E-3</v>
      </c>
      <c r="BU77" s="23">
        <v>3.3564284337401764E-3</v>
      </c>
      <c r="BV77" s="23">
        <v>2.8780580109806797E-3</v>
      </c>
      <c r="BW77" s="23">
        <v>4.9183625663075763E-3</v>
      </c>
    </row>
    <row r="78" spans="2:75" x14ac:dyDescent="0.3">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N78" s="27" t="str">
        <v>WMT</v>
      </c>
      <c r="AO78" s="23">
        <v>1.5144522026125646E-3</v>
      </c>
      <c r="AP78" s="23">
        <v>2.2171334657398812E-3</v>
      </c>
      <c r="AQ78" s="23">
        <v>2.0687780974258637E-3</v>
      </c>
      <c r="AR78" s="23">
        <v>-1.5010829568536368E-3</v>
      </c>
      <c r="AS78" s="23">
        <v>1.496066707237812E-3</v>
      </c>
      <c r="AT78" s="23">
        <f>VARP(Analysis!$AT$3:$AT$61)</f>
        <v>2.8142135056383843E-3</v>
      </c>
      <c r="AU78" s="23">
        <v>2.2300840354798211E-3</v>
      </c>
      <c r="AV78" s="23">
        <v>4.8900934594219296E-4</v>
      </c>
      <c r="AW78" s="23">
        <v>-9.0746761551154518E-4</v>
      </c>
      <c r="AX78" s="23">
        <v>3.9204135579384595E-3</v>
      </c>
      <c r="AY78" s="23">
        <v>7.1872921934190421E-4</v>
      </c>
      <c r="AZ78" s="23">
        <v>5.0067210563992919E-3</v>
      </c>
      <c r="BA78" s="23">
        <v>1.4988348488814353E-3</v>
      </c>
      <c r="BB78" s="23">
        <v>6.2182356239858807E-4</v>
      </c>
      <c r="BC78" s="23">
        <v>1.6944671265732311E-3</v>
      </c>
      <c r="BD78" s="23">
        <v>7.1437782338248132E-4</v>
      </c>
      <c r="BE78" s="23">
        <v>3.4130583779820598E-3</v>
      </c>
      <c r="BF78" s="23">
        <v>9.2478972789019199E-4</v>
      </c>
      <c r="BG78" s="23">
        <v>1.59832979816541E-3</v>
      </c>
      <c r="BH78" s="23">
        <v>2.2116046942369703E-3</v>
      </c>
      <c r="BI78" s="23">
        <v>6.4638037441724385E-4</v>
      </c>
      <c r="BJ78" s="23">
        <v>1.2810074509841847E-3</v>
      </c>
      <c r="BK78" s="23">
        <v>1.209445573254912E-3</v>
      </c>
      <c r="BL78" s="23">
        <v>3.1502778114154985E-3</v>
      </c>
      <c r="BM78" s="23">
        <v>1.7234111063463879E-3</v>
      </c>
      <c r="BN78" s="23">
        <v>1.6253380718416503E-3</v>
      </c>
      <c r="BO78" s="23">
        <v>9.9098527925132129E-4</v>
      </c>
      <c r="BP78" s="23">
        <v>1.4974883244107313E-3</v>
      </c>
      <c r="BQ78" s="23">
        <v>-2.9641968358961632E-3</v>
      </c>
      <c r="BR78" s="23">
        <v>7.9857121229730764E-4</v>
      </c>
      <c r="BS78" s="23">
        <v>7.7758863233218158E-4</v>
      </c>
      <c r="BT78" s="23">
        <v>7.0401168207675025E-3</v>
      </c>
      <c r="BU78" s="23">
        <v>2.019399567345407E-3</v>
      </c>
      <c r="BV78" s="23">
        <v>1.6977739557901802E-3</v>
      </c>
      <c r="BW78" s="23">
        <v>1.2872026498753492E-3</v>
      </c>
    </row>
    <row r="79" spans="2:75" x14ac:dyDescent="0.3">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N79" s="27" t="str">
        <v>NVDA</v>
      </c>
      <c r="AO79" s="23">
        <v>3.3885728833536848E-3</v>
      </c>
      <c r="AP79" s="23">
        <v>8.9491485635822699E-3</v>
      </c>
      <c r="AQ79" s="23">
        <v>8.882316171050026E-3</v>
      </c>
      <c r="AR79" s="23">
        <v>6.1633710168895071E-3</v>
      </c>
      <c r="AS79" s="23">
        <v>7.8127067368770325E-3</v>
      </c>
      <c r="AT79" s="23">
        <v>2.2300840354798211E-3</v>
      </c>
      <c r="AU79" s="23">
        <f>VARP(Analysis!$AU$3:$AU$61)</f>
        <v>1.9435530752653141E-2</v>
      </c>
      <c r="AV79" s="23">
        <v>1.1725590936501763E-2</v>
      </c>
      <c r="AW79" s="23">
        <v>4.7293205323935264E-3</v>
      </c>
      <c r="AX79" s="23">
        <v>1.2004075557564371E-2</v>
      </c>
      <c r="AY79" s="23">
        <v>7.4705215335821177E-3</v>
      </c>
      <c r="AZ79" s="23">
        <v>1.1828497454918891E-2</v>
      </c>
      <c r="BA79" s="23">
        <v>5.6713629003161091E-3</v>
      </c>
      <c r="BB79" s="23">
        <v>4.2025833082745415E-3</v>
      </c>
      <c r="BC79" s="23">
        <v>5.8748368761864667E-3</v>
      </c>
      <c r="BD79" s="23">
        <v>4.5512067596801577E-3</v>
      </c>
      <c r="BE79" s="23">
        <v>5.715153061411616E-3</v>
      </c>
      <c r="BF79" s="23">
        <v>4.5542155264159342E-4</v>
      </c>
      <c r="BG79" s="23">
        <v>3.5248547112848028E-3</v>
      </c>
      <c r="BH79" s="23">
        <v>1.177792445165458E-2</v>
      </c>
      <c r="BI79" s="23">
        <v>4.5077337709178286E-3</v>
      </c>
      <c r="BJ79" s="23">
        <v>3.5436475119910655E-3</v>
      </c>
      <c r="BK79" s="23">
        <v>1.1518128791525538E-3</v>
      </c>
      <c r="BL79" s="23">
        <v>9.0262414796524037E-3</v>
      </c>
      <c r="BM79" s="23">
        <v>7.571744794706836E-3</v>
      </c>
      <c r="BN79" s="23">
        <v>9.1755882377597565E-3</v>
      </c>
      <c r="BO79" s="23">
        <v>5.8842117581043504E-3</v>
      </c>
      <c r="BP79" s="23">
        <v>2.3743436140498809E-3</v>
      </c>
      <c r="BQ79" s="23">
        <v>3.6779156110365407E-3</v>
      </c>
      <c r="BR79" s="23">
        <v>2.9409663025247281E-3</v>
      </c>
      <c r="BS79" s="23">
        <v>2.196955443421693E-3</v>
      </c>
      <c r="BT79" s="23">
        <v>1.8530015923945674E-2</v>
      </c>
      <c r="BU79" s="23">
        <v>5.2165674747612972E-3</v>
      </c>
      <c r="BV79" s="23">
        <v>5.3486057075202752E-3</v>
      </c>
      <c r="BW79" s="23">
        <v>8.8620801782158618E-3</v>
      </c>
    </row>
    <row r="80" spans="2:75" x14ac:dyDescent="0.3">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N80" s="27" t="str">
        <v>FSR</v>
      </c>
      <c r="AO80" s="23">
        <v>8.3495838892617188E-3</v>
      </c>
      <c r="AP80" s="23">
        <v>2.901367263812296E-3</v>
      </c>
      <c r="AQ80" s="23">
        <v>6.0226115477926348E-3</v>
      </c>
      <c r="AR80" s="23">
        <v>9.9101992842160948E-3</v>
      </c>
      <c r="AS80" s="23">
        <v>4.3847105983870153E-3</v>
      </c>
      <c r="AT80" s="23">
        <v>4.8900934594219296E-4</v>
      </c>
      <c r="AU80" s="23">
        <v>1.1725590936501763E-2</v>
      </c>
      <c r="AV80" s="23">
        <f>VARP(Analysis!$AV$3:$AV$61)</f>
        <v>5.3404984320062666E-2</v>
      </c>
      <c r="AW80" s="23">
        <v>2.0461431771032039E-2</v>
      </c>
      <c r="AX80" s="23">
        <v>1.1333441095183376E-2</v>
      </c>
      <c r="AY80" s="23">
        <v>1.0856919193927905E-2</v>
      </c>
      <c r="AZ80" s="23">
        <v>4.8394158044360411E-2</v>
      </c>
      <c r="BA80" s="23">
        <v>5.0639859668527333E-3</v>
      </c>
      <c r="BB80" s="23">
        <v>-3.1609103664976741E-3</v>
      </c>
      <c r="BC80" s="23">
        <v>7.288964814425051E-3</v>
      </c>
      <c r="BD80" s="23">
        <v>1.8443914510282411E-3</v>
      </c>
      <c r="BE80" s="23">
        <v>4.7900588540412932E-3</v>
      </c>
      <c r="BF80" s="23">
        <v>-4.091230198524322E-4</v>
      </c>
      <c r="BG80" s="23">
        <v>6.7320324216974111E-3</v>
      </c>
      <c r="BH80" s="23">
        <v>1.4447075986593465E-2</v>
      </c>
      <c r="BI80" s="23">
        <v>5.6849130760662061E-3</v>
      </c>
      <c r="BJ80" s="23">
        <v>4.3218598124745503E-3</v>
      </c>
      <c r="BK80" s="23">
        <v>3.9914145539227924E-5</v>
      </c>
      <c r="BL80" s="23">
        <v>1.5125701321375579E-2</v>
      </c>
      <c r="BM80" s="23">
        <v>6.660110979636512E-3</v>
      </c>
      <c r="BN80" s="23">
        <v>5.7601373069574016E-3</v>
      </c>
      <c r="BO80" s="23">
        <v>3.5908379617265096E-3</v>
      </c>
      <c r="BP80" s="23">
        <v>1.5885372699059074E-3</v>
      </c>
      <c r="BQ80" s="23">
        <v>2.81062509007548E-2</v>
      </c>
      <c r="BR80" s="23">
        <v>-8.2322609079195418E-4</v>
      </c>
      <c r="BS80" s="23">
        <v>5.8439473260517652E-4</v>
      </c>
      <c r="BT80" s="23">
        <v>2.4490628985626286E-2</v>
      </c>
      <c r="BU80" s="23">
        <v>7.6353676734061829E-3</v>
      </c>
      <c r="BV80" s="23">
        <v>2.1364723741712525E-3</v>
      </c>
      <c r="BW80" s="23">
        <v>6.026282813066176E-3</v>
      </c>
    </row>
    <row r="81" spans="2:75" x14ac:dyDescent="0.3">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N81" s="27" t="str">
        <v>SDGR</v>
      </c>
      <c r="AO81" s="23">
        <v>6.0145784473837191E-3</v>
      </c>
      <c r="AP81" s="23">
        <v>3.8266768310842312E-3</v>
      </c>
      <c r="AQ81" s="23">
        <v>8.0152986209753151E-3</v>
      </c>
      <c r="AR81" s="23">
        <v>1.4055949285821224E-2</v>
      </c>
      <c r="AS81" s="23">
        <v>6.4374522697579423E-3</v>
      </c>
      <c r="AT81" s="23">
        <v>-9.0746761551154518E-4</v>
      </c>
      <c r="AU81" s="23">
        <v>4.7293205323935264E-3</v>
      </c>
      <c r="AV81" s="23">
        <v>2.0461431771032039E-2</v>
      </c>
      <c r="AW81" s="23">
        <f>VARP(Analysis!$AW$3:$AW$61)</f>
        <v>3.4981491835097626E-2</v>
      </c>
      <c r="AX81" s="23">
        <v>1.1884704305287335E-2</v>
      </c>
      <c r="AY81" s="23">
        <v>1.8903733926835614E-2</v>
      </c>
      <c r="AZ81" s="23">
        <v>2.6009496120332994E-2</v>
      </c>
      <c r="BA81" s="23">
        <v>2.1509413274697683E-3</v>
      </c>
      <c r="BB81" s="23">
        <v>-3.318416833784729E-3</v>
      </c>
      <c r="BC81" s="23">
        <v>1.4805654097534587E-3</v>
      </c>
      <c r="BD81" s="23">
        <v>2.1925810934047669E-3</v>
      </c>
      <c r="BE81" s="23">
        <v>2.0606947565146331E-3</v>
      </c>
      <c r="BF81" s="23">
        <v>-7.7287637677422763E-4</v>
      </c>
      <c r="BG81" s="23">
        <v>8.8012336245574217E-3</v>
      </c>
      <c r="BH81" s="23">
        <v>1.2278360120532975E-2</v>
      </c>
      <c r="BI81" s="23">
        <v>3.7241051034518978E-3</v>
      </c>
      <c r="BJ81" s="23">
        <v>4.0257530004077571E-3</v>
      </c>
      <c r="BK81" s="23">
        <v>-1.5839051669758468E-3</v>
      </c>
      <c r="BL81" s="23">
        <v>4.0398741116990673E-3</v>
      </c>
      <c r="BM81" s="23">
        <v>1.2270291706378347E-2</v>
      </c>
      <c r="BN81" s="23">
        <v>1.955904341288929E-3</v>
      </c>
      <c r="BO81" s="23">
        <v>4.7064179606167702E-3</v>
      </c>
      <c r="BP81" s="23">
        <v>-5.1409768863226301E-4</v>
      </c>
      <c r="BQ81" s="23">
        <v>9.6339459406826998E-3</v>
      </c>
      <c r="BR81" s="23">
        <v>1.5449819512679389E-3</v>
      </c>
      <c r="BS81" s="23">
        <v>1.7884097764317502E-3</v>
      </c>
      <c r="BT81" s="23">
        <v>8.9182280643324962E-3</v>
      </c>
      <c r="BU81" s="23">
        <v>3.2791080886764904E-3</v>
      </c>
      <c r="BV81" s="23">
        <v>1.800085535998714E-3</v>
      </c>
      <c r="BW81" s="23">
        <v>4.6094394352734838E-3</v>
      </c>
    </row>
    <row r="82" spans="2:75" x14ac:dyDescent="0.3">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N82" s="27" t="str">
        <v>TSLA</v>
      </c>
      <c r="AO82" s="23">
        <v>5.8376317893833784E-3</v>
      </c>
      <c r="AP82" s="23">
        <v>1.2239086057440587E-2</v>
      </c>
      <c r="AQ82" s="23">
        <v>6.3531251053256452E-3</v>
      </c>
      <c r="AR82" s="23">
        <v>1.011367894188126E-2</v>
      </c>
      <c r="AS82" s="23">
        <v>1.0587701603521956E-2</v>
      </c>
      <c r="AT82" s="23">
        <v>3.9204135579384595E-3</v>
      </c>
      <c r="AU82" s="23">
        <v>1.2004075557564371E-2</v>
      </c>
      <c r="AV82" s="23">
        <v>1.1333441095183376E-2</v>
      </c>
      <c r="AW82" s="23">
        <v>1.1884704305287335E-2</v>
      </c>
      <c r="AX82" s="23">
        <f>VARP(Analysis!$AX$3:$AX$61)</f>
        <v>4.6619361975208572E-2</v>
      </c>
      <c r="AY82" s="23">
        <v>6.9942054477012267E-3</v>
      </c>
      <c r="AZ82" s="23">
        <v>2.9560020840232175E-2</v>
      </c>
      <c r="BA82" s="23">
        <v>1.6772053066472638E-3</v>
      </c>
      <c r="BB82" s="23">
        <v>2.1658104364381116E-3</v>
      </c>
      <c r="BC82" s="23">
        <v>5.3688540391730781E-3</v>
      </c>
      <c r="BD82" s="23">
        <v>4.226540867131881E-3</v>
      </c>
      <c r="BE82" s="23">
        <v>6.9442962402192967E-3</v>
      </c>
      <c r="BF82" s="23">
        <v>2.3722863227767415E-3</v>
      </c>
      <c r="BG82" s="23">
        <v>6.5793987497683865E-3</v>
      </c>
      <c r="BH82" s="23">
        <v>1.1935045980428509E-2</v>
      </c>
      <c r="BI82" s="23">
        <v>4.3939069201395752E-3</v>
      </c>
      <c r="BJ82" s="23">
        <v>4.2397262186661877E-3</v>
      </c>
      <c r="BK82" s="23">
        <v>3.8209212642782908E-3</v>
      </c>
      <c r="BL82" s="23">
        <v>1.1518813812325397E-2</v>
      </c>
      <c r="BM82" s="23">
        <v>1.1715729013154038E-2</v>
      </c>
      <c r="BN82" s="23">
        <v>7.5704509922076991E-3</v>
      </c>
      <c r="BO82" s="23">
        <v>7.4801733464846289E-3</v>
      </c>
      <c r="BP82" s="23">
        <v>2.6824835639602312E-3</v>
      </c>
      <c r="BQ82" s="23">
        <v>-4.7299848130221813E-3</v>
      </c>
      <c r="BR82" s="23">
        <v>3.645247832639515E-3</v>
      </c>
      <c r="BS82" s="23">
        <v>4.8792357952512147E-3</v>
      </c>
      <c r="BT82" s="23">
        <v>2.5005303248006552E-2</v>
      </c>
      <c r="BU82" s="23">
        <v>5.7822230508568408E-3</v>
      </c>
      <c r="BV82" s="23">
        <v>3.0253750524007689E-3</v>
      </c>
      <c r="BW82" s="23">
        <v>7.6301718205766256E-3</v>
      </c>
    </row>
    <row r="83" spans="2:75" x14ac:dyDescent="0.3">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N83" s="27" t="str">
        <v>MDB</v>
      </c>
      <c r="AO83" s="23">
        <v>2.9458332011149339E-3</v>
      </c>
      <c r="AP83" s="23">
        <v>5.7673072776442428E-3</v>
      </c>
      <c r="AQ83" s="23">
        <v>2.2567900865140505E-3</v>
      </c>
      <c r="AR83" s="23">
        <v>1.9532934113669163E-2</v>
      </c>
      <c r="AS83" s="23">
        <v>5.5595409193166983E-3</v>
      </c>
      <c r="AT83" s="23">
        <v>7.1872921934190421E-4</v>
      </c>
      <c r="AU83" s="23">
        <v>7.4705215335821177E-3</v>
      </c>
      <c r="AV83" s="23">
        <v>1.0856919193927905E-2</v>
      </c>
      <c r="AW83" s="23">
        <v>1.8903733926835614E-2</v>
      </c>
      <c r="AX83" s="23">
        <v>6.9942054477012267E-3</v>
      </c>
      <c r="AY83" s="23">
        <f>VARP(Analysis!$AY$3:$AY$61)</f>
        <v>3.0936525290252443E-2</v>
      </c>
      <c r="AZ83" s="23">
        <v>1.9712511547810816E-2</v>
      </c>
      <c r="BA83" s="23">
        <v>3.9621404444532078E-4</v>
      </c>
      <c r="BB83" s="23">
        <v>6.4729472808822911E-4</v>
      </c>
      <c r="BC83" s="23">
        <v>1.1347572491525564E-3</v>
      </c>
      <c r="BD83" s="23">
        <v>9.4033908455224097E-4</v>
      </c>
      <c r="BE83" s="23">
        <v>4.4696301117230931E-3</v>
      </c>
      <c r="BF83" s="23">
        <v>1.0374500693028951E-3</v>
      </c>
      <c r="BG83" s="23">
        <v>5.1674287753665435E-3</v>
      </c>
      <c r="BH83" s="23">
        <v>9.7811628463303178E-3</v>
      </c>
      <c r="BI83" s="23">
        <v>2.5879765217660207E-3</v>
      </c>
      <c r="BJ83" s="23">
        <v>3.738407448084896E-3</v>
      </c>
      <c r="BK83" s="23">
        <v>8.5213062402841823E-4</v>
      </c>
      <c r="BL83" s="23">
        <v>8.5008289417457129E-3</v>
      </c>
      <c r="BM83" s="23">
        <v>1.5830973627781235E-2</v>
      </c>
      <c r="BN83" s="23">
        <v>2.4136300943764827E-3</v>
      </c>
      <c r="BO83" s="23">
        <v>3.6044172183501777E-3</v>
      </c>
      <c r="BP83" s="23">
        <v>1.0057432716495639E-3</v>
      </c>
      <c r="BQ83" s="23">
        <v>1.8410844958491494E-2</v>
      </c>
      <c r="BR83" s="23">
        <v>3.1253281768421717E-3</v>
      </c>
      <c r="BS83" s="23">
        <v>3.9863752602188312E-3</v>
      </c>
      <c r="BT83" s="23">
        <v>1.684287776205071E-2</v>
      </c>
      <c r="BU83" s="23">
        <v>6.0603579416409785E-3</v>
      </c>
      <c r="BV83" s="23">
        <v>2.6306315559305625E-3</v>
      </c>
      <c r="BW83" s="23">
        <v>5.4273367970110141E-3</v>
      </c>
    </row>
    <row r="84" spans="2:75" x14ac:dyDescent="0.3">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N84" s="27" t="str">
        <v>CHPT</v>
      </c>
      <c r="AO84" s="23">
        <v>1.066492566315135E-2</v>
      </c>
      <c r="AP84" s="23">
        <v>6.2956653858905406E-3</v>
      </c>
      <c r="AQ84" s="23">
        <v>9.3280353407806226E-3</v>
      </c>
      <c r="AR84" s="23">
        <v>8.970853621007531E-3</v>
      </c>
      <c r="AS84" s="23">
        <v>7.6554608734551001E-3</v>
      </c>
      <c r="AT84" s="23">
        <v>5.0067210563992919E-3</v>
      </c>
      <c r="AU84" s="23">
        <v>1.1828497454918891E-2</v>
      </c>
      <c r="AV84" s="23">
        <v>4.8394158044360411E-2</v>
      </c>
      <c r="AW84" s="23">
        <v>2.6009496120332994E-2</v>
      </c>
      <c r="AX84" s="23">
        <v>2.9560020840232175E-2</v>
      </c>
      <c r="AY84" s="23">
        <v>1.9712511547810816E-2</v>
      </c>
      <c r="AZ84" s="23">
        <f>VARP(Analysis!$AZ$3:$AZ$61)</f>
        <v>9.233595619954503E-2</v>
      </c>
      <c r="BA84" s="23">
        <v>4.1112107672513741E-3</v>
      </c>
      <c r="BB84" s="23">
        <v>-1.9210867269251275E-3</v>
      </c>
      <c r="BC84" s="23">
        <v>6.4215733495672379E-3</v>
      </c>
      <c r="BD84" s="23">
        <v>1.4280544499437825E-3</v>
      </c>
      <c r="BE84" s="23">
        <v>9.1168189511768184E-3</v>
      </c>
      <c r="BF84" s="23">
        <v>1.402667605832208E-3</v>
      </c>
      <c r="BG84" s="23">
        <v>1.0950564526921973E-2</v>
      </c>
      <c r="BH84" s="23">
        <v>1.4494656866337071E-2</v>
      </c>
      <c r="BI84" s="23">
        <v>5.6249807027388002E-3</v>
      </c>
      <c r="BJ84" s="23">
        <v>4.7534228965452835E-3</v>
      </c>
      <c r="BK84" s="23">
        <v>2.5020335646267974E-4</v>
      </c>
      <c r="BL84" s="23">
        <v>8.3629383321848997E-3</v>
      </c>
      <c r="BM84" s="23">
        <v>1.3063065473371016E-2</v>
      </c>
      <c r="BN84" s="23">
        <v>9.6015438863272067E-3</v>
      </c>
      <c r="BO84" s="23">
        <v>4.0628579750750403E-3</v>
      </c>
      <c r="BP84" s="23">
        <v>-3.0176231526802443E-4</v>
      </c>
      <c r="BQ84" s="23">
        <v>1.0466814482974754E-3</v>
      </c>
      <c r="BR84" s="23">
        <v>3.352718146964312E-3</v>
      </c>
      <c r="BS84" s="23">
        <v>2.1112863015738999E-3</v>
      </c>
      <c r="BT84" s="23">
        <v>5.1690614479599488E-2</v>
      </c>
      <c r="BU84" s="23">
        <v>9.8195898047096029E-3</v>
      </c>
      <c r="BV84" s="23">
        <v>3.5031416573801321E-3</v>
      </c>
      <c r="BW84" s="23">
        <v>7.0823535081630329E-3</v>
      </c>
    </row>
    <row r="85" spans="2:75" x14ac:dyDescent="0.3">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N85" s="27" t="str">
        <v>CAT</v>
      </c>
      <c r="AO85" s="23">
        <v>3.7078007349639953E-3</v>
      </c>
      <c r="AP85" s="23">
        <v>2.8067123073490705E-3</v>
      </c>
      <c r="AQ85" s="23">
        <v>5.147536989791369E-3</v>
      </c>
      <c r="AR85" s="23">
        <v>-4.2185242988498272E-3</v>
      </c>
      <c r="AS85" s="23">
        <v>2.2264379849429683E-3</v>
      </c>
      <c r="AT85" s="23">
        <v>1.4988348488814353E-3</v>
      </c>
      <c r="AU85" s="23">
        <v>5.6713629003161091E-3</v>
      </c>
      <c r="AV85" s="23">
        <v>5.0639859668527333E-3</v>
      </c>
      <c r="AW85" s="23">
        <v>2.1509413274697683E-3</v>
      </c>
      <c r="AX85" s="23">
        <v>1.6772053066472638E-3</v>
      </c>
      <c r="AY85" s="23">
        <v>3.9621404444532078E-4</v>
      </c>
      <c r="AZ85" s="23">
        <v>4.1112107672513741E-3</v>
      </c>
      <c r="BA85" s="23">
        <f>VARP(Analysis!$BA$3:$BA$61)</f>
        <v>8.2839360819044541E-3</v>
      </c>
      <c r="BB85" s="23">
        <v>1.8196105827899757E-3</v>
      </c>
      <c r="BC85" s="23">
        <v>6.4981880840486537E-3</v>
      </c>
      <c r="BD85" s="23">
        <v>4.521176194906976E-3</v>
      </c>
      <c r="BE85" s="23">
        <v>2.5589767257244741E-3</v>
      </c>
      <c r="BF85" s="23">
        <v>1.6130769039231279E-3</v>
      </c>
      <c r="BG85" s="23">
        <v>3.8387710968163812E-3</v>
      </c>
      <c r="BH85" s="23">
        <v>4.7921796101095329E-3</v>
      </c>
      <c r="BI85" s="23">
        <v>3.6066047385183192E-3</v>
      </c>
      <c r="BJ85" s="23">
        <v>3.15341982264246E-3</v>
      </c>
      <c r="BK85" s="23">
        <v>1.7232773889815035E-3</v>
      </c>
      <c r="BL85" s="23">
        <v>4.631671205792825E-3</v>
      </c>
      <c r="BM85" s="23">
        <v>-5.4260998023046049E-4</v>
      </c>
      <c r="BN85" s="23">
        <v>3.1783749864423131E-3</v>
      </c>
      <c r="BO85" s="23">
        <v>2.4702757912871461E-3</v>
      </c>
      <c r="BP85" s="23">
        <v>2.9717976797822942E-3</v>
      </c>
      <c r="BQ85" s="23">
        <v>5.9906103397023621E-3</v>
      </c>
      <c r="BR85" s="23">
        <v>7.5183041573570724E-4</v>
      </c>
      <c r="BS85" s="23">
        <v>1.8112875250733667E-3</v>
      </c>
      <c r="BT85" s="23">
        <v>1.3819908956895738E-3</v>
      </c>
      <c r="BU85" s="23">
        <v>4.1888129821193035E-3</v>
      </c>
      <c r="BV85" s="23">
        <v>4.7954056205034871E-3</v>
      </c>
      <c r="BW85" s="23">
        <v>3.7351030573923574E-3</v>
      </c>
    </row>
    <row r="86" spans="2:75" x14ac:dyDescent="0.3">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N86" s="27" t="str">
        <v>BABA</v>
      </c>
      <c r="AO86" s="23">
        <v>5.4273486497511509E-4</v>
      </c>
      <c r="AP86" s="23">
        <v>1.0253444733202281E-3</v>
      </c>
      <c r="AQ86" s="23">
        <v>2.4153293737863755E-3</v>
      </c>
      <c r="AR86" s="23">
        <v>9.6807860813719598E-3</v>
      </c>
      <c r="AS86" s="23">
        <v>1.8268696697405086E-3</v>
      </c>
      <c r="AT86" s="23">
        <v>6.2182356239858807E-4</v>
      </c>
      <c r="AU86" s="23">
        <v>4.2025833082745415E-3</v>
      </c>
      <c r="AV86" s="23">
        <v>-3.1609103664976741E-3</v>
      </c>
      <c r="AW86" s="23">
        <v>-3.318416833784729E-3</v>
      </c>
      <c r="AX86" s="23">
        <v>2.1658104364381116E-3</v>
      </c>
      <c r="AY86" s="23">
        <v>6.4729472808822911E-4</v>
      </c>
      <c r="AZ86" s="23">
        <v>-1.9210867269251275E-3</v>
      </c>
      <c r="BA86" s="23">
        <v>1.8196105827899757E-3</v>
      </c>
      <c r="BB86" s="23">
        <f>VARP(Analysis!$BB$3:$BB$61)</f>
        <v>1.4362743327773634E-2</v>
      </c>
      <c r="BC86" s="23">
        <v>2.5941640619988405E-3</v>
      </c>
      <c r="BD86" s="23">
        <v>1.6824500531531679E-3</v>
      </c>
      <c r="BE86" s="23">
        <v>1.2510969041542139E-3</v>
      </c>
      <c r="BF86" s="23">
        <v>5.6389554443354081E-4</v>
      </c>
      <c r="BG86" s="23">
        <v>-2.5004335630833117E-5</v>
      </c>
      <c r="BH86" s="23">
        <v>4.025904712112293E-3</v>
      </c>
      <c r="BI86" s="23">
        <v>1.1944373007346581E-3</v>
      </c>
      <c r="BJ86" s="23">
        <v>8.13086097553302E-4</v>
      </c>
      <c r="BK86" s="23">
        <v>-1.0674679472055213E-4</v>
      </c>
      <c r="BL86" s="23">
        <v>-3.956734082040567E-3</v>
      </c>
      <c r="BM86" s="23">
        <v>1.9672957912623254E-4</v>
      </c>
      <c r="BN86" s="23">
        <v>1.3790908977832309E-3</v>
      </c>
      <c r="BO86" s="23">
        <v>2.5136919933869727E-3</v>
      </c>
      <c r="BP86" s="23">
        <v>-9.6945973463381774E-4</v>
      </c>
      <c r="BQ86" s="23">
        <v>1.6606856236465409E-3</v>
      </c>
      <c r="BR86" s="23">
        <v>1.5084534122088221E-3</v>
      </c>
      <c r="BS86" s="23">
        <v>7.4909211285639397E-4</v>
      </c>
      <c r="BT86" s="23">
        <v>3.6311259091665765E-3</v>
      </c>
      <c r="BU86" s="23">
        <v>6.8621979143582525E-4</v>
      </c>
      <c r="BV86" s="23">
        <v>1.0656203171171819E-3</v>
      </c>
      <c r="BW86" s="23">
        <v>2.8020890996566612E-3</v>
      </c>
    </row>
    <row r="87" spans="2:75" x14ac:dyDescent="0.3">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N87" s="27" t="str">
        <v>DE</v>
      </c>
      <c r="AO87" s="23">
        <v>4.0605398379016805E-3</v>
      </c>
      <c r="AP87" s="23">
        <v>3.5673669920480004E-3</v>
      </c>
      <c r="AQ87" s="23">
        <v>4.9387713454170845E-3</v>
      </c>
      <c r="AR87" s="23">
        <v>-1.4548250251607833E-3</v>
      </c>
      <c r="AS87" s="23">
        <v>2.8328287473283129E-3</v>
      </c>
      <c r="AT87" s="23">
        <v>1.6944671265732311E-3</v>
      </c>
      <c r="AU87" s="23">
        <v>5.8748368761864667E-3</v>
      </c>
      <c r="AV87" s="23">
        <v>7.288964814425051E-3</v>
      </c>
      <c r="AW87" s="23">
        <v>1.4805654097534587E-3</v>
      </c>
      <c r="AX87" s="23">
        <v>5.3688540391730781E-3</v>
      </c>
      <c r="AY87" s="23">
        <v>1.1347572491525564E-3</v>
      </c>
      <c r="AZ87" s="23">
        <v>6.4215733495672379E-3</v>
      </c>
      <c r="BA87" s="23">
        <v>6.4981880840486537E-3</v>
      </c>
      <c r="BB87" s="23">
        <v>2.5941640619988405E-3</v>
      </c>
      <c r="BC87" s="23">
        <f>VARP(Analysis!$BC$3:$BC$61)</f>
        <v>7.8067790594225318E-3</v>
      </c>
      <c r="BD87" s="23">
        <v>3.0158332533281869E-3</v>
      </c>
      <c r="BE87" s="23">
        <v>2.9417278930640176E-3</v>
      </c>
      <c r="BF87" s="23">
        <v>1.5166936805363412E-3</v>
      </c>
      <c r="BG87" s="23">
        <v>3.7906460602764539E-3</v>
      </c>
      <c r="BH87" s="23">
        <v>4.5418268084399162E-3</v>
      </c>
      <c r="BI87" s="23">
        <v>3.1784666385806389E-3</v>
      </c>
      <c r="BJ87" s="23">
        <v>2.730184839037272E-3</v>
      </c>
      <c r="BK87" s="23">
        <v>1.4537133013360903E-3</v>
      </c>
      <c r="BL87" s="23">
        <v>6.3008934715181077E-3</v>
      </c>
      <c r="BM87" s="23">
        <v>3.1567290931850301E-4</v>
      </c>
      <c r="BN87" s="23">
        <v>3.9146630961225991E-3</v>
      </c>
      <c r="BO87" s="23">
        <v>2.9986849371522171E-3</v>
      </c>
      <c r="BP87" s="23">
        <v>2.6632347860372327E-3</v>
      </c>
      <c r="BQ87" s="23">
        <v>3.3032835271726972E-3</v>
      </c>
      <c r="BR87" s="23">
        <v>8.637496014110255E-4</v>
      </c>
      <c r="BS87" s="23">
        <v>2.0241756374852577E-3</v>
      </c>
      <c r="BT87" s="23">
        <v>5.6810345299147446E-3</v>
      </c>
      <c r="BU87" s="23">
        <v>4.0621623020729407E-3</v>
      </c>
      <c r="BV87" s="23">
        <v>3.8293333672178948E-3</v>
      </c>
      <c r="BW87" s="23">
        <v>3.7686864037614711E-3</v>
      </c>
    </row>
    <row r="88" spans="2:75" x14ac:dyDescent="0.3">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N88" s="27" t="str">
        <v>IDCC</v>
      </c>
      <c r="AO88" s="23">
        <v>3.1126058046215131E-3</v>
      </c>
      <c r="AP88" s="23">
        <v>3.1564487057663447E-3</v>
      </c>
      <c r="AQ88" s="23">
        <v>4.4296399936173758E-3</v>
      </c>
      <c r="AR88" s="23">
        <v>3.0607567482803313E-3</v>
      </c>
      <c r="AS88" s="23">
        <v>3.732423815203818E-3</v>
      </c>
      <c r="AT88" s="23">
        <v>7.1437782338248132E-4</v>
      </c>
      <c r="AU88" s="23">
        <v>4.5512067596801577E-3</v>
      </c>
      <c r="AV88" s="23">
        <v>1.8443914510282411E-3</v>
      </c>
      <c r="AW88" s="23">
        <v>2.1925810934047669E-3</v>
      </c>
      <c r="AX88" s="23">
        <v>4.226540867131881E-3</v>
      </c>
      <c r="AY88" s="23">
        <v>9.4033908455224097E-4</v>
      </c>
      <c r="AZ88" s="23">
        <v>1.4280544499437825E-3</v>
      </c>
      <c r="BA88" s="23">
        <v>4.521176194906976E-3</v>
      </c>
      <c r="BB88" s="23">
        <v>1.6824500531531679E-3</v>
      </c>
      <c r="BC88" s="23">
        <v>3.0158332533281869E-3</v>
      </c>
      <c r="BD88" s="23">
        <f>VARP(Analysis!$BD$3:$BD$61)</f>
        <v>8.881461182546492E-3</v>
      </c>
      <c r="BE88" s="23">
        <v>1.1356528814309454E-3</v>
      </c>
      <c r="BF88" s="23">
        <v>1.3663972163881824E-3</v>
      </c>
      <c r="BG88" s="23">
        <v>3.643006282057167E-3</v>
      </c>
      <c r="BH88" s="23">
        <v>5.8781979383032441E-3</v>
      </c>
      <c r="BI88" s="23">
        <v>3.5373816910719488E-3</v>
      </c>
      <c r="BJ88" s="23">
        <v>2.7264570727934066E-3</v>
      </c>
      <c r="BK88" s="23">
        <v>2.340594746521252E-3</v>
      </c>
      <c r="BL88" s="23">
        <v>-6.4517712381757374E-4</v>
      </c>
      <c r="BM88" s="23">
        <v>7.6983000058987645E-4</v>
      </c>
      <c r="BN88" s="23">
        <v>3.0334504027501492E-3</v>
      </c>
      <c r="BO88" s="23">
        <v>3.3080206278337317E-3</v>
      </c>
      <c r="BP88" s="23">
        <v>1.9692382403143274E-3</v>
      </c>
      <c r="BQ88" s="23">
        <v>-8.8232358324055408E-3</v>
      </c>
      <c r="BR88" s="23">
        <v>8.0931929370943781E-4</v>
      </c>
      <c r="BS88" s="23">
        <v>2.7282212978895068E-3</v>
      </c>
      <c r="BT88" s="23">
        <v>1.0457341776521855E-3</v>
      </c>
      <c r="BU88" s="23">
        <v>3.9158716368293718E-3</v>
      </c>
      <c r="BV88" s="23">
        <v>3.7005303386318535E-3</v>
      </c>
      <c r="BW88" s="23">
        <v>4.0765398408765105E-3</v>
      </c>
    </row>
    <row r="89" spans="2:75" x14ac:dyDescent="0.3">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N89" s="27" t="str">
        <v>TGT</v>
      </c>
      <c r="AO89" s="23">
        <v>3.5546749328671224E-3</v>
      </c>
      <c r="AP89" s="23">
        <v>4.6367594605514423E-3</v>
      </c>
      <c r="AQ89" s="23">
        <v>4.0628345977634711E-3</v>
      </c>
      <c r="AR89" s="23">
        <v>-2.4403238434565896E-3</v>
      </c>
      <c r="AS89" s="23">
        <v>3.0266010979401754E-3</v>
      </c>
      <c r="AT89" s="23">
        <v>3.4130583779820598E-3</v>
      </c>
      <c r="AU89" s="23">
        <v>5.715153061411616E-3</v>
      </c>
      <c r="AV89" s="23">
        <v>4.7900588540412932E-3</v>
      </c>
      <c r="AW89" s="23">
        <v>2.0606947565146331E-3</v>
      </c>
      <c r="AX89" s="23">
        <v>6.9442962402192967E-3</v>
      </c>
      <c r="AY89" s="23">
        <v>4.4696301117230931E-3</v>
      </c>
      <c r="AZ89" s="23">
        <v>9.1168189511768184E-3</v>
      </c>
      <c r="BA89" s="23">
        <v>2.5589767257244741E-3</v>
      </c>
      <c r="BB89" s="23">
        <v>1.2510969041542139E-3</v>
      </c>
      <c r="BC89" s="23">
        <v>2.9417278930640176E-3</v>
      </c>
      <c r="BD89" s="23">
        <v>1.1356528814309454E-3</v>
      </c>
      <c r="BE89" s="23">
        <f>VARP(Analysis!$BE$3:$BE$61)</f>
        <v>9.3421547737704506E-3</v>
      </c>
      <c r="BF89" s="23">
        <v>1.6949393733588416E-3</v>
      </c>
      <c r="BG89" s="23">
        <v>3.6447143328931708E-3</v>
      </c>
      <c r="BH89" s="23">
        <v>7.0258530425946972E-3</v>
      </c>
      <c r="BI89" s="23">
        <v>1.371538743990189E-3</v>
      </c>
      <c r="BJ89" s="23">
        <v>3.0597619247323235E-3</v>
      </c>
      <c r="BK89" s="23">
        <v>2.0222392657286E-3</v>
      </c>
      <c r="BL89" s="23">
        <v>5.5278718168039987E-3</v>
      </c>
      <c r="BM89" s="23">
        <v>4.4264046118084937E-3</v>
      </c>
      <c r="BN89" s="23">
        <v>3.2766432930513654E-3</v>
      </c>
      <c r="BO89" s="23">
        <v>2.7487546775322108E-3</v>
      </c>
      <c r="BP89" s="23">
        <v>2.8983840861813454E-3</v>
      </c>
      <c r="BQ89" s="23">
        <v>1.1605014243620477E-3</v>
      </c>
      <c r="BR89" s="23">
        <v>1.7309763135884879E-4</v>
      </c>
      <c r="BS89" s="23">
        <v>2.2961925828951435E-3</v>
      </c>
      <c r="BT89" s="23">
        <v>1.0132397799579154E-2</v>
      </c>
      <c r="BU89" s="23">
        <v>4.2437475342815747E-3</v>
      </c>
      <c r="BV89" s="23">
        <v>3.0284287027470724E-3</v>
      </c>
      <c r="BW89" s="23">
        <v>3.5171537216872068E-3</v>
      </c>
    </row>
    <row r="90" spans="2:75" x14ac:dyDescent="0.3">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N90" s="27" t="str">
        <v>KO</v>
      </c>
      <c r="AO90" s="23">
        <v>2.701410213723715E-3</v>
      </c>
      <c r="AP90" s="23">
        <v>1.3728137553682262E-3</v>
      </c>
      <c r="AQ90" s="23">
        <v>1.7144767606106905E-3</v>
      </c>
      <c r="AR90" s="23">
        <v>1.2613312252749565E-3</v>
      </c>
      <c r="AS90" s="23">
        <v>4.6269768386237523E-4</v>
      </c>
      <c r="AT90" s="23">
        <v>9.2478972789019199E-4</v>
      </c>
      <c r="AU90" s="23">
        <v>4.5542155264159342E-4</v>
      </c>
      <c r="AV90" s="23">
        <v>-4.091230198524322E-4</v>
      </c>
      <c r="AW90" s="23">
        <v>-7.7287637677422763E-4</v>
      </c>
      <c r="AX90" s="23">
        <v>2.3722863227767415E-3</v>
      </c>
      <c r="AY90" s="23">
        <v>1.0374500693028951E-3</v>
      </c>
      <c r="AZ90" s="23">
        <v>1.402667605832208E-3</v>
      </c>
      <c r="BA90" s="23">
        <v>1.6130769039231279E-3</v>
      </c>
      <c r="BB90" s="23">
        <v>5.6389554443354081E-4</v>
      </c>
      <c r="BC90" s="23">
        <v>1.5166936805363412E-3</v>
      </c>
      <c r="BD90" s="23">
        <v>1.3663972163881824E-3</v>
      </c>
      <c r="BE90" s="23">
        <v>1.6949393733588416E-3</v>
      </c>
      <c r="BF90" s="23">
        <f>VARP(Analysis!$BF$3:$BF$61)</f>
        <v>2.7810332368122539E-3</v>
      </c>
      <c r="BG90" s="23">
        <v>2.5100967625349209E-3</v>
      </c>
      <c r="BH90" s="23">
        <v>1.7275674383325527E-3</v>
      </c>
      <c r="BI90" s="23">
        <v>6.673102212821165E-4</v>
      </c>
      <c r="BJ90" s="23">
        <v>2.1219188989648743E-3</v>
      </c>
      <c r="BK90" s="23">
        <v>1.8870163271156374E-3</v>
      </c>
      <c r="BL90" s="23">
        <v>-5.1772959744916911E-4</v>
      </c>
      <c r="BM90" s="23">
        <v>2.2539200034123145E-5</v>
      </c>
      <c r="BN90" s="23">
        <v>1.4020656233477956E-3</v>
      </c>
      <c r="BO90" s="23">
        <v>1.505769627104614E-3</v>
      </c>
      <c r="BP90" s="23">
        <v>1.5828577049398615E-3</v>
      </c>
      <c r="BQ90" s="23">
        <v>-3.826143794582544E-3</v>
      </c>
      <c r="BR90" s="23">
        <v>8.89916489218923E-4</v>
      </c>
      <c r="BS90" s="23">
        <v>2.3449981942128832E-3</v>
      </c>
      <c r="BT90" s="23">
        <v>1.5316463542995808E-3</v>
      </c>
      <c r="BU90" s="23">
        <v>2.4059943883149269E-3</v>
      </c>
      <c r="BV90" s="23">
        <v>1.5818118453787677E-3</v>
      </c>
      <c r="BW90" s="23">
        <v>1.4214739764442624E-3</v>
      </c>
    </row>
    <row r="91" spans="2:75" x14ac:dyDescent="0.3">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N91" s="27" t="str">
        <v>DIS</v>
      </c>
      <c r="AO91" s="23">
        <v>5.4031084701731714E-3</v>
      </c>
      <c r="AP91" s="23">
        <v>4.2618338288484157E-3</v>
      </c>
      <c r="AQ91" s="23">
        <v>4.7855126060737385E-3</v>
      </c>
      <c r="AR91" s="23">
        <v>2.9269037967167948E-3</v>
      </c>
      <c r="AS91" s="23">
        <v>3.8183333674511456E-3</v>
      </c>
      <c r="AT91" s="23">
        <v>1.59832979816541E-3</v>
      </c>
      <c r="AU91" s="23">
        <v>3.5248547112848028E-3</v>
      </c>
      <c r="AV91" s="23">
        <v>6.7320324216974111E-3</v>
      </c>
      <c r="AW91" s="23">
        <v>8.8012336245574217E-3</v>
      </c>
      <c r="AX91" s="23">
        <v>6.5793987497683865E-3</v>
      </c>
      <c r="AY91" s="23">
        <v>5.1674287753665435E-3</v>
      </c>
      <c r="AZ91" s="23">
        <v>1.0950564526921973E-2</v>
      </c>
      <c r="BA91" s="23">
        <v>3.8387710968163812E-3</v>
      </c>
      <c r="BB91" s="23">
        <v>-2.5004335630833117E-5</v>
      </c>
      <c r="BC91" s="23">
        <v>3.7906460602764539E-3</v>
      </c>
      <c r="BD91" s="23">
        <v>3.643006282057167E-3</v>
      </c>
      <c r="BE91" s="23">
        <v>3.6447143328931708E-3</v>
      </c>
      <c r="BF91" s="23">
        <v>2.5100967625349209E-3</v>
      </c>
      <c r="BG91" s="23">
        <f>VARP(Analysis!$BG$3:$BG$61)</f>
        <v>8.8184885597374398E-3</v>
      </c>
      <c r="BH91" s="23">
        <v>6.71811885079462E-3</v>
      </c>
      <c r="BI91" s="23">
        <v>2.7778062155137504E-3</v>
      </c>
      <c r="BJ91" s="23">
        <v>4.217732395337479E-3</v>
      </c>
      <c r="BK91" s="23">
        <v>2.2824465292796744E-3</v>
      </c>
      <c r="BL91" s="23">
        <v>5.4187969551568365E-3</v>
      </c>
      <c r="BM91" s="23">
        <v>4.646999550585687E-3</v>
      </c>
      <c r="BN91" s="23">
        <v>5.282974155699463E-3</v>
      </c>
      <c r="BO91" s="23">
        <v>3.5857841836603073E-3</v>
      </c>
      <c r="BP91" s="23">
        <v>3.138549636766672E-3</v>
      </c>
      <c r="BQ91" s="23">
        <v>3.83489309544938E-3</v>
      </c>
      <c r="BR91" s="23">
        <v>1.2516666090485267E-3</v>
      </c>
      <c r="BS91" s="23">
        <v>2.117650695744018E-3</v>
      </c>
      <c r="BT91" s="23">
        <v>8.1018245325046381E-3</v>
      </c>
      <c r="BU91" s="23">
        <v>4.7742400835775415E-3</v>
      </c>
      <c r="BV91" s="23">
        <v>3.6278533293016488E-3</v>
      </c>
      <c r="BW91" s="23">
        <v>4.0752317539047306E-3</v>
      </c>
    </row>
    <row r="92" spans="2:75" x14ac:dyDescent="0.3">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N92" s="27" t="str">
        <v>SHOP</v>
      </c>
      <c r="AO92" s="23">
        <v>5.435415265088903E-3</v>
      </c>
      <c r="AP92" s="23">
        <v>6.8876656319673399E-3</v>
      </c>
      <c r="AQ92" s="23">
        <v>8.5034024832794288E-3</v>
      </c>
      <c r="AR92" s="23">
        <v>1.1122863852983557E-2</v>
      </c>
      <c r="AS92" s="23">
        <v>8.5810442835025248E-3</v>
      </c>
      <c r="AT92" s="23">
        <v>2.2116046942369703E-3</v>
      </c>
      <c r="AU92" s="23">
        <v>1.177792445165458E-2</v>
      </c>
      <c r="AV92" s="23">
        <v>1.4447075986593465E-2</v>
      </c>
      <c r="AW92" s="23">
        <v>1.2278360120532975E-2</v>
      </c>
      <c r="AX92" s="23">
        <v>1.1935045980428509E-2</v>
      </c>
      <c r="AY92" s="23">
        <v>9.7811628463303178E-3</v>
      </c>
      <c r="AZ92" s="23">
        <v>1.4494656866337071E-2</v>
      </c>
      <c r="BA92" s="23">
        <v>4.7921796101095329E-3</v>
      </c>
      <c r="BB92" s="23">
        <v>4.025904712112293E-3</v>
      </c>
      <c r="BC92" s="23">
        <v>4.5418268084399162E-3</v>
      </c>
      <c r="BD92" s="23">
        <v>5.8781979383032441E-3</v>
      </c>
      <c r="BE92" s="23">
        <v>7.0258530425946972E-3</v>
      </c>
      <c r="BF92" s="23">
        <v>1.7275674383325527E-3</v>
      </c>
      <c r="BG92" s="23">
        <v>6.71811885079462E-3</v>
      </c>
      <c r="BH92" s="23">
        <f>VARP(Analysis!$BH$3:$BH$61)</f>
        <v>2.3766052302882697E-2</v>
      </c>
      <c r="BI92" s="23">
        <v>4.4422678016815603E-3</v>
      </c>
      <c r="BJ92" s="23">
        <v>5.8815917070216854E-3</v>
      </c>
      <c r="BK92" s="23">
        <v>3.686839995045231E-3</v>
      </c>
      <c r="BL92" s="23">
        <v>8.5565320446254391E-3</v>
      </c>
      <c r="BM92" s="23">
        <v>9.9472824177914126E-3</v>
      </c>
      <c r="BN92" s="23">
        <v>7.9384243732356606E-3</v>
      </c>
      <c r="BO92" s="23">
        <v>6.1983994790078172E-3</v>
      </c>
      <c r="BP92" s="23">
        <v>8.4002082136199591E-4</v>
      </c>
      <c r="BQ92" s="23">
        <v>1.3903885352870104E-2</v>
      </c>
      <c r="BR92" s="23">
        <v>2.38973254604925E-3</v>
      </c>
      <c r="BS92" s="23">
        <v>3.7614442384898143E-3</v>
      </c>
      <c r="BT92" s="23">
        <v>1.8407849091426731E-2</v>
      </c>
      <c r="BU92" s="23">
        <v>7.0198678631217286E-3</v>
      </c>
      <c r="BV92" s="23">
        <v>5.6814255021508915E-3</v>
      </c>
      <c r="BW92" s="23">
        <v>9.4521696941783986E-3</v>
      </c>
    </row>
    <row r="93" spans="2:75" x14ac:dyDescent="0.3">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N93" s="27" t="str">
        <v>INTC</v>
      </c>
      <c r="AO93" s="23">
        <v>3.1928012958156926E-3</v>
      </c>
      <c r="AP93" s="23">
        <v>2.7179014561309099E-3</v>
      </c>
      <c r="AQ93" s="23">
        <v>4.4921655771491906E-3</v>
      </c>
      <c r="AR93" s="23">
        <v>3.7114832071535537E-3</v>
      </c>
      <c r="AS93" s="23">
        <v>1.6741156004552826E-3</v>
      </c>
      <c r="AT93" s="23">
        <v>6.4638037441724385E-4</v>
      </c>
      <c r="AU93" s="23">
        <v>4.5077337709178286E-3</v>
      </c>
      <c r="AV93" s="23">
        <v>5.6849130760662061E-3</v>
      </c>
      <c r="AW93" s="23">
        <v>3.7241051034518978E-3</v>
      </c>
      <c r="AX93" s="23">
        <v>4.3939069201395752E-3</v>
      </c>
      <c r="AY93" s="23">
        <v>2.5879765217660207E-3</v>
      </c>
      <c r="AZ93" s="23">
        <v>5.6249807027388002E-3</v>
      </c>
      <c r="BA93" s="23">
        <v>3.6066047385183192E-3</v>
      </c>
      <c r="BB93" s="23">
        <v>1.1944373007346581E-3</v>
      </c>
      <c r="BC93" s="23">
        <v>3.1784666385806389E-3</v>
      </c>
      <c r="BD93" s="23">
        <v>3.5373816910719488E-3</v>
      </c>
      <c r="BE93" s="23">
        <v>1.371538743990189E-3</v>
      </c>
      <c r="BF93" s="23">
        <v>6.673102212821165E-4</v>
      </c>
      <c r="BG93" s="23">
        <v>2.7778062155137504E-3</v>
      </c>
      <c r="BH93" s="23">
        <v>4.4422678016815603E-3</v>
      </c>
      <c r="BI93" s="23">
        <f>VARP(Analysis!$BI$3:$BI$61)</f>
        <v>6.5699390206094225E-3</v>
      </c>
      <c r="BJ93" s="23">
        <v>2.7896116851508536E-3</v>
      </c>
      <c r="BK93" s="23">
        <v>1.4576120650400778E-3</v>
      </c>
      <c r="BL93" s="23">
        <v>3.6270967435346607E-3</v>
      </c>
      <c r="BM93" s="23">
        <v>1.0672332179187017E-4</v>
      </c>
      <c r="BN93" s="23">
        <v>1.992484729932699E-3</v>
      </c>
      <c r="BO93" s="23">
        <v>2.0568884298599681E-3</v>
      </c>
      <c r="BP93" s="23">
        <v>2.4663023580673198E-3</v>
      </c>
      <c r="BQ93" s="23">
        <v>7.5148391937188948E-3</v>
      </c>
      <c r="BR93" s="23">
        <v>7.3316276431808591E-4</v>
      </c>
      <c r="BS93" s="23">
        <v>1.5432919829712574E-3</v>
      </c>
      <c r="BT93" s="23">
        <v>4.3861785721558254E-3</v>
      </c>
      <c r="BU93" s="23">
        <v>2.8748976523720088E-3</v>
      </c>
      <c r="BV93" s="23">
        <v>2.6346686575264714E-3</v>
      </c>
      <c r="BW93" s="23">
        <v>3.0831012285828067E-3</v>
      </c>
    </row>
    <row r="94" spans="2:75" x14ac:dyDescent="0.3">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N94" s="27" t="str">
        <v>V</v>
      </c>
      <c r="AO94" s="23">
        <v>4.505757235205239E-3</v>
      </c>
      <c r="AP94" s="23">
        <v>3.506457642700439E-3</v>
      </c>
      <c r="AQ94" s="23">
        <v>3.2635355322122761E-3</v>
      </c>
      <c r="AR94" s="23">
        <v>2.6501760789780018E-3</v>
      </c>
      <c r="AS94" s="23">
        <v>2.5998646959122613E-3</v>
      </c>
      <c r="AT94" s="23">
        <v>1.2810074509841847E-3</v>
      </c>
      <c r="AU94" s="23">
        <v>3.5436475119910655E-3</v>
      </c>
      <c r="AV94" s="23">
        <v>4.3218598124745503E-3</v>
      </c>
      <c r="AW94" s="23">
        <v>4.0257530004077571E-3</v>
      </c>
      <c r="AX94" s="23">
        <v>4.2397262186661877E-3</v>
      </c>
      <c r="AY94" s="23">
        <v>3.738407448084896E-3</v>
      </c>
      <c r="AZ94" s="23">
        <v>4.7534228965452835E-3</v>
      </c>
      <c r="BA94" s="23">
        <v>3.15341982264246E-3</v>
      </c>
      <c r="BB94" s="23">
        <v>8.13086097553302E-4</v>
      </c>
      <c r="BC94" s="23">
        <v>2.730184839037272E-3</v>
      </c>
      <c r="BD94" s="23">
        <v>2.7264570727934066E-3</v>
      </c>
      <c r="BE94" s="23">
        <v>3.0597619247323235E-3</v>
      </c>
      <c r="BF94" s="23">
        <v>2.1219188989648743E-3</v>
      </c>
      <c r="BG94" s="23">
        <v>4.217732395337479E-3</v>
      </c>
      <c r="BH94" s="23">
        <v>5.8815917070216854E-3</v>
      </c>
      <c r="BI94" s="23">
        <v>2.7896116851508536E-3</v>
      </c>
      <c r="BJ94" s="23">
        <f>VARP(Analysis!$BJ$3:$BJ$61)</f>
        <v>4.643313895206426E-3</v>
      </c>
      <c r="BK94" s="23">
        <v>2.3926476831511831E-3</v>
      </c>
      <c r="BL94" s="23">
        <v>2.4566945763382351E-3</v>
      </c>
      <c r="BM94" s="23">
        <v>2.2427652441379801E-3</v>
      </c>
      <c r="BN94" s="23">
        <v>2.936112932987203E-3</v>
      </c>
      <c r="BO94" s="23">
        <v>2.5259041346661747E-3</v>
      </c>
      <c r="BP94" s="23">
        <v>2.2669133866137924E-3</v>
      </c>
      <c r="BQ94" s="23">
        <v>7.3089323551851285E-3</v>
      </c>
      <c r="BR94" s="23">
        <v>4.5511902101424566E-4</v>
      </c>
      <c r="BS94" s="23">
        <v>2.2957518302530412E-3</v>
      </c>
      <c r="BT94" s="23">
        <v>2.4866735678748392E-3</v>
      </c>
      <c r="BU94" s="23">
        <v>3.6897261270347989E-3</v>
      </c>
      <c r="BV94" s="23">
        <v>2.9184832321431358E-3</v>
      </c>
      <c r="BW94" s="23">
        <v>3.4645929358577965E-3</v>
      </c>
    </row>
    <row r="95" spans="2:75" x14ac:dyDescent="0.3">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N95" s="27" t="str">
        <v>MCD</v>
      </c>
      <c r="AO95" s="23">
        <v>2.5166699759731396E-3</v>
      </c>
      <c r="AP95" s="23">
        <v>2.077212269617624E-3</v>
      </c>
      <c r="AQ95" s="23">
        <v>1.534229503370561E-3</v>
      </c>
      <c r="AR95" s="23">
        <v>5.1769880050354347E-4</v>
      </c>
      <c r="AS95" s="23">
        <v>1.4561950564975451E-3</v>
      </c>
      <c r="AT95" s="23">
        <v>1.209445573254912E-3</v>
      </c>
      <c r="AU95" s="23">
        <v>1.1518128791525538E-3</v>
      </c>
      <c r="AV95" s="23">
        <v>3.9914145539227924E-5</v>
      </c>
      <c r="AW95" s="23">
        <v>-1.5839051669758468E-3</v>
      </c>
      <c r="AX95" s="23">
        <v>3.8209212642782908E-3</v>
      </c>
      <c r="AY95" s="23">
        <v>8.5213062402841823E-4</v>
      </c>
      <c r="AZ95" s="23">
        <v>2.5020335646267974E-4</v>
      </c>
      <c r="BA95" s="23">
        <v>1.7232773889815035E-3</v>
      </c>
      <c r="BB95" s="23">
        <v>-1.0674679472055213E-4</v>
      </c>
      <c r="BC95" s="23">
        <v>1.4537133013360903E-3</v>
      </c>
      <c r="BD95" s="23">
        <v>2.340594746521252E-3</v>
      </c>
      <c r="BE95" s="23">
        <v>2.0222392657286E-3</v>
      </c>
      <c r="BF95" s="23">
        <v>1.8870163271156374E-3</v>
      </c>
      <c r="BG95" s="23">
        <v>2.2824465292796744E-3</v>
      </c>
      <c r="BH95" s="23">
        <v>3.686839995045231E-3</v>
      </c>
      <c r="BI95" s="23">
        <v>1.4576120650400778E-3</v>
      </c>
      <c r="BJ95" s="23">
        <v>2.3926476831511831E-3</v>
      </c>
      <c r="BK95" s="23">
        <f>VARP(Analysis!$BK$3:$BK$61)</f>
        <v>2.9981544396141288E-3</v>
      </c>
      <c r="BL95" s="23">
        <v>1.0787895820896221E-3</v>
      </c>
      <c r="BM95" s="23">
        <v>2.8438771085124401E-4</v>
      </c>
      <c r="BN95" s="23">
        <v>1.9059071521920776E-3</v>
      </c>
      <c r="BO95" s="23">
        <v>1.3826865651417749E-3</v>
      </c>
      <c r="BP95" s="23">
        <v>1.2401095788576748E-3</v>
      </c>
      <c r="BQ95" s="23">
        <v>2.100448836359051E-3</v>
      </c>
      <c r="BR95" s="23">
        <v>8.9044000785883483E-4</v>
      </c>
      <c r="BS95" s="23">
        <v>2.1998099216679677E-3</v>
      </c>
      <c r="BT95" s="23">
        <v>3.5873850872393206E-4</v>
      </c>
      <c r="BU95" s="23">
        <v>2.1974830967416556E-3</v>
      </c>
      <c r="BV95" s="23">
        <v>2.1858822813608804E-3</v>
      </c>
      <c r="BW95" s="23">
        <v>2.0600477571788736E-3</v>
      </c>
    </row>
    <row r="96" spans="2:75" x14ac:dyDescent="0.3">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N96" s="27" t="str">
        <v>ABNB</v>
      </c>
      <c r="AO96" s="23">
        <v>4.0572857357559248E-3</v>
      </c>
      <c r="AP96" s="23">
        <v>5.3193630772528028E-3</v>
      </c>
      <c r="AQ96" s="23">
        <v>5.2794918376395583E-3</v>
      </c>
      <c r="AR96" s="23">
        <v>2.7845154586656727E-3</v>
      </c>
      <c r="AS96" s="23">
        <v>7.1615687944520676E-3</v>
      </c>
      <c r="AT96" s="23">
        <v>3.1502778114154985E-3</v>
      </c>
      <c r="AU96" s="23">
        <v>9.0262414796524037E-3</v>
      </c>
      <c r="AV96" s="23">
        <v>1.5125701321375579E-2</v>
      </c>
      <c r="AW96" s="23">
        <v>4.0398741116990673E-3</v>
      </c>
      <c r="AX96" s="23">
        <v>1.1518813812325397E-2</v>
      </c>
      <c r="AY96" s="23">
        <v>8.5008289417457129E-3</v>
      </c>
      <c r="AZ96" s="23">
        <v>8.3629383321848997E-3</v>
      </c>
      <c r="BA96" s="23">
        <v>4.631671205792825E-3</v>
      </c>
      <c r="BB96" s="23">
        <v>-3.956734082040567E-3</v>
      </c>
      <c r="BC96" s="23">
        <v>6.3008934715181077E-3</v>
      </c>
      <c r="BD96" s="23">
        <v>-6.4517712381757374E-4</v>
      </c>
      <c r="BE96" s="23">
        <v>5.5278718168039987E-3</v>
      </c>
      <c r="BF96" s="23">
        <v>-5.1772959744916911E-4</v>
      </c>
      <c r="BG96" s="23">
        <v>5.4187969551568365E-3</v>
      </c>
      <c r="BH96" s="23">
        <v>8.5565320446254391E-3</v>
      </c>
      <c r="BI96" s="23">
        <v>3.6270967435346607E-3</v>
      </c>
      <c r="BJ96" s="23">
        <v>2.4566945763382351E-3</v>
      </c>
      <c r="BK96" s="23">
        <v>1.0787895820896221E-3</v>
      </c>
      <c r="BL96" s="23">
        <f>VARP(Analysis!$BL$3:$BL$61)</f>
        <v>1.34766849013782E-2</v>
      </c>
      <c r="BM96" s="23">
        <v>5.9304528449293124E-3</v>
      </c>
      <c r="BN96" s="23">
        <v>2.6232288022295176E-3</v>
      </c>
      <c r="BO96" s="23">
        <v>3.3181728511549255E-3</v>
      </c>
      <c r="BP96" s="23">
        <v>2.747993121194791E-3</v>
      </c>
      <c r="BQ96" s="23">
        <v>1.6448097149849353E-2</v>
      </c>
      <c r="BR96" s="23">
        <v>1.6321046938451097E-3</v>
      </c>
      <c r="BS96" s="23">
        <v>1.1121988573038429E-3</v>
      </c>
      <c r="BT96" s="23">
        <v>8.300208829165991E-3</v>
      </c>
      <c r="BU96" s="23">
        <v>4.0817263706407559E-3</v>
      </c>
      <c r="BV96" s="23">
        <v>3.312021328933365E-3</v>
      </c>
      <c r="BW96" s="23">
        <v>3.7226963933113017E-3</v>
      </c>
    </row>
    <row r="97" spans="2:75" x14ac:dyDescent="0.3">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N97" s="27" t="str">
        <v>ZS</v>
      </c>
      <c r="AO97" s="23">
        <v>1.8662371824083304E-3</v>
      </c>
      <c r="AP97" s="23">
        <v>5.3058539685564591E-3</v>
      </c>
      <c r="AQ97" s="23">
        <v>2.8112034196986001E-3</v>
      </c>
      <c r="AR97" s="23">
        <v>1.0664047968983001E-2</v>
      </c>
      <c r="AS97" s="23">
        <v>7.0306683405578271E-3</v>
      </c>
      <c r="AT97" s="23">
        <v>1.7234111063463879E-3</v>
      </c>
      <c r="AU97" s="23">
        <v>7.571744794706836E-3</v>
      </c>
      <c r="AV97" s="23">
        <v>6.660110979636512E-3</v>
      </c>
      <c r="AW97" s="23">
        <v>1.2270291706378347E-2</v>
      </c>
      <c r="AX97" s="23">
        <v>1.1715729013154038E-2</v>
      </c>
      <c r="AY97" s="23">
        <v>1.5830973627781235E-2</v>
      </c>
      <c r="AZ97" s="23">
        <v>1.3063065473371016E-2</v>
      </c>
      <c r="BA97" s="23">
        <v>-5.4260998023046049E-4</v>
      </c>
      <c r="BB97" s="23">
        <v>1.9672957912623254E-4</v>
      </c>
      <c r="BC97" s="23">
        <v>3.1567290931850301E-4</v>
      </c>
      <c r="BD97" s="23">
        <v>7.6983000058987645E-4</v>
      </c>
      <c r="BE97" s="23">
        <v>4.4264046118084937E-3</v>
      </c>
      <c r="BF97" s="23">
        <v>2.2539200034123145E-5</v>
      </c>
      <c r="BG97" s="23">
        <v>4.646999550585687E-3</v>
      </c>
      <c r="BH97" s="23">
        <v>9.9472824177914126E-3</v>
      </c>
      <c r="BI97" s="23">
        <v>1.0672332179187017E-4</v>
      </c>
      <c r="BJ97" s="23">
        <v>2.2427652441379801E-3</v>
      </c>
      <c r="BK97" s="23">
        <v>2.8438771085124401E-4</v>
      </c>
      <c r="BL97" s="23">
        <v>5.9304528449293124E-3</v>
      </c>
      <c r="BM97" s="23">
        <f>VARP(Analysis!$BM$3:$BM$61)</f>
        <v>2.4488433126340001E-2</v>
      </c>
      <c r="BN97" s="23">
        <v>1.9570692373537136E-3</v>
      </c>
      <c r="BO97" s="23">
        <v>3.9345877917001384E-3</v>
      </c>
      <c r="BP97" s="23">
        <v>8.2017091272368662E-4</v>
      </c>
      <c r="BQ97" s="23">
        <v>8.4525221598953683E-3</v>
      </c>
      <c r="BR97" s="23">
        <v>2.2779917467378647E-3</v>
      </c>
      <c r="BS97" s="23">
        <v>8.3250236346142984E-4</v>
      </c>
      <c r="BT97" s="23">
        <v>1.5430852836035477E-2</v>
      </c>
      <c r="BU97" s="23">
        <v>3.4577730232003274E-3</v>
      </c>
      <c r="BV97" s="23">
        <v>2.1589096587179631E-3</v>
      </c>
      <c r="BW97" s="23">
        <v>4.6348414408419929E-3</v>
      </c>
    </row>
    <row r="98" spans="2:75" x14ac:dyDescent="0.3">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N98" s="27" t="str">
        <v>QCOM</v>
      </c>
      <c r="AO98" s="23">
        <v>2.9816031368141149E-3</v>
      </c>
      <c r="AP98" s="23">
        <v>7.0375104603198624E-3</v>
      </c>
      <c r="AQ98" s="23">
        <v>5.6153078628559871E-3</v>
      </c>
      <c r="AR98" s="23">
        <v>3.5248152727184322E-3</v>
      </c>
      <c r="AS98" s="23">
        <v>5.4721260359912663E-3</v>
      </c>
      <c r="AT98" s="23">
        <v>1.6253380718416503E-3</v>
      </c>
      <c r="AU98" s="23">
        <v>9.1755882377597565E-3</v>
      </c>
      <c r="AV98" s="23">
        <v>5.7601373069574016E-3</v>
      </c>
      <c r="AW98" s="23">
        <v>1.955904341288929E-3</v>
      </c>
      <c r="AX98" s="23">
        <v>7.5704509922076991E-3</v>
      </c>
      <c r="AY98" s="23">
        <v>2.4136300943764827E-3</v>
      </c>
      <c r="AZ98" s="23">
        <v>9.6015438863272067E-3</v>
      </c>
      <c r="BA98" s="23">
        <v>3.1783749864423131E-3</v>
      </c>
      <c r="BB98" s="23">
        <v>1.3790908977832309E-3</v>
      </c>
      <c r="BC98" s="23">
        <v>3.9146630961225991E-3</v>
      </c>
      <c r="BD98" s="23">
        <v>3.0334504027501492E-3</v>
      </c>
      <c r="BE98" s="23">
        <v>3.2766432930513654E-3</v>
      </c>
      <c r="BF98" s="23">
        <v>1.4020656233477956E-3</v>
      </c>
      <c r="BG98" s="23">
        <v>5.282974155699463E-3</v>
      </c>
      <c r="BH98" s="23">
        <v>7.9384243732356606E-3</v>
      </c>
      <c r="BI98" s="23">
        <v>1.992484729932699E-3</v>
      </c>
      <c r="BJ98" s="23">
        <v>2.936112932987203E-3</v>
      </c>
      <c r="BK98" s="23">
        <v>1.9059071521920776E-3</v>
      </c>
      <c r="BL98" s="23">
        <v>2.6232288022295176E-3</v>
      </c>
      <c r="BM98" s="23">
        <v>1.9570692373537136E-3</v>
      </c>
      <c r="BN98" s="23">
        <f>VARP(Analysis!$BN$3:$BN$61)</f>
        <v>1.4990390146912794E-2</v>
      </c>
      <c r="BO98" s="23">
        <v>3.4685934335164439E-3</v>
      </c>
      <c r="BP98" s="23">
        <v>1.8407463867487299E-3</v>
      </c>
      <c r="BQ98" s="23">
        <v>-4.4351135823884596E-3</v>
      </c>
      <c r="BR98" s="23">
        <v>1.4028046151636333E-3</v>
      </c>
      <c r="BS98" s="23">
        <v>1.5583080518646734E-3</v>
      </c>
      <c r="BT98" s="23">
        <v>1.2788024162833918E-2</v>
      </c>
      <c r="BU98" s="23">
        <v>3.278141296028774E-3</v>
      </c>
      <c r="BV98" s="23">
        <v>2.6916319763673024E-3</v>
      </c>
      <c r="BW98" s="23">
        <v>5.4346545238246682E-3</v>
      </c>
    </row>
    <row r="99" spans="2:75" x14ac:dyDescent="0.3">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N99" s="27" t="str">
        <v>GOOG</v>
      </c>
      <c r="AO99" s="23">
        <v>3.1599348666592371E-3</v>
      </c>
      <c r="AP99" s="23">
        <v>3.8053958874373836E-3</v>
      </c>
      <c r="AQ99" s="23">
        <v>4.5199341268064375E-3</v>
      </c>
      <c r="AR99" s="23">
        <v>5.8425447063801851E-3</v>
      </c>
      <c r="AS99" s="23">
        <v>4.287285382252772E-3</v>
      </c>
      <c r="AT99" s="23">
        <v>9.9098527925132129E-4</v>
      </c>
      <c r="AU99" s="23">
        <v>5.8842117581043504E-3</v>
      </c>
      <c r="AV99" s="23">
        <v>3.5908379617265096E-3</v>
      </c>
      <c r="AW99" s="23">
        <v>4.7064179606167702E-3</v>
      </c>
      <c r="AX99" s="23">
        <v>7.4801733464846289E-3</v>
      </c>
      <c r="AY99" s="23">
        <v>3.6044172183501777E-3</v>
      </c>
      <c r="AZ99" s="23">
        <v>4.0628579750750403E-3</v>
      </c>
      <c r="BA99" s="23">
        <v>2.4702757912871461E-3</v>
      </c>
      <c r="BB99" s="23">
        <v>2.5136919933869727E-3</v>
      </c>
      <c r="BC99" s="23">
        <v>2.9986849371522171E-3</v>
      </c>
      <c r="BD99" s="23">
        <v>3.3080206278337317E-3</v>
      </c>
      <c r="BE99" s="23">
        <v>2.7487546775322108E-3</v>
      </c>
      <c r="BF99" s="23">
        <v>1.505769627104614E-3</v>
      </c>
      <c r="BG99" s="23">
        <v>3.5857841836603073E-3</v>
      </c>
      <c r="BH99" s="23">
        <v>6.1983994790078172E-3</v>
      </c>
      <c r="BI99" s="23">
        <v>2.0568884298599681E-3</v>
      </c>
      <c r="BJ99" s="23">
        <v>2.5259041346661747E-3</v>
      </c>
      <c r="BK99" s="23">
        <v>1.3826865651417749E-3</v>
      </c>
      <c r="BL99" s="23">
        <v>3.3181728511549255E-3</v>
      </c>
      <c r="BM99" s="23">
        <v>3.9345877917001384E-3</v>
      </c>
      <c r="BN99" s="23">
        <v>3.4685934335164439E-3</v>
      </c>
      <c r="BO99" s="23">
        <f>VARP(Analysis!$BO$3:$BO$61)</f>
        <v>5.33282414459927E-3</v>
      </c>
      <c r="BP99" s="23">
        <v>1.2424066298013336E-3</v>
      </c>
      <c r="BQ99" s="23">
        <v>-1.4427676533960059E-3</v>
      </c>
      <c r="BR99" s="23">
        <v>1.8950062094229272E-3</v>
      </c>
      <c r="BS99" s="23">
        <v>2.5194382372764131E-3</v>
      </c>
      <c r="BT99" s="23">
        <v>8.1093865156466882E-3</v>
      </c>
      <c r="BU99" s="23">
        <v>3.695114097689987E-3</v>
      </c>
      <c r="BV99" s="23">
        <v>2.6013345863214569E-3</v>
      </c>
      <c r="BW99" s="23">
        <v>3.691209032944588E-3</v>
      </c>
    </row>
    <row r="100" spans="2:75" x14ac:dyDescent="0.3">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N100" s="27" t="str">
        <v>MO</v>
      </c>
      <c r="AO100" s="23">
        <v>2.9578164562138664E-3</v>
      </c>
      <c r="AP100" s="23">
        <v>3.3214584963689956E-3</v>
      </c>
      <c r="AQ100" s="23">
        <v>2.5800860060298087E-3</v>
      </c>
      <c r="AR100" s="23">
        <v>-1.3316412740294354E-3</v>
      </c>
      <c r="AS100" s="23">
        <v>6.4009401161255631E-4</v>
      </c>
      <c r="AT100" s="23">
        <v>1.4974883244107313E-3</v>
      </c>
      <c r="AU100" s="23">
        <v>2.3743436140498809E-3</v>
      </c>
      <c r="AV100" s="23">
        <v>1.5885372699059074E-3</v>
      </c>
      <c r="AW100" s="23">
        <v>-5.1409768863226301E-4</v>
      </c>
      <c r="AX100" s="23">
        <v>2.6824835639602312E-3</v>
      </c>
      <c r="AY100" s="23">
        <v>1.0057432716495639E-3</v>
      </c>
      <c r="AZ100" s="23">
        <v>-3.0176231526802443E-4</v>
      </c>
      <c r="BA100" s="23">
        <v>2.9717976797822942E-3</v>
      </c>
      <c r="BB100" s="23">
        <v>-9.6945973463381774E-4</v>
      </c>
      <c r="BC100" s="23">
        <v>2.6632347860372327E-3</v>
      </c>
      <c r="BD100" s="23">
        <v>1.9692382403143274E-3</v>
      </c>
      <c r="BE100" s="23">
        <v>2.8983840861813454E-3</v>
      </c>
      <c r="BF100" s="23">
        <v>1.5828577049398615E-3</v>
      </c>
      <c r="BG100" s="23">
        <v>3.138549636766672E-3</v>
      </c>
      <c r="BH100" s="23">
        <v>8.4002082136199591E-4</v>
      </c>
      <c r="BI100" s="23">
        <v>2.4663023580673198E-3</v>
      </c>
      <c r="BJ100" s="23">
        <v>2.2669133866137924E-3</v>
      </c>
      <c r="BK100" s="23">
        <v>1.2401095788576748E-3</v>
      </c>
      <c r="BL100" s="23">
        <v>2.747993121194791E-3</v>
      </c>
      <c r="BM100" s="23">
        <v>8.2017091272368662E-4</v>
      </c>
      <c r="BN100" s="23">
        <v>1.8407463867487299E-3</v>
      </c>
      <c r="BO100" s="23">
        <v>1.2424066298013336E-3</v>
      </c>
      <c r="BP100" s="23">
        <f>VARP(Analysis!$BP$3:$BP$61)</f>
        <v>5.7130053675683396E-3</v>
      </c>
      <c r="BQ100" s="23">
        <v>-7.129402735567182E-4</v>
      </c>
      <c r="BR100" s="23">
        <v>-1.7866312328759221E-7</v>
      </c>
      <c r="BS100" s="23">
        <v>1.4107200259587628E-3</v>
      </c>
      <c r="BT100" s="23">
        <v>9.8285054827929714E-4</v>
      </c>
      <c r="BU100" s="23">
        <v>2.9143531744724289E-3</v>
      </c>
      <c r="BV100" s="23">
        <v>1.942414523333895E-3</v>
      </c>
      <c r="BW100" s="23">
        <v>1.8907346713072221E-3</v>
      </c>
    </row>
    <row r="101" spans="2:75" x14ac:dyDescent="0.3">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N101" s="27" t="str">
        <v>NWPN</v>
      </c>
      <c r="AO101" s="23">
        <v>3.5932740300970048E-3</v>
      </c>
      <c r="AP101" s="23">
        <v>-2.0130865918934699E-3</v>
      </c>
      <c r="AQ101" s="23">
        <v>-5.3900852697431898E-3</v>
      </c>
      <c r="AR101" s="23">
        <v>1.611224018211848E-2</v>
      </c>
      <c r="AS101" s="23">
        <v>-6.126661015264989E-4</v>
      </c>
      <c r="AT101" s="23">
        <v>-2.9641968358961632E-3</v>
      </c>
      <c r="AU101" s="23">
        <v>3.6779156110365407E-3</v>
      </c>
      <c r="AV101" s="23">
        <v>2.81062509007548E-2</v>
      </c>
      <c r="AW101" s="23">
        <v>9.6339459406826998E-3</v>
      </c>
      <c r="AX101" s="23">
        <v>-4.7299848130221813E-3</v>
      </c>
      <c r="AY101" s="23">
        <v>1.8410844958491494E-2</v>
      </c>
      <c r="AZ101" s="23">
        <v>1.0466814482974754E-3</v>
      </c>
      <c r="BA101" s="23">
        <v>5.9906103397023621E-3</v>
      </c>
      <c r="BB101" s="23">
        <v>1.6606856236465409E-3</v>
      </c>
      <c r="BC101" s="23">
        <v>3.3032835271726972E-3</v>
      </c>
      <c r="BD101" s="23">
        <v>-8.8232358324055408E-3</v>
      </c>
      <c r="BE101" s="23">
        <v>1.1605014243620477E-3</v>
      </c>
      <c r="BF101" s="23">
        <v>-3.826143794582544E-3</v>
      </c>
      <c r="BG101" s="23">
        <v>3.83489309544938E-3</v>
      </c>
      <c r="BH101" s="23">
        <v>1.3903885352870104E-2</v>
      </c>
      <c r="BI101" s="23">
        <v>7.5148391937188948E-3</v>
      </c>
      <c r="BJ101" s="23">
        <v>7.3089323551851285E-3</v>
      </c>
      <c r="BK101" s="23">
        <v>2.100448836359051E-3</v>
      </c>
      <c r="BL101" s="23">
        <v>1.6448097149849353E-2</v>
      </c>
      <c r="BM101" s="23">
        <v>8.4525221598953683E-3</v>
      </c>
      <c r="BN101" s="23">
        <v>-4.4351135823884596E-3</v>
      </c>
      <c r="BO101" s="23">
        <v>-1.4427676533960059E-3</v>
      </c>
      <c r="BP101" s="23">
        <v>-7.129402735567182E-4</v>
      </c>
      <c r="BQ101" s="23">
        <f>VARP(Analysis!$BQ$3:$BQ$61)</f>
        <v>0.26216992503979841</v>
      </c>
      <c r="BR101" s="23">
        <v>2.8089515403538312E-3</v>
      </c>
      <c r="BS101" s="23">
        <v>-1.0295998348664127E-3</v>
      </c>
      <c r="BT101" s="23">
        <v>-3.1566589641094725E-2</v>
      </c>
      <c r="BU101" s="23">
        <v>2.9149827015809817E-3</v>
      </c>
      <c r="BV101" s="23">
        <v>2.5424430849021887E-3</v>
      </c>
      <c r="BW101" s="23">
        <v>1.1242432705920182E-3</v>
      </c>
    </row>
    <row r="102" spans="2:75" x14ac:dyDescent="0.3">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N102" s="27" t="str">
        <v>NEE</v>
      </c>
      <c r="AO102" s="23">
        <v>3.9380823546492712E-4</v>
      </c>
      <c r="AP102" s="23">
        <v>1.8451149981825404E-3</v>
      </c>
      <c r="AQ102" s="23">
        <v>2.3060081693828428E-3</v>
      </c>
      <c r="AR102" s="23">
        <v>5.6645536486593919E-3</v>
      </c>
      <c r="AS102" s="23">
        <v>1.9284447384936229E-3</v>
      </c>
      <c r="AT102" s="23">
        <v>7.9857121229730764E-4</v>
      </c>
      <c r="AU102" s="23">
        <v>2.9409663025247281E-3</v>
      </c>
      <c r="AV102" s="23">
        <v>-8.2322609079195418E-4</v>
      </c>
      <c r="AW102" s="23">
        <v>1.5449819512679389E-3</v>
      </c>
      <c r="AX102" s="23">
        <v>3.645247832639515E-3</v>
      </c>
      <c r="AY102" s="23">
        <v>3.1253281768421717E-3</v>
      </c>
      <c r="AZ102" s="23">
        <v>3.352718146964312E-3</v>
      </c>
      <c r="BA102" s="23">
        <v>7.5183041573570724E-4</v>
      </c>
      <c r="BB102" s="23">
        <v>1.5084534122088221E-3</v>
      </c>
      <c r="BC102" s="23">
        <v>8.637496014110255E-4</v>
      </c>
      <c r="BD102" s="23">
        <v>8.0931929370943781E-4</v>
      </c>
      <c r="BE102" s="23">
        <v>1.7309763135884879E-4</v>
      </c>
      <c r="BF102" s="23">
        <v>8.89916489218923E-4</v>
      </c>
      <c r="BG102" s="23">
        <v>1.2516666090485267E-3</v>
      </c>
      <c r="BH102" s="23">
        <v>2.38973254604925E-3</v>
      </c>
      <c r="BI102" s="23">
        <v>7.3316276431808591E-4</v>
      </c>
      <c r="BJ102" s="23">
        <v>4.5511902101424566E-4</v>
      </c>
      <c r="BK102" s="23">
        <v>8.9044000785883483E-4</v>
      </c>
      <c r="BL102" s="23">
        <v>1.6321046938451097E-3</v>
      </c>
      <c r="BM102" s="23">
        <v>2.2779917467378647E-3</v>
      </c>
      <c r="BN102" s="23">
        <v>1.4028046151636333E-3</v>
      </c>
      <c r="BO102" s="23">
        <v>1.8950062094229272E-3</v>
      </c>
      <c r="BP102" s="23">
        <v>-1.7866312328759221E-7</v>
      </c>
      <c r="BQ102" s="23">
        <v>2.8089515403538312E-3</v>
      </c>
      <c r="BR102" s="23">
        <f>VARP(Analysis!$BR$3:$BR$61)</f>
        <v>3.5854271612805111E-3</v>
      </c>
      <c r="BS102" s="23">
        <v>1.4809619709109741E-3</v>
      </c>
      <c r="BT102" s="23">
        <v>6.5209081669535939E-3</v>
      </c>
      <c r="BU102" s="23">
        <v>1.3558986546700347E-3</v>
      </c>
      <c r="BV102" s="23">
        <v>1.0350186064018621E-3</v>
      </c>
      <c r="BW102" s="23">
        <v>1.5932490433115396E-3</v>
      </c>
    </row>
    <row r="103" spans="2:75" x14ac:dyDescent="0.3">
      <c r="B103" s="14"/>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N103" s="27" t="str">
        <v>O</v>
      </c>
      <c r="AO103" s="23">
        <v>2.679034484530691E-3</v>
      </c>
      <c r="AP103" s="23">
        <v>2.6591032353887548E-3</v>
      </c>
      <c r="AQ103" s="23">
        <v>2.6321316569188936E-3</v>
      </c>
      <c r="AR103" s="23">
        <v>2.2372213607496031E-3</v>
      </c>
      <c r="AS103" s="23">
        <v>1.8291972487434055E-3</v>
      </c>
      <c r="AT103" s="23">
        <v>7.7758863233218158E-4</v>
      </c>
      <c r="AU103" s="23">
        <v>2.196955443421693E-3</v>
      </c>
      <c r="AV103" s="23">
        <v>5.8439473260517652E-4</v>
      </c>
      <c r="AW103" s="23">
        <v>1.7884097764317502E-3</v>
      </c>
      <c r="AX103" s="23">
        <v>4.8792357952512147E-3</v>
      </c>
      <c r="AY103" s="23">
        <v>3.9863752602188312E-3</v>
      </c>
      <c r="AZ103" s="23">
        <v>2.1112863015738999E-3</v>
      </c>
      <c r="BA103" s="23">
        <v>1.8112875250733667E-3</v>
      </c>
      <c r="BB103" s="23">
        <v>7.4909211285639397E-4</v>
      </c>
      <c r="BC103" s="23">
        <v>2.0241756374852577E-3</v>
      </c>
      <c r="BD103" s="23">
        <v>2.7282212978895068E-3</v>
      </c>
      <c r="BE103" s="23">
        <v>2.2961925828951435E-3</v>
      </c>
      <c r="BF103" s="23">
        <v>2.3449981942128832E-3</v>
      </c>
      <c r="BG103" s="23">
        <v>2.117650695744018E-3</v>
      </c>
      <c r="BH103" s="23">
        <v>3.7614442384898143E-3</v>
      </c>
      <c r="BI103" s="23">
        <v>1.5432919829712574E-3</v>
      </c>
      <c r="BJ103" s="23">
        <v>2.2957518302530412E-3</v>
      </c>
      <c r="BK103" s="23">
        <v>2.1998099216679677E-3</v>
      </c>
      <c r="BL103" s="23">
        <v>1.1121988573038429E-3</v>
      </c>
      <c r="BM103" s="23">
        <v>8.3250236346142984E-4</v>
      </c>
      <c r="BN103" s="23">
        <v>1.5583080518646734E-3</v>
      </c>
      <c r="BO103" s="23">
        <v>2.5194382372764131E-3</v>
      </c>
      <c r="BP103" s="23">
        <v>1.4107200259587628E-3</v>
      </c>
      <c r="BQ103" s="23">
        <v>-1.0295998348664127E-3</v>
      </c>
      <c r="BR103" s="23">
        <v>1.4809619709109741E-3</v>
      </c>
      <c r="BS103" s="23">
        <f>VARP(Analysis!$BS$3:$BS$61)</f>
        <v>4.4667970543934756E-3</v>
      </c>
      <c r="BT103" s="23">
        <v>2.3661703038415837E-3</v>
      </c>
      <c r="BU103" s="23">
        <v>3.3652171513577096E-3</v>
      </c>
      <c r="BV103" s="23">
        <v>2.2393154426913367E-3</v>
      </c>
      <c r="BW103" s="23">
        <v>2.7877191192021127E-3</v>
      </c>
    </row>
    <row r="104" spans="2:75" x14ac:dyDescent="0.3">
      <c r="B104" s="14"/>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N104" s="27" t="str">
        <v>U</v>
      </c>
      <c r="AO104" s="23">
        <v>7.6472645241967598E-3</v>
      </c>
      <c r="AP104" s="23">
        <v>8.5064865948967245E-3</v>
      </c>
      <c r="AQ104" s="23">
        <v>1.3885048746579289E-2</v>
      </c>
      <c r="AR104" s="23">
        <v>1.8374466987342828E-2</v>
      </c>
      <c r="AS104" s="23">
        <v>8.9461970655797685E-3</v>
      </c>
      <c r="AT104" s="23">
        <v>7.0401168207675025E-3</v>
      </c>
      <c r="AU104" s="23">
        <v>1.8530015923945674E-2</v>
      </c>
      <c r="AV104" s="23">
        <v>2.4490628985626286E-2</v>
      </c>
      <c r="AW104" s="23">
        <v>8.9182280643324962E-3</v>
      </c>
      <c r="AX104" s="23">
        <v>2.5005303248006552E-2</v>
      </c>
      <c r="AY104" s="23">
        <v>1.684287776205071E-2</v>
      </c>
      <c r="AZ104" s="23">
        <v>5.1690614479599488E-2</v>
      </c>
      <c r="BA104" s="23">
        <v>1.3819908956895738E-3</v>
      </c>
      <c r="BB104" s="23">
        <v>3.6311259091665765E-3</v>
      </c>
      <c r="BC104" s="23">
        <v>5.6810345299147446E-3</v>
      </c>
      <c r="BD104" s="23">
        <v>1.0457341776521855E-3</v>
      </c>
      <c r="BE104" s="23">
        <v>1.0132397799579154E-2</v>
      </c>
      <c r="BF104" s="23">
        <v>1.5316463542995808E-3</v>
      </c>
      <c r="BG104" s="23">
        <v>8.1018245325046381E-3</v>
      </c>
      <c r="BH104" s="23">
        <v>1.8407849091426731E-2</v>
      </c>
      <c r="BI104" s="23">
        <v>4.3861785721558254E-3</v>
      </c>
      <c r="BJ104" s="23">
        <v>2.4866735678748392E-3</v>
      </c>
      <c r="BK104" s="23">
        <v>3.5873850872393206E-4</v>
      </c>
      <c r="BL104" s="23">
        <v>8.300208829165991E-3</v>
      </c>
      <c r="BM104" s="23">
        <v>1.5430852836035477E-2</v>
      </c>
      <c r="BN104" s="23">
        <v>1.2788024162833918E-2</v>
      </c>
      <c r="BO104" s="23">
        <v>8.1093865156466882E-3</v>
      </c>
      <c r="BP104" s="23">
        <v>9.8285054827929714E-4</v>
      </c>
      <c r="BQ104" s="23">
        <v>-3.1566589641094725E-2</v>
      </c>
      <c r="BR104" s="23">
        <v>6.5209081669535939E-3</v>
      </c>
      <c r="BS104" s="23">
        <v>2.3661703038415837E-3</v>
      </c>
      <c r="BT104" s="23">
        <f>VARP(Analysis!$BT$3:$BT$61)</f>
        <v>4.5169111332901239E-2</v>
      </c>
      <c r="BU104" s="23">
        <v>1.174673743308615E-2</v>
      </c>
      <c r="BV104" s="23">
        <v>4.6677768197767025E-3</v>
      </c>
      <c r="BW104" s="23">
        <v>9.6665054303427343E-3</v>
      </c>
    </row>
    <row r="105" spans="2:75" x14ac:dyDescent="0.3">
      <c r="B105" s="14"/>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N105" s="27" t="str">
        <v>IT</v>
      </c>
      <c r="AO105" s="23">
        <v>5.4416075764637927E-3</v>
      </c>
      <c r="AP105" s="23">
        <v>3.8400595863127898E-3</v>
      </c>
      <c r="AQ105" s="23">
        <v>4.7503590449547934E-3</v>
      </c>
      <c r="AR105" s="23">
        <v>3.7404405732431025E-3</v>
      </c>
      <c r="AS105" s="23">
        <v>3.3564284337401764E-3</v>
      </c>
      <c r="AT105" s="23">
        <v>2.019399567345407E-3</v>
      </c>
      <c r="AU105" s="23">
        <v>5.2165674747612972E-3</v>
      </c>
      <c r="AV105" s="23">
        <v>7.6353676734061829E-3</v>
      </c>
      <c r="AW105" s="23">
        <v>3.2791080886764904E-3</v>
      </c>
      <c r="AX105" s="23">
        <v>5.7822230508568408E-3</v>
      </c>
      <c r="AY105" s="23">
        <v>6.0603579416409785E-3</v>
      </c>
      <c r="AZ105" s="23">
        <v>9.8195898047096029E-3</v>
      </c>
      <c r="BA105" s="23">
        <v>4.1888129821193035E-3</v>
      </c>
      <c r="BB105" s="23">
        <v>6.8621979143582525E-4</v>
      </c>
      <c r="BC105" s="23">
        <v>4.0621623020729407E-3</v>
      </c>
      <c r="BD105" s="23">
        <v>3.9158716368293718E-3</v>
      </c>
      <c r="BE105" s="23">
        <v>4.2437475342815747E-3</v>
      </c>
      <c r="BF105" s="23">
        <v>2.4059943883149269E-3</v>
      </c>
      <c r="BG105" s="23">
        <v>4.7742400835775415E-3</v>
      </c>
      <c r="BH105" s="23">
        <v>7.0198678631217286E-3</v>
      </c>
      <c r="BI105" s="23">
        <v>2.8748976523720088E-3</v>
      </c>
      <c r="BJ105" s="23">
        <v>3.6897261270347989E-3</v>
      </c>
      <c r="BK105" s="23">
        <v>2.1974830967416556E-3</v>
      </c>
      <c r="BL105" s="23">
        <v>4.0817263706407559E-3</v>
      </c>
      <c r="BM105" s="23">
        <v>3.4577730232003274E-3</v>
      </c>
      <c r="BN105" s="23">
        <v>3.278141296028774E-3</v>
      </c>
      <c r="BO105" s="23">
        <v>3.695114097689987E-3</v>
      </c>
      <c r="BP105" s="23">
        <v>2.9143531744724289E-3</v>
      </c>
      <c r="BQ105" s="23">
        <v>2.9149827015809817E-3</v>
      </c>
      <c r="BR105" s="23">
        <v>1.3558986546700347E-3</v>
      </c>
      <c r="BS105" s="23">
        <v>3.3652171513577096E-3</v>
      </c>
      <c r="BT105" s="23">
        <v>1.174673743308615E-2</v>
      </c>
      <c r="BU105" s="23">
        <f>VARP(Analysis!$BU$3:$BU$61)</f>
        <v>8.6638119641763572E-3</v>
      </c>
      <c r="BV105" s="23">
        <v>3.7138924151151704E-3</v>
      </c>
      <c r="BW105" s="23">
        <v>3.8955739980500916E-3</v>
      </c>
    </row>
    <row r="106" spans="2:75" x14ac:dyDescent="0.3">
      <c r="B106" s="14"/>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N106" s="27" t="str">
        <v>ORCL</v>
      </c>
      <c r="AO106" s="23">
        <v>2.9949535530563293E-3</v>
      </c>
      <c r="AP106" s="23">
        <v>3.4856095249456201E-3</v>
      </c>
      <c r="AQ106" s="23">
        <v>4.5793618554992596E-3</v>
      </c>
      <c r="AR106" s="23">
        <v>-2.7901157942800308E-3</v>
      </c>
      <c r="AS106" s="23">
        <v>2.8780580109806797E-3</v>
      </c>
      <c r="AT106" s="23">
        <v>1.6977739557901802E-3</v>
      </c>
      <c r="AU106" s="23">
        <v>5.3486057075202752E-3</v>
      </c>
      <c r="AV106" s="23">
        <v>2.1364723741712525E-3</v>
      </c>
      <c r="AW106" s="23">
        <v>1.800085535998714E-3</v>
      </c>
      <c r="AX106" s="23">
        <v>3.0253750524007689E-3</v>
      </c>
      <c r="AY106" s="23">
        <v>2.6306315559305625E-3</v>
      </c>
      <c r="AZ106" s="23">
        <v>3.5031416573801321E-3</v>
      </c>
      <c r="BA106" s="23">
        <v>4.7954056205034871E-3</v>
      </c>
      <c r="BB106" s="23">
        <v>1.0656203171171819E-3</v>
      </c>
      <c r="BC106" s="23">
        <v>3.8293333672178948E-3</v>
      </c>
      <c r="BD106" s="23">
        <v>3.7005303386318535E-3</v>
      </c>
      <c r="BE106" s="23">
        <v>3.0284287027470724E-3</v>
      </c>
      <c r="BF106" s="23">
        <v>1.5818118453787677E-3</v>
      </c>
      <c r="BG106" s="23">
        <v>3.6278533293016488E-3</v>
      </c>
      <c r="BH106" s="23">
        <v>5.6814255021508915E-3</v>
      </c>
      <c r="BI106" s="23">
        <v>2.6346686575264714E-3</v>
      </c>
      <c r="BJ106" s="23">
        <v>2.9184832321431358E-3</v>
      </c>
      <c r="BK106" s="23">
        <v>2.1858822813608804E-3</v>
      </c>
      <c r="BL106" s="23">
        <v>3.312021328933365E-3</v>
      </c>
      <c r="BM106" s="23">
        <v>2.1589096587179631E-3</v>
      </c>
      <c r="BN106" s="23">
        <v>2.6916319763673024E-3</v>
      </c>
      <c r="BO106" s="23">
        <v>2.6013345863214569E-3</v>
      </c>
      <c r="BP106" s="23">
        <v>1.942414523333895E-3</v>
      </c>
      <c r="BQ106" s="23">
        <v>2.5424430849021887E-3</v>
      </c>
      <c r="BR106" s="23">
        <v>1.0350186064018621E-3</v>
      </c>
      <c r="BS106" s="23">
        <v>2.2393154426913367E-3</v>
      </c>
      <c r="BT106" s="23">
        <v>4.6677768197767025E-3</v>
      </c>
      <c r="BU106" s="23">
        <v>3.7138924151151704E-3</v>
      </c>
      <c r="BV106" s="23">
        <f>VARP(Analysis!$BV$3:$BV$61)</f>
        <v>5.5679238492353043E-3</v>
      </c>
      <c r="BW106" s="23">
        <v>4.3540383416299745E-3</v>
      </c>
    </row>
    <row r="107" spans="2:75" x14ac:dyDescent="0.3">
      <c r="B107" s="14"/>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N107" s="27" t="str">
        <v>ADBE</v>
      </c>
      <c r="AO107" s="23">
        <v>3.5793338158549457E-3</v>
      </c>
      <c r="AP107" s="23">
        <v>5.4847757240056626E-3</v>
      </c>
      <c r="AQ107" s="23">
        <v>5.6862986966388978E-3</v>
      </c>
      <c r="AR107" s="23">
        <v>5.172161823002344E-3</v>
      </c>
      <c r="AS107" s="23">
        <v>4.9183625663075763E-3</v>
      </c>
      <c r="AT107" s="23">
        <v>1.2872026498753492E-3</v>
      </c>
      <c r="AU107" s="23">
        <v>8.8620801782158618E-3</v>
      </c>
      <c r="AV107" s="23">
        <v>6.026282813066176E-3</v>
      </c>
      <c r="AW107" s="23">
        <v>4.6094394352734838E-3</v>
      </c>
      <c r="AX107" s="23">
        <v>7.6301718205766256E-3</v>
      </c>
      <c r="AY107" s="23">
        <v>5.4273367970110141E-3</v>
      </c>
      <c r="AZ107" s="23">
        <v>7.0823535081630329E-3</v>
      </c>
      <c r="BA107" s="23">
        <v>3.7351030573923574E-3</v>
      </c>
      <c r="BB107" s="23">
        <v>2.8020890996566612E-3</v>
      </c>
      <c r="BC107" s="23">
        <v>3.7686864037614711E-3</v>
      </c>
      <c r="BD107" s="23">
        <v>4.0765398408765105E-3</v>
      </c>
      <c r="BE107" s="23">
        <v>3.5171537216872068E-3</v>
      </c>
      <c r="BF107" s="23">
        <v>1.4214739764442624E-3</v>
      </c>
      <c r="BG107" s="23">
        <v>4.0752317539047306E-3</v>
      </c>
      <c r="BH107" s="23">
        <v>9.4521696941783986E-3</v>
      </c>
      <c r="BI107" s="23">
        <v>3.0831012285828067E-3</v>
      </c>
      <c r="BJ107" s="23">
        <v>3.4645929358577965E-3</v>
      </c>
      <c r="BK107" s="23">
        <v>2.0600477571788736E-3</v>
      </c>
      <c r="BL107" s="23">
        <v>3.7226963933113017E-3</v>
      </c>
      <c r="BM107" s="23">
        <v>4.6348414408419929E-3</v>
      </c>
      <c r="BN107" s="23">
        <v>5.4346545238246682E-3</v>
      </c>
      <c r="BO107" s="23">
        <v>3.691209032944588E-3</v>
      </c>
      <c r="BP107" s="23">
        <v>1.8907346713072221E-3</v>
      </c>
      <c r="BQ107" s="23">
        <v>1.1242432705920182E-3</v>
      </c>
      <c r="BR107" s="23">
        <v>1.5932490433115396E-3</v>
      </c>
      <c r="BS107" s="23">
        <v>2.7877191192021127E-3</v>
      </c>
      <c r="BT107" s="23">
        <v>9.6665054303427343E-3</v>
      </c>
      <c r="BU107" s="23">
        <v>3.8955739980500916E-3</v>
      </c>
      <c r="BV107" s="23">
        <v>4.3540383416299745E-3</v>
      </c>
      <c r="BW107" s="23">
        <f>VARP(Analysis!$BW$3:$BW$61)</f>
        <v>7.7859362550855883E-3</v>
      </c>
    </row>
    <row r="108" spans="2:75" x14ac:dyDescent="0.3">
      <c r="B108" s="14"/>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N108" s="20"/>
    </row>
    <row r="109" spans="2:75" x14ac:dyDescent="0.3">
      <c r="B109" s="14"/>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row>
    <row r="110" spans="2:75" x14ac:dyDescent="0.3">
      <c r="B110" s="14"/>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row>
    <row r="111" spans="2:75" x14ac:dyDescent="0.3">
      <c r="B111" s="14"/>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row>
    <row r="112" spans="2:75" x14ac:dyDescent="0.3">
      <c r="B112" s="14"/>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row>
    <row r="113" spans="2:37" x14ac:dyDescent="0.3">
      <c r="B113" s="14"/>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row>
    <row r="114" spans="2:37" x14ac:dyDescent="0.3">
      <c r="B114" s="14"/>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row>
    <row r="115" spans="2:37" x14ac:dyDescent="0.3">
      <c r="B115" s="14"/>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row>
    <row r="116" spans="2:37" x14ac:dyDescent="0.3">
      <c r="B116" s="14"/>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row>
    <row r="117" spans="2:37" x14ac:dyDescent="0.3">
      <c r="B117" s="14"/>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row>
    <row r="118" spans="2:37" x14ac:dyDescent="0.3">
      <c r="B118" s="14"/>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row>
    <row r="119" spans="2:37" x14ac:dyDescent="0.3">
      <c r="B119" s="14"/>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row>
    <row r="120" spans="2:37" x14ac:dyDescent="0.3">
      <c r="B120" s="14"/>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row>
    <row r="121" spans="2:37" x14ac:dyDescent="0.3">
      <c r="B121" s="14"/>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row>
    <row r="122" spans="2:37" x14ac:dyDescent="0.3">
      <c r="B122" s="14"/>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row>
    <row r="123" spans="2:37" x14ac:dyDescent="0.3">
      <c r="B123" s="14"/>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row>
    <row r="124" spans="2:37" x14ac:dyDescent="0.3">
      <c r="B124" s="14"/>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row>
    <row r="125" spans="2:37" x14ac:dyDescent="0.3">
      <c r="B125" s="14"/>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row>
    <row r="126" spans="2:37" x14ac:dyDescent="0.3">
      <c r="B126" s="14"/>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row>
    <row r="127" spans="2:37" x14ac:dyDescent="0.3">
      <c r="B127" s="14"/>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row>
    <row r="128" spans="2:37" x14ac:dyDescent="0.3">
      <c r="B128" s="14"/>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row>
    <row r="129" spans="2:37" x14ac:dyDescent="0.3">
      <c r="B129" s="14"/>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row>
    <row r="130" spans="2:37" x14ac:dyDescent="0.3">
      <c r="B130" s="14"/>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row>
    <row r="131" spans="2:37" x14ac:dyDescent="0.3">
      <c r="B131" s="14"/>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row>
    <row r="132" spans="2:37" x14ac:dyDescent="0.3">
      <c r="B132" s="14"/>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row>
    <row r="133" spans="2:37" x14ac:dyDescent="0.3">
      <c r="B133" s="14"/>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row>
    <row r="134" spans="2:37" x14ac:dyDescent="0.3">
      <c r="B134" s="14"/>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row>
    <row r="135" spans="2:37" x14ac:dyDescent="0.3">
      <c r="B135" s="14"/>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row>
    <row r="136" spans="2:37" x14ac:dyDescent="0.3">
      <c r="B136" s="14"/>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row>
    <row r="137" spans="2:37" x14ac:dyDescent="0.3">
      <c r="B137" s="14"/>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Portfolio</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Karolis</dc:creator>
  <cp:lastModifiedBy>Karolis</cp:lastModifiedBy>
  <dcterms:created xsi:type="dcterms:W3CDTF">2015-06-05T18:17:20Z</dcterms:created>
  <dcterms:modified xsi:type="dcterms:W3CDTF">2023-02-07T13:32:53Z</dcterms:modified>
</cp:coreProperties>
</file>