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yecto\"/>
    </mc:Choice>
  </mc:AlternateContent>
  <bookViews>
    <workbookView xWindow="0" yWindow="1800" windowWidth="15345" windowHeight="4575" activeTab="2"/>
  </bookViews>
  <sheets>
    <sheet name="SIMPLE" sheetId="1" r:id="rId1"/>
    <sheet name="LINEAL" sheetId="2" r:id="rId2"/>
    <sheet name="LOGARITM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I3" i="3"/>
  <c r="I4" i="3"/>
  <c r="I5" i="3"/>
  <c r="I6" i="3"/>
  <c r="I7" i="3"/>
  <c r="I8" i="3"/>
  <c r="I9" i="3"/>
  <c r="I10" i="3"/>
  <c r="I11" i="3"/>
  <c r="I12" i="3"/>
  <c r="I13" i="3"/>
  <c r="I2" i="3"/>
  <c r="I3" i="2"/>
  <c r="I4" i="2"/>
  <c r="I5" i="2"/>
  <c r="I6" i="2"/>
  <c r="I7" i="2"/>
  <c r="I8" i="2"/>
  <c r="I9" i="2"/>
  <c r="I10" i="2"/>
  <c r="I11" i="2"/>
  <c r="I12" i="2"/>
  <c r="I13" i="2"/>
  <c r="I2" i="2"/>
  <c r="G3" i="3"/>
  <c r="G4" i="3"/>
  <c r="G5" i="3"/>
  <c r="G6" i="3"/>
  <c r="G7" i="3"/>
  <c r="G8" i="3"/>
  <c r="G9" i="3"/>
  <c r="G10" i="3"/>
  <c r="G11" i="3"/>
  <c r="G12" i="3"/>
  <c r="G13" i="3"/>
  <c r="G14" i="3"/>
  <c r="H14" i="3" s="1"/>
  <c r="G15" i="3"/>
  <c r="G16" i="3"/>
  <c r="H16" i="3" s="1"/>
  <c r="G17" i="3"/>
  <c r="G2" i="3"/>
  <c r="E15" i="3"/>
  <c r="E16" i="3"/>
  <c r="E17" i="3"/>
  <c r="E14" i="3"/>
  <c r="E11" i="3"/>
  <c r="E12" i="3"/>
  <c r="H12" i="3" s="1"/>
  <c r="E13" i="3"/>
  <c r="E10" i="3"/>
  <c r="E7" i="3"/>
  <c r="E8" i="3"/>
  <c r="H8" i="3" s="1"/>
  <c r="E9" i="3"/>
  <c r="E6" i="3"/>
  <c r="E3" i="3"/>
  <c r="E4" i="3"/>
  <c r="H4" i="3" s="1"/>
  <c r="E5" i="3"/>
  <c r="E2" i="3"/>
  <c r="D26" i="3"/>
  <c r="D25" i="3"/>
  <c r="D24" i="3"/>
  <c r="D23" i="3"/>
  <c r="C24" i="3"/>
  <c r="C25" i="3"/>
  <c r="C26" i="3"/>
  <c r="C23" i="3"/>
  <c r="D18" i="3"/>
  <c r="H17" i="3"/>
  <c r="H15" i="3"/>
  <c r="H13" i="3"/>
  <c r="F13" i="3"/>
  <c r="H11" i="3"/>
  <c r="F11" i="3"/>
  <c r="H10" i="3"/>
  <c r="F10" i="3"/>
  <c r="H9" i="3"/>
  <c r="F9" i="3"/>
  <c r="H7" i="3"/>
  <c r="F7" i="3"/>
  <c r="H6" i="3"/>
  <c r="F6" i="3"/>
  <c r="H5" i="3"/>
  <c r="F5" i="3"/>
  <c r="H3" i="3"/>
  <c r="F3" i="3"/>
  <c r="H2" i="3"/>
  <c r="F2" i="3"/>
  <c r="E27" i="2"/>
  <c r="E28" i="2"/>
  <c r="E29" i="2"/>
  <c r="E30" i="2"/>
  <c r="F12" i="3" l="1"/>
  <c r="F8" i="3"/>
  <c r="F4" i="3"/>
  <c r="K2" i="3"/>
  <c r="I18" i="3"/>
  <c r="J2" i="3"/>
  <c r="K3" i="3"/>
  <c r="J3" i="3"/>
  <c r="L3" i="3" s="1"/>
  <c r="K4" i="3"/>
  <c r="J4" i="3"/>
  <c r="L4" i="3" s="1"/>
  <c r="K5" i="3"/>
  <c r="J5" i="3"/>
  <c r="L5" i="3" s="1"/>
  <c r="K6" i="3"/>
  <c r="J6" i="3"/>
  <c r="L6" i="3" s="1"/>
  <c r="K7" i="3"/>
  <c r="J7" i="3"/>
  <c r="L7" i="3" s="1"/>
  <c r="K8" i="3"/>
  <c r="J8" i="3"/>
  <c r="L8" i="3" s="1"/>
  <c r="K9" i="3"/>
  <c r="J9" i="3"/>
  <c r="L9" i="3" s="1"/>
  <c r="K10" i="3"/>
  <c r="J10" i="3"/>
  <c r="L10" i="3" s="1"/>
  <c r="K11" i="3"/>
  <c r="J11" i="3"/>
  <c r="L11" i="3" s="1"/>
  <c r="K12" i="3"/>
  <c r="J12" i="3"/>
  <c r="L12" i="3" s="1"/>
  <c r="K13" i="3"/>
  <c r="J13" i="3"/>
  <c r="L13" i="3" s="1"/>
  <c r="J18" i="3" l="1"/>
  <c r="L2" i="3"/>
  <c r="L18" i="3" s="1"/>
  <c r="K18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E12" i="2"/>
  <c r="H12" i="2" s="1"/>
  <c r="F30" i="2"/>
  <c r="E13" i="2" s="1"/>
  <c r="F29" i="2"/>
  <c r="E16" i="2" s="1"/>
  <c r="H16" i="2" s="1"/>
  <c r="F28" i="2"/>
  <c r="E11" i="2" s="1"/>
  <c r="F27" i="2"/>
  <c r="E14" i="2" s="1"/>
  <c r="H14" i="2" s="1"/>
  <c r="D18" i="2"/>
  <c r="E4" i="2" l="1"/>
  <c r="H4" i="2" s="1"/>
  <c r="H11" i="2"/>
  <c r="F11" i="2"/>
  <c r="H13" i="2"/>
  <c r="F13" i="2"/>
  <c r="J12" i="2"/>
  <c r="L12" i="2" s="1"/>
  <c r="J4" i="2"/>
  <c r="L4" i="2" s="1"/>
  <c r="E9" i="2"/>
  <c r="E7" i="2"/>
  <c r="E17" i="2"/>
  <c r="H17" i="2" s="1"/>
  <c r="E15" i="2"/>
  <c r="H15" i="2" s="1"/>
  <c r="F12" i="2"/>
  <c r="F4" i="2"/>
  <c r="E5" i="2"/>
  <c r="E3" i="2"/>
  <c r="E8" i="2"/>
  <c r="E2" i="2"/>
  <c r="E6" i="2"/>
  <c r="E10" i="2"/>
  <c r="J6" i="1"/>
  <c r="K6" i="1" s="1"/>
  <c r="L6" i="1" s="1"/>
  <c r="N6" i="1" s="1"/>
  <c r="J7" i="1"/>
  <c r="K7" i="1" s="1"/>
  <c r="J8" i="1"/>
  <c r="K8" i="1" s="1"/>
  <c r="L8" i="1" s="1"/>
  <c r="N8" i="1" s="1"/>
  <c r="J9" i="1"/>
  <c r="K9" i="1" s="1"/>
  <c r="J10" i="1"/>
  <c r="K10" i="1" s="1"/>
  <c r="L10" i="1" s="1"/>
  <c r="N10" i="1" s="1"/>
  <c r="J11" i="1"/>
  <c r="K11" i="1" s="1"/>
  <c r="J12" i="1"/>
  <c r="K12" i="1" s="1"/>
  <c r="L12" i="1" s="1"/>
  <c r="N12" i="1" s="1"/>
  <c r="J13" i="1"/>
  <c r="K13" i="1" s="1"/>
  <c r="J5" i="1"/>
  <c r="K5" i="1" s="1"/>
  <c r="L5" i="1" s="1"/>
  <c r="N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4" i="1"/>
  <c r="F4" i="1" s="1"/>
  <c r="H3" i="2" l="1"/>
  <c r="F3" i="2"/>
  <c r="H7" i="2"/>
  <c r="F7" i="2"/>
  <c r="H8" i="2"/>
  <c r="F8" i="2"/>
  <c r="H5" i="2"/>
  <c r="F5" i="2"/>
  <c r="H9" i="2"/>
  <c r="F9" i="2"/>
  <c r="J13" i="2"/>
  <c r="L13" i="2" s="1"/>
  <c r="J11" i="2"/>
  <c r="L11" i="2" s="1"/>
  <c r="H6" i="2"/>
  <c r="F6" i="2"/>
  <c r="H10" i="2"/>
  <c r="F10" i="2"/>
  <c r="H2" i="2"/>
  <c r="F2" i="2"/>
  <c r="F18" i="1"/>
  <c r="J14" i="1"/>
  <c r="E14" i="1"/>
  <c r="K18" i="1"/>
  <c r="H4" i="1"/>
  <c r="G4" i="1"/>
  <c r="H12" i="1"/>
  <c r="G12" i="1"/>
  <c r="I12" i="1" s="1"/>
  <c r="H10" i="1"/>
  <c r="G10" i="1"/>
  <c r="I10" i="1" s="1"/>
  <c r="H8" i="1"/>
  <c r="G8" i="1"/>
  <c r="I8" i="1" s="1"/>
  <c r="H6" i="1"/>
  <c r="G6" i="1"/>
  <c r="I6" i="1" s="1"/>
  <c r="H13" i="1"/>
  <c r="G13" i="1"/>
  <c r="I13" i="1" s="1"/>
  <c r="H11" i="1"/>
  <c r="G11" i="1"/>
  <c r="I11" i="1" s="1"/>
  <c r="H9" i="1"/>
  <c r="G9" i="1"/>
  <c r="I9" i="1" s="1"/>
  <c r="H7" i="1"/>
  <c r="G7" i="1"/>
  <c r="I7" i="1" s="1"/>
  <c r="H5" i="1"/>
  <c r="G5" i="1"/>
  <c r="I5" i="1" s="1"/>
  <c r="M13" i="1"/>
  <c r="L13" i="1"/>
  <c r="N13" i="1" s="1"/>
  <c r="M11" i="1"/>
  <c r="L11" i="1"/>
  <c r="N11" i="1" s="1"/>
  <c r="M9" i="1"/>
  <c r="L9" i="1"/>
  <c r="N9" i="1" s="1"/>
  <c r="M7" i="1"/>
  <c r="L7" i="1"/>
  <c r="N7" i="1" s="1"/>
  <c r="N18" i="1" s="1"/>
  <c r="M5" i="1"/>
  <c r="M12" i="1"/>
  <c r="M10" i="1"/>
  <c r="M8" i="1"/>
  <c r="M6" i="1"/>
  <c r="J9" i="2" l="1"/>
  <c r="L9" i="2" s="1"/>
  <c r="J5" i="2"/>
  <c r="L5" i="2" s="1"/>
  <c r="J8" i="2"/>
  <c r="L8" i="2" s="1"/>
  <c r="J7" i="2"/>
  <c r="L7" i="2" s="1"/>
  <c r="J3" i="2"/>
  <c r="L3" i="2" s="1"/>
  <c r="I18" i="2"/>
  <c r="J2" i="2"/>
  <c r="J10" i="2"/>
  <c r="L10" i="2" s="1"/>
  <c r="J6" i="2"/>
  <c r="L6" i="2" s="1"/>
  <c r="I4" i="1"/>
  <c r="I18" i="1" s="1"/>
  <c r="G18" i="1"/>
  <c r="L18" i="1"/>
  <c r="M18" i="1"/>
  <c r="H18" i="1"/>
  <c r="K18" i="2" l="1"/>
  <c r="J18" i="2"/>
  <c r="L2" i="2"/>
  <c r="L18" i="2" s="1"/>
</calcChain>
</file>

<file path=xl/sharedStrings.xml><?xml version="1.0" encoding="utf-8"?>
<sst xmlns="http://schemas.openxmlformats.org/spreadsheetml/2006/main" count="64" uniqueCount="30">
  <si>
    <t>año</t>
  </si>
  <si>
    <t>periodo</t>
  </si>
  <si>
    <t>ventas (unidades)</t>
  </si>
  <si>
    <t>Año 2023</t>
  </si>
  <si>
    <t>Año 2022</t>
  </si>
  <si>
    <t>Año 2021</t>
  </si>
  <si>
    <t>Año 2020</t>
  </si>
  <si>
    <t>trimestre</t>
  </si>
  <si>
    <t>n2</t>
  </si>
  <si>
    <t>error de pronostico</t>
  </si>
  <si>
    <t>MAD</t>
  </si>
  <si>
    <t>MSE</t>
  </si>
  <si>
    <t>MAPE</t>
  </si>
  <si>
    <t>n3</t>
  </si>
  <si>
    <t>INDICE</t>
  </si>
  <si>
    <t>VENTAS DESESTACIONALIZADAS</t>
  </si>
  <si>
    <t>VENTAS PRONOSTICADAS</t>
  </si>
  <si>
    <t>VENTAS PRONOSTICADAS ESTACIONALIZADAS</t>
  </si>
  <si>
    <t>ERROR DE PRONOSTICO</t>
  </si>
  <si>
    <t>promedio</t>
  </si>
  <si>
    <t>indice</t>
  </si>
  <si>
    <t>I</t>
  </si>
  <si>
    <t>II</t>
  </si>
  <si>
    <t>III</t>
  </si>
  <si>
    <t>IIII</t>
  </si>
  <si>
    <t>PRODUCCIÓN (unidades)</t>
  </si>
  <si>
    <t>PERIODO</t>
  </si>
  <si>
    <t>TRIMESTRE</t>
  </si>
  <si>
    <t>AÑO</t>
  </si>
  <si>
    <t>ALMACENAMIENTO (PALLETS)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</si>
</sst>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0" borderId="3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3950131233596E-2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LINEAL!$C$2:$C$17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LINEAL!$D$2:$D$17</c:f>
              <c:numCache>
                <c:formatCode>General</c:formatCode>
                <c:ptCount val="16"/>
                <c:pt idx="0">
                  <c:v>345</c:v>
                </c:pt>
                <c:pt idx="1">
                  <c:v>470</c:v>
                </c:pt>
                <c:pt idx="2">
                  <c:v>500</c:v>
                </c:pt>
                <c:pt idx="3">
                  <c:v>640</c:v>
                </c:pt>
                <c:pt idx="4">
                  <c:v>720</c:v>
                </c:pt>
                <c:pt idx="5">
                  <c:v>674</c:v>
                </c:pt>
                <c:pt idx="6">
                  <c:v>850</c:v>
                </c:pt>
                <c:pt idx="7">
                  <c:v>354</c:v>
                </c:pt>
                <c:pt idx="8">
                  <c:v>738</c:v>
                </c:pt>
                <c:pt idx="9">
                  <c:v>619</c:v>
                </c:pt>
                <c:pt idx="10">
                  <c:v>570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4-44F4-8D27-4BE4DBA3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3536"/>
        <c:axId val="384330752"/>
      </c:scatterChart>
      <c:valAx>
        <c:axId val="3843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330752"/>
        <c:crosses val="autoZero"/>
        <c:crossBetween val="midCat"/>
      </c:valAx>
      <c:valAx>
        <c:axId val="3843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3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logaritmico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030599300087488"/>
                  <c:y val="-0.173264435695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LOGARITMICO!$C$2:$C$13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LOGARITMICO!$D$2:$D$13</c:f>
              <c:numCache>
                <c:formatCode>General</c:formatCode>
                <c:ptCount val="12"/>
                <c:pt idx="0">
                  <c:v>345</c:v>
                </c:pt>
                <c:pt idx="1">
                  <c:v>470</c:v>
                </c:pt>
                <c:pt idx="2">
                  <c:v>500</c:v>
                </c:pt>
                <c:pt idx="3">
                  <c:v>640</c:v>
                </c:pt>
                <c:pt idx="4">
                  <c:v>720</c:v>
                </c:pt>
                <c:pt idx="5">
                  <c:v>674</c:v>
                </c:pt>
                <c:pt idx="6">
                  <c:v>850</c:v>
                </c:pt>
                <c:pt idx="7">
                  <c:v>354</c:v>
                </c:pt>
                <c:pt idx="8">
                  <c:v>738</c:v>
                </c:pt>
                <c:pt idx="9">
                  <c:v>619</c:v>
                </c:pt>
                <c:pt idx="10">
                  <c:v>570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1-4CC6-9DA8-7158A004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81176"/>
        <c:axId val="417379864"/>
      </c:scatterChart>
      <c:valAx>
        <c:axId val="41738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379864"/>
        <c:crosses val="autoZero"/>
        <c:crossBetween val="midCat"/>
      </c:valAx>
      <c:valAx>
        <c:axId val="41737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23</xdr:row>
      <xdr:rowOff>47625</xdr:rowOff>
    </xdr:from>
    <xdr:to>
      <xdr:col>10</xdr:col>
      <xdr:colOff>514350</xdr:colOff>
      <xdr:row>37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20</xdr:row>
      <xdr:rowOff>42862</xdr:rowOff>
    </xdr:from>
    <xdr:to>
      <xdr:col>9</xdr:col>
      <xdr:colOff>171450</xdr:colOff>
      <xdr:row>34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E1" workbookViewId="0">
      <selection activeCell="J23" sqref="J23"/>
    </sheetView>
  </sheetViews>
  <sheetFormatPr baseColWidth="10" defaultRowHeight="15" x14ac:dyDescent="0.25"/>
  <cols>
    <col min="4" max="4" width="16.42578125" customWidth="1"/>
    <col min="5" max="5" width="12.5703125" customWidth="1"/>
    <col min="6" max="6" width="17.85546875" customWidth="1"/>
    <col min="7" max="7" width="11.42578125" customWidth="1"/>
    <col min="11" max="11" width="19.42578125" customWidth="1"/>
  </cols>
  <sheetData>
    <row r="1" spans="1:14" x14ac:dyDescent="0.25">
      <c r="A1" s="7" t="s">
        <v>0</v>
      </c>
      <c r="B1" s="7" t="s">
        <v>7</v>
      </c>
      <c r="C1" s="7" t="s">
        <v>1</v>
      </c>
      <c r="D1" s="7" t="s">
        <v>2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 x14ac:dyDescent="0.25">
      <c r="A2" s="10" t="s">
        <v>6</v>
      </c>
      <c r="B2" s="1">
        <v>1</v>
      </c>
      <c r="C2" s="1">
        <v>1</v>
      </c>
      <c r="D2" s="1">
        <v>345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11"/>
      <c r="B3" s="1">
        <v>2</v>
      </c>
      <c r="C3" s="1">
        <v>2</v>
      </c>
      <c r="D3" s="1">
        <v>470</v>
      </c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11"/>
      <c r="B4" s="1">
        <v>3</v>
      </c>
      <c r="C4" s="1">
        <v>3</v>
      </c>
      <c r="D4" s="1">
        <v>500</v>
      </c>
      <c r="E4" s="1">
        <f>AVERAGE(D2,D3)</f>
        <v>407.5</v>
      </c>
      <c r="F4" s="1">
        <f>D4-E4</f>
        <v>92.5</v>
      </c>
      <c r="G4" s="1">
        <f>ABS(F4)</f>
        <v>92.5</v>
      </c>
      <c r="H4" s="1">
        <f>(F4 ^2)</f>
        <v>8556.25</v>
      </c>
      <c r="I4" s="1">
        <f>G4/D4</f>
        <v>0.185</v>
      </c>
      <c r="J4" s="9"/>
      <c r="K4" s="9"/>
      <c r="L4" s="9"/>
      <c r="M4" s="9"/>
      <c r="N4" s="9"/>
    </row>
    <row r="5" spans="1:14" x14ac:dyDescent="0.25">
      <c r="A5" s="12"/>
      <c r="B5" s="1">
        <v>4</v>
      </c>
      <c r="C5" s="1">
        <v>4</v>
      </c>
      <c r="D5" s="1">
        <v>640</v>
      </c>
      <c r="E5" s="1">
        <f t="shared" ref="E5:E13" si="0">AVERAGE(D3,D4)</f>
        <v>485</v>
      </c>
      <c r="F5" s="1">
        <f t="shared" ref="F5:F13" si="1">D5-E5</f>
        <v>155</v>
      </c>
      <c r="G5" s="1">
        <f t="shared" ref="G5:G13" si="2">ABS(F5)</f>
        <v>155</v>
      </c>
      <c r="H5" s="1">
        <f t="shared" ref="H5:H13" si="3">(F5 ^2)</f>
        <v>24025</v>
      </c>
      <c r="I5" s="1">
        <f t="shared" ref="I5:I13" si="4">G5/D5</f>
        <v>0.2421875</v>
      </c>
      <c r="J5" s="1">
        <f>AVERAGE(D2,D3)</f>
        <v>407.5</v>
      </c>
      <c r="K5" s="1">
        <f>D5-J5</f>
        <v>232.5</v>
      </c>
      <c r="L5" s="1">
        <f>ABS(K5)</f>
        <v>232.5</v>
      </c>
      <c r="M5" s="1">
        <f>(K5 ^2)</f>
        <v>54056.25</v>
      </c>
      <c r="N5" s="1">
        <f>L5/D5</f>
        <v>0.36328125</v>
      </c>
    </row>
    <row r="6" spans="1:14" x14ac:dyDescent="0.25">
      <c r="A6" s="10" t="s">
        <v>5</v>
      </c>
      <c r="B6" s="1">
        <v>1</v>
      </c>
      <c r="C6" s="1">
        <v>5</v>
      </c>
      <c r="D6" s="1">
        <v>720</v>
      </c>
      <c r="E6" s="1">
        <f t="shared" si="0"/>
        <v>570</v>
      </c>
      <c r="F6" s="1">
        <f t="shared" si="1"/>
        <v>150</v>
      </c>
      <c r="G6" s="1">
        <f t="shared" si="2"/>
        <v>150</v>
      </c>
      <c r="H6" s="1">
        <f t="shared" si="3"/>
        <v>22500</v>
      </c>
      <c r="I6" s="1">
        <f t="shared" si="4"/>
        <v>0.20833333333333334</v>
      </c>
      <c r="J6" s="1">
        <f t="shared" ref="J6:J13" si="5">AVERAGE(D3,D4)</f>
        <v>485</v>
      </c>
      <c r="K6" s="1">
        <f t="shared" ref="K6:K13" si="6">D6-J6</f>
        <v>235</v>
      </c>
      <c r="L6" s="1">
        <f t="shared" ref="L6:L13" si="7">ABS(K6)</f>
        <v>235</v>
      </c>
      <c r="M6" s="1">
        <f t="shared" ref="M6:M13" si="8">(K6 ^2)</f>
        <v>55225</v>
      </c>
      <c r="N6" s="1">
        <f t="shared" ref="N6:N13" si="9">L6/D6</f>
        <v>0.3263888888888889</v>
      </c>
    </row>
    <row r="7" spans="1:14" x14ac:dyDescent="0.25">
      <c r="A7" s="11"/>
      <c r="B7" s="1">
        <v>2</v>
      </c>
      <c r="C7" s="1">
        <v>6</v>
      </c>
      <c r="D7" s="1">
        <v>674</v>
      </c>
      <c r="E7" s="1">
        <f t="shared" si="0"/>
        <v>680</v>
      </c>
      <c r="F7" s="1">
        <f t="shared" si="1"/>
        <v>-6</v>
      </c>
      <c r="G7" s="1">
        <f t="shared" si="2"/>
        <v>6</v>
      </c>
      <c r="H7" s="1">
        <f t="shared" si="3"/>
        <v>36</v>
      </c>
      <c r="I7" s="1">
        <f t="shared" si="4"/>
        <v>8.9020771513353119E-3</v>
      </c>
      <c r="J7" s="1">
        <f t="shared" si="5"/>
        <v>570</v>
      </c>
      <c r="K7" s="1">
        <f t="shared" si="6"/>
        <v>104</v>
      </c>
      <c r="L7" s="1">
        <f t="shared" si="7"/>
        <v>104</v>
      </c>
      <c r="M7" s="1">
        <f t="shared" si="8"/>
        <v>10816</v>
      </c>
      <c r="N7" s="1">
        <f t="shared" si="9"/>
        <v>0.1543026706231454</v>
      </c>
    </row>
    <row r="8" spans="1:14" x14ac:dyDescent="0.25">
      <c r="A8" s="11"/>
      <c r="B8" s="1">
        <v>3</v>
      </c>
      <c r="C8" s="1">
        <v>7</v>
      </c>
      <c r="D8" s="1">
        <v>850</v>
      </c>
      <c r="E8" s="1">
        <f t="shared" si="0"/>
        <v>697</v>
      </c>
      <c r="F8" s="1">
        <f t="shared" si="1"/>
        <v>153</v>
      </c>
      <c r="G8" s="1">
        <f t="shared" si="2"/>
        <v>153</v>
      </c>
      <c r="H8" s="1">
        <f t="shared" si="3"/>
        <v>23409</v>
      </c>
      <c r="I8" s="1">
        <f t="shared" si="4"/>
        <v>0.18</v>
      </c>
      <c r="J8" s="1">
        <f t="shared" si="5"/>
        <v>680</v>
      </c>
      <c r="K8" s="1">
        <f t="shared" si="6"/>
        <v>170</v>
      </c>
      <c r="L8" s="1">
        <f t="shared" si="7"/>
        <v>170</v>
      </c>
      <c r="M8" s="1">
        <f t="shared" si="8"/>
        <v>28900</v>
      </c>
      <c r="N8" s="1">
        <f t="shared" si="9"/>
        <v>0.2</v>
      </c>
    </row>
    <row r="9" spans="1:14" x14ac:dyDescent="0.25">
      <c r="A9" s="12"/>
      <c r="B9" s="1">
        <v>4</v>
      </c>
      <c r="C9" s="1">
        <v>8</v>
      </c>
      <c r="D9" s="1">
        <v>354</v>
      </c>
      <c r="E9" s="1">
        <f t="shared" si="0"/>
        <v>762</v>
      </c>
      <c r="F9" s="1">
        <f t="shared" si="1"/>
        <v>-408</v>
      </c>
      <c r="G9" s="1">
        <f t="shared" si="2"/>
        <v>408</v>
      </c>
      <c r="H9" s="1">
        <f t="shared" si="3"/>
        <v>166464</v>
      </c>
      <c r="I9" s="1">
        <f t="shared" si="4"/>
        <v>1.152542372881356</v>
      </c>
      <c r="J9" s="1">
        <f t="shared" si="5"/>
        <v>697</v>
      </c>
      <c r="K9" s="1">
        <f t="shared" si="6"/>
        <v>-343</v>
      </c>
      <c r="L9" s="1">
        <f t="shared" si="7"/>
        <v>343</v>
      </c>
      <c r="M9" s="1">
        <f t="shared" si="8"/>
        <v>117649</v>
      </c>
      <c r="N9" s="1">
        <f t="shared" si="9"/>
        <v>0.96892655367231639</v>
      </c>
    </row>
    <row r="10" spans="1:14" x14ac:dyDescent="0.25">
      <c r="A10" s="10" t="s">
        <v>4</v>
      </c>
      <c r="B10" s="1">
        <v>1</v>
      </c>
      <c r="C10" s="1">
        <v>9</v>
      </c>
      <c r="D10" s="1">
        <v>738</v>
      </c>
      <c r="E10" s="1">
        <f t="shared" si="0"/>
        <v>602</v>
      </c>
      <c r="F10" s="1">
        <f t="shared" si="1"/>
        <v>136</v>
      </c>
      <c r="G10" s="1">
        <f t="shared" si="2"/>
        <v>136</v>
      </c>
      <c r="H10" s="1">
        <f t="shared" si="3"/>
        <v>18496</v>
      </c>
      <c r="I10" s="1">
        <f t="shared" si="4"/>
        <v>0.18428184281842819</v>
      </c>
      <c r="J10" s="1">
        <f t="shared" si="5"/>
        <v>762</v>
      </c>
      <c r="K10" s="1">
        <f t="shared" si="6"/>
        <v>-24</v>
      </c>
      <c r="L10" s="1">
        <f t="shared" si="7"/>
        <v>24</v>
      </c>
      <c r="M10" s="1">
        <f t="shared" si="8"/>
        <v>576</v>
      </c>
      <c r="N10" s="1">
        <f t="shared" si="9"/>
        <v>3.2520325203252036E-2</v>
      </c>
    </row>
    <row r="11" spans="1:14" x14ac:dyDescent="0.25">
      <c r="A11" s="11"/>
      <c r="B11" s="1">
        <v>2</v>
      </c>
      <c r="C11" s="1">
        <v>10</v>
      </c>
      <c r="D11" s="1">
        <v>619</v>
      </c>
      <c r="E11" s="1">
        <f t="shared" si="0"/>
        <v>546</v>
      </c>
      <c r="F11" s="1">
        <f t="shared" si="1"/>
        <v>73</v>
      </c>
      <c r="G11" s="1">
        <f t="shared" si="2"/>
        <v>73</v>
      </c>
      <c r="H11" s="1">
        <f t="shared" si="3"/>
        <v>5329</v>
      </c>
      <c r="I11" s="1">
        <f t="shared" si="4"/>
        <v>0.11793214862681745</v>
      </c>
      <c r="J11" s="1">
        <f t="shared" si="5"/>
        <v>602</v>
      </c>
      <c r="K11" s="1">
        <f t="shared" si="6"/>
        <v>17</v>
      </c>
      <c r="L11" s="1">
        <f t="shared" si="7"/>
        <v>17</v>
      </c>
      <c r="M11" s="1">
        <f t="shared" si="8"/>
        <v>289</v>
      </c>
      <c r="N11" s="1">
        <f t="shared" si="9"/>
        <v>2.7463651050080775E-2</v>
      </c>
    </row>
    <row r="12" spans="1:14" x14ac:dyDescent="0.25">
      <c r="A12" s="11"/>
      <c r="B12" s="1">
        <v>3</v>
      </c>
      <c r="C12" s="1">
        <v>11</v>
      </c>
      <c r="D12" s="1">
        <v>570</v>
      </c>
      <c r="E12" s="1">
        <f t="shared" si="0"/>
        <v>678.5</v>
      </c>
      <c r="F12" s="1">
        <f t="shared" si="1"/>
        <v>-108.5</v>
      </c>
      <c r="G12" s="1">
        <f t="shared" si="2"/>
        <v>108.5</v>
      </c>
      <c r="H12" s="1">
        <f t="shared" si="3"/>
        <v>11772.25</v>
      </c>
      <c r="I12" s="1">
        <f t="shared" si="4"/>
        <v>0.19035087719298247</v>
      </c>
      <c r="J12" s="1">
        <f t="shared" si="5"/>
        <v>546</v>
      </c>
      <c r="K12" s="1">
        <f t="shared" si="6"/>
        <v>24</v>
      </c>
      <c r="L12" s="1">
        <f t="shared" si="7"/>
        <v>24</v>
      </c>
      <c r="M12" s="1">
        <f t="shared" si="8"/>
        <v>576</v>
      </c>
      <c r="N12" s="1">
        <f t="shared" si="9"/>
        <v>4.2105263157894736E-2</v>
      </c>
    </row>
    <row r="13" spans="1:14" x14ac:dyDescent="0.25">
      <c r="A13" s="12"/>
      <c r="B13" s="1">
        <v>4</v>
      </c>
      <c r="C13" s="1">
        <v>12</v>
      </c>
      <c r="D13" s="1">
        <v>800</v>
      </c>
      <c r="E13" s="1">
        <f t="shared" si="0"/>
        <v>594.5</v>
      </c>
      <c r="F13" s="1">
        <f t="shared" si="1"/>
        <v>205.5</v>
      </c>
      <c r="G13" s="1">
        <f t="shared" si="2"/>
        <v>205.5</v>
      </c>
      <c r="H13" s="1">
        <f t="shared" si="3"/>
        <v>42230.25</v>
      </c>
      <c r="I13" s="1">
        <f t="shared" si="4"/>
        <v>0.25687500000000002</v>
      </c>
      <c r="J13" s="1">
        <f t="shared" si="5"/>
        <v>678.5</v>
      </c>
      <c r="K13" s="1">
        <f t="shared" si="6"/>
        <v>121.5</v>
      </c>
      <c r="L13" s="1">
        <f t="shared" si="7"/>
        <v>121.5</v>
      </c>
      <c r="M13" s="1">
        <f t="shared" si="8"/>
        <v>14762.25</v>
      </c>
      <c r="N13" s="1">
        <f t="shared" si="9"/>
        <v>0.15187500000000001</v>
      </c>
    </row>
    <row r="14" spans="1:14" x14ac:dyDescent="0.25">
      <c r="A14" s="10" t="s">
        <v>3</v>
      </c>
      <c r="B14" s="1">
        <v>1</v>
      </c>
      <c r="C14" s="1">
        <v>13</v>
      </c>
      <c r="D14" s="9"/>
      <c r="E14" s="5">
        <f>AVERAGE(E4:E13)</f>
        <v>602.25</v>
      </c>
      <c r="F14" s="9"/>
      <c r="G14" s="9"/>
      <c r="H14" s="9"/>
      <c r="I14" s="9"/>
      <c r="J14" s="5">
        <f>AVERAGE(J5:J13)</f>
        <v>603.11111111111109</v>
      </c>
      <c r="K14" s="9"/>
      <c r="L14" s="9"/>
      <c r="M14" s="9"/>
      <c r="N14" s="9"/>
    </row>
    <row r="15" spans="1:14" x14ac:dyDescent="0.25">
      <c r="A15" s="11"/>
      <c r="B15" s="1">
        <v>2</v>
      </c>
      <c r="C15" s="1">
        <v>14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11"/>
      <c r="B16" s="1">
        <v>3</v>
      </c>
      <c r="C16" s="1">
        <v>15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2"/>
      <c r="B17" s="1">
        <v>4</v>
      </c>
      <c r="C17" s="1">
        <v>16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2"/>
      <c r="B18" s="3"/>
      <c r="C18" s="3"/>
      <c r="D18" s="3"/>
      <c r="E18" s="3"/>
      <c r="F18" s="1">
        <f>SUM(F4:F13)</f>
        <v>442.5</v>
      </c>
      <c r="G18" s="1">
        <f>AVERAGE(G4:G13)</f>
        <v>148.75</v>
      </c>
      <c r="H18" s="1">
        <f>AVERAGE(H4:H13)</f>
        <v>32281.775000000001</v>
      </c>
      <c r="I18" s="4">
        <f>AVERAGE(I4:I13)</f>
        <v>0.2726405152004252</v>
      </c>
      <c r="J18" s="3"/>
      <c r="K18" s="1">
        <f>SUM(K5:K13)</f>
        <v>537</v>
      </c>
      <c r="L18" s="1">
        <f>AVERAGE(L5:L13)</f>
        <v>141.22222222222223</v>
      </c>
      <c r="M18" s="1">
        <f>AVERAGE(M5:M13)</f>
        <v>31427.722222222223</v>
      </c>
      <c r="N18" s="4">
        <f>AVERAGE(N5:N13)</f>
        <v>0.25187373362173093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H1" workbookViewId="0">
      <selection activeCell="H17" sqref="H17"/>
    </sheetView>
  </sheetViews>
  <sheetFormatPr baseColWidth="10" defaultRowHeight="15" x14ac:dyDescent="0.25"/>
  <cols>
    <col min="4" max="4" width="13.28515625" customWidth="1"/>
    <col min="6" max="6" width="21.7109375" customWidth="1"/>
    <col min="7" max="7" width="20.140625" customWidth="1"/>
    <col min="8" max="8" width="24.42578125" customWidth="1"/>
    <col min="9" max="9" width="17.7109375" customWidth="1"/>
  </cols>
  <sheetData>
    <row r="1" spans="1:12" ht="45" x14ac:dyDescent="0.25">
      <c r="A1" s="7" t="s">
        <v>28</v>
      </c>
      <c r="B1" s="7" t="s">
        <v>27</v>
      </c>
      <c r="C1" s="7" t="s">
        <v>26</v>
      </c>
      <c r="D1" s="8" t="s">
        <v>25</v>
      </c>
      <c r="E1" s="7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7" t="s">
        <v>10</v>
      </c>
      <c r="K1" s="7" t="s">
        <v>11</v>
      </c>
      <c r="L1" s="7" t="s">
        <v>12</v>
      </c>
    </row>
    <row r="2" spans="1:12" x14ac:dyDescent="0.25">
      <c r="A2" s="10" t="s">
        <v>6</v>
      </c>
      <c r="B2" s="1">
        <v>1</v>
      </c>
      <c r="C2" s="1">
        <v>1</v>
      </c>
      <c r="D2" s="1">
        <v>345</v>
      </c>
      <c r="E2" s="1">
        <f>F27</f>
        <v>0.99065934065934069</v>
      </c>
      <c r="F2" s="1">
        <f>D2/E2</f>
        <v>348.25291181364389</v>
      </c>
      <c r="G2" s="1">
        <f>(C2*22.049)+463.35</f>
        <v>485.399</v>
      </c>
      <c r="H2" s="1">
        <f>G2*E2</f>
        <v>480.86505329670331</v>
      </c>
      <c r="I2" s="1">
        <f>D2-H2</f>
        <v>-135.86505329670331</v>
      </c>
      <c r="J2" s="1">
        <f>ABS(I2)</f>
        <v>135.86505329670331</v>
      </c>
      <c r="K2" s="1">
        <f>I2^2</f>
        <v>18459.312707316032</v>
      </c>
      <c r="L2" s="1">
        <f>J2/D2</f>
        <v>0.39381174868609653</v>
      </c>
    </row>
    <row r="3" spans="1:12" x14ac:dyDescent="0.25">
      <c r="A3" s="11"/>
      <c r="B3" s="1">
        <v>2</v>
      </c>
      <c r="C3" s="1">
        <v>2</v>
      </c>
      <c r="D3" s="1">
        <v>470</v>
      </c>
      <c r="E3" s="1">
        <f t="shared" ref="E3:E5" si="0">F28</f>
        <v>0.96868131868131868</v>
      </c>
      <c r="F3" s="1">
        <f t="shared" ref="F3:F13" si="1">D3/E3</f>
        <v>485.19568916619397</v>
      </c>
      <c r="G3" s="1">
        <f t="shared" ref="G3:G17" si="2">(C3*22.049)+463.35</f>
        <v>507.44800000000004</v>
      </c>
      <c r="H3" s="1">
        <f t="shared" ref="H3:H17" si="3">G3*E3</f>
        <v>491.55539780219783</v>
      </c>
      <c r="I3" s="1">
        <f t="shared" ref="I3:I13" si="4">D3-H3</f>
        <v>-21.555397802197831</v>
      </c>
      <c r="J3" s="1">
        <f t="shared" ref="J3:J13" si="5">ABS(I3)</f>
        <v>21.555397802197831</v>
      </c>
      <c r="K3" s="1">
        <f t="shared" ref="K3:K13" si="6">I3^2</f>
        <v>464.63517441099509</v>
      </c>
      <c r="L3" s="1">
        <f t="shared" ref="L3:L13" si="7">J3/D3</f>
        <v>4.5862548515314537E-2</v>
      </c>
    </row>
    <row r="4" spans="1:12" x14ac:dyDescent="0.25">
      <c r="A4" s="11"/>
      <c r="B4" s="1">
        <v>3</v>
      </c>
      <c r="C4" s="1">
        <v>3</v>
      </c>
      <c r="D4" s="1">
        <v>500</v>
      </c>
      <c r="E4" s="1">
        <f t="shared" si="0"/>
        <v>1.054945054945055</v>
      </c>
      <c r="F4" s="1">
        <f t="shared" si="1"/>
        <v>473.95833333333331</v>
      </c>
      <c r="G4" s="1">
        <f t="shared" si="2"/>
        <v>529.49700000000007</v>
      </c>
      <c r="H4" s="1">
        <f t="shared" si="3"/>
        <v>558.59024175824186</v>
      </c>
      <c r="I4" s="1">
        <f t="shared" si="4"/>
        <v>-58.590241758241859</v>
      </c>
      <c r="J4" s="1">
        <f t="shared" si="5"/>
        <v>58.590241758241859</v>
      </c>
      <c r="K4" s="1">
        <f t="shared" si="6"/>
        <v>3432.8164292892279</v>
      </c>
      <c r="L4" s="1">
        <f t="shared" si="7"/>
        <v>0.11718048351648372</v>
      </c>
    </row>
    <row r="5" spans="1:12" x14ac:dyDescent="0.25">
      <c r="A5" s="12"/>
      <c r="B5" s="1">
        <v>4</v>
      </c>
      <c r="C5" s="1">
        <v>4</v>
      </c>
      <c r="D5" s="1">
        <v>640</v>
      </c>
      <c r="E5" s="1">
        <f t="shared" si="0"/>
        <v>0.98571428571428577</v>
      </c>
      <c r="F5" s="1">
        <f t="shared" si="1"/>
        <v>649.27536231884051</v>
      </c>
      <c r="G5" s="1">
        <f t="shared" si="2"/>
        <v>551.54600000000005</v>
      </c>
      <c r="H5" s="1">
        <f t="shared" si="3"/>
        <v>543.66677142857145</v>
      </c>
      <c r="I5" s="1">
        <f t="shared" si="4"/>
        <v>96.333228571428549</v>
      </c>
      <c r="J5" s="1">
        <f t="shared" si="5"/>
        <v>96.333228571428549</v>
      </c>
      <c r="K5" s="1">
        <f t="shared" si="6"/>
        <v>9280.0909269950971</v>
      </c>
      <c r="L5" s="1">
        <f t="shared" si="7"/>
        <v>0.1505206696428571</v>
      </c>
    </row>
    <row r="6" spans="1:12" x14ac:dyDescent="0.25">
      <c r="A6" s="10" t="s">
        <v>5</v>
      </c>
      <c r="B6" s="1">
        <v>1</v>
      </c>
      <c r="C6" s="1">
        <v>5</v>
      </c>
      <c r="D6" s="1">
        <v>720</v>
      </c>
      <c r="E6" s="1">
        <f>F27</f>
        <v>0.99065934065934069</v>
      </c>
      <c r="F6" s="1">
        <f t="shared" si="1"/>
        <v>726.78868552412644</v>
      </c>
      <c r="G6" s="1">
        <f t="shared" si="2"/>
        <v>573.59500000000003</v>
      </c>
      <c r="H6" s="1">
        <f t="shared" si="3"/>
        <v>568.23724450549457</v>
      </c>
      <c r="I6" s="1">
        <f t="shared" si="4"/>
        <v>151.76275549450543</v>
      </c>
      <c r="J6" s="1">
        <f t="shared" si="5"/>
        <v>151.76275549450543</v>
      </c>
      <c r="K6" s="1">
        <f t="shared" si="6"/>
        <v>23031.933955285036</v>
      </c>
      <c r="L6" s="1">
        <f t="shared" si="7"/>
        <v>0.21078160485347977</v>
      </c>
    </row>
    <row r="7" spans="1:12" x14ac:dyDescent="0.25">
      <c r="A7" s="11"/>
      <c r="B7" s="1">
        <v>2</v>
      </c>
      <c r="C7" s="1">
        <v>6</v>
      </c>
      <c r="D7" s="1">
        <v>674</v>
      </c>
      <c r="E7" s="1">
        <f t="shared" ref="E7:E9" si="8">F28</f>
        <v>0.96868131868131868</v>
      </c>
      <c r="F7" s="1">
        <f t="shared" si="1"/>
        <v>695.79126488939312</v>
      </c>
      <c r="G7" s="1">
        <f t="shared" si="2"/>
        <v>595.64400000000001</v>
      </c>
      <c r="H7" s="1">
        <f t="shared" si="3"/>
        <v>576.98921538461536</v>
      </c>
      <c r="I7" s="1">
        <f t="shared" si="4"/>
        <v>97.010784615384637</v>
      </c>
      <c r="J7" s="1">
        <f t="shared" si="5"/>
        <v>97.010784615384637</v>
      </c>
      <c r="K7" s="1">
        <f t="shared" si="6"/>
        <v>9411.0923316925491</v>
      </c>
      <c r="L7" s="1">
        <f t="shared" si="7"/>
        <v>0.14393291485962112</v>
      </c>
    </row>
    <row r="8" spans="1:12" x14ac:dyDescent="0.25">
      <c r="A8" s="11"/>
      <c r="B8" s="1">
        <v>3</v>
      </c>
      <c r="C8" s="1">
        <v>7</v>
      </c>
      <c r="D8" s="1">
        <v>850</v>
      </c>
      <c r="E8" s="1">
        <f t="shared" si="8"/>
        <v>1.054945054945055</v>
      </c>
      <c r="F8" s="1">
        <f t="shared" si="1"/>
        <v>805.72916666666663</v>
      </c>
      <c r="G8" s="1">
        <f t="shared" si="2"/>
        <v>617.69299999999998</v>
      </c>
      <c r="H8" s="1">
        <f t="shared" si="3"/>
        <v>651.63217582417587</v>
      </c>
      <c r="I8" s="1">
        <f t="shared" si="4"/>
        <v>198.36782417582413</v>
      </c>
      <c r="J8" s="1">
        <f t="shared" si="5"/>
        <v>198.36782417582413</v>
      </c>
      <c r="K8" s="1">
        <f t="shared" si="6"/>
        <v>39349.793668250677</v>
      </c>
      <c r="L8" s="1">
        <f t="shared" si="7"/>
        <v>0.23337391079508721</v>
      </c>
    </row>
    <row r="9" spans="1:12" x14ac:dyDescent="0.25">
      <c r="A9" s="12"/>
      <c r="B9" s="1">
        <v>4</v>
      </c>
      <c r="C9" s="1">
        <v>8</v>
      </c>
      <c r="D9" s="1">
        <v>354</v>
      </c>
      <c r="E9" s="1">
        <f t="shared" si="8"/>
        <v>0.98571428571428577</v>
      </c>
      <c r="F9" s="1">
        <f t="shared" si="1"/>
        <v>359.13043478260869</v>
      </c>
      <c r="G9" s="1">
        <f t="shared" si="2"/>
        <v>639.74199999999996</v>
      </c>
      <c r="H9" s="1">
        <f t="shared" si="3"/>
        <v>630.60282857142852</v>
      </c>
      <c r="I9" s="1">
        <f t="shared" si="4"/>
        <v>-276.60282857142852</v>
      </c>
      <c r="J9" s="1">
        <f t="shared" si="5"/>
        <v>276.60282857142852</v>
      </c>
      <c r="K9" s="1">
        <f t="shared" si="6"/>
        <v>76509.12477371507</v>
      </c>
      <c r="L9" s="1">
        <f t="shared" si="7"/>
        <v>0.78136392251815967</v>
      </c>
    </row>
    <row r="10" spans="1:12" x14ac:dyDescent="0.25">
      <c r="A10" s="10" t="s">
        <v>4</v>
      </c>
      <c r="B10" s="1">
        <v>1</v>
      </c>
      <c r="C10" s="1">
        <v>9</v>
      </c>
      <c r="D10" s="1">
        <v>738</v>
      </c>
      <c r="E10" s="1">
        <f>F27</f>
        <v>0.99065934065934069</v>
      </c>
      <c r="F10" s="1">
        <f t="shared" si="1"/>
        <v>744.95840266222956</v>
      </c>
      <c r="G10" s="1">
        <f t="shared" si="2"/>
        <v>661.79100000000005</v>
      </c>
      <c r="H10" s="1">
        <f t="shared" si="3"/>
        <v>655.60943571428584</v>
      </c>
      <c r="I10" s="1">
        <f t="shared" si="4"/>
        <v>82.390564285714163</v>
      </c>
      <c r="J10" s="1">
        <f t="shared" si="5"/>
        <v>82.390564285714163</v>
      </c>
      <c r="K10" s="1">
        <f t="shared" si="6"/>
        <v>6788.2050833183985</v>
      </c>
      <c r="L10" s="1">
        <f t="shared" si="7"/>
        <v>0.1116403310104528</v>
      </c>
    </row>
    <row r="11" spans="1:12" x14ac:dyDescent="0.25">
      <c r="A11" s="11"/>
      <c r="B11" s="1">
        <v>2</v>
      </c>
      <c r="C11" s="1">
        <v>10</v>
      </c>
      <c r="D11" s="1">
        <v>619</v>
      </c>
      <c r="E11" s="1">
        <f t="shared" ref="E11:E13" si="9">F28</f>
        <v>0.96868131868131868</v>
      </c>
      <c r="F11" s="1">
        <f t="shared" si="1"/>
        <v>639.01304594441297</v>
      </c>
      <c r="G11" s="1">
        <f t="shared" si="2"/>
        <v>683.84</v>
      </c>
      <c r="H11" s="1">
        <f t="shared" si="3"/>
        <v>662.42303296703301</v>
      </c>
      <c r="I11" s="1">
        <f t="shared" si="4"/>
        <v>-43.423032967033009</v>
      </c>
      <c r="J11" s="1">
        <f t="shared" si="5"/>
        <v>43.423032967033009</v>
      </c>
      <c r="K11" s="1">
        <f t="shared" si="6"/>
        <v>1885.5597920560356</v>
      </c>
      <c r="L11" s="1">
        <f t="shared" si="7"/>
        <v>7.0150295584867545E-2</v>
      </c>
    </row>
    <row r="12" spans="1:12" x14ac:dyDescent="0.25">
      <c r="A12" s="11"/>
      <c r="B12" s="1">
        <v>3</v>
      </c>
      <c r="C12" s="1">
        <v>11</v>
      </c>
      <c r="D12" s="1">
        <v>570</v>
      </c>
      <c r="E12" s="1">
        <f t="shared" si="9"/>
        <v>1.054945054945055</v>
      </c>
      <c r="F12" s="1">
        <f t="shared" si="1"/>
        <v>540.3125</v>
      </c>
      <c r="G12" s="1">
        <f t="shared" si="2"/>
        <v>705.88900000000001</v>
      </c>
      <c r="H12" s="1">
        <f t="shared" si="3"/>
        <v>744.67410989010989</v>
      </c>
      <c r="I12" s="1">
        <f t="shared" si="4"/>
        <v>-174.67410989010989</v>
      </c>
      <c r="J12" s="1">
        <f t="shared" si="5"/>
        <v>174.67410989010989</v>
      </c>
      <c r="K12" s="1">
        <f t="shared" si="6"/>
        <v>30511.044665902187</v>
      </c>
      <c r="L12" s="1">
        <f t="shared" si="7"/>
        <v>0.3064458068247542</v>
      </c>
    </row>
    <row r="13" spans="1:12" x14ac:dyDescent="0.25">
      <c r="A13" s="12"/>
      <c r="B13" s="1">
        <v>4</v>
      </c>
      <c r="C13" s="1">
        <v>12</v>
      </c>
      <c r="D13" s="1">
        <v>800</v>
      </c>
      <c r="E13" s="1">
        <f t="shared" si="9"/>
        <v>0.98571428571428577</v>
      </c>
      <c r="F13" s="1">
        <f t="shared" si="1"/>
        <v>811.59420289855063</v>
      </c>
      <c r="G13" s="1">
        <f t="shared" si="2"/>
        <v>727.93799999999999</v>
      </c>
      <c r="H13" s="1">
        <f t="shared" si="3"/>
        <v>717.5388857142857</v>
      </c>
      <c r="I13" s="1">
        <f t="shared" si="4"/>
        <v>82.461114285714302</v>
      </c>
      <c r="J13" s="1">
        <f t="shared" si="5"/>
        <v>82.461114285714302</v>
      </c>
      <c r="K13" s="1">
        <f t="shared" si="6"/>
        <v>6799.8353692416358</v>
      </c>
      <c r="L13" s="1">
        <f t="shared" si="7"/>
        <v>0.10307639285714287</v>
      </c>
    </row>
    <row r="14" spans="1:12" x14ac:dyDescent="0.25">
      <c r="A14" s="10" t="s">
        <v>3</v>
      </c>
      <c r="B14" s="1">
        <v>1</v>
      </c>
      <c r="C14" s="1">
        <v>13</v>
      </c>
      <c r="D14" s="9"/>
      <c r="E14" s="1">
        <f>F27</f>
        <v>0.99065934065934069</v>
      </c>
      <c r="F14" s="9"/>
      <c r="G14" s="1">
        <f t="shared" si="2"/>
        <v>749.98700000000008</v>
      </c>
      <c r="H14" s="1">
        <f t="shared" si="3"/>
        <v>742.98162692307699</v>
      </c>
      <c r="I14" s="9"/>
      <c r="J14" s="9"/>
      <c r="K14" s="9"/>
      <c r="L14" s="9"/>
    </row>
    <row r="15" spans="1:12" x14ac:dyDescent="0.25">
      <c r="A15" s="11"/>
      <c r="B15" s="1">
        <v>2</v>
      </c>
      <c r="C15" s="1">
        <v>14</v>
      </c>
      <c r="D15" s="9"/>
      <c r="E15" s="1">
        <f t="shared" ref="E15:E17" si="10">F28</f>
        <v>0.96868131868131868</v>
      </c>
      <c r="F15" s="9"/>
      <c r="G15" s="1">
        <f t="shared" si="2"/>
        <v>772.03600000000006</v>
      </c>
      <c r="H15" s="1">
        <f t="shared" si="3"/>
        <v>747.85685054945066</v>
      </c>
      <c r="I15" s="9"/>
      <c r="J15" s="9"/>
      <c r="K15" s="9"/>
      <c r="L15" s="9"/>
    </row>
    <row r="16" spans="1:12" x14ac:dyDescent="0.25">
      <c r="A16" s="11"/>
      <c r="B16" s="1">
        <v>3</v>
      </c>
      <c r="C16" s="1">
        <v>15</v>
      </c>
      <c r="D16" s="9"/>
      <c r="E16" s="1">
        <f t="shared" si="10"/>
        <v>1.054945054945055</v>
      </c>
      <c r="F16" s="9"/>
      <c r="G16" s="1">
        <f t="shared" si="2"/>
        <v>794.08500000000004</v>
      </c>
      <c r="H16" s="1">
        <f t="shared" si="3"/>
        <v>837.71604395604402</v>
      </c>
      <c r="I16" s="9"/>
      <c r="J16" s="9"/>
      <c r="K16" s="9"/>
      <c r="L16" s="9"/>
    </row>
    <row r="17" spans="1:12" x14ac:dyDescent="0.25">
      <c r="A17" s="12"/>
      <c r="B17" s="1">
        <v>4</v>
      </c>
      <c r="C17" s="1">
        <v>16</v>
      </c>
      <c r="D17" s="9"/>
      <c r="E17" s="1">
        <f t="shared" si="10"/>
        <v>0.98571428571428577</v>
      </c>
      <c r="F17" s="9"/>
      <c r="G17" s="1">
        <f t="shared" si="2"/>
        <v>816.13400000000001</v>
      </c>
      <c r="H17" s="1">
        <f t="shared" si="3"/>
        <v>804.47494285714288</v>
      </c>
      <c r="I17" s="9"/>
      <c r="J17" s="9"/>
      <c r="K17" s="9"/>
      <c r="L17" s="9"/>
    </row>
    <row r="18" spans="1:12" x14ac:dyDescent="0.25">
      <c r="D18" s="1">
        <f>AVERAGE(D2:D13)</f>
        <v>606.66666666666663</v>
      </c>
      <c r="H18" s="13"/>
      <c r="I18" s="1">
        <f>SUM(I2:I13)</f>
        <v>-2.3843928571432116</v>
      </c>
      <c r="J18" s="1">
        <f>AVERAGE(J2:J13)</f>
        <v>118.25307797619045</v>
      </c>
      <c r="K18" s="1">
        <f>AVERAGE(K2:K13)</f>
        <v>18826.953739789413</v>
      </c>
      <c r="L18" s="4">
        <f>AVERAGE(L2:L13)</f>
        <v>0.22234505247202643</v>
      </c>
    </row>
    <row r="26" spans="1:12" x14ac:dyDescent="0.25">
      <c r="D26" s="6" t="s">
        <v>7</v>
      </c>
      <c r="E26" s="6" t="s">
        <v>19</v>
      </c>
      <c r="F26" s="6" t="s">
        <v>20</v>
      </c>
    </row>
    <row r="27" spans="1:12" x14ac:dyDescent="0.25">
      <c r="D27" s="6" t="s">
        <v>21</v>
      </c>
      <c r="E27" s="1">
        <f>(D2+D6+D10)/3</f>
        <v>601</v>
      </c>
      <c r="F27" s="1">
        <f>E27/D18</f>
        <v>0.99065934065934069</v>
      </c>
    </row>
    <row r="28" spans="1:12" x14ac:dyDescent="0.25">
      <c r="D28" s="6" t="s">
        <v>22</v>
      </c>
      <c r="E28" s="1">
        <f t="shared" ref="E28:E30" si="11">(D3+D7+D11)/3</f>
        <v>587.66666666666663</v>
      </c>
      <c r="F28" s="1">
        <f>E28/D18</f>
        <v>0.96868131868131868</v>
      </c>
    </row>
    <row r="29" spans="1:12" x14ac:dyDescent="0.25">
      <c r="D29" s="6" t="s">
        <v>23</v>
      </c>
      <c r="E29" s="1">
        <f t="shared" si="11"/>
        <v>640</v>
      </c>
      <c r="F29" s="1">
        <f>E29/D18</f>
        <v>1.054945054945055</v>
      </c>
    </row>
    <row r="30" spans="1:12" x14ac:dyDescent="0.25">
      <c r="D30" s="6" t="s">
        <v>24</v>
      </c>
      <c r="E30" s="1">
        <f t="shared" si="11"/>
        <v>598</v>
      </c>
      <c r="F30" s="1">
        <f>E30/D18</f>
        <v>0.98571428571428577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G1" workbookViewId="0">
      <selection activeCell="K21" sqref="K21"/>
    </sheetView>
  </sheetViews>
  <sheetFormatPr baseColWidth="10" defaultRowHeight="15" x14ac:dyDescent="0.25"/>
  <cols>
    <col min="4" max="4" width="19" customWidth="1"/>
    <col min="6" max="6" width="21.7109375" customWidth="1"/>
    <col min="7" max="7" width="17.5703125" customWidth="1"/>
    <col min="8" max="8" width="23.42578125" customWidth="1"/>
    <col min="9" max="9" width="17.42578125" customWidth="1"/>
  </cols>
  <sheetData>
    <row r="1" spans="1:12" ht="45" x14ac:dyDescent="0.25">
      <c r="A1" s="7" t="s">
        <v>28</v>
      </c>
      <c r="B1" s="7" t="s">
        <v>27</v>
      </c>
      <c r="C1" s="7" t="s">
        <v>26</v>
      </c>
      <c r="D1" s="8" t="s">
        <v>29</v>
      </c>
      <c r="E1" s="7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7" t="s">
        <v>10</v>
      </c>
      <c r="K1" s="7" t="s">
        <v>11</v>
      </c>
      <c r="L1" s="7" t="s">
        <v>12</v>
      </c>
    </row>
    <row r="2" spans="1:12" x14ac:dyDescent="0.25">
      <c r="A2" s="10" t="s">
        <v>6</v>
      </c>
      <c r="B2" s="1">
        <v>1</v>
      </c>
      <c r="C2" s="1">
        <v>1</v>
      </c>
      <c r="D2" s="1">
        <v>345</v>
      </c>
      <c r="E2" s="1">
        <f>D23</f>
        <v>0.99065934065934069</v>
      </c>
      <c r="F2" s="1">
        <f>D2/E2</f>
        <v>348.25291181364389</v>
      </c>
      <c r="G2" s="1">
        <f>(C2*126.49)+395.98</f>
        <v>522.47</v>
      </c>
      <c r="H2" s="1">
        <f>G2*E2</f>
        <v>517.58978571428577</v>
      </c>
      <c r="I2" s="1">
        <f>D2-H2</f>
        <v>-172.58978571428577</v>
      </c>
      <c r="J2" s="1">
        <f>ABS(I2)</f>
        <v>172.58978571428577</v>
      </c>
      <c r="K2" s="1">
        <f>(I2^2)</f>
        <v>29787.234132903079</v>
      </c>
      <c r="L2" s="1">
        <f>J2/D2</f>
        <v>0.50026024844720507</v>
      </c>
    </row>
    <row r="3" spans="1:12" x14ac:dyDescent="0.25">
      <c r="A3" s="11"/>
      <c r="B3" s="1">
        <v>2</v>
      </c>
      <c r="C3" s="1">
        <v>2</v>
      </c>
      <c r="D3" s="1">
        <v>470</v>
      </c>
      <c r="E3" s="1">
        <f t="shared" ref="E3:E5" si="0">D24</f>
        <v>0.96868131868131868</v>
      </c>
      <c r="F3" s="1">
        <f t="shared" ref="F3:F13" si="1">D3/E3</f>
        <v>485.19568916619397</v>
      </c>
      <c r="G3" s="1">
        <f t="shared" ref="G3:G17" si="2">(C3*126.49)+395.98</f>
        <v>648.96</v>
      </c>
      <c r="H3" s="1">
        <f t="shared" ref="H3:H17" si="3">G3*E3</f>
        <v>628.63542857142863</v>
      </c>
      <c r="I3" s="1">
        <f t="shared" ref="I3:I13" si="4">D3-H3</f>
        <v>-158.63542857142863</v>
      </c>
      <c r="J3" s="1">
        <f t="shared" ref="J3:J13" si="5">ABS(I3)</f>
        <v>158.63542857142863</v>
      </c>
      <c r="K3" s="1">
        <f t="shared" ref="K3:K13" si="6">(I3^2)</f>
        <v>25165.199198040835</v>
      </c>
      <c r="L3" s="1">
        <f t="shared" ref="L3:L13" si="7">J3/D3</f>
        <v>0.33752218844984816</v>
      </c>
    </row>
    <row r="4" spans="1:12" x14ac:dyDescent="0.25">
      <c r="A4" s="11"/>
      <c r="B4" s="1">
        <v>3</v>
      </c>
      <c r="C4" s="1">
        <v>3</v>
      </c>
      <c r="D4" s="1">
        <v>500</v>
      </c>
      <c r="E4" s="1">
        <f t="shared" si="0"/>
        <v>1.054945054945055</v>
      </c>
      <c r="F4" s="1">
        <f t="shared" si="1"/>
        <v>473.95833333333331</v>
      </c>
      <c r="G4" s="1">
        <f t="shared" si="2"/>
        <v>775.45</v>
      </c>
      <c r="H4" s="1">
        <f t="shared" si="3"/>
        <v>818.05714285714294</v>
      </c>
      <c r="I4" s="1">
        <f t="shared" si="4"/>
        <v>-318.05714285714294</v>
      </c>
      <c r="J4" s="1">
        <f t="shared" si="5"/>
        <v>318.05714285714294</v>
      </c>
      <c r="K4" s="1">
        <f t="shared" si="6"/>
        <v>101160.34612244903</v>
      </c>
      <c r="L4" s="1">
        <f t="shared" si="7"/>
        <v>0.63611428571428585</v>
      </c>
    </row>
    <row r="5" spans="1:12" x14ac:dyDescent="0.25">
      <c r="A5" s="12"/>
      <c r="B5" s="1">
        <v>4</v>
      </c>
      <c r="C5" s="1">
        <v>4</v>
      </c>
      <c r="D5" s="1">
        <v>640</v>
      </c>
      <c r="E5" s="1">
        <f t="shared" si="0"/>
        <v>0.98571428571428577</v>
      </c>
      <c r="F5" s="1">
        <f t="shared" si="1"/>
        <v>649.27536231884051</v>
      </c>
      <c r="G5" s="1">
        <f t="shared" si="2"/>
        <v>901.94</v>
      </c>
      <c r="H5" s="1">
        <f t="shared" si="3"/>
        <v>889.05514285714298</v>
      </c>
      <c r="I5" s="1">
        <f t="shared" si="4"/>
        <v>-249.05514285714298</v>
      </c>
      <c r="J5" s="1">
        <f t="shared" si="5"/>
        <v>249.05514285714298</v>
      </c>
      <c r="K5" s="1">
        <f t="shared" si="6"/>
        <v>62028.464183591896</v>
      </c>
      <c r="L5" s="1">
        <f t="shared" si="7"/>
        <v>0.38914866071428589</v>
      </c>
    </row>
    <row r="6" spans="1:12" x14ac:dyDescent="0.25">
      <c r="A6" s="10" t="s">
        <v>5</v>
      </c>
      <c r="B6" s="1">
        <v>1</v>
      </c>
      <c r="C6" s="1">
        <v>5</v>
      </c>
      <c r="D6" s="1">
        <v>720</v>
      </c>
      <c r="E6" s="1">
        <f>D23</f>
        <v>0.99065934065934069</v>
      </c>
      <c r="F6" s="1">
        <f t="shared" si="1"/>
        <v>726.78868552412644</v>
      </c>
      <c r="G6" s="1">
        <f t="shared" si="2"/>
        <v>1028.4299999999998</v>
      </c>
      <c r="H6" s="1">
        <f t="shared" si="3"/>
        <v>1018.8237857142856</v>
      </c>
      <c r="I6" s="1">
        <f t="shared" si="4"/>
        <v>-298.82378571428558</v>
      </c>
      <c r="J6" s="1">
        <f t="shared" si="5"/>
        <v>298.82378571428558</v>
      </c>
      <c r="K6" s="1">
        <f t="shared" si="6"/>
        <v>89295.65490861726</v>
      </c>
      <c r="L6" s="1">
        <f t="shared" si="7"/>
        <v>0.41503303571428551</v>
      </c>
    </row>
    <row r="7" spans="1:12" x14ac:dyDescent="0.25">
      <c r="A7" s="11"/>
      <c r="B7" s="1">
        <v>2</v>
      </c>
      <c r="C7" s="1">
        <v>6</v>
      </c>
      <c r="D7" s="1">
        <v>674</v>
      </c>
      <c r="E7" s="1">
        <f t="shared" ref="E7:E9" si="8">D24</f>
        <v>0.96868131868131868</v>
      </c>
      <c r="F7" s="1">
        <f t="shared" si="1"/>
        <v>695.79126488939312</v>
      </c>
      <c r="G7" s="1">
        <f t="shared" si="2"/>
        <v>1154.92</v>
      </c>
      <c r="H7" s="1">
        <f t="shared" si="3"/>
        <v>1118.7494285714286</v>
      </c>
      <c r="I7" s="1">
        <f t="shared" si="4"/>
        <v>-444.74942857142855</v>
      </c>
      <c r="J7" s="1">
        <f t="shared" si="5"/>
        <v>444.74942857142855</v>
      </c>
      <c r="K7" s="1">
        <f t="shared" si="6"/>
        <v>197802.05421461223</v>
      </c>
      <c r="L7" s="1">
        <f t="shared" si="7"/>
        <v>0.65986562102585844</v>
      </c>
    </row>
    <row r="8" spans="1:12" x14ac:dyDescent="0.25">
      <c r="A8" s="11"/>
      <c r="B8" s="1">
        <v>3</v>
      </c>
      <c r="C8" s="1">
        <v>7</v>
      </c>
      <c r="D8" s="1">
        <v>850</v>
      </c>
      <c r="E8" s="1">
        <f t="shared" si="8"/>
        <v>1.054945054945055</v>
      </c>
      <c r="F8" s="1">
        <f t="shared" si="1"/>
        <v>805.72916666666663</v>
      </c>
      <c r="G8" s="1">
        <f t="shared" si="2"/>
        <v>1281.4099999999999</v>
      </c>
      <c r="H8" s="1">
        <f t="shared" si="3"/>
        <v>1351.8171428571427</v>
      </c>
      <c r="I8" s="1">
        <f t="shared" si="4"/>
        <v>-501.8171428571427</v>
      </c>
      <c r="J8" s="1">
        <f t="shared" si="5"/>
        <v>501.8171428571427</v>
      </c>
      <c r="K8" s="1">
        <f t="shared" si="6"/>
        <v>251820.44486530597</v>
      </c>
      <c r="L8" s="1">
        <f t="shared" si="7"/>
        <v>0.59037310924369735</v>
      </c>
    </row>
    <row r="9" spans="1:12" x14ac:dyDescent="0.25">
      <c r="A9" s="12"/>
      <c r="B9" s="1">
        <v>4</v>
      </c>
      <c r="C9" s="1">
        <v>8</v>
      </c>
      <c r="D9" s="1">
        <v>354</v>
      </c>
      <c r="E9" s="1">
        <f t="shared" si="8"/>
        <v>0.98571428571428577</v>
      </c>
      <c r="F9" s="1">
        <f t="shared" si="1"/>
        <v>359.13043478260869</v>
      </c>
      <c r="G9" s="1">
        <f t="shared" si="2"/>
        <v>1407.9</v>
      </c>
      <c r="H9" s="1">
        <f t="shared" si="3"/>
        <v>1387.787142857143</v>
      </c>
      <c r="I9" s="1">
        <f t="shared" si="4"/>
        <v>-1033.787142857143</v>
      </c>
      <c r="J9" s="1">
        <f t="shared" si="5"/>
        <v>1033.787142857143</v>
      </c>
      <c r="K9" s="1">
        <f t="shared" si="6"/>
        <v>1068715.856736735</v>
      </c>
      <c r="L9" s="1">
        <f t="shared" si="7"/>
        <v>2.9203026634382567</v>
      </c>
    </row>
    <row r="10" spans="1:12" x14ac:dyDescent="0.25">
      <c r="A10" s="10" t="s">
        <v>4</v>
      </c>
      <c r="B10" s="1">
        <v>1</v>
      </c>
      <c r="C10" s="1">
        <v>9</v>
      </c>
      <c r="D10" s="1">
        <v>738</v>
      </c>
      <c r="E10" s="1">
        <f>D23</f>
        <v>0.99065934065934069</v>
      </c>
      <c r="F10" s="1">
        <f t="shared" si="1"/>
        <v>744.95840266222956</v>
      </c>
      <c r="G10" s="1">
        <f t="shared" si="2"/>
        <v>1534.3899999999999</v>
      </c>
      <c r="H10" s="1">
        <f t="shared" si="3"/>
        <v>1520.0577857142857</v>
      </c>
      <c r="I10" s="1">
        <f t="shared" si="4"/>
        <v>-782.05778571428573</v>
      </c>
      <c r="J10" s="1">
        <f t="shared" si="5"/>
        <v>782.05778571428573</v>
      </c>
      <c r="K10" s="1">
        <f t="shared" si="6"/>
        <v>611614.38019633165</v>
      </c>
      <c r="L10" s="1">
        <f t="shared" si="7"/>
        <v>1.0596988966318235</v>
      </c>
    </row>
    <row r="11" spans="1:12" x14ac:dyDescent="0.25">
      <c r="A11" s="11"/>
      <c r="B11" s="1">
        <v>2</v>
      </c>
      <c r="C11" s="1">
        <v>10</v>
      </c>
      <c r="D11" s="1">
        <v>619</v>
      </c>
      <c r="E11" s="1">
        <f t="shared" ref="E11:E13" si="9">D24</f>
        <v>0.96868131868131868</v>
      </c>
      <c r="F11" s="1">
        <f t="shared" si="1"/>
        <v>639.01304594441297</v>
      </c>
      <c r="G11" s="1">
        <f t="shared" si="2"/>
        <v>1660.8799999999999</v>
      </c>
      <c r="H11" s="1">
        <f t="shared" si="3"/>
        <v>1608.8634285714284</v>
      </c>
      <c r="I11" s="1">
        <f t="shared" si="4"/>
        <v>-989.86342857142836</v>
      </c>
      <c r="J11" s="1">
        <f t="shared" si="5"/>
        <v>989.86342857142836</v>
      </c>
      <c r="K11" s="1">
        <f t="shared" si="6"/>
        <v>979829.60722318327</v>
      </c>
      <c r="L11" s="1">
        <f t="shared" si="7"/>
        <v>1.599133164089545</v>
      </c>
    </row>
    <row r="12" spans="1:12" x14ac:dyDescent="0.25">
      <c r="A12" s="11"/>
      <c r="B12" s="1">
        <v>3</v>
      </c>
      <c r="C12" s="1">
        <v>11</v>
      </c>
      <c r="D12" s="1">
        <v>570</v>
      </c>
      <c r="E12" s="1">
        <f t="shared" si="9"/>
        <v>1.054945054945055</v>
      </c>
      <c r="F12" s="1">
        <f t="shared" si="1"/>
        <v>540.3125</v>
      </c>
      <c r="G12" s="1">
        <f t="shared" si="2"/>
        <v>1787.37</v>
      </c>
      <c r="H12" s="1">
        <f t="shared" si="3"/>
        <v>1885.5771428571427</v>
      </c>
      <c r="I12" s="1">
        <f t="shared" si="4"/>
        <v>-1315.5771428571427</v>
      </c>
      <c r="J12" s="1">
        <f t="shared" si="5"/>
        <v>1315.5771428571427</v>
      </c>
      <c r="K12" s="1">
        <f t="shared" si="6"/>
        <v>1730743.2188081627</v>
      </c>
      <c r="L12" s="1">
        <f t="shared" si="7"/>
        <v>2.3080300751879697</v>
      </c>
    </row>
    <row r="13" spans="1:12" x14ac:dyDescent="0.25">
      <c r="A13" s="12"/>
      <c r="B13" s="1">
        <v>4</v>
      </c>
      <c r="C13" s="1">
        <v>12</v>
      </c>
      <c r="D13" s="1">
        <v>800</v>
      </c>
      <c r="E13" s="1">
        <f t="shared" si="9"/>
        <v>0.98571428571428577</v>
      </c>
      <c r="F13" s="1">
        <f t="shared" si="1"/>
        <v>811.59420289855063</v>
      </c>
      <c r="G13" s="1">
        <f t="shared" si="2"/>
        <v>1913.86</v>
      </c>
      <c r="H13" s="1">
        <f t="shared" si="3"/>
        <v>1886.5191428571429</v>
      </c>
      <c r="I13" s="1">
        <f t="shared" si="4"/>
        <v>-1086.5191428571429</v>
      </c>
      <c r="J13" s="1">
        <f t="shared" si="5"/>
        <v>1086.5191428571429</v>
      </c>
      <c r="K13" s="1">
        <f t="shared" si="6"/>
        <v>1180523.8477950206</v>
      </c>
      <c r="L13" s="1">
        <f t="shared" si="7"/>
        <v>1.3581489285714285</v>
      </c>
    </row>
    <row r="14" spans="1:12" x14ac:dyDescent="0.25">
      <c r="A14" s="10" t="s">
        <v>3</v>
      </c>
      <c r="B14" s="1">
        <v>1</v>
      </c>
      <c r="C14" s="1">
        <v>13</v>
      </c>
      <c r="D14" s="9"/>
      <c r="E14" s="1">
        <f>D23</f>
        <v>0.99065934065934069</v>
      </c>
      <c r="F14" s="9"/>
      <c r="G14" s="1">
        <f t="shared" si="2"/>
        <v>2040.35</v>
      </c>
      <c r="H14" s="1">
        <f t="shared" si="3"/>
        <v>2021.2917857142857</v>
      </c>
      <c r="I14" s="9"/>
      <c r="J14" s="9"/>
      <c r="K14" s="9"/>
      <c r="L14" s="9"/>
    </row>
    <row r="15" spans="1:12" x14ac:dyDescent="0.25">
      <c r="A15" s="11"/>
      <c r="B15" s="1">
        <v>2</v>
      </c>
      <c r="C15" s="1">
        <v>14</v>
      </c>
      <c r="D15" s="9"/>
      <c r="E15" s="1">
        <f t="shared" ref="E15:E17" si="10">D24</f>
        <v>0.96868131868131868</v>
      </c>
      <c r="F15" s="9"/>
      <c r="G15" s="1">
        <f t="shared" si="2"/>
        <v>2166.84</v>
      </c>
      <c r="H15" s="1">
        <f t="shared" si="3"/>
        <v>2098.9774285714288</v>
      </c>
      <c r="I15" s="9"/>
      <c r="J15" s="9"/>
      <c r="K15" s="9"/>
      <c r="L15" s="9"/>
    </row>
    <row r="16" spans="1:12" x14ac:dyDescent="0.25">
      <c r="A16" s="11"/>
      <c r="B16" s="1">
        <v>3</v>
      </c>
      <c r="C16" s="1">
        <v>15</v>
      </c>
      <c r="D16" s="9"/>
      <c r="E16" s="1">
        <f t="shared" si="10"/>
        <v>1.054945054945055</v>
      </c>
      <c r="F16" s="9"/>
      <c r="G16" s="1">
        <f t="shared" si="2"/>
        <v>2293.33</v>
      </c>
      <c r="H16" s="1">
        <f t="shared" si="3"/>
        <v>2419.3371428571427</v>
      </c>
      <c r="I16" s="9"/>
      <c r="J16" s="9"/>
      <c r="K16" s="9"/>
      <c r="L16" s="9"/>
    </row>
    <row r="17" spans="1:12" x14ac:dyDescent="0.25">
      <c r="A17" s="12"/>
      <c r="B17" s="1">
        <v>4</v>
      </c>
      <c r="C17" s="1">
        <v>16</v>
      </c>
      <c r="D17" s="9"/>
      <c r="E17" s="1">
        <f t="shared" si="10"/>
        <v>0.98571428571428577</v>
      </c>
      <c r="F17" s="9"/>
      <c r="G17" s="1">
        <f t="shared" si="2"/>
        <v>2419.8199999999997</v>
      </c>
      <c r="H17" s="1">
        <f t="shared" si="3"/>
        <v>2385.2511428571429</v>
      </c>
      <c r="I17" s="9"/>
      <c r="J17" s="9"/>
      <c r="K17" s="9"/>
      <c r="L17" s="9"/>
    </row>
    <row r="18" spans="1:12" x14ac:dyDescent="0.25">
      <c r="D18" s="1">
        <f>AVERAGE(D2:D13)</f>
        <v>606.66666666666663</v>
      </c>
      <c r="H18" s="13"/>
      <c r="I18" s="1">
        <f>SUM(I2:I13)</f>
        <v>-7351.5324999999993</v>
      </c>
      <c r="J18" s="1">
        <f>AVERAGE(J2:J13)</f>
        <v>612.62770833333332</v>
      </c>
      <c r="K18" s="1">
        <f>AVERAGE(K2:K13)</f>
        <v>527373.85903207946</v>
      </c>
      <c r="L18" s="4">
        <f>AVERAGE(L2:L13)</f>
        <v>1.064469239769041</v>
      </c>
    </row>
    <row r="22" spans="1:12" x14ac:dyDescent="0.25">
      <c r="B22" s="6" t="s">
        <v>7</v>
      </c>
      <c r="C22" s="6" t="s">
        <v>19</v>
      </c>
      <c r="D22" s="6" t="s">
        <v>20</v>
      </c>
    </row>
    <row r="23" spans="1:12" x14ac:dyDescent="0.25">
      <c r="B23" s="6" t="s">
        <v>21</v>
      </c>
      <c r="C23" s="1">
        <f>(D2+D6+D10)/3</f>
        <v>601</v>
      </c>
      <c r="D23" s="1">
        <f>C23/D18</f>
        <v>0.99065934065934069</v>
      </c>
    </row>
    <row r="24" spans="1:12" x14ac:dyDescent="0.25">
      <c r="B24" s="6" t="s">
        <v>22</v>
      </c>
      <c r="C24" s="1">
        <f t="shared" ref="C24:C26" si="11">(D3+D7+D11)/3</f>
        <v>587.66666666666663</v>
      </c>
      <c r="D24" s="1">
        <f>C24/D18</f>
        <v>0.96868131868131868</v>
      </c>
    </row>
    <row r="25" spans="1:12" x14ac:dyDescent="0.25">
      <c r="B25" s="6" t="s">
        <v>23</v>
      </c>
      <c r="C25" s="1">
        <f t="shared" si="11"/>
        <v>640</v>
      </c>
      <c r="D25" s="1">
        <f>C25/D18</f>
        <v>1.054945054945055</v>
      </c>
    </row>
    <row r="26" spans="1:12" x14ac:dyDescent="0.25">
      <c r="B26" s="6" t="s">
        <v>24</v>
      </c>
      <c r="C26" s="1">
        <f t="shared" si="11"/>
        <v>598</v>
      </c>
      <c r="D26" s="1">
        <f>C26/D18</f>
        <v>0.98571428571428577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LINEAL</vt:lpstr>
      <vt:lpstr>LOGARITMICO</vt:lpstr>
    </vt:vector>
  </TitlesOfParts>
  <Company>Secretaria de Educacion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WILMAR</cp:lastModifiedBy>
  <dcterms:created xsi:type="dcterms:W3CDTF">2023-06-23T21:19:45Z</dcterms:created>
  <dcterms:modified xsi:type="dcterms:W3CDTF">2023-06-27T22:49:47Z</dcterms:modified>
</cp:coreProperties>
</file>